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00000000-0000-0000-0000-000000000000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guerrero\Desktop\RETAIL\"/>
    </mc:Choice>
  </mc:AlternateContent>
  <xr:revisionPtr revIDLastSave="0" documentId="8_{DB46D0CF-4D3C-134F-ADDC-2B5A009E0106}" xr6:coauthVersionLast="47" xr6:coauthVersionMax="47" xr10:uidLastSave="{00000000-0000-0000-0000-000000000000}"/>
  <bookViews>
    <workbookView xWindow="-120" yWindow="-120" windowWidth="29040" windowHeight="15720" firstSheet="43" activeTab="44" xr2:uid="{00000000-000D-0000-FFFF-FFFF00000000}"/>
  </bookViews>
  <sheets>
    <sheet name="Horas" sheetId="55" r:id="rId1"/>
    <sheet name="Personal" sheetId="93" r:id="rId2"/>
    <sheet name="Vacaciones" sheetId="3" r:id="rId3"/>
    <sheet name="Horas personal" sheetId="95" r:id="rId4"/>
    <sheet name="S1" sheetId="4" state="hidden" r:id="rId5"/>
    <sheet name="S2" sheetId="5" state="hidden" r:id="rId6"/>
    <sheet name="S3" sheetId="6" state="hidden" r:id="rId7"/>
    <sheet name="S4" sheetId="7" state="hidden" r:id="rId8"/>
    <sheet name="S5" sheetId="2" state="hidden" r:id="rId9"/>
    <sheet name="S6" sheetId="8" state="hidden" r:id="rId10"/>
    <sheet name="S7" sheetId="9" state="hidden" r:id="rId11"/>
    <sheet name="S8" sheetId="10" state="hidden" r:id="rId12"/>
    <sheet name="S9" sheetId="11" state="hidden" r:id="rId13"/>
    <sheet name="S10" sheetId="12" state="hidden" r:id="rId14"/>
    <sheet name="S11" sheetId="13" state="hidden" r:id="rId15"/>
    <sheet name="S12" sheetId="14" state="hidden" r:id="rId16"/>
    <sheet name="S13" sheetId="15" state="hidden" r:id="rId17"/>
    <sheet name="S14" sheetId="16" state="hidden" r:id="rId18"/>
    <sheet name="S15" sheetId="17" state="hidden" r:id="rId19"/>
    <sheet name="S16" sheetId="18" state="hidden" r:id="rId20"/>
    <sheet name="S17" sheetId="19" state="hidden" r:id="rId21"/>
    <sheet name="S18" sheetId="56" r:id="rId22"/>
    <sheet name="S19" sheetId="57" r:id="rId23"/>
    <sheet name="S20" sheetId="58" r:id="rId24"/>
    <sheet name="S21" sheetId="59" r:id="rId25"/>
    <sheet name="S22" sheetId="60" r:id="rId26"/>
    <sheet name="S23" sheetId="61" r:id="rId27"/>
    <sheet name="S24" sheetId="62" r:id="rId28"/>
    <sheet name="S25" sheetId="63" r:id="rId29"/>
    <sheet name="S26" sheetId="64" r:id="rId30"/>
    <sheet name="S27" sheetId="65" r:id="rId31"/>
    <sheet name="S28" sheetId="66" r:id="rId32"/>
    <sheet name="S29" sheetId="67" r:id="rId33"/>
    <sheet name="S30" sheetId="68" r:id="rId34"/>
    <sheet name="S31" sheetId="69" r:id="rId35"/>
    <sheet name="S32" sheetId="70" r:id="rId36"/>
    <sheet name="S33" sheetId="71" r:id="rId37"/>
    <sheet name="S34" sheetId="72" r:id="rId38"/>
    <sheet name="S35" sheetId="73" r:id="rId39"/>
    <sheet name="S36" sheetId="74" r:id="rId40"/>
    <sheet name="S37" sheetId="75" r:id="rId41"/>
    <sheet name="S38" sheetId="76" r:id="rId42"/>
    <sheet name="S39" sheetId="77" r:id="rId43"/>
    <sheet name="S40" sheetId="78" r:id="rId44"/>
    <sheet name="S41" sheetId="79" r:id="rId45"/>
    <sheet name="S42" sheetId="80" r:id="rId46"/>
    <sheet name="S43" sheetId="81" r:id="rId47"/>
    <sheet name="S44" sheetId="82" r:id="rId48"/>
    <sheet name="S45" sheetId="83" r:id="rId49"/>
    <sheet name="S46" sheetId="84" r:id="rId50"/>
    <sheet name="S47" sheetId="85" r:id="rId51"/>
    <sheet name="S48" sheetId="86" r:id="rId52"/>
    <sheet name="S49" sheetId="87" r:id="rId53"/>
    <sheet name="S50" sheetId="88" r:id="rId54"/>
    <sheet name="S51" sheetId="89" r:id="rId55"/>
    <sheet name="S52" sheetId="90" r:id="rId56"/>
    <sheet name="S53" sheetId="91" r:id="rId57"/>
  </sheets>
  <externalReferences>
    <externalReference r:id="rId58"/>
  </externalReferences>
  <definedNames>
    <definedName name="personal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xlnp="http://schemas.microsoft.com/office/spreadsheetml/2019/extlinksprops" uri="{FCE6A71B-6B00-49CD-AB44-F6B1AE7CDE65}">
      <xxlnp:externalLinksPr autoRefresh="1"/>
    </ext>
    <ext uri="GoogleSheetsCustomDataVersion2">
      <go:sheetsCustomData xmlns:go="http://customooxmlschemas.google.com/" r:id="rId62" roundtripDataChecksum="zRHXuGqq+xyll0BW/jfh9xUY2MbcXOnLQfKassOJKek="/>
    </ext>
  </extLst>
</workbook>
</file>

<file path=xl/calcChain.xml><?xml version="1.0" encoding="utf-8"?>
<calcChain xmlns="http://schemas.openxmlformats.org/spreadsheetml/2006/main">
  <c r="B108" i="81" l="1"/>
  <c r="B107" i="81"/>
  <c r="B89" i="81"/>
  <c r="B88" i="81"/>
  <c r="B70" i="81"/>
  <c r="B69" i="81"/>
  <c r="B51" i="81"/>
  <c r="B50" i="81"/>
  <c r="B32" i="81"/>
  <c r="B31" i="81"/>
  <c r="B23" i="78"/>
  <c r="C23" i="78"/>
  <c r="D23" i="78"/>
  <c r="B24" i="78"/>
  <c r="C24" i="78"/>
  <c r="D24" i="78"/>
  <c r="B26" i="78"/>
  <c r="C26" i="78"/>
  <c r="D26" i="78"/>
  <c r="B27" i="78"/>
  <c r="C27" i="78"/>
  <c r="D27" i="78"/>
  <c r="B28" i="78"/>
  <c r="C28" i="78"/>
  <c r="D28" i="78"/>
  <c r="B29" i="78"/>
  <c r="C29" i="78"/>
  <c r="B30" i="78"/>
  <c r="C30" i="78"/>
  <c r="D30" i="78"/>
  <c r="C4" i="93"/>
  <c r="C5" i="93"/>
  <c r="C6" i="93"/>
  <c r="C7" i="93"/>
  <c r="G12" i="95"/>
  <c r="G11" i="95"/>
  <c r="G10" i="95"/>
  <c r="G9" i="95"/>
  <c r="G8" i="95"/>
  <c r="G7" i="95"/>
  <c r="G5" i="95"/>
  <c r="G4" i="95"/>
  <c r="F11" i="95"/>
  <c r="F10" i="95"/>
  <c r="F9" i="95"/>
  <c r="F8" i="95"/>
  <c r="F7" i="95"/>
  <c r="F4" i="95"/>
  <c r="F5" i="95"/>
  <c r="D10" i="95"/>
  <c r="D9" i="95"/>
  <c r="D8" i="95"/>
  <c r="D7" i="95"/>
  <c r="E11" i="95"/>
  <c r="E10" i="95"/>
  <c r="E9" i="95"/>
  <c r="E8" i="95"/>
  <c r="E7" i="95"/>
  <c r="E5" i="95"/>
  <c r="E4" i="95"/>
  <c r="D6" i="95"/>
  <c r="D5" i="95"/>
  <c r="D4" i="95"/>
  <c r="C10" i="95"/>
  <c r="C9" i="95"/>
  <c r="C8" i="95"/>
  <c r="C7" i="95"/>
  <c r="C6" i="95"/>
  <c r="O6" i="95"/>
  <c r="R6" i="95"/>
  <c r="C5" i="95"/>
  <c r="C4" i="95"/>
  <c r="AH121" i="59"/>
  <c r="B88" i="57"/>
  <c r="B55" i="56"/>
  <c r="D25" i="93"/>
  <c r="C25" i="93"/>
  <c r="B25" i="93"/>
  <c r="A25" i="93"/>
  <c r="D24" i="93"/>
  <c r="C24" i="93"/>
  <c r="B24" i="93"/>
  <c r="A24" i="93"/>
  <c r="D23" i="93"/>
  <c r="C23" i="93"/>
  <c r="B23" i="93"/>
  <c r="A23" i="93"/>
  <c r="D22" i="93"/>
  <c r="C22" i="93"/>
  <c r="B22" i="93"/>
  <c r="A22" i="93"/>
  <c r="D21" i="93"/>
  <c r="C21" i="93"/>
  <c r="B21" i="93"/>
  <c r="A21" i="93"/>
  <c r="D20" i="93"/>
  <c r="C20" i="93"/>
  <c r="B20" i="93"/>
  <c r="A20" i="93"/>
  <c r="D19" i="93"/>
  <c r="C19" i="93"/>
  <c r="B19" i="93"/>
  <c r="A19" i="93"/>
  <c r="D18" i="93"/>
  <c r="C18" i="93"/>
  <c r="B18" i="93"/>
  <c r="A18" i="93"/>
  <c r="D17" i="93"/>
  <c r="C17" i="93"/>
  <c r="B17" i="93"/>
  <c r="A17" i="93"/>
  <c r="D16" i="93"/>
  <c r="C16" i="93"/>
  <c r="B16" i="93"/>
  <c r="A16" i="93"/>
  <c r="D15" i="93"/>
  <c r="C15" i="93"/>
  <c r="B15" i="93"/>
  <c r="A15" i="93"/>
  <c r="D14" i="93"/>
  <c r="C14" i="93"/>
  <c r="B14" i="93"/>
  <c r="A14" i="93"/>
  <c r="D13" i="93"/>
  <c r="C13" i="93"/>
  <c r="B13" i="93"/>
  <c r="A13" i="93"/>
  <c r="D12" i="93"/>
  <c r="C12" i="93"/>
  <c r="B12" i="93"/>
  <c r="A12" i="93"/>
  <c r="D11" i="93"/>
  <c r="C11" i="93"/>
  <c r="B11" i="93"/>
  <c r="A11" i="93"/>
  <c r="D10" i="93"/>
  <c r="C10" i="93"/>
  <c r="B10" i="93"/>
  <c r="A10" i="93"/>
  <c r="D9" i="93"/>
  <c r="C9" i="93"/>
  <c r="B9" i="93"/>
  <c r="A9" i="93"/>
  <c r="D8" i="93"/>
  <c r="C8" i="93"/>
  <c r="B8" i="93"/>
  <c r="A8" i="93"/>
  <c r="D7" i="93"/>
  <c r="B7" i="93"/>
  <c r="A7" i="93"/>
  <c r="D6" i="93"/>
  <c r="B6" i="93"/>
  <c r="A6" i="93"/>
  <c r="D5" i="93"/>
  <c r="B5" i="93"/>
  <c r="A5" i="93"/>
  <c r="D4" i="93"/>
  <c r="B4" i="93"/>
  <c r="A4" i="93"/>
  <c r="D3" i="93"/>
  <c r="C3" i="93"/>
  <c r="B3" i="93"/>
  <c r="A3" i="93"/>
  <c r="D2" i="93"/>
  <c r="C2" i="93"/>
  <c r="B2" i="93"/>
  <c r="A2" i="93"/>
  <c r="D95" i="59"/>
  <c r="C95" i="59"/>
  <c r="D94" i="59"/>
  <c r="C94" i="59"/>
  <c r="D93" i="59"/>
  <c r="C93" i="59"/>
  <c r="D76" i="59"/>
  <c r="C76" i="59"/>
  <c r="D75" i="59"/>
  <c r="C75" i="59"/>
  <c r="D74" i="59"/>
  <c r="C74" i="59"/>
  <c r="D57" i="59"/>
  <c r="C57" i="59"/>
  <c r="D56" i="59"/>
  <c r="C56" i="59"/>
  <c r="D55" i="59"/>
  <c r="C55" i="59"/>
  <c r="D38" i="59"/>
  <c r="C38" i="59"/>
  <c r="D37" i="59"/>
  <c r="C37" i="59"/>
  <c r="D36" i="59"/>
  <c r="C36" i="59"/>
  <c r="D19" i="59"/>
  <c r="C19" i="59"/>
  <c r="D18" i="59"/>
  <c r="C18" i="59"/>
  <c r="D17" i="59"/>
  <c r="C17" i="59"/>
  <c r="D95" i="18"/>
  <c r="C95" i="18"/>
  <c r="D94" i="18"/>
  <c r="C94" i="18"/>
  <c r="D93" i="18"/>
  <c r="C93" i="18"/>
  <c r="D76" i="18"/>
  <c r="C76" i="18"/>
  <c r="D75" i="18"/>
  <c r="C75" i="18"/>
  <c r="D74" i="18"/>
  <c r="C74" i="18"/>
  <c r="D57" i="18"/>
  <c r="C57" i="18"/>
  <c r="D56" i="18"/>
  <c r="C56" i="18"/>
  <c r="D55" i="18"/>
  <c r="C55" i="18"/>
  <c r="D19" i="18"/>
  <c r="C19" i="18"/>
  <c r="D18" i="18"/>
  <c r="C18" i="18"/>
  <c r="D17" i="18"/>
  <c r="C17" i="18"/>
  <c r="D95" i="17"/>
  <c r="C95" i="17"/>
  <c r="D94" i="17"/>
  <c r="C94" i="17"/>
  <c r="D93" i="17"/>
  <c r="C93" i="17"/>
  <c r="D76" i="17"/>
  <c r="C76" i="17"/>
  <c r="D75" i="17"/>
  <c r="C75" i="17"/>
  <c r="D74" i="17"/>
  <c r="C74" i="17"/>
  <c r="D57" i="17"/>
  <c r="C57" i="17"/>
  <c r="D56" i="17"/>
  <c r="C56" i="17"/>
  <c r="D55" i="17"/>
  <c r="C55" i="17"/>
  <c r="D19" i="17"/>
  <c r="C19" i="17"/>
  <c r="D18" i="17"/>
  <c r="C18" i="17"/>
  <c r="D17" i="17"/>
  <c r="C17" i="17"/>
  <c r="D95" i="16"/>
  <c r="C95" i="16"/>
  <c r="D94" i="16"/>
  <c r="C94" i="16"/>
  <c r="D93" i="16"/>
  <c r="C93" i="16"/>
  <c r="D76" i="16"/>
  <c r="C76" i="16"/>
  <c r="D75" i="16"/>
  <c r="C75" i="16"/>
  <c r="D74" i="16"/>
  <c r="C74" i="16"/>
  <c r="D57" i="16"/>
  <c r="C57" i="16"/>
  <c r="D56" i="16"/>
  <c r="C56" i="16"/>
  <c r="D55" i="16"/>
  <c r="C55" i="16"/>
  <c r="D95" i="56"/>
  <c r="C95" i="56"/>
  <c r="D94" i="56"/>
  <c r="C94" i="56"/>
  <c r="D76" i="56"/>
  <c r="C76" i="56"/>
  <c r="D75" i="56"/>
  <c r="C75" i="56"/>
  <c r="D38" i="56"/>
  <c r="C38" i="56"/>
  <c r="D37" i="56"/>
  <c r="C37" i="56"/>
  <c r="D19" i="56"/>
  <c r="C19" i="56"/>
  <c r="D18" i="56"/>
  <c r="C18" i="56"/>
  <c r="D95" i="19"/>
  <c r="C95" i="19"/>
  <c r="D94" i="19"/>
  <c r="C94" i="19"/>
  <c r="D76" i="19"/>
  <c r="C76" i="19"/>
  <c r="D75" i="19"/>
  <c r="C75" i="19"/>
  <c r="D57" i="19"/>
  <c r="C57" i="19"/>
  <c r="D56" i="19"/>
  <c r="C56" i="19"/>
  <c r="D38" i="19"/>
  <c r="C38" i="19"/>
  <c r="D37" i="19"/>
  <c r="C37" i="19"/>
  <c r="D19" i="19"/>
  <c r="C19" i="19"/>
  <c r="D18" i="19"/>
  <c r="C18" i="19"/>
  <c r="D17" i="19"/>
  <c r="C17" i="19"/>
  <c r="D38" i="18"/>
  <c r="C38" i="18"/>
  <c r="D37" i="18"/>
  <c r="C37" i="18"/>
  <c r="D36" i="18"/>
  <c r="C36" i="18"/>
  <c r="D38" i="17"/>
  <c r="C38" i="17"/>
  <c r="D37" i="17"/>
  <c r="C37" i="17"/>
  <c r="D36" i="17"/>
  <c r="C36" i="17"/>
  <c r="D19" i="15"/>
  <c r="C19" i="15"/>
  <c r="D18" i="15"/>
  <c r="C18" i="15"/>
  <c r="D17" i="15"/>
  <c r="C17" i="15"/>
  <c r="B65" i="58"/>
  <c r="C65" i="58"/>
  <c r="D65" i="58"/>
  <c r="D95" i="13"/>
  <c r="C95" i="13"/>
  <c r="D94" i="13"/>
  <c r="C94" i="13"/>
  <c r="D93" i="13"/>
  <c r="C93" i="13"/>
  <c r="D76" i="13"/>
  <c r="C76" i="13"/>
  <c r="D75" i="13"/>
  <c r="C75" i="13"/>
  <c r="D74" i="13"/>
  <c r="C74" i="13"/>
  <c r="D57" i="13"/>
  <c r="C57" i="13"/>
  <c r="D56" i="13"/>
  <c r="C56" i="13"/>
  <c r="D55" i="13"/>
  <c r="C55" i="13"/>
  <c r="D38" i="13"/>
  <c r="C38" i="13"/>
  <c r="D37" i="13"/>
  <c r="C37" i="13"/>
  <c r="D36" i="13"/>
  <c r="C36" i="13"/>
  <c r="D19" i="13"/>
  <c r="C19" i="13"/>
  <c r="D18" i="13"/>
  <c r="C18" i="13"/>
  <c r="D17" i="13"/>
  <c r="C17" i="13"/>
  <c r="D95" i="12"/>
  <c r="C95" i="12"/>
  <c r="D94" i="12"/>
  <c r="C94" i="12"/>
  <c r="D93" i="12"/>
  <c r="C93" i="12"/>
  <c r="D76" i="12"/>
  <c r="C76" i="12"/>
  <c r="D75" i="12"/>
  <c r="C75" i="12"/>
  <c r="D74" i="12"/>
  <c r="C74" i="12"/>
  <c r="D57" i="12"/>
  <c r="C57" i="12"/>
  <c r="D56" i="12"/>
  <c r="C56" i="12"/>
  <c r="D55" i="12"/>
  <c r="C55" i="12"/>
  <c r="D38" i="12"/>
  <c r="C38" i="12"/>
  <c r="D37" i="12"/>
  <c r="C37" i="12"/>
  <c r="D36" i="12"/>
  <c r="C36" i="12"/>
  <c r="D19" i="12"/>
  <c r="C19" i="12"/>
  <c r="D18" i="12"/>
  <c r="C18" i="12"/>
  <c r="D17" i="12"/>
  <c r="C17" i="12"/>
  <c r="D95" i="11"/>
  <c r="C95" i="11"/>
  <c r="D94" i="11"/>
  <c r="C94" i="11"/>
  <c r="D93" i="11"/>
  <c r="C93" i="11"/>
  <c r="D76" i="11"/>
  <c r="C76" i="11"/>
  <c r="D75" i="11"/>
  <c r="C75" i="11"/>
  <c r="D74" i="11"/>
  <c r="C74" i="11"/>
  <c r="D57" i="11"/>
  <c r="C57" i="11"/>
  <c r="D56" i="11"/>
  <c r="C56" i="11"/>
  <c r="D55" i="11"/>
  <c r="C55" i="11"/>
  <c r="D38" i="11"/>
  <c r="C38" i="11"/>
  <c r="D37" i="11"/>
  <c r="C37" i="11"/>
  <c r="D36" i="11"/>
  <c r="C36" i="11"/>
  <c r="B95" i="10"/>
  <c r="B94" i="10"/>
  <c r="B93" i="10"/>
  <c r="B76" i="10"/>
  <c r="B75" i="10"/>
  <c r="B74" i="10"/>
  <c r="D38" i="10"/>
  <c r="C38" i="10"/>
  <c r="D37" i="10"/>
  <c r="C37" i="10"/>
  <c r="D36" i="10"/>
  <c r="C36" i="10"/>
  <c r="D95" i="14"/>
  <c r="C95" i="14"/>
  <c r="D94" i="14"/>
  <c r="C94" i="14"/>
  <c r="D93" i="14"/>
  <c r="C93" i="14"/>
  <c r="D76" i="14"/>
  <c r="C76" i="14"/>
  <c r="D75" i="14"/>
  <c r="C75" i="14"/>
  <c r="D74" i="14"/>
  <c r="C74" i="14"/>
  <c r="D57" i="14"/>
  <c r="C57" i="14"/>
  <c r="D56" i="14"/>
  <c r="C56" i="14"/>
  <c r="D55" i="14"/>
  <c r="C55" i="14"/>
  <c r="D38" i="14"/>
  <c r="C38" i="14"/>
  <c r="D37" i="14"/>
  <c r="C37" i="14"/>
  <c r="D36" i="14"/>
  <c r="C36" i="14"/>
  <c r="D38" i="16"/>
  <c r="C38" i="16"/>
  <c r="D37" i="16"/>
  <c r="C37" i="16"/>
  <c r="D36" i="16"/>
  <c r="C36" i="16"/>
  <c r="D57" i="15"/>
  <c r="C57" i="15"/>
  <c r="D56" i="15"/>
  <c r="C56" i="15"/>
  <c r="D55" i="15"/>
  <c r="C55" i="15"/>
  <c r="D38" i="15"/>
  <c r="C38" i="15"/>
  <c r="D37" i="15"/>
  <c r="C37" i="15"/>
  <c r="D36" i="15"/>
  <c r="C36" i="15"/>
  <c r="D19" i="14"/>
  <c r="C19" i="14"/>
  <c r="D18" i="14"/>
  <c r="C18" i="14"/>
  <c r="D17" i="14"/>
  <c r="C17" i="14"/>
  <c r="B57" i="10"/>
  <c r="B114" i="10"/>
  <c r="B56" i="10"/>
  <c r="B113" i="10"/>
  <c r="B55" i="10"/>
  <c r="B112" i="10"/>
  <c r="AH10" i="15"/>
  <c r="AH46" i="14"/>
  <c r="AH4" i="10"/>
  <c r="B38" i="91"/>
  <c r="B57" i="91"/>
  <c r="B76" i="91"/>
  <c r="B95" i="91"/>
  <c r="B114" i="91"/>
  <c r="B133" i="91"/>
  <c r="B37" i="91"/>
  <c r="B56" i="91"/>
  <c r="B75" i="91"/>
  <c r="B94" i="91"/>
  <c r="B113" i="91"/>
  <c r="B132" i="91"/>
  <c r="B36" i="91"/>
  <c r="B55" i="91"/>
  <c r="B74" i="91"/>
  <c r="B93" i="91"/>
  <c r="B112" i="91"/>
  <c r="B131" i="91"/>
  <c r="B35" i="91"/>
  <c r="B54" i="91"/>
  <c r="B73" i="91"/>
  <c r="B92" i="91"/>
  <c r="B111" i="91"/>
  <c r="B130" i="91"/>
  <c r="B34" i="91"/>
  <c r="B53" i="91"/>
  <c r="B72" i="91"/>
  <c r="B91" i="91"/>
  <c r="B110" i="91"/>
  <c r="B129" i="91"/>
  <c r="B33" i="91"/>
  <c r="B52" i="91"/>
  <c r="B71" i="91"/>
  <c r="B90" i="91"/>
  <c r="B109" i="91"/>
  <c r="B128" i="91"/>
  <c r="B32" i="91"/>
  <c r="B51" i="91"/>
  <c r="B70" i="91"/>
  <c r="B89" i="91"/>
  <c r="B108" i="91"/>
  <c r="B127" i="91"/>
  <c r="B31" i="91"/>
  <c r="B50" i="91"/>
  <c r="B69" i="91"/>
  <c r="B88" i="91"/>
  <c r="B107" i="91"/>
  <c r="B126" i="91"/>
  <c r="B30" i="91"/>
  <c r="B49" i="91"/>
  <c r="B68" i="91"/>
  <c r="B87" i="91"/>
  <c r="B106" i="91"/>
  <c r="B125" i="91"/>
  <c r="B29" i="91"/>
  <c r="B48" i="91"/>
  <c r="B67" i="91"/>
  <c r="B86" i="91"/>
  <c r="B105" i="91"/>
  <c r="B124" i="91"/>
  <c r="B28" i="91"/>
  <c r="B47" i="91"/>
  <c r="B66" i="91"/>
  <c r="B85" i="91"/>
  <c r="B104" i="91"/>
  <c r="B123" i="91"/>
  <c r="B27" i="91"/>
  <c r="B46" i="91"/>
  <c r="B65" i="91"/>
  <c r="B84" i="91"/>
  <c r="B103" i="91"/>
  <c r="B122" i="91"/>
  <c r="B26" i="91"/>
  <c r="B45" i="91"/>
  <c r="B64" i="91"/>
  <c r="B83" i="91"/>
  <c r="B102" i="91"/>
  <c r="B121" i="91"/>
  <c r="B25" i="91"/>
  <c r="B44" i="91"/>
  <c r="B63" i="91"/>
  <c r="B82" i="91"/>
  <c r="B101" i="91"/>
  <c r="B120" i="91"/>
  <c r="B24" i="91"/>
  <c r="B43" i="91"/>
  <c r="B62" i="91"/>
  <c r="B81" i="91"/>
  <c r="B100" i="91"/>
  <c r="B119" i="91"/>
  <c r="B23" i="91"/>
  <c r="B42" i="91"/>
  <c r="B61" i="91"/>
  <c r="B80" i="91"/>
  <c r="B99" i="91"/>
  <c r="B118" i="91"/>
  <c r="B38" i="90"/>
  <c r="B57" i="90"/>
  <c r="B76" i="90"/>
  <c r="B95" i="90"/>
  <c r="B114" i="90"/>
  <c r="B133" i="90"/>
  <c r="B37" i="90"/>
  <c r="B56" i="90"/>
  <c r="B75" i="90"/>
  <c r="B94" i="90"/>
  <c r="B113" i="90"/>
  <c r="B132" i="90"/>
  <c r="B36" i="90"/>
  <c r="B55" i="90"/>
  <c r="B74" i="90"/>
  <c r="B93" i="90"/>
  <c r="B112" i="90"/>
  <c r="B131" i="90"/>
  <c r="B35" i="90"/>
  <c r="B54" i="90"/>
  <c r="B73" i="90"/>
  <c r="B92" i="90"/>
  <c r="B111" i="90"/>
  <c r="B130" i="90"/>
  <c r="B34" i="90"/>
  <c r="B53" i="90"/>
  <c r="B72" i="90"/>
  <c r="B91" i="90"/>
  <c r="B110" i="90"/>
  <c r="B129" i="90"/>
  <c r="B33" i="90"/>
  <c r="B52" i="90"/>
  <c r="B71" i="90"/>
  <c r="B90" i="90"/>
  <c r="B109" i="90"/>
  <c r="B128" i="90"/>
  <c r="B32" i="90"/>
  <c r="B51" i="90"/>
  <c r="B70" i="90"/>
  <c r="B89" i="90"/>
  <c r="B108" i="90"/>
  <c r="B127" i="90"/>
  <c r="B31" i="90"/>
  <c r="B50" i="90"/>
  <c r="B69" i="90"/>
  <c r="B88" i="90"/>
  <c r="B107" i="90"/>
  <c r="B126" i="90"/>
  <c r="B30" i="90"/>
  <c r="B49" i="90"/>
  <c r="B68" i="90"/>
  <c r="B87" i="90"/>
  <c r="B106" i="90"/>
  <c r="B125" i="90"/>
  <c r="B29" i="90"/>
  <c r="B48" i="90"/>
  <c r="B67" i="90"/>
  <c r="B86" i="90"/>
  <c r="B105" i="90"/>
  <c r="B124" i="90"/>
  <c r="B28" i="90"/>
  <c r="B47" i="90"/>
  <c r="B66" i="90"/>
  <c r="B85" i="90"/>
  <c r="B104" i="90"/>
  <c r="B123" i="90"/>
  <c r="B27" i="90"/>
  <c r="B46" i="90"/>
  <c r="B65" i="90"/>
  <c r="B84" i="90"/>
  <c r="B103" i="90"/>
  <c r="B122" i="90"/>
  <c r="B26" i="90"/>
  <c r="B45" i="90"/>
  <c r="B64" i="90"/>
  <c r="B83" i="90"/>
  <c r="B102" i="90"/>
  <c r="B121" i="90"/>
  <c r="B25" i="90"/>
  <c r="B44" i="90"/>
  <c r="B63" i="90"/>
  <c r="B82" i="90"/>
  <c r="B101" i="90"/>
  <c r="B120" i="90"/>
  <c r="B24" i="90"/>
  <c r="B43" i="90"/>
  <c r="B62" i="90"/>
  <c r="B81" i="90"/>
  <c r="B100" i="90"/>
  <c r="B119" i="90"/>
  <c r="B23" i="90"/>
  <c r="B42" i="90"/>
  <c r="B61" i="90"/>
  <c r="B80" i="90"/>
  <c r="B99" i="90"/>
  <c r="B118" i="90"/>
  <c r="B38" i="89"/>
  <c r="B57" i="89"/>
  <c r="B76" i="89"/>
  <c r="B95" i="89"/>
  <c r="B114" i="89"/>
  <c r="B133" i="89"/>
  <c r="B37" i="89"/>
  <c r="B56" i="89"/>
  <c r="B75" i="89"/>
  <c r="B94" i="89"/>
  <c r="B113" i="89"/>
  <c r="B132" i="89"/>
  <c r="B36" i="89"/>
  <c r="B55" i="89"/>
  <c r="B74" i="89"/>
  <c r="B93" i="89"/>
  <c r="B112" i="89"/>
  <c r="B131" i="89"/>
  <c r="B35" i="89"/>
  <c r="B54" i="89"/>
  <c r="B73" i="89"/>
  <c r="B92" i="89"/>
  <c r="B111" i="89"/>
  <c r="B130" i="89"/>
  <c r="B34" i="89"/>
  <c r="B53" i="89"/>
  <c r="B72" i="89"/>
  <c r="B91" i="89"/>
  <c r="B110" i="89"/>
  <c r="B129" i="89"/>
  <c r="B33" i="89"/>
  <c r="B52" i="89"/>
  <c r="B71" i="89"/>
  <c r="B90" i="89"/>
  <c r="B109" i="89"/>
  <c r="B128" i="89"/>
  <c r="B32" i="89"/>
  <c r="B51" i="89"/>
  <c r="B70" i="89"/>
  <c r="B89" i="89"/>
  <c r="B108" i="89"/>
  <c r="B127" i="89"/>
  <c r="B31" i="89"/>
  <c r="B50" i="89"/>
  <c r="B69" i="89"/>
  <c r="B88" i="89"/>
  <c r="B107" i="89"/>
  <c r="B126" i="89"/>
  <c r="B30" i="89"/>
  <c r="B49" i="89"/>
  <c r="B68" i="89"/>
  <c r="B87" i="89"/>
  <c r="B106" i="89"/>
  <c r="B125" i="89"/>
  <c r="B29" i="89"/>
  <c r="B48" i="89"/>
  <c r="B67" i="89"/>
  <c r="B86" i="89"/>
  <c r="B105" i="89"/>
  <c r="B124" i="89"/>
  <c r="B28" i="89"/>
  <c r="B47" i="89"/>
  <c r="B66" i="89"/>
  <c r="B85" i="89"/>
  <c r="B104" i="89"/>
  <c r="B123" i="89"/>
  <c r="B27" i="89"/>
  <c r="B46" i="89"/>
  <c r="B65" i="89"/>
  <c r="B84" i="89"/>
  <c r="B103" i="89"/>
  <c r="B122" i="89"/>
  <c r="B26" i="89"/>
  <c r="B45" i="89"/>
  <c r="B64" i="89"/>
  <c r="B83" i="89"/>
  <c r="B102" i="89"/>
  <c r="B121" i="89"/>
  <c r="B25" i="89"/>
  <c r="B44" i="89"/>
  <c r="B63" i="89"/>
  <c r="B82" i="89"/>
  <c r="B101" i="89"/>
  <c r="B120" i="89"/>
  <c r="B24" i="89"/>
  <c r="B43" i="89"/>
  <c r="B62" i="89"/>
  <c r="B81" i="89"/>
  <c r="B100" i="89"/>
  <c r="B119" i="89"/>
  <c r="B23" i="89"/>
  <c r="B42" i="89"/>
  <c r="B61" i="89"/>
  <c r="B80" i="89"/>
  <c r="B99" i="89"/>
  <c r="B118" i="89"/>
  <c r="B38" i="88"/>
  <c r="B57" i="88"/>
  <c r="B76" i="88"/>
  <c r="B95" i="88"/>
  <c r="B114" i="88"/>
  <c r="B133" i="88"/>
  <c r="B37" i="88"/>
  <c r="B56" i="88"/>
  <c r="B75" i="88"/>
  <c r="B94" i="88"/>
  <c r="B113" i="88"/>
  <c r="B132" i="88"/>
  <c r="B36" i="88"/>
  <c r="B55" i="88"/>
  <c r="B74" i="88"/>
  <c r="B93" i="88"/>
  <c r="B112" i="88"/>
  <c r="B131" i="88"/>
  <c r="B35" i="88"/>
  <c r="B54" i="88"/>
  <c r="B73" i="88"/>
  <c r="B92" i="88"/>
  <c r="B111" i="88"/>
  <c r="B130" i="88"/>
  <c r="B34" i="88"/>
  <c r="B53" i="88"/>
  <c r="B72" i="88"/>
  <c r="B91" i="88"/>
  <c r="B110" i="88"/>
  <c r="B129" i="88"/>
  <c r="B33" i="88"/>
  <c r="B52" i="88"/>
  <c r="B71" i="88"/>
  <c r="B90" i="88"/>
  <c r="B109" i="88"/>
  <c r="B128" i="88"/>
  <c r="B32" i="88"/>
  <c r="B51" i="88"/>
  <c r="B70" i="88"/>
  <c r="B89" i="88"/>
  <c r="B108" i="88"/>
  <c r="B127" i="88"/>
  <c r="B31" i="88"/>
  <c r="B50" i="88"/>
  <c r="B69" i="88"/>
  <c r="B88" i="88"/>
  <c r="B107" i="88"/>
  <c r="B126" i="88"/>
  <c r="B30" i="88"/>
  <c r="B49" i="88"/>
  <c r="B68" i="88"/>
  <c r="B87" i="88"/>
  <c r="B106" i="88"/>
  <c r="B125" i="88"/>
  <c r="B29" i="88"/>
  <c r="B48" i="88"/>
  <c r="B67" i="88"/>
  <c r="B86" i="88"/>
  <c r="B105" i="88"/>
  <c r="B124" i="88"/>
  <c r="B28" i="88"/>
  <c r="B47" i="88"/>
  <c r="B66" i="88"/>
  <c r="B85" i="88"/>
  <c r="B104" i="88"/>
  <c r="B123" i="88"/>
  <c r="B27" i="88"/>
  <c r="B46" i="88"/>
  <c r="B65" i="88"/>
  <c r="B84" i="88"/>
  <c r="B103" i="88"/>
  <c r="B122" i="88"/>
  <c r="B26" i="88"/>
  <c r="B45" i="88"/>
  <c r="B64" i="88"/>
  <c r="B83" i="88"/>
  <c r="B102" i="88"/>
  <c r="B121" i="88"/>
  <c r="B25" i="88"/>
  <c r="B44" i="88"/>
  <c r="B63" i="88"/>
  <c r="B82" i="88"/>
  <c r="B101" i="88"/>
  <c r="B120" i="88"/>
  <c r="B24" i="88"/>
  <c r="B43" i="88"/>
  <c r="B62" i="88"/>
  <c r="B81" i="88"/>
  <c r="B100" i="88"/>
  <c r="B119" i="88"/>
  <c r="B23" i="88"/>
  <c r="B42" i="88"/>
  <c r="B61" i="88"/>
  <c r="B80" i="88"/>
  <c r="B99" i="88"/>
  <c r="B118" i="88"/>
  <c r="B38" i="87"/>
  <c r="B57" i="87"/>
  <c r="B76" i="87"/>
  <c r="B95" i="87"/>
  <c r="B114" i="87"/>
  <c r="B133" i="87"/>
  <c r="B37" i="87"/>
  <c r="B56" i="87"/>
  <c r="B75" i="87"/>
  <c r="B94" i="87"/>
  <c r="B113" i="87"/>
  <c r="B132" i="87"/>
  <c r="B36" i="87"/>
  <c r="B55" i="87"/>
  <c r="B74" i="87"/>
  <c r="B93" i="87"/>
  <c r="B112" i="87"/>
  <c r="B131" i="87"/>
  <c r="B35" i="87"/>
  <c r="B54" i="87"/>
  <c r="B73" i="87"/>
  <c r="B92" i="87"/>
  <c r="B111" i="87"/>
  <c r="B130" i="87"/>
  <c r="B34" i="87"/>
  <c r="B53" i="87"/>
  <c r="B72" i="87"/>
  <c r="B91" i="87"/>
  <c r="B110" i="87"/>
  <c r="B129" i="87"/>
  <c r="B33" i="87"/>
  <c r="B52" i="87"/>
  <c r="B71" i="87"/>
  <c r="B90" i="87"/>
  <c r="B109" i="87"/>
  <c r="B128" i="87"/>
  <c r="B32" i="87"/>
  <c r="B51" i="87"/>
  <c r="B70" i="87"/>
  <c r="B89" i="87"/>
  <c r="B108" i="87"/>
  <c r="B127" i="87"/>
  <c r="B31" i="87"/>
  <c r="B50" i="87"/>
  <c r="B69" i="87"/>
  <c r="B88" i="87"/>
  <c r="B107" i="87"/>
  <c r="B126" i="87"/>
  <c r="B30" i="87"/>
  <c r="B49" i="87"/>
  <c r="B68" i="87"/>
  <c r="B87" i="87"/>
  <c r="B106" i="87"/>
  <c r="B125" i="87"/>
  <c r="B29" i="87"/>
  <c r="B48" i="87"/>
  <c r="B67" i="87"/>
  <c r="B86" i="87"/>
  <c r="B105" i="87"/>
  <c r="B124" i="87"/>
  <c r="B28" i="87"/>
  <c r="B47" i="87"/>
  <c r="B66" i="87"/>
  <c r="B85" i="87"/>
  <c r="B104" i="87"/>
  <c r="B123" i="87"/>
  <c r="B27" i="87"/>
  <c r="B46" i="87"/>
  <c r="B65" i="87"/>
  <c r="B84" i="87"/>
  <c r="B103" i="87"/>
  <c r="B122" i="87"/>
  <c r="B26" i="87"/>
  <c r="B45" i="87"/>
  <c r="B64" i="87"/>
  <c r="B83" i="87"/>
  <c r="B102" i="87"/>
  <c r="B121" i="87"/>
  <c r="B25" i="87"/>
  <c r="B44" i="87"/>
  <c r="B63" i="87"/>
  <c r="B82" i="87"/>
  <c r="B101" i="87"/>
  <c r="B120" i="87"/>
  <c r="B24" i="87"/>
  <c r="B43" i="87"/>
  <c r="B62" i="87"/>
  <c r="B81" i="87"/>
  <c r="B100" i="87"/>
  <c r="B119" i="87"/>
  <c r="B23" i="87"/>
  <c r="B42" i="87"/>
  <c r="B61" i="87"/>
  <c r="B80" i="87"/>
  <c r="B99" i="87"/>
  <c r="B118" i="87"/>
  <c r="B38" i="86"/>
  <c r="B57" i="86"/>
  <c r="B76" i="86"/>
  <c r="B95" i="86"/>
  <c r="B114" i="86"/>
  <c r="B133" i="86"/>
  <c r="B37" i="86"/>
  <c r="B56" i="86"/>
  <c r="B75" i="86"/>
  <c r="B94" i="86"/>
  <c r="B113" i="86"/>
  <c r="B132" i="86"/>
  <c r="B36" i="86"/>
  <c r="B55" i="86"/>
  <c r="B74" i="86"/>
  <c r="B93" i="86"/>
  <c r="B112" i="86"/>
  <c r="B131" i="86"/>
  <c r="B35" i="86"/>
  <c r="B54" i="86"/>
  <c r="B73" i="86"/>
  <c r="B92" i="86"/>
  <c r="B111" i="86"/>
  <c r="B130" i="86"/>
  <c r="B34" i="86"/>
  <c r="B53" i="86"/>
  <c r="B72" i="86"/>
  <c r="B91" i="86"/>
  <c r="B110" i="86"/>
  <c r="B129" i="86"/>
  <c r="B33" i="86"/>
  <c r="B52" i="86"/>
  <c r="B71" i="86"/>
  <c r="B90" i="86"/>
  <c r="B109" i="86"/>
  <c r="B128" i="86"/>
  <c r="B32" i="86"/>
  <c r="B51" i="86"/>
  <c r="B70" i="86"/>
  <c r="B89" i="86"/>
  <c r="B108" i="86"/>
  <c r="B127" i="86"/>
  <c r="B31" i="86"/>
  <c r="B50" i="86"/>
  <c r="B69" i="86"/>
  <c r="B88" i="86"/>
  <c r="B107" i="86"/>
  <c r="B126" i="86"/>
  <c r="B30" i="86"/>
  <c r="B49" i="86"/>
  <c r="B68" i="86"/>
  <c r="B87" i="86"/>
  <c r="B106" i="86"/>
  <c r="B125" i="86"/>
  <c r="B29" i="86"/>
  <c r="B48" i="86"/>
  <c r="B67" i="86"/>
  <c r="B86" i="86"/>
  <c r="B105" i="86"/>
  <c r="B124" i="86"/>
  <c r="B28" i="86"/>
  <c r="B47" i="86"/>
  <c r="B66" i="86"/>
  <c r="B85" i="86"/>
  <c r="B104" i="86"/>
  <c r="B123" i="86"/>
  <c r="B27" i="86"/>
  <c r="B46" i="86"/>
  <c r="B65" i="86"/>
  <c r="B84" i="86"/>
  <c r="B103" i="86"/>
  <c r="B122" i="86"/>
  <c r="B26" i="86"/>
  <c r="B45" i="86"/>
  <c r="B64" i="86"/>
  <c r="B83" i="86"/>
  <c r="B102" i="86"/>
  <c r="B121" i="86"/>
  <c r="B25" i="86"/>
  <c r="B44" i="86"/>
  <c r="B63" i="86"/>
  <c r="B82" i="86"/>
  <c r="B101" i="86"/>
  <c r="B120" i="86"/>
  <c r="B24" i="86"/>
  <c r="B43" i="86"/>
  <c r="B62" i="86"/>
  <c r="B81" i="86"/>
  <c r="B100" i="86"/>
  <c r="B119" i="86"/>
  <c r="B23" i="86"/>
  <c r="B42" i="86"/>
  <c r="B61" i="86"/>
  <c r="B80" i="86"/>
  <c r="B99" i="86"/>
  <c r="B118" i="86"/>
  <c r="B38" i="85"/>
  <c r="B57" i="85"/>
  <c r="B76" i="85"/>
  <c r="B95" i="85"/>
  <c r="B114" i="85"/>
  <c r="B133" i="85"/>
  <c r="B37" i="85"/>
  <c r="B56" i="85"/>
  <c r="B75" i="85"/>
  <c r="B94" i="85"/>
  <c r="B113" i="85"/>
  <c r="B132" i="85"/>
  <c r="B36" i="85"/>
  <c r="B55" i="85"/>
  <c r="B74" i="85"/>
  <c r="B93" i="85"/>
  <c r="B112" i="85"/>
  <c r="B131" i="85"/>
  <c r="B35" i="85"/>
  <c r="B54" i="85"/>
  <c r="B73" i="85"/>
  <c r="B92" i="85"/>
  <c r="B111" i="85"/>
  <c r="B130" i="85"/>
  <c r="B34" i="85"/>
  <c r="B53" i="85"/>
  <c r="B72" i="85"/>
  <c r="B91" i="85"/>
  <c r="B110" i="85"/>
  <c r="B129" i="85"/>
  <c r="B33" i="85"/>
  <c r="B52" i="85"/>
  <c r="B71" i="85"/>
  <c r="B90" i="85"/>
  <c r="B109" i="85"/>
  <c r="B128" i="85"/>
  <c r="B32" i="85"/>
  <c r="B51" i="85"/>
  <c r="B70" i="85"/>
  <c r="B89" i="85"/>
  <c r="B108" i="85"/>
  <c r="B127" i="85"/>
  <c r="B31" i="85"/>
  <c r="B50" i="85"/>
  <c r="B69" i="85"/>
  <c r="B88" i="85"/>
  <c r="B107" i="85"/>
  <c r="B126" i="85"/>
  <c r="B30" i="85"/>
  <c r="B49" i="85"/>
  <c r="B68" i="85"/>
  <c r="B87" i="85"/>
  <c r="B106" i="85"/>
  <c r="B125" i="85"/>
  <c r="B29" i="85"/>
  <c r="B48" i="85"/>
  <c r="B67" i="85"/>
  <c r="B86" i="85"/>
  <c r="B105" i="85"/>
  <c r="B124" i="85"/>
  <c r="B28" i="85"/>
  <c r="B47" i="85"/>
  <c r="B66" i="85"/>
  <c r="B85" i="85"/>
  <c r="B104" i="85"/>
  <c r="B123" i="85"/>
  <c r="B27" i="85"/>
  <c r="B46" i="85"/>
  <c r="B65" i="85"/>
  <c r="B84" i="85"/>
  <c r="B103" i="85"/>
  <c r="B122" i="85"/>
  <c r="B26" i="85"/>
  <c r="B45" i="85"/>
  <c r="B64" i="85"/>
  <c r="B83" i="85"/>
  <c r="B102" i="85"/>
  <c r="B121" i="85"/>
  <c r="B25" i="85"/>
  <c r="B44" i="85"/>
  <c r="B63" i="85"/>
  <c r="B82" i="85"/>
  <c r="B101" i="85"/>
  <c r="B120" i="85"/>
  <c r="B24" i="85"/>
  <c r="B43" i="85"/>
  <c r="B62" i="85"/>
  <c r="B81" i="85"/>
  <c r="B100" i="85"/>
  <c r="B119" i="85"/>
  <c r="B23" i="85"/>
  <c r="B42" i="85"/>
  <c r="B61" i="85"/>
  <c r="B80" i="85"/>
  <c r="B99" i="85"/>
  <c r="B118" i="85"/>
  <c r="B38" i="84"/>
  <c r="B57" i="84"/>
  <c r="B76" i="84"/>
  <c r="B95" i="84"/>
  <c r="B114" i="84"/>
  <c r="B133" i="84"/>
  <c r="B37" i="84"/>
  <c r="B56" i="84"/>
  <c r="B75" i="84"/>
  <c r="B94" i="84"/>
  <c r="B113" i="84"/>
  <c r="B132" i="84"/>
  <c r="B36" i="84"/>
  <c r="B55" i="84"/>
  <c r="B74" i="84"/>
  <c r="B93" i="84"/>
  <c r="B112" i="84"/>
  <c r="B131" i="84"/>
  <c r="B35" i="84"/>
  <c r="B54" i="84"/>
  <c r="B73" i="84"/>
  <c r="B92" i="84"/>
  <c r="B111" i="84"/>
  <c r="B130" i="84"/>
  <c r="B34" i="84"/>
  <c r="B53" i="84"/>
  <c r="B72" i="84"/>
  <c r="B91" i="84"/>
  <c r="B110" i="84"/>
  <c r="B129" i="84"/>
  <c r="B33" i="84"/>
  <c r="B52" i="84"/>
  <c r="B71" i="84"/>
  <c r="B90" i="84"/>
  <c r="B109" i="84"/>
  <c r="B128" i="84"/>
  <c r="B32" i="84"/>
  <c r="B51" i="84"/>
  <c r="B70" i="84"/>
  <c r="B89" i="84"/>
  <c r="B108" i="84"/>
  <c r="B127" i="84"/>
  <c r="B31" i="84"/>
  <c r="B50" i="84"/>
  <c r="B69" i="84"/>
  <c r="B88" i="84"/>
  <c r="B107" i="84"/>
  <c r="B126" i="84"/>
  <c r="B30" i="84"/>
  <c r="B49" i="84"/>
  <c r="B68" i="84"/>
  <c r="B87" i="84"/>
  <c r="B106" i="84"/>
  <c r="B125" i="84"/>
  <c r="B29" i="84"/>
  <c r="B48" i="84"/>
  <c r="B67" i="84"/>
  <c r="B86" i="84"/>
  <c r="B105" i="84"/>
  <c r="B124" i="84"/>
  <c r="B28" i="84"/>
  <c r="B47" i="84"/>
  <c r="B66" i="84"/>
  <c r="B85" i="84"/>
  <c r="B104" i="84"/>
  <c r="B123" i="84"/>
  <c r="B27" i="84"/>
  <c r="B46" i="84"/>
  <c r="B65" i="84"/>
  <c r="B84" i="84"/>
  <c r="B103" i="84"/>
  <c r="B122" i="84"/>
  <c r="B26" i="84"/>
  <c r="B45" i="84"/>
  <c r="B64" i="84"/>
  <c r="B83" i="84"/>
  <c r="B102" i="84"/>
  <c r="B121" i="84"/>
  <c r="B25" i="84"/>
  <c r="B44" i="84"/>
  <c r="B63" i="84"/>
  <c r="B82" i="84"/>
  <c r="B101" i="84"/>
  <c r="B120" i="84"/>
  <c r="B24" i="84"/>
  <c r="B43" i="84"/>
  <c r="B62" i="84"/>
  <c r="B81" i="84"/>
  <c r="B100" i="84"/>
  <c r="B119" i="84"/>
  <c r="B23" i="84"/>
  <c r="B42" i="84"/>
  <c r="B61" i="84"/>
  <c r="B80" i="84"/>
  <c r="B99" i="84"/>
  <c r="B118" i="84"/>
  <c r="B38" i="83"/>
  <c r="B57" i="83"/>
  <c r="B76" i="83"/>
  <c r="B95" i="83"/>
  <c r="B114" i="83"/>
  <c r="B133" i="83"/>
  <c r="B37" i="83"/>
  <c r="B56" i="83"/>
  <c r="B75" i="83"/>
  <c r="B94" i="83"/>
  <c r="B113" i="83"/>
  <c r="B132" i="83"/>
  <c r="B36" i="83"/>
  <c r="B55" i="83"/>
  <c r="B74" i="83"/>
  <c r="B93" i="83"/>
  <c r="B112" i="83"/>
  <c r="B131" i="83"/>
  <c r="B35" i="83"/>
  <c r="B54" i="83"/>
  <c r="B73" i="83"/>
  <c r="B92" i="83"/>
  <c r="B111" i="83"/>
  <c r="B130" i="83"/>
  <c r="B34" i="83"/>
  <c r="B53" i="83"/>
  <c r="B72" i="83"/>
  <c r="B91" i="83"/>
  <c r="B110" i="83"/>
  <c r="B129" i="83"/>
  <c r="B33" i="83"/>
  <c r="B52" i="83"/>
  <c r="B71" i="83"/>
  <c r="B90" i="83"/>
  <c r="B109" i="83"/>
  <c r="B128" i="83"/>
  <c r="B32" i="83"/>
  <c r="B51" i="83"/>
  <c r="B70" i="83"/>
  <c r="B89" i="83"/>
  <c r="B108" i="83"/>
  <c r="B127" i="83"/>
  <c r="B31" i="83"/>
  <c r="B50" i="83"/>
  <c r="B69" i="83"/>
  <c r="B88" i="83"/>
  <c r="B107" i="83"/>
  <c r="B126" i="83"/>
  <c r="B30" i="83"/>
  <c r="B49" i="83"/>
  <c r="B68" i="83"/>
  <c r="B87" i="83"/>
  <c r="B106" i="83"/>
  <c r="B125" i="83"/>
  <c r="B29" i="83"/>
  <c r="B48" i="83"/>
  <c r="B67" i="83"/>
  <c r="B86" i="83"/>
  <c r="B105" i="83"/>
  <c r="B124" i="83"/>
  <c r="B28" i="83"/>
  <c r="B47" i="83"/>
  <c r="B66" i="83"/>
  <c r="B85" i="83"/>
  <c r="B104" i="83"/>
  <c r="B123" i="83"/>
  <c r="B27" i="83"/>
  <c r="B46" i="83"/>
  <c r="B65" i="83"/>
  <c r="B84" i="83"/>
  <c r="B103" i="83"/>
  <c r="B122" i="83"/>
  <c r="B26" i="83"/>
  <c r="B45" i="83"/>
  <c r="B64" i="83"/>
  <c r="B83" i="83"/>
  <c r="B102" i="83"/>
  <c r="B121" i="83"/>
  <c r="B25" i="83"/>
  <c r="B44" i="83"/>
  <c r="B63" i="83"/>
  <c r="B82" i="83"/>
  <c r="B101" i="83"/>
  <c r="B120" i="83"/>
  <c r="B24" i="83"/>
  <c r="B43" i="83"/>
  <c r="B62" i="83"/>
  <c r="B81" i="83"/>
  <c r="B100" i="83"/>
  <c r="B119" i="83"/>
  <c r="B23" i="83"/>
  <c r="B42" i="83"/>
  <c r="B61" i="83"/>
  <c r="B80" i="83"/>
  <c r="B99" i="83"/>
  <c r="B118" i="83"/>
  <c r="B38" i="82"/>
  <c r="B57" i="82"/>
  <c r="B76" i="82"/>
  <c r="B95" i="82"/>
  <c r="B114" i="82"/>
  <c r="B133" i="82"/>
  <c r="B37" i="82"/>
  <c r="B56" i="82"/>
  <c r="B75" i="82"/>
  <c r="B94" i="82"/>
  <c r="B113" i="82"/>
  <c r="B132" i="82"/>
  <c r="B36" i="82"/>
  <c r="B55" i="82"/>
  <c r="B74" i="82"/>
  <c r="B93" i="82"/>
  <c r="B112" i="82"/>
  <c r="B131" i="82"/>
  <c r="B35" i="82"/>
  <c r="B54" i="82"/>
  <c r="B73" i="82"/>
  <c r="B92" i="82"/>
  <c r="B111" i="82"/>
  <c r="B130" i="82"/>
  <c r="B34" i="82"/>
  <c r="B53" i="82"/>
  <c r="B72" i="82"/>
  <c r="B91" i="82"/>
  <c r="B110" i="82"/>
  <c r="B129" i="82"/>
  <c r="B33" i="82"/>
  <c r="B52" i="82"/>
  <c r="B71" i="82"/>
  <c r="B90" i="82"/>
  <c r="B109" i="82"/>
  <c r="B128" i="82"/>
  <c r="B127" i="82"/>
  <c r="B126" i="82"/>
  <c r="B125" i="82"/>
  <c r="B124" i="82"/>
  <c r="B123" i="82"/>
  <c r="B122" i="82"/>
  <c r="B121" i="82"/>
  <c r="B120" i="82"/>
  <c r="B119" i="82"/>
  <c r="B118" i="82"/>
  <c r="B38" i="81"/>
  <c r="B57" i="81"/>
  <c r="B76" i="81"/>
  <c r="B114" i="81"/>
  <c r="B133" i="81"/>
  <c r="B37" i="81"/>
  <c r="B56" i="81"/>
  <c r="B75" i="81"/>
  <c r="B113" i="81"/>
  <c r="B132" i="81"/>
  <c r="B36" i="81"/>
  <c r="B55" i="81"/>
  <c r="B74" i="81"/>
  <c r="B112" i="81"/>
  <c r="B131" i="81"/>
  <c r="B35" i="81"/>
  <c r="B54" i="81"/>
  <c r="B73" i="81"/>
  <c r="B92" i="81"/>
  <c r="B111" i="81"/>
  <c r="B130" i="81"/>
  <c r="B34" i="81"/>
  <c r="B53" i="81"/>
  <c r="B72" i="81"/>
  <c r="B91" i="81"/>
  <c r="B110" i="81"/>
  <c r="B129" i="81"/>
  <c r="B33" i="81"/>
  <c r="B52" i="81"/>
  <c r="B71" i="81"/>
  <c r="B90" i="81"/>
  <c r="B109" i="81"/>
  <c r="B128" i="81"/>
  <c r="B127" i="81"/>
  <c r="B126" i="81"/>
  <c r="B125" i="81"/>
  <c r="B124" i="81"/>
  <c r="B123" i="81"/>
  <c r="B122" i="81"/>
  <c r="B121" i="81"/>
  <c r="B120" i="81"/>
  <c r="B119" i="81"/>
  <c r="B118" i="81"/>
  <c r="B38" i="80"/>
  <c r="B57" i="80"/>
  <c r="B76" i="80"/>
  <c r="B95" i="80"/>
  <c r="B114" i="80"/>
  <c r="B133" i="80"/>
  <c r="B37" i="80"/>
  <c r="B56" i="80"/>
  <c r="B75" i="80"/>
  <c r="B94" i="80"/>
  <c r="B113" i="80"/>
  <c r="B132" i="80"/>
  <c r="B36" i="80"/>
  <c r="B55" i="80"/>
  <c r="B74" i="80"/>
  <c r="B93" i="80"/>
  <c r="B112" i="80"/>
  <c r="B131" i="80"/>
  <c r="B35" i="80"/>
  <c r="B54" i="80"/>
  <c r="B73" i="80"/>
  <c r="B92" i="80"/>
  <c r="B111" i="80"/>
  <c r="B130" i="80"/>
  <c r="B34" i="80"/>
  <c r="B53" i="80"/>
  <c r="B72" i="80"/>
  <c r="B91" i="80"/>
  <c r="B110" i="80"/>
  <c r="B129" i="80"/>
  <c r="B33" i="80"/>
  <c r="B52" i="80"/>
  <c r="B71" i="80"/>
  <c r="B90" i="80"/>
  <c r="B109" i="80"/>
  <c r="B128" i="80"/>
  <c r="B32" i="80"/>
  <c r="B51" i="80"/>
  <c r="B70" i="80"/>
  <c r="B89" i="80"/>
  <c r="B108" i="80"/>
  <c r="B127" i="80"/>
  <c r="B31" i="80"/>
  <c r="B50" i="80"/>
  <c r="B69" i="80"/>
  <c r="B88" i="80"/>
  <c r="B107" i="80"/>
  <c r="B126" i="80"/>
  <c r="B125" i="80"/>
  <c r="B124" i="80"/>
  <c r="B123" i="80"/>
  <c r="B122" i="80"/>
  <c r="B121" i="80"/>
  <c r="B120" i="80"/>
  <c r="B119" i="80"/>
  <c r="B118" i="80"/>
  <c r="B38" i="79"/>
  <c r="B57" i="79"/>
  <c r="B76" i="79"/>
  <c r="B95" i="79"/>
  <c r="B114" i="79"/>
  <c r="B133" i="79"/>
  <c r="B37" i="79"/>
  <c r="B56" i="79"/>
  <c r="B75" i="79"/>
  <c r="B94" i="79"/>
  <c r="B113" i="79"/>
  <c r="B132" i="79"/>
  <c r="B36" i="79"/>
  <c r="B55" i="79"/>
  <c r="B74" i="79"/>
  <c r="B93" i="79"/>
  <c r="B112" i="79"/>
  <c r="B131" i="79"/>
  <c r="B35" i="79"/>
  <c r="B54" i="79"/>
  <c r="B73" i="79"/>
  <c r="B92" i="79"/>
  <c r="B111" i="79"/>
  <c r="B130" i="79"/>
  <c r="B34" i="79"/>
  <c r="B53" i="79"/>
  <c r="B72" i="79"/>
  <c r="B91" i="79"/>
  <c r="B110" i="79"/>
  <c r="B129" i="79"/>
  <c r="B33" i="79"/>
  <c r="B52" i="79"/>
  <c r="B71" i="79"/>
  <c r="B90" i="79"/>
  <c r="B109" i="79"/>
  <c r="B128" i="79"/>
  <c r="B32" i="79"/>
  <c r="B51" i="79"/>
  <c r="B70" i="79"/>
  <c r="B89" i="79"/>
  <c r="B108" i="79"/>
  <c r="B127" i="79"/>
  <c r="B126" i="79"/>
  <c r="B30" i="79"/>
  <c r="B49" i="79"/>
  <c r="B68" i="79"/>
  <c r="B87" i="79"/>
  <c r="B106" i="79"/>
  <c r="B125" i="79"/>
  <c r="B29" i="79"/>
  <c r="B48" i="79"/>
  <c r="B67" i="79"/>
  <c r="B86" i="79"/>
  <c r="B105" i="79"/>
  <c r="B124" i="79"/>
  <c r="B28" i="79"/>
  <c r="B47" i="79"/>
  <c r="B66" i="79"/>
  <c r="B85" i="79"/>
  <c r="B104" i="79"/>
  <c r="B123" i="79"/>
  <c r="B27" i="79"/>
  <c r="B46" i="79"/>
  <c r="B65" i="79"/>
  <c r="B84" i="79"/>
  <c r="B103" i="79"/>
  <c r="B122" i="79"/>
  <c r="B26" i="79"/>
  <c r="B45" i="79"/>
  <c r="B64" i="79"/>
  <c r="B83" i="79"/>
  <c r="B102" i="79"/>
  <c r="B121" i="79"/>
  <c r="B25" i="79"/>
  <c r="B44" i="79"/>
  <c r="B63" i="79"/>
  <c r="B82" i="79"/>
  <c r="B101" i="79"/>
  <c r="B120" i="79"/>
  <c r="B24" i="79"/>
  <c r="B43" i="79"/>
  <c r="B62" i="79"/>
  <c r="B81" i="79"/>
  <c r="B100" i="79"/>
  <c r="D100" i="79"/>
  <c r="B119" i="79"/>
  <c r="B23" i="79"/>
  <c r="B42" i="79"/>
  <c r="B61" i="79"/>
  <c r="B80" i="79"/>
  <c r="B99" i="79"/>
  <c r="B118" i="79"/>
  <c r="B38" i="78"/>
  <c r="B57" i="78"/>
  <c r="B76" i="78"/>
  <c r="B95" i="78"/>
  <c r="B114" i="78"/>
  <c r="B133" i="78"/>
  <c r="B37" i="78"/>
  <c r="B56" i="78"/>
  <c r="B75" i="78"/>
  <c r="B94" i="78"/>
  <c r="B113" i="78"/>
  <c r="B132" i="78"/>
  <c r="B36" i="78"/>
  <c r="B55" i="78"/>
  <c r="B74" i="78"/>
  <c r="B93" i="78"/>
  <c r="B112" i="78"/>
  <c r="B131" i="78"/>
  <c r="B35" i="78"/>
  <c r="B54" i="78"/>
  <c r="B73" i="78"/>
  <c r="B92" i="78"/>
  <c r="B111" i="78"/>
  <c r="B130" i="78"/>
  <c r="B34" i="78"/>
  <c r="B53" i="78"/>
  <c r="B72" i="78"/>
  <c r="B91" i="78"/>
  <c r="B110" i="78"/>
  <c r="B129" i="78"/>
  <c r="B71" i="78"/>
  <c r="B90" i="78"/>
  <c r="B109" i="78"/>
  <c r="B128" i="78"/>
  <c r="B127" i="78"/>
  <c r="B31" i="78"/>
  <c r="B126" i="78"/>
  <c r="B125" i="78"/>
  <c r="B124" i="78"/>
  <c r="B123" i="78"/>
  <c r="B122" i="78"/>
  <c r="B121" i="78"/>
  <c r="B120" i="78"/>
  <c r="B119" i="78"/>
  <c r="B118" i="78"/>
  <c r="B38" i="77"/>
  <c r="B76" i="77"/>
  <c r="B95" i="77"/>
  <c r="B114" i="77"/>
  <c r="B133" i="77"/>
  <c r="B37" i="77"/>
  <c r="B75" i="77"/>
  <c r="B94" i="77"/>
  <c r="B113" i="77"/>
  <c r="B132" i="77"/>
  <c r="B36" i="77"/>
  <c r="B74" i="77"/>
  <c r="B93" i="77"/>
  <c r="B112" i="77"/>
  <c r="B131" i="77"/>
  <c r="B35" i="77"/>
  <c r="B54" i="77"/>
  <c r="B73" i="77"/>
  <c r="B92" i="77"/>
  <c r="B111" i="77"/>
  <c r="B130" i="77"/>
  <c r="B34" i="77"/>
  <c r="B53" i="77"/>
  <c r="B72" i="77"/>
  <c r="B110" i="77"/>
  <c r="B129" i="77"/>
  <c r="B33" i="77"/>
  <c r="B52" i="77"/>
  <c r="B71" i="77"/>
  <c r="B90" i="77"/>
  <c r="B109" i="77"/>
  <c r="B128" i="77"/>
  <c r="B127" i="77"/>
  <c r="B31" i="77"/>
  <c r="B50" i="77"/>
  <c r="B69" i="77"/>
  <c r="B88" i="77"/>
  <c r="B107" i="77"/>
  <c r="B126" i="77"/>
  <c r="B30" i="77"/>
  <c r="B49" i="77"/>
  <c r="B68" i="77"/>
  <c r="B87" i="77"/>
  <c r="B106" i="77"/>
  <c r="B125" i="77"/>
  <c r="B29" i="77"/>
  <c r="B48" i="77"/>
  <c r="B67" i="77"/>
  <c r="B86" i="77"/>
  <c r="B105" i="77"/>
  <c r="B124" i="77"/>
  <c r="B28" i="77"/>
  <c r="B47" i="77"/>
  <c r="B66" i="77"/>
  <c r="B85" i="77"/>
  <c r="B104" i="77"/>
  <c r="B123" i="77"/>
  <c r="B27" i="77"/>
  <c r="B46" i="77"/>
  <c r="B65" i="77"/>
  <c r="B84" i="77"/>
  <c r="B103" i="77"/>
  <c r="B122" i="77"/>
  <c r="B26" i="77"/>
  <c r="B45" i="77"/>
  <c r="B64" i="77"/>
  <c r="B83" i="77"/>
  <c r="B102" i="77"/>
  <c r="B121" i="77"/>
  <c r="B25" i="77"/>
  <c r="B44" i="77"/>
  <c r="B63" i="77"/>
  <c r="B82" i="77"/>
  <c r="B101" i="77"/>
  <c r="B120" i="77"/>
  <c r="B24" i="77"/>
  <c r="B43" i="77"/>
  <c r="B62" i="77"/>
  <c r="B81" i="77"/>
  <c r="B100" i="77"/>
  <c r="B119" i="77"/>
  <c r="B23" i="77"/>
  <c r="B42" i="77"/>
  <c r="B61" i="77"/>
  <c r="B80" i="77"/>
  <c r="B99" i="77"/>
  <c r="B118" i="77"/>
  <c r="B38" i="76"/>
  <c r="B57" i="76"/>
  <c r="B76" i="76"/>
  <c r="B95" i="76"/>
  <c r="B114" i="76"/>
  <c r="B133" i="76"/>
  <c r="B37" i="76"/>
  <c r="B56" i="76"/>
  <c r="B75" i="76"/>
  <c r="B94" i="76"/>
  <c r="B113" i="76"/>
  <c r="B132" i="76"/>
  <c r="B36" i="76"/>
  <c r="B55" i="76"/>
  <c r="B74" i="76"/>
  <c r="B93" i="76"/>
  <c r="B112" i="76"/>
  <c r="B131" i="76"/>
  <c r="B35" i="76"/>
  <c r="B54" i="76"/>
  <c r="B73" i="76"/>
  <c r="B92" i="76"/>
  <c r="B111" i="76"/>
  <c r="B130" i="76"/>
  <c r="B34" i="76"/>
  <c r="B53" i="76"/>
  <c r="B91" i="76"/>
  <c r="B110" i="76"/>
  <c r="B129" i="76"/>
  <c r="B128" i="76"/>
  <c r="B127" i="76"/>
  <c r="B31" i="76"/>
  <c r="B50" i="76"/>
  <c r="B69" i="76"/>
  <c r="B88" i="76"/>
  <c r="B107" i="76"/>
  <c r="B126" i="76"/>
  <c r="B30" i="76"/>
  <c r="B49" i="76"/>
  <c r="B68" i="76"/>
  <c r="B87" i="76"/>
  <c r="B106" i="76"/>
  <c r="B125" i="76"/>
  <c r="B29" i="76"/>
  <c r="B48" i="76"/>
  <c r="B67" i="76"/>
  <c r="B86" i="76"/>
  <c r="B105" i="76"/>
  <c r="B124" i="76"/>
  <c r="B28" i="76"/>
  <c r="B47" i="76"/>
  <c r="B66" i="76"/>
  <c r="B85" i="76"/>
  <c r="B104" i="76"/>
  <c r="B123" i="76"/>
  <c r="B46" i="76"/>
  <c r="B65" i="76"/>
  <c r="B84" i="76"/>
  <c r="B103" i="76"/>
  <c r="B122" i="76"/>
  <c r="B26" i="76"/>
  <c r="B45" i="76"/>
  <c r="B64" i="76"/>
  <c r="B83" i="76"/>
  <c r="B102" i="76"/>
  <c r="B121" i="76"/>
  <c r="B25" i="76"/>
  <c r="B44" i="76"/>
  <c r="B63" i="76"/>
  <c r="B82" i="76"/>
  <c r="B101" i="76"/>
  <c r="B120" i="76"/>
  <c r="B24" i="76"/>
  <c r="B43" i="76"/>
  <c r="B62" i="76"/>
  <c r="B81" i="76"/>
  <c r="B100" i="76"/>
  <c r="B119" i="76"/>
  <c r="B23" i="76"/>
  <c r="B42" i="76"/>
  <c r="B61" i="76"/>
  <c r="B80" i="76"/>
  <c r="B99" i="76"/>
  <c r="B118" i="76"/>
  <c r="B38" i="75"/>
  <c r="B57" i="75"/>
  <c r="B76" i="75"/>
  <c r="B95" i="75"/>
  <c r="B114" i="75"/>
  <c r="B133" i="75"/>
  <c r="B37" i="75"/>
  <c r="B56" i="75"/>
  <c r="B75" i="75"/>
  <c r="B94" i="75"/>
  <c r="B113" i="75"/>
  <c r="B132" i="75"/>
  <c r="B36" i="75"/>
  <c r="B55" i="75"/>
  <c r="B74" i="75"/>
  <c r="B93" i="75"/>
  <c r="B112" i="75"/>
  <c r="B131" i="75"/>
  <c r="B35" i="75"/>
  <c r="B54" i="75"/>
  <c r="B73" i="75"/>
  <c r="B92" i="75"/>
  <c r="B111" i="75"/>
  <c r="B130" i="75"/>
  <c r="B34" i="75"/>
  <c r="B53" i="75"/>
  <c r="B72" i="75"/>
  <c r="B91" i="75"/>
  <c r="B110" i="75"/>
  <c r="B129" i="75"/>
  <c r="B33" i="75"/>
  <c r="B52" i="75"/>
  <c r="B71" i="75"/>
  <c r="B90" i="75"/>
  <c r="B109" i="75"/>
  <c r="B128" i="75"/>
  <c r="B127" i="75"/>
  <c r="B31" i="75"/>
  <c r="B50" i="75"/>
  <c r="B69" i="75"/>
  <c r="B88" i="75"/>
  <c r="B107" i="75"/>
  <c r="B126" i="75"/>
  <c r="B30" i="75"/>
  <c r="B49" i="75"/>
  <c r="B68" i="75"/>
  <c r="B87" i="75"/>
  <c r="B106" i="75"/>
  <c r="B125" i="75"/>
  <c r="B29" i="75"/>
  <c r="B48" i="75"/>
  <c r="B67" i="75"/>
  <c r="B86" i="75"/>
  <c r="B105" i="75"/>
  <c r="B124" i="75"/>
  <c r="B28" i="75"/>
  <c r="B47" i="75"/>
  <c r="B66" i="75"/>
  <c r="B85" i="75"/>
  <c r="B104" i="75"/>
  <c r="B123" i="75"/>
  <c r="B27" i="75"/>
  <c r="B46" i="75"/>
  <c r="B65" i="75"/>
  <c r="B84" i="75"/>
  <c r="B103" i="75"/>
  <c r="B122" i="75"/>
  <c r="B26" i="75"/>
  <c r="B45" i="75"/>
  <c r="B64" i="75"/>
  <c r="B83" i="75"/>
  <c r="B102" i="75"/>
  <c r="B121" i="75"/>
  <c r="B25" i="75"/>
  <c r="B44" i="75"/>
  <c r="B63" i="75"/>
  <c r="B82" i="75"/>
  <c r="B101" i="75"/>
  <c r="B120" i="75"/>
  <c r="B24" i="75"/>
  <c r="B43" i="75"/>
  <c r="B62" i="75"/>
  <c r="B81" i="75"/>
  <c r="B100" i="75"/>
  <c r="B119" i="75"/>
  <c r="B23" i="75"/>
  <c r="B42" i="75"/>
  <c r="B61" i="75"/>
  <c r="B80" i="75"/>
  <c r="B99" i="75"/>
  <c r="B118" i="75"/>
  <c r="B38" i="74"/>
  <c r="B57" i="74"/>
  <c r="B76" i="74"/>
  <c r="B95" i="74"/>
  <c r="B114" i="74"/>
  <c r="B133" i="74"/>
  <c r="B37" i="74"/>
  <c r="B56" i="74"/>
  <c r="B75" i="74"/>
  <c r="B94" i="74"/>
  <c r="B113" i="74"/>
  <c r="B132" i="74"/>
  <c r="B36" i="74"/>
  <c r="B55" i="74"/>
  <c r="B74" i="74"/>
  <c r="B93" i="74"/>
  <c r="B112" i="74"/>
  <c r="B131" i="74"/>
  <c r="B35" i="74"/>
  <c r="B54" i="74"/>
  <c r="B73" i="74"/>
  <c r="B92" i="74"/>
  <c r="B111" i="74"/>
  <c r="B130" i="74"/>
  <c r="B34" i="74"/>
  <c r="B53" i="74"/>
  <c r="B72" i="74"/>
  <c r="B91" i="74"/>
  <c r="B110" i="74"/>
  <c r="B129" i="74"/>
  <c r="B33" i="74"/>
  <c r="B52" i="74"/>
  <c r="B71" i="74"/>
  <c r="B90" i="74"/>
  <c r="B109" i="74"/>
  <c r="B128" i="74"/>
  <c r="B126" i="74"/>
  <c r="B125" i="74"/>
  <c r="B124" i="74"/>
  <c r="B123" i="74"/>
  <c r="B122" i="74"/>
  <c r="B121" i="74"/>
  <c r="B120" i="74"/>
  <c r="B119" i="74"/>
  <c r="B118" i="74"/>
  <c r="B38" i="73"/>
  <c r="B57" i="73"/>
  <c r="B76" i="73"/>
  <c r="B95" i="73"/>
  <c r="B114" i="73"/>
  <c r="B133" i="73"/>
  <c r="B37" i="73"/>
  <c r="B56" i="73"/>
  <c r="B75" i="73"/>
  <c r="B94" i="73"/>
  <c r="B113" i="73"/>
  <c r="B132" i="73"/>
  <c r="B36" i="73"/>
  <c r="B55" i="73"/>
  <c r="B74" i="73"/>
  <c r="B93" i="73"/>
  <c r="B112" i="73"/>
  <c r="B131" i="73"/>
  <c r="B35" i="73"/>
  <c r="B54" i="73"/>
  <c r="B73" i="73"/>
  <c r="B92" i="73"/>
  <c r="B111" i="73"/>
  <c r="B130" i="73"/>
  <c r="B34" i="73"/>
  <c r="B53" i="73"/>
  <c r="B72" i="73"/>
  <c r="B91" i="73"/>
  <c r="B110" i="73"/>
  <c r="B129" i="73"/>
  <c r="B33" i="73"/>
  <c r="B52" i="73"/>
  <c r="B71" i="73"/>
  <c r="B90" i="73"/>
  <c r="B109" i="73"/>
  <c r="B128" i="73"/>
  <c r="B31" i="73"/>
  <c r="B50" i="73"/>
  <c r="B69" i="73"/>
  <c r="B88" i="73"/>
  <c r="B107" i="73"/>
  <c r="B126" i="73"/>
  <c r="B30" i="73"/>
  <c r="B49" i="73"/>
  <c r="B68" i="73"/>
  <c r="B87" i="73"/>
  <c r="B106" i="73"/>
  <c r="B125" i="73"/>
  <c r="B29" i="73"/>
  <c r="B48" i="73"/>
  <c r="B67" i="73"/>
  <c r="B86" i="73"/>
  <c r="B105" i="73"/>
  <c r="B124" i="73"/>
  <c r="B28" i="73"/>
  <c r="B47" i="73"/>
  <c r="B66" i="73"/>
  <c r="B85" i="73"/>
  <c r="B104" i="73"/>
  <c r="B123" i="73"/>
  <c r="B27" i="73"/>
  <c r="B46" i="73"/>
  <c r="B65" i="73"/>
  <c r="B84" i="73"/>
  <c r="B103" i="73"/>
  <c r="B122" i="73"/>
  <c r="B26" i="73"/>
  <c r="B45" i="73"/>
  <c r="B64" i="73"/>
  <c r="B83" i="73"/>
  <c r="B102" i="73"/>
  <c r="B121" i="73"/>
  <c r="B25" i="73"/>
  <c r="B44" i="73"/>
  <c r="B63" i="73"/>
  <c r="B82" i="73"/>
  <c r="B101" i="73"/>
  <c r="B120" i="73"/>
  <c r="B24" i="73"/>
  <c r="B43" i="73"/>
  <c r="B62" i="73"/>
  <c r="B81" i="73"/>
  <c r="B100" i="73"/>
  <c r="B119" i="73"/>
  <c r="B23" i="73"/>
  <c r="B42" i="73"/>
  <c r="B61" i="73"/>
  <c r="B80" i="73"/>
  <c r="B99" i="73"/>
  <c r="B118" i="73"/>
  <c r="B38" i="72"/>
  <c r="B57" i="72"/>
  <c r="B76" i="72"/>
  <c r="B95" i="72"/>
  <c r="B114" i="72"/>
  <c r="B133" i="72"/>
  <c r="B37" i="72"/>
  <c r="B56" i="72"/>
  <c r="B75" i="72"/>
  <c r="B94" i="72"/>
  <c r="B113" i="72"/>
  <c r="B132" i="72"/>
  <c r="B36" i="72"/>
  <c r="B55" i="72"/>
  <c r="B74" i="72"/>
  <c r="B93" i="72"/>
  <c r="B112" i="72"/>
  <c r="B131" i="72"/>
  <c r="B35" i="72"/>
  <c r="B54" i="72"/>
  <c r="B73" i="72"/>
  <c r="B92" i="72"/>
  <c r="B111" i="72"/>
  <c r="B130" i="72"/>
  <c r="B34" i="72"/>
  <c r="B53" i="72"/>
  <c r="B72" i="72"/>
  <c r="B91" i="72"/>
  <c r="B110" i="72"/>
  <c r="B129" i="72"/>
  <c r="B33" i="72"/>
  <c r="B52" i="72"/>
  <c r="B71" i="72"/>
  <c r="B90" i="72"/>
  <c r="B109" i="72"/>
  <c r="B128" i="72"/>
  <c r="B31" i="72"/>
  <c r="B50" i="72"/>
  <c r="B69" i="72"/>
  <c r="B88" i="72"/>
  <c r="B107" i="72"/>
  <c r="B126" i="72"/>
  <c r="B30" i="72"/>
  <c r="B49" i="72"/>
  <c r="B68" i="72"/>
  <c r="B87" i="72"/>
  <c r="B106" i="72"/>
  <c r="B125" i="72"/>
  <c r="B29" i="72"/>
  <c r="B48" i="72"/>
  <c r="B67" i="72"/>
  <c r="B86" i="72"/>
  <c r="B105" i="72"/>
  <c r="B124" i="72"/>
  <c r="B28" i="72"/>
  <c r="B47" i="72"/>
  <c r="B66" i="72"/>
  <c r="B85" i="72"/>
  <c r="B104" i="72"/>
  <c r="B123" i="72"/>
  <c r="B27" i="72"/>
  <c r="B46" i="72"/>
  <c r="B65" i="72"/>
  <c r="B84" i="72"/>
  <c r="B103" i="72"/>
  <c r="B122" i="72"/>
  <c r="B26" i="72"/>
  <c r="B45" i="72"/>
  <c r="B64" i="72"/>
  <c r="B83" i="72"/>
  <c r="B102" i="72"/>
  <c r="B121" i="72"/>
  <c r="B25" i="72"/>
  <c r="B44" i="72"/>
  <c r="B63" i="72"/>
  <c r="B82" i="72"/>
  <c r="B101" i="72"/>
  <c r="B120" i="72"/>
  <c r="B24" i="72"/>
  <c r="B43" i="72"/>
  <c r="B62" i="72"/>
  <c r="B81" i="72"/>
  <c r="B100" i="72"/>
  <c r="B119" i="72"/>
  <c r="B23" i="72"/>
  <c r="B42" i="72"/>
  <c r="B61" i="72"/>
  <c r="B80" i="72"/>
  <c r="B99" i="72"/>
  <c r="B118" i="72"/>
  <c r="B38" i="71"/>
  <c r="B57" i="71"/>
  <c r="B76" i="71"/>
  <c r="B95" i="71"/>
  <c r="B114" i="71"/>
  <c r="B133" i="71"/>
  <c r="B37" i="71"/>
  <c r="B56" i="71"/>
  <c r="B75" i="71"/>
  <c r="B94" i="71"/>
  <c r="B113" i="71"/>
  <c r="B132" i="71"/>
  <c r="B36" i="71"/>
  <c r="B55" i="71"/>
  <c r="B74" i="71"/>
  <c r="B93" i="71"/>
  <c r="B112" i="71"/>
  <c r="B131" i="71"/>
  <c r="B35" i="71"/>
  <c r="B54" i="71"/>
  <c r="B73" i="71"/>
  <c r="B92" i="71"/>
  <c r="B111" i="71"/>
  <c r="B130" i="71"/>
  <c r="B34" i="71"/>
  <c r="B53" i="71"/>
  <c r="B72" i="71"/>
  <c r="B91" i="71"/>
  <c r="B110" i="71"/>
  <c r="B129" i="71"/>
  <c r="B33" i="71"/>
  <c r="B52" i="71"/>
  <c r="B71" i="71"/>
  <c r="B90" i="71"/>
  <c r="B109" i="71"/>
  <c r="B128" i="71"/>
  <c r="B32" i="71"/>
  <c r="B51" i="71"/>
  <c r="B70" i="71"/>
  <c r="B89" i="71"/>
  <c r="B108" i="71"/>
  <c r="B127" i="71"/>
  <c r="B31" i="71"/>
  <c r="B50" i="71"/>
  <c r="B69" i="71"/>
  <c r="B88" i="71"/>
  <c r="B107" i="71"/>
  <c r="B126" i="71"/>
  <c r="B30" i="71"/>
  <c r="B49" i="71"/>
  <c r="B68" i="71"/>
  <c r="B87" i="71"/>
  <c r="B106" i="71"/>
  <c r="B125" i="71"/>
  <c r="B29" i="71"/>
  <c r="B48" i="71"/>
  <c r="B67" i="71"/>
  <c r="B86" i="71"/>
  <c r="B105" i="71"/>
  <c r="B124" i="71"/>
  <c r="B28" i="71"/>
  <c r="B47" i="71"/>
  <c r="B66" i="71"/>
  <c r="B85" i="71"/>
  <c r="B104" i="71"/>
  <c r="B123" i="71"/>
  <c r="B27" i="71"/>
  <c r="B46" i="71"/>
  <c r="B65" i="71"/>
  <c r="B84" i="71"/>
  <c r="B103" i="71"/>
  <c r="B122" i="71"/>
  <c r="B26" i="71"/>
  <c r="B45" i="71"/>
  <c r="B64" i="71"/>
  <c r="B83" i="71"/>
  <c r="B102" i="71"/>
  <c r="B121" i="71"/>
  <c r="B25" i="71"/>
  <c r="B44" i="71"/>
  <c r="B63" i="71"/>
  <c r="B82" i="71"/>
  <c r="B101" i="71"/>
  <c r="B120" i="71"/>
  <c r="B24" i="71"/>
  <c r="B43" i="71"/>
  <c r="B62" i="71"/>
  <c r="B81" i="71"/>
  <c r="B100" i="71"/>
  <c r="B119" i="71"/>
  <c r="B23" i="71"/>
  <c r="B42" i="71"/>
  <c r="B61" i="71"/>
  <c r="B80" i="71"/>
  <c r="B99" i="71"/>
  <c r="B118" i="71"/>
  <c r="B38" i="70"/>
  <c r="B57" i="70"/>
  <c r="B76" i="70"/>
  <c r="B95" i="70"/>
  <c r="B114" i="70"/>
  <c r="B133" i="70"/>
  <c r="B37" i="70"/>
  <c r="B56" i="70"/>
  <c r="B75" i="70"/>
  <c r="B94" i="70"/>
  <c r="B113" i="70"/>
  <c r="B132" i="70"/>
  <c r="B36" i="70"/>
  <c r="B55" i="70"/>
  <c r="B74" i="70"/>
  <c r="B93" i="70"/>
  <c r="B112" i="70"/>
  <c r="B131" i="70"/>
  <c r="B35" i="70"/>
  <c r="B54" i="70"/>
  <c r="B73" i="70"/>
  <c r="B92" i="70"/>
  <c r="B111" i="70"/>
  <c r="B130" i="70"/>
  <c r="B34" i="70"/>
  <c r="B53" i="70"/>
  <c r="B72" i="70"/>
  <c r="B91" i="70"/>
  <c r="B110" i="70"/>
  <c r="B129" i="70"/>
  <c r="B33" i="70"/>
  <c r="B71" i="70"/>
  <c r="B90" i="70"/>
  <c r="B109" i="70"/>
  <c r="B128" i="70"/>
  <c r="B32" i="70"/>
  <c r="B89" i="70"/>
  <c r="B108" i="70"/>
  <c r="B127" i="70"/>
  <c r="B31" i="70"/>
  <c r="B50" i="70"/>
  <c r="B69" i="70"/>
  <c r="B88" i="70"/>
  <c r="B107" i="70"/>
  <c r="B126" i="70"/>
  <c r="B30" i="70"/>
  <c r="B49" i="70"/>
  <c r="B68" i="70"/>
  <c r="B87" i="70"/>
  <c r="B106" i="70"/>
  <c r="B125" i="70"/>
  <c r="B29" i="70"/>
  <c r="B48" i="70"/>
  <c r="B67" i="70"/>
  <c r="B86" i="70"/>
  <c r="B105" i="70"/>
  <c r="B124" i="70"/>
  <c r="B28" i="70"/>
  <c r="B47" i="70"/>
  <c r="B66" i="70"/>
  <c r="B85" i="70"/>
  <c r="B104" i="70"/>
  <c r="B123" i="70"/>
  <c r="B27" i="70"/>
  <c r="B46" i="70"/>
  <c r="B65" i="70"/>
  <c r="B84" i="70"/>
  <c r="B103" i="70"/>
  <c r="B122" i="70"/>
  <c r="B26" i="70"/>
  <c r="B45" i="70"/>
  <c r="B64" i="70"/>
  <c r="B83" i="70"/>
  <c r="B102" i="70"/>
  <c r="B121" i="70"/>
  <c r="B25" i="70"/>
  <c r="B44" i="70"/>
  <c r="B63" i="70"/>
  <c r="B82" i="70"/>
  <c r="B101" i="70"/>
  <c r="B120" i="70"/>
  <c r="B24" i="70"/>
  <c r="B43" i="70"/>
  <c r="B62" i="70"/>
  <c r="B81" i="70"/>
  <c r="B100" i="70"/>
  <c r="B119" i="70"/>
  <c r="B23" i="70"/>
  <c r="B42" i="70"/>
  <c r="B61" i="70"/>
  <c r="B80" i="70"/>
  <c r="B99" i="70"/>
  <c r="B118" i="70"/>
  <c r="B38" i="69"/>
  <c r="B57" i="69"/>
  <c r="B76" i="69"/>
  <c r="B95" i="69"/>
  <c r="B114" i="69"/>
  <c r="B133" i="69"/>
  <c r="B37" i="69"/>
  <c r="B56" i="69"/>
  <c r="B75" i="69"/>
  <c r="B94" i="69"/>
  <c r="B113" i="69"/>
  <c r="B132" i="69"/>
  <c r="B36" i="69"/>
  <c r="B55" i="69"/>
  <c r="B74" i="69"/>
  <c r="B93" i="69"/>
  <c r="B112" i="69"/>
  <c r="B131" i="69"/>
  <c r="B35" i="69"/>
  <c r="B54" i="69"/>
  <c r="B73" i="69"/>
  <c r="B92" i="69"/>
  <c r="B111" i="69"/>
  <c r="B130" i="69"/>
  <c r="B34" i="69"/>
  <c r="B53" i="69"/>
  <c r="B72" i="69"/>
  <c r="B91" i="69"/>
  <c r="B110" i="69"/>
  <c r="B129" i="69"/>
  <c r="B33" i="69"/>
  <c r="B52" i="69"/>
  <c r="B71" i="69"/>
  <c r="B90" i="69"/>
  <c r="B109" i="69"/>
  <c r="B128" i="69"/>
  <c r="B32" i="69"/>
  <c r="B51" i="69"/>
  <c r="B70" i="69"/>
  <c r="B89" i="69"/>
  <c r="B127" i="69"/>
  <c r="B31" i="69"/>
  <c r="B50" i="69"/>
  <c r="B69" i="69"/>
  <c r="B88" i="69"/>
  <c r="B107" i="69"/>
  <c r="B126" i="69"/>
  <c r="B30" i="69"/>
  <c r="B49" i="69"/>
  <c r="B68" i="69"/>
  <c r="B87" i="69"/>
  <c r="B106" i="69"/>
  <c r="B125" i="69"/>
  <c r="B29" i="69"/>
  <c r="B48" i="69"/>
  <c r="B67" i="69"/>
  <c r="B86" i="69"/>
  <c r="B105" i="69"/>
  <c r="B124" i="69"/>
  <c r="B28" i="69"/>
  <c r="B47" i="69"/>
  <c r="B66" i="69"/>
  <c r="B85" i="69"/>
  <c r="B104" i="69"/>
  <c r="B123" i="69"/>
  <c r="B27" i="69"/>
  <c r="B46" i="69"/>
  <c r="B65" i="69"/>
  <c r="B84" i="69"/>
  <c r="B103" i="69"/>
  <c r="B122" i="69"/>
  <c r="B26" i="69"/>
  <c r="B45" i="69"/>
  <c r="B64" i="69"/>
  <c r="B83" i="69"/>
  <c r="B102" i="69"/>
  <c r="B121" i="69"/>
  <c r="B25" i="69"/>
  <c r="B44" i="69"/>
  <c r="B63" i="69"/>
  <c r="B82" i="69"/>
  <c r="B101" i="69"/>
  <c r="B120" i="69"/>
  <c r="B24" i="69"/>
  <c r="B43" i="69"/>
  <c r="B62" i="69"/>
  <c r="B81" i="69"/>
  <c r="B100" i="69"/>
  <c r="B119" i="69"/>
  <c r="B23" i="69"/>
  <c r="B42" i="69"/>
  <c r="B61" i="69"/>
  <c r="B80" i="69"/>
  <c r="B99" i="69"/>
  <c r="B118" i="69"/>
  <c r="B38" i="68"/>
  <c r="B57" i="68"/>
  <c r="B76" i="68"/>
  <c r="B95" i="68"/>
  <c r="B114" i="68"/>
  <c r="B133" i="68"/>
  <c r="B37" i="68"/>
  <c r="B56" i="68"/>
  <c r="B75" i="68"/>
  <c r="B94" i="68"/>
  <c r="B113" i="68"/>
  <c r="B132" i="68"/>
  <c r="B36" i="68"/>
  <c r="B55" i="68"/>
  <c r="B74" i="68"/>
  <c r="B93" i="68"/>
  <c r="B112" i="68"/>
  <c r="B131" i="68"/>
  <c r="B35" i="68"/>
  <c r="B54" i="68"/>
  <c r="B73" i="68"/>
  <c r="B92" i="68"/>
  <c r="B111" i="68"/>
  <c r="B130" i="68"/>
  <c r="B34" i="68"/>
  <c r="B53" i="68"/>
  <c r="B72" i="68"/>
  <c r="B91" i="68"/>
  <c r="B110" i="68"/>
  <c r="B129" i="68"/>
  <c r="B33" i="68"/>
  <c r="B52" i="68"/>
  <c r="B71" i="68"/>
  <c r="B90" i="68"/>
  <c r="B109" i="68"/>
  <c r="B128" i="68"/>
  <c r="B32" i="68"/>
  <c r="B51" i="68"/>
  <c r="B70" i="68"/>
  <c r="B89" i="68"/>
  <c r="B108" i="68"/>
  <c r="B127" i="68"/>
  <c r="B31" i="68"/>
  <c r="B50" i="68"/>
  <c r="B69" i="68"/>
  <c r="B88" i="68"/>
  <c r="B107" i="68"/>
  <c r="B126" i="68"/>
  <c r="B30" i="68"/>
  <c r="B49" i="68"/>
  <c r="B68" i="68"/>
  <c r="B87" i="68"/>
  <c r="B106" i="68"/>
  <c r="B125" i="68"/>
  <c r="B29" i="68"/>
  <c r="B48" i="68"/>
  <c r="B67" i="68"/>
  <c r="B86" i="68"/>
  <c r="B105" i="68"/>
  <c r="B124" i="68"/>
  <c r="B28" i="68"/>
  <c r="B47" i="68"/>
  <c r="B66" i="68"/>
  <c r="B85" i="68"/>
  <c r="B104" i="68"/>
  <c r="B123" i="68"/>
  <c r="B27" i="68"/>
  <c r="B46" i="68"/>
  <c r="B65" i="68"/>
  <c r="B84" i="68"/>
  <c r="B103" i="68"/>
  <c r="B122" i="68"/>
  <c r="B26" i="68"/>
  <c r="B45" i="68"/>
  <c r="B64" i="68"/>
  <c r="B83" i="68"/>
  <c r="B102" i="68"/>
  <c r="B121" i="68"/>
  <c r="B25" i="68"/>
  <c r="B44" i="68"/>
  <c r="B63" i="68"/>
  <c r="B82" i="68"/>
  <c r="B101" i="68"/>
  <c r="B120" i="68"/>
  <c r="B24" i="68"/>
  <c r="B43" i="68"/>
  <c r="B62" i="68"/>
  <c r="B81" i="68"/>
  <c r="B100" i="68"/>
  <c r="B119" i="68"/>
  <c r="B23" i="68"/>
  <c r="B42" i="68"/>
  <c r="B61" i="68"/>
  <c r="B80" i="68"/>
  <c r="B99" i="68"/>
  <c r="B118" i="68"/>
  <c r="B38" i="67"/>
  <c r="B57" i="67"/>
  <c r="B76" i="67"/>
  <c r="B95" i="67"/>
  <c r="B114" i="67"/>
  <c r="B133" i="67"/>
  <c r="B37" i="67"/>
  <c r="B56" i="67"/>
  <c r="B75" i="67"/>
  <c r="B94" i="67"/>
  <c r="B113" i="67"/>
  <c r="B132" i="67"/>
  <c r="B36" i="67"/>
  <c r="B55" i="67"/>
  <c r="B74" i="67"/>
  <c r="B93" i="67"/>
  <c r="B112" i="67"/>
  <c r="B131" i="67"/>
  <c r="B35" i="67"/>
  <c r="B54" i="67"/>
  <c r="B73" i="67"/>
  <c r="B92" i="67"/>
  <c r="B111" i="67"/>
  <c r="B130" i="67"/>
  <c r="B34" i="67"/>
  <c r="B53" i="67"/>
  <c r="B72" i="67"/>
  <c r="B91" i="67"/>
  <c r="B110" i="67"/>
  <c r="B129" i="67"/>
  <c r="B33" i="67"/>
  <c r="B52" i="67"/>
  <c r="B71" i="67"/>
  <c r="B90" i="67"/>
  <c r="B109" i="67"/>
  <c r="B128" i="67"/>
  <c r="B32" i="67"/>
  <c r="B51" i="67"/>
  <c r="B70" i="67"/>
  <c r="B89" i="67"/>
  <c r="B108" i="67"/>
  <c r="B127" i="67"/>
  <c r="B31" i="67"/>
  <c r="B50" i="67"/>
  <c r="B69" i="67"/>
  <c r="B88" i="67"/>
  <c r="B107" i="67"/>
  <c r="B126" i="67"/>
  <c r="B30" i="67"/>
  <c r="B49" i="67"/>
  <c r="B68" i="67"/>
  <c r="B87" i="67"/>
  <c r="B106" i="67"/>
  <c r="B125" i="67"/>
  <c r="B29" i="67"/>
  <c r="B48" i="67"/>
  <c r="B67" i="67"/>
  <c r="B86" i="67"/>
  <c r="B105" i="67"/>
  <c r="B124" i="67"/>
  <c r="B28" i="67"/>
  <c r="B47" i="67"/>
  <c r="B66" i="67"/>
  <c r="B85" i="67"/>
  <c r="B104" i="67"/>
  <c r="B123" i="67"/>
  <c r="B27" i="67"/>
  <c r="B46" i="67"/>
  <c r="B65" i="67"/>
  <c r="B84" i="67"/>
  <c r="B103" i="67"/>
  <c r="B122" i="67"/>
  <c r="B26" i="67"/>
  <c r="B45" i="67"/>
  <c r="B64" i="67"/>
  <c r="B83" i="67"/>
  <c r="B102" i="67"/>
  <c r="B121" i="67"/>
  <c r="B25" i="67"/>
  <c r="B44" i="67"/>
  <c r="B63" i="67"/>
  <c r="B82" i="67"/>
  <c r="B101" i="67"/>
  <c r="B120" i="67"/>
  <c r="B24" i="67"/>
  <c r="B43" i="67"/>
  <c r="B62" i="67"/>
  <c r="B81" i="67"/>
  <c r="B100" i="67"/>
  <c r="B119" i="67"/>
  <c r="B23" i="67"/>
  <c r="B42" i="67"/>
  <c r="B61" i="67"/>
  <c r="B80" i="67"/>
  <c r="B99" i="67"/>
  <c r="B118" i="67"/>
  <c r="B38" i="66"/>
  <c r="B57" i="66"/>
  <c r="B76" i="66"/>
  <c r="B95" i="66"/>
  <c r="B114" i="66"/>
  <c r="B133" i="66"/>
  <c r="B37" i="66"/>
  <c r="B56" i="66"/>
  <c r="B75" i="66"/>
  <c r="B94" i="66"/>
  <c r="B113" i="66"/>
  <c r="B132" i="66"/>
  <c r="B36" i="66"/>
  <c r="B55" i="66"/>
  <c r="B74" i="66"/>
  <c r="B93" i="66"/>
  <c r="B112" i="66"/>
  <c r="B131" i="66"/>
  <c r="B35" i="66"/>
  <c r="B54" i="66"/>
  <c r="B73" i="66"/>
  <c r="B92" i="66"/>
  <c r="B111" i="66"/>
  <c r="B130" i="66"/>
  <c r="B34" i="66"/>
  <c r="B53" i="66"/>
  <c r="B72" i="66"/>
  <c r="B91" i="66"/>
  <c r="B110" i="66"/>
  <c r="B129" i="66"/>
  <c r="B33" i="66"/>
  <c r="B52" i="66"/>
  <c r="B71" i="66"/>
  <c r="B90" i="66"/>
  <c r="B109" i="66"/>
  <c r="B128" i="66"/>
  <c r="B32" i="66"/>
  <c r="B51" i="66"/>
  <c r="B70" i="66"/>
  <c r="B89" i="66"/>
  <c r="B108" i="66"/>
  <c r="B127" i="66"/>
  <c r="B31" i="66"/>
  <c r="B50" i="66"/>
  <c r="B69" i="66"/>
  <c r="B88" i="66"/>
  <c r="B107" i="66"/>
  <c r="B126" i="66"/>
  <c r="B30" i="66"/>
  <c r="B49" i="66"/>
  <c r="B68" i="66"/>
  <c r="B87" i="66"/>
  <c r="B106" i="66"/>
  <c r="B125" i="66"/>
  <c r="B29" i="66"/>
  <c r="B48" i="66"/>
  <c r="B67" i="66"/>
  <c r="B86" i="66"/>
  <c r="B105" i="66"/>
  <c r="B124" i="66"/>
  <c r="B28" i="66"/>
  <c r="B47" i="66"/>
  <c r="B66" i="66"/>
  <c r="B85" i="66"/>
  <c r="B104" i="66"/>
  <c r="B123" i="66"/>
  <c r="B27" i="66"/>
  <c r="B46" i="66"/>
  <c r="B65" i="66"/>
  <c r="B84" i="66"/>
  <c r="B103" i="66"/>
  <c r="B122" i="66"/>
  <c r="B26" i="66"/>
  <c r="B45" i="66"/>
  <c r="B64" i="66"/>
  <c r="B83" i="66"/>
  <c r="B102" i="66"/>
  <c r="B121" i="66"/>
  <c r="B25" i="66"/>
  <c r="B44" i="66"/>
  <c r="B63" i="66"/>
  <c r="B82" i="66"/>
  <c r="B101" i="66"/>
  <c r="B120" i="66"/>
  <c r="B24" i="66"/>
  <c r="B43" i="66"/>
  <c r="B62" i="66"/>
  <c r="B81" i="66"/>
  <c r="B100" i="66"/>
  <c r="B119" i="66"/>
  <c r="B23" i="66"/>
  <c r="B42" i="66"/>
  <c r="B61" i="66"/>
  <c r="B80" i="66"/>
  <c r="B99" i="66"/>
  <c r="B118" i="66"/>
  <c r="B114" i="65"/>
  <c r="B133" i="65"/>
  <c r="B113" i="65"/>
  <c r="B132" i="65"/>
  <c r="B112" i="65"/>
  <c r="B131" i="65"/>
  <c r="B35" i="65"/>
  <c r="B54" i="65"/>
  <c r="B73" i="65"/>
  <c r="B111" i="65"/>
  <c r="B130" i="65"/>
  <c r="B34" i="65"/>
  <c r="B53" i="65"/>
  <c r="B72" i="65"/>
  <c r="B91" i="65"/>
  <c r="B110" i="65"/>
  <c r="B129" i="65"/>
  <c r="B33" i="65"/>
  <c r="B52" i="65"/>
  <c r="B71" i="65"/>
  <c r="B90" i="65"/>
  <c r="B109" i="65"/>
  <c r="B128" i="65"/>
  <c r="B32" i="65"/>
  <c r="B51" i="65"/>
  <c r="B70" i="65"/>
  <c r="B89" i="65"/>
  <c r="B108" i="65"/>
  <c r="B127" i="65"/>
  <c r="B126" i="65"/>
  <c r="B125" i="65"/>
  <c r="B124" i="65"/>
  <c r="B123" i="65"/>
  <c r="B122" i="65"/>
  <c r="B121" i="65"/>
  <c r="B120" i="65"/>
  <c r="B119" i="65"/>
  <c r="B118" i="65"/>
  <c r="B114" i="64"/>
  <c r="B133" i="64"/>
  <c r="B113" i="64"/>
  <c r="B132" i="64"/>
  <c r="B112" i="64"/>
  <c r="B131" i="64"/>
  <c r="B35" i="64"/>
  <c r="B54" i="64"/>
  <c r="B73" i="64"/>
  <c r="B92" i="64"/>
  <c r="B111" i="64"/>
  <c r="B130" i="64"/>
  <c r="B34" i="64"/>
  <c r="B53" i="64"/>
  <c r="B72" i="64"/>
  <c r="B91" i="64"/>
  <c r="B110" i="64"/>
  <c r="B129" i="64"/>
  <c r="B33" i="64"/>
  <c r="B52" i="64"/>
  <c r="B71" i="64"/>
  <c r="B90" i="64"/>
  <c r="B109" i="64"/>
  <c r="B128" i="64"/>
  <c r="B32" i="64"/>
  <c r="B51" i="64"/>
  <c r="B70" i="64"/>
  <c r="B89" i="64"/>
  <c r="B108" i="64"/>
  <c r="B127" i="64"/>
  <c r="B31" i="64"/>
  <c r="B50" i="64"/>
  <c r="B69" i="64"/>
  <c r="B88" i="64"/>
  <c r="B107" i="64"/>
  <c r="B126" i="64"/>
  <c r="B30" i="64"/>
  <c r="B49" i="64"/>
  <c r="B68" i="64"/>
  <c r="B87" i="64"/>
  <c r="B106" i="64"/>
  <c r="B125" i="64"/>
  <c r="B29" i="64"/>
  <c r="B48" i="64"/>
  <c r="B67" i="64"/>
  <c r="B86" i="64"/>
  <c r="B105" i="64"/>
  <c r="B124" i="64"/>
  <c r="B28" i="64"/>
  <c r="B47" i="64"/>
  <c r="B66" i="64"/>
  <c r="B85" i="64"/>
  <c r="B104" i="64"/>
  <c r="B123" i="64"/>
  <c r="B27" i="64"/>
  <c r="B46" i="64"/>
  <c r="B65" i="64"/>
  <c r="B84" i="64"/>
  <c r="B103" i="64"/>
  <c r="B122" i="64"/>
  <c r="B26" i="64"/>
  <c r="B45" i="64"/>
  <c r="B64" i="64"/>
  <c r="B83" i="64"/>
  <c r="B102" i="64"/>
  <c r="B121" i="64"/>
  <c r="B25" i="64"/>
  <c r="B44" i="64"/>
  <c r="B63" i="64"/>
  <c r="B82" i="64"/>
  <c r="B101" i="64"/>
  <c r="B120" i="64"/>
  <c r="B24" i="64"/>
  <c r="B43" i="64"/>
  <c r="B62" i="64"/>
  <c r="B81" i="64"/>
  <c r="B100" i="64"/>
  <c r="B119" i="64"/>
  <c r="B23" i="64"/>
  <c r="B42" i="64"/>
  <c r="B61" i="64"/>
  <c r="B80" i="64"/>
  <c r="B99" i="64"/>
  <c r="B118" i="64"/>
  <c r="B114" i="63"/>
  <c r="B133" i="63"/>
  <c r="B113" i="63"/>
  <c r="B132" i="63"/>
  <c r="B112" i="63"/>
  <c r="B131" i="63"/>
  <c r="B35" i="63"/>
  <c r="B54" i="63"/>
  <c r="B73" i="63"/>
  <c r="B92" i="63"/>
  <c r="B111" i="63"/>
  <c r="B130" i="63"/>
  <c r="B34" i="63"/>
  <c r="B53" i="63"/>
  <c r="B72" i="63"/>
  <c r="B91" i="63"/>
  <c r="B110" i="63"/>
  <c r="B129" i="63"/>
  <c r="B33" i="63"/>
  <c r="B52" i="63"/>
  <c r="B71" i="63"/>
  <c r="B90" i="63"/>
  <c r="B109" i="63"/>
  <c r="B128" i="63"/>
  <c r="B32" i="63"/>
  <c r="B51" i="63"/>
  <c r="B70" i="63"/>
  <c r="B89" i="63"/>
  <c r="B108" i="63"/>
  <c r="B127" i="63"/>
  <c r="B31" i="63"/>
  <c r="B50" i="63"/>
  <c r="B69" i="63"/>
  <c r="B88" i="63"/>
  <c r="B107" i="63"/>
  <c r="B126" i="63"/>
  <c r="B30" i="63"/>
  <c r="B49" i="63"/>
  <c r="B68" i="63"/>
  <c r="B87" i="63"/>
  <c r="B106" i="63"/>
  <c r="B125" i="63"/>
  <c r="B29" i="63"/>
  <c r="B48" i="63"/>
  <c r="B67" i="63"/>
  <c r="B86" i="63"/>
  <c r="B105" i="63"/>
  <c r="B124" i="63"/>
  <c r="B28" i="63"/>
  <c r="B47" i="63"/>
  <c r="B66" i="63"/>
  <c r="B85" i="63"/>
  <c r="B104" i="63"/>
  <c r="B123" i="63"/>
  <c r="B27" i="63"/>
  <c r="B46" i="63"/>
  <c r="B65" i="63"/>
  <c r="B84" i="63"/>
  <c r="B103" i="63"/>
  <c r="B122" i="63"/>
  <c r="B26" i="63"/>
  <c r="B45" i="63"/>
  <c r="B64" i="63"/>
  <c r="B83" i="63"/>
  <c r="B102" i="63"/>
  <c r="B121" i="63"/>
  <c r="B25" i="63"/>
  <c r="B44" i="63"/>
  <c r="B63" i="63"/>
  <c r="B82" i="63"/>
  <c r="B101" i="63"/>
  <c r="B120" i="63"/>
  <c r="B24" i="63"/>
  <c r="B43" i="63"/>
  <c r="B62" i="63"/>
  <c r="B81" i="63"/>
  <c r="B100" i="63"/>
  <c r="B119" i="63"/>
  <c r="B23" i="63"/>
  <c r="B42" i="63"/>
  <c r="B61" i="63"/>
  <c r="B80" i="63"/>
  <c r="B99" i="63"/>
  <c r="B118" i="63"/>
  <c r="B114" i="62"/>
  <c r="B133" i="62"/>
  <c r="B113" i="62"/>
  <c r="B132" i="62"/>
  <c r="B112" i="62"/>
  <c r="B131" i="62"/>
  <c r="B35" i="62"/>
  <c r="B54" i="62"/>
  <c r="B73" i="62"/>
  <c r="B92" i="62"/>
  <c r="B111" i="62"/>
  <c r="B130" i="62"/>
  <c r="B34" i="62"/>
  <c r="B53" i="62"/>
  <c r="B72" i="62"/>
  <c r="B91" i="62"/>
  <c r="B110" i="62"/>
  <c r="B129" i="62"/>
  <c r="B33" i="62"/>
  <c r="B52" i="62"/>
  <c r="B71" i="62"/>
  <c r="B90" i="62"/>
  <c r="B109" i="62"/>
  <c r="B128" i="62"/>
  <c r="B32" i="62"/>
  <c r="B51" i="62"/>
  <c r="B70" i="62"/>
  <c r="B89" i="62"/>
  <c r="B108" i="62"/>
  <c r="B127" i="62"/>
  <c r="B31" i="62"/>
  <c r="B50" i="62"/>
  <c r="B69" i="62"/>
  <c r="B88" i="62"/>
  <c r="B107" i="62"/>
  <c r="B126" i="62"/>
  <c r="B30" i="62"/>
  <c r="B49" i="62"/>
  <c r="B68" i="62"/>
  <c r="B87" i="62"/>
  <c r="B106" i="62"/>
  <c r="B125" i="62"/>
  <c r="B29" i="62"/>
  <c r="B48" i="62"/>
  <c r="B67" i="62"/>
  <c r="B86" i="62"/>
  <c r="B105" i="62"/>
  <c r="B124" i="62"/>
  <c r="B28" i="62"/>
  <c r="B47" i="62"/>
  <c r="B66" i="62"/>
  <c r="B85" i="62"/>
  <c r="B104" i="62"/>
  <c r="B123" i="62"/>
  <c r="B27" i="62"/>
  <c r="B46" i="62"/>
  <c r="B65" i="62"/>
  <c r="B84" i="62"/>
  <c r="B103" i="62"/>
  <c r="B122" i="62"/>
  <c r="B26" i="62"/>
  <c r="B45" i="62"/>
  <c r="B64" i="62"/>
  <c r="B83" i="62"/>
  <c r="B102" i="62"/>
  <c r="B121" i="62"/>
  <c r="B25" i="62"/>
  <c r="B44" i="62"/>
  <c r="B63" i="62"/>
  <c r="B82" i="62"/>
  <c r="B101" i="62"/>
  <c r="B120" i="62"/>
  <c r="B24" i="62"/>
  <c r="B43" i="62"/>
  <c r="B62" i="62"/>
  <c r="B81" i="62"/>
  <c r="B100" i="62"/>
  <c r="B119" i="62"/>
  <c r="B23" i="62"/>
  <c r="B42" i="62"/>
  <c r="B61" i="62"/>
  <c r="B80" i="62"/>
  <c r="B99" i="62"/>
  <c r="B118" i="62"/>
  <c r="B114" i="61"/>
  <c r="B133" i="61"/>
  <c r="B113" i="61"/>
  <c r="B132" i="61"/>
  <c r="B112" i="61"/>
  <c r="B131" i="61"/>
  <c r="B35" i="61"/>
  <c r="B54" i="61"/>
  <c r="B73" i="61"/>
  <c r="B92" i="61"/>
  <c r="B111" i="61"/>
  <c r="B130" i="61"/>
  <c r="B34" i="61"/>
  <c r="B53" i="61"/>
  <c r="B72" i="61"/>
  <c r="B91" i="61"/>
  <c r="B110" i="61"/>
  <c r="B129" i="61"/>
  <c r="B33" i="61"/>
  <c r="B52" i="61"/>
  <c r="B71" i="61"/>
  <c r="B90" i="61"/>
  <c r="B109" i="61"/>
  <c r="B128" i="61"/>
  <c r="B32" i="61"/>
  <c r="B51" i="61"/>
  <c r="B70" i="61"/>
  <c r="B89" i="61"/>
  <c r="B108" i="61"/>
  <c r="B127" i="61"/>
  <c r="B31" i="61"/>
  <c r="B50" i="61"/>
  <c r="B69" i="61"/>
  <c r="B88" i="61"/>
  <c r="B107" i="61"/>
  <c r="B126" i="61"/>
  <c r="B30" i="61"/>
  <c r="B49" i="61"/>
  <c r="B68" i="61"/>
  <c r="B87" i="61"/>
  <c r="B106" i="61"/>
  <c r="B125" i="61"/>
  <c r="B29" i="61"/>
  <c r="B48" i="61"/>
  <c r="B67" i="61"/>
  <c r="B86" i="61"/>
  <c r="B105" i="61"/>
  <c r="B124" i="61"/>
  <c r="B28" i="61"/>
  <c r="B47" i="61"/>
  <c r="B66" i="61"/>
  <c r="B85" i="61"/>
  <c r="B104" i="61"/>
  <c r="B123" i="61"/>
  <c r="B27" i="61"/>
  <c r="B46" i="61"/>
  <c r="B65" i="61"/>
  <c r="B84" i="61"/>
  <c r="B103" i="61"/>
  <c r="B122" i="61"/>
  <c r="B26" i="61"/>
  <c r="B45" i="61"/>
  <c r="B64" i="61"/>
  <c r="B83" i="61"/>
  <c r="B102" i="61"/>
  <c r="B121" i="61"/>
  <c r="B25" i="61"/>
  <c r="B44" i="61"/>
  <c r="B63" i="61"/>
  <c r="B82" i="61"/>
  <c r="B101" i="61"/>
  <c r="B120" i="61"/>
  <c r="B24" i="61"/>
  <c r="B43" i="61"/>
  <c r="B62" i="61"/>
  <c r="B81" i="61"/>
  <c r="B100" i="61"/>
  <c r="B119" i="61"/>
  <c r="B23" i="61"/>
  <c r="B42" i="61"/>
  <c r="B61" i="61"/>
  <c r="B80" i="61"/>
  <c r="B99" i="61"/>
  <c r="B118" i="61"/>
  <c r="B114" i="60"/>
  <c r="B113" i="60"/>
  <c r="B112" i="60"/>
  <c r="B35" i="60"/>
  <c r="B54" i="60"/>
  <c r="B73" i="60"/>
  <c r="B92" i="60"/>
  <c r="B111" i="60"/>
  <c r="B130" i="60"/>
  <c r="B34" i="60"/>
  <c r="B53" i="60"/>
  <c r="B72" i="60"/>
  <c r="B91" i="60"/>
  <c r="B110" i="60"/>
  <c r="B129" i="60"/>
  <c r="B33" i="60"/>
  <c r="B52" i="60"/>
  <c r="B71" i="60"/>
  <c r="B90" i="60"/>
  <c r="B109" i="60"/>
  <c r="B128" i="60"/>
  <c r="B32" i="60"/>
  <c r="B51" i="60"/>
  <c r="B70" i="60"/>
  <c r="B89" i="60"/>
  <c r="B108" i="60"/>
  <c r="B127" i="60"/>
  <c r="B31" i="60"/>
  <c r="B50" i="60"/>
  <c r="B69" i="60"/>
  <c r="B88" i="60"/>
  <c r="B107" i="60"/>
  <c r="B126" i="60"/>
  <c r="B30" i="60"/>
  <c r="B49" i="60"/>
  <c r="B68" i="60"/>
  <c r="B87" i="60"/>
  <c r="B106" i="60"/>
  <c r="B125" i="60"/>
  <c r="B29" i="60"/>
  <c r="B48" i="60"/>
  <c r="B67" i="60"/>
  <c r="B86" i="60"/>
  <c r="B105" i="60"/>
  <c r="B124" i="60"/>
  <c r="B28" i="60"/>
  <c r="B47" i="60"/>
  <c r="B66" i="60"/>
  <c r="B85" i="60"/>
  <c r="B104" i="60"/>
  <c r="B123" i="60"/>
  <c r="B27" i="60"/>
  <c r="B46" i="60"/>
  <c r="B65" i="60"/>
  <c r="B84" i="60"/>
  <c r="B103" i="60"/>
  <c r="B122" i="60"/>
  <c r="B26" i="60"/>
  <c r="B45" i="60"/>
  <c r="B64" i="60"/>
  <c r="B83" i="60"/>
  <c r="B102" i="60"/>
  <c r="B121" i="60"/>
  <c r="B25" i="60"/>
  <c r="B44" i="60"/>
  <c r="B63" i="60"/>
  <c r="B82" i="60"/>
  <c r="B101" i="60"/>
  <c r="B120" i="60"/>
  <c r="B24" i="60"/>
  <c r="B43" i="60"/>
  <c r="B62" i="60"/>
  <c r="B81" i="60"/>
  <c r="B100" i="60"/>
  <c r="B119" i="60"/>
  <c r="B23" i="60"/>
  <c r="B42" i="60"/>
  <c r="B61" i="60"/>
  <c r="B80" i="60"/>
  <c r="B99" i="60"/>
  <c r="B118" i="60"/>
  <c r="B114" i="59"/>
  <c r="B133" i="59"/>
  <c r="B113" i="59"/>
  <c r="B132" i="59"/>
  <c r="B112" i="59"/>
  <c r="B131" i="59"/>
  <c r="B35" i="59"/>
  <c r="B54" i="59"/>
  <c r="B73" i="59"/>
  <c r="B92" i="59"/>
  <c r="B111" i="59"/>
  <c r="B130" i="59"/>
  <c r="B34" i="59"/>
  <c r="B53" i="59"/>
  <c r="B72" i="59"/>
  <c r="B91" i="59"/>
  <c r="B110" i="59"/>
  <c r="B129" i="59"/>
  <c r="B33" i="59"/>
  <c r="B52" i="59"/>
  <c r="B71" i="59"/>
  <c r="B90" i="59"/>
  <c r="B109" i="59"/>
  <c r="B128" i="59"/>
  <c r="B32" i="59"/>
  <c r="B51" i="59"/>
  <c r="B70" i="59"/>
  <c r="B89" i="59"/>
  <c r="B108" i="59"/>
  <c r="B127" i="59"/>
  <c r="B31" i="59"/>
  <c r="B50" i="59"/>
  <c r="B69" i="59"/>
  <c r="B88" i="59"/>
  <c r="B107" i="59"/>
  <c r="B126" i="59"/>
  <c r="B30" i="59"/>
  <c r="B49" i="59"/>
  <c r="B68" i="59"/>
  <c r="B87" i="59"/>
  <c r="B106" i="59"/>
  <c r="B125" i="59"/>
  <c r="B29" i="59"/>
  <c r="B48" i="59"/>
  <c r="B67" i="59"/>
  <c r="B86" i="59"/>
  <c r="B105" i="59"/>
  <c r="B124" i="59"/>
  <c r="B28" i="59"/>
  <c r="B47" i="59"/>
  <c r="B66" i="59"/>
  <c r="B85" i="59"/>
  <c r="B104" i="59"/>
  <c r="B123" i="59"/>
  <c r="B27" i="59"/>
  <c r="B46" i="59"/>
  <c r="B65" i="59"/>
  <c r="B84" i="59"/>
  <c r="B103" i="59"/>
  <c r="B122" i="59"/>
  <c r="B26" i="59"/>
  <c r="B45" i="59"/>
  <c r="B64" i="59"/>
  <c r="B83" i="59"/>
  <c r="B102" i="59"/>
  <c r="B121" i="59"/>
  <c r="B25" i="59"/>
  <c r="B44" i="59"/>
  <c r="B63" i="59"/>
  <c r="B82" i="59"/>
  <c r="B101" i="59"/>
  <c r="B120" i="59"/>
  <c r="B24" i="59"/>
  <c r="B43" i="59"/>
  <c r="B62" i="59"/>
  <c r="B81" i="59"/>
  <c r="B100" i="59"/>
  <c r="B119" i="59"/>
  <c r="B23" i="59"/>
  <c r="B42" i="59"/>
  <c r="B61" i="59"/>
  <c r="B80" i="59"/>
  <c r="B99" i="59"/>
  <c r="B118" i="59"/>
  <c r="B114" i="58"/>
  <c r="B133" i="58"/>
  <c r="B113" i="58"/>
  <c r="B132" i="58"/>
  <c r="B112" i="58"/>
  <c r="B131" i="58"/>
  <c r="B35" i="58"/>
  <c r="B54" i="58"/>
  <c r="B73" i="58"/>
  <c r="B92" i="58"/>
  <c r="B111" i="58"/>
  <c r="B130" i="58"/>
  <c r="B34" i="58"/>
  <c r="B53" i="58"/>
  <c r="B72" i="58"/>
  <c r="B91" i="58"/>
  <c r="B110" i="58"/>
  <c r="B129" i="58"/>
  <c r="B33" i="58"/>
  <c r="B52" i="58"/>
  <c r="B71" i="58"/>
  <c r="B90" i="58"/>
  <c r="B109" i="58"/>
  <c r="B128" i="58"/>
  <c r="B32" i="58"/>
  <c r="B51" i="58"/>
  <c r="B70" i="58"/>
  <c r="B89" i="58"/>
  <c r="B108" i="58"/>
  <c r="B127" i="58"/>
  <c r="B31" i="58"/>
  <c r="B50" i="58"/>
  <c r="B69" i="58"/>
  <c r="B88" i="58"/>
  <c r="B107" i="58"/>
  <c r="B126" i="58"/>
  <c r="B30" i="58"/>
  <c r="B49" i="58"/>
  <c r="B68" i="58"/>
  <c r="B87" i="58"/>
  <c r="B106" i="58"/>
  <c r="B125" i="58"/>
  <c r="B29" i="58"/>
  <c r="B48" i="58"/>
  <c r="B67" i="58"/>
  <c r="B86" i="58"/>
  <c r="B105" i="58"/>
  <c r="B124" i="58"/>
  <c r="B28" i="58"/>
  <c r="B47" i="58"/>
  <c r="B66" i="58"/>
  <c r="B85" i="58"/>
  <c r="B104" i="58"/>
  <c r="B123" i="58"/>
  <c r="B27" i="58"/>
  <c r="B46" i="58"/>
  <c r="B84" i="58"/>
  <c r="B103" i="58"/>
  <c r="B122" i="58"/>
  <c r="B26" i="58"/>
  <c r="B45" i="58"/>
  <c r="B64" i="58"/>
  <c r="B83" i="58"/>
  <c r="B102" i="58"/>
  <c r="B121" i="58"/>
  <c r="B25" i="58"/>
  <c r="B44" i="58"/>
  <c r="B63" i="58"/>
  <c r="B82" i="58"/>
  <c r="B101" i="58"/>
  <c r="B120" i="58"/>
  <c r="B24" i="58"/>
  <c r="B43" i="58"/>
  <c r="B62" i="58"/>
  <c r="B81" i="58"/>
  <c r="B100" i="58"/>
  <c r="B119" i="58"/>
  <c r="B23" i="58"/>
  <c r="B42" i="58"/>
  <c r="B61" i="58"/>
  <c r="B80" i="58"/>
  <c r="B99" i="58"/>
  <c r="B118" i="58"/>
  <c r="B114" i="57"/>
  <c r="B133" i="57"/>
  <c r="B113" i="57"/>
  <c r="B132" i="57"/>
  <c r="B112" i="57"/>
  <c r="B131" i="57"/>
  <c r="B35" i="57"/>
  <c r="B54" i="57"/>
  <c r="B73" i="57"/>
  <c r="B92" i="57"/>
  <c r="B111" i="57"/>
  <c r="B130" i="57"/>
  <c r="B34" i="57"/>
  <c r="B53" i="57"/>
  <c r="B72" i="57"/>
  <c r="B91" i="57"/>
  <c r="B110" i="57"/>
  <c r="B129" i="57"/>
  <c r="B33" i="57"/>
  <c r="B52" i="57"/>
  <c r="B71" i="57"/>
  <c r="B90" i="57"/>
  <c r="B109" i="57"/>
  <c r="B128" i="57"/>
  <c r="B32" i="57"/>
  <c r="B51" i="57"/>
  <c r="B70" i="57"/>
  <c r="B89" i="57"/>
  <c r="B108" i="57"/>
  <c r="B127" i="57"/>
  <c r="B31" i="57"/>
  <c r="B50" i="57"/>
  <c r="B69" i="57"/>
  <c r="B107" i="57"/>
  <c r="B126" i="57"/>
  <c r="B30" i="57"/>
  <c r="B49" i="57"/>
  <c r="B68" i="57"/>
  <c r="B87" i="57"/>
  <c r="B106" i="57"/>
  <c r="B125" i="57"/>
  <c r="B29" i="57"/>
  <c r="B48" i="57"/>
  <c r="B67" i="57"/>
  <c r="B86" i="57"/>
  <c r="B105" i="57"/>
  <c r="B124" i="57"/>
  <c r="B28" i="57"/>
  <c r="B47" i="57"/>
  <c r="B66" i="57"/>
  <c r="B85" i="57"/>
  <c r="B104" i="57"/>
  <c r="B123" i="57"/>
  <c r="B27" i="57"/>
  <c r="B46" i="57"/>
  <c r="B65" i="57"/>
  <c r="B84" i="57"/>
  <c r="B103" i="57"/>
  <c r="B122" i="57"/>
  <c r="B26" i="57"/>
  <c r="B45" i="57"/>
  <c r="B64" i="57"/>
  <c r="B83" i="57"/>
  <c r="B102" i="57"/>
  <c r="B121" i="57"/>
  <c r="B25" i="57"/>
  <c r="B44" i="57"/>
  <c r="B63" i="57"/>
  <c r="B82" i="57"/>
  <c r="B101" i="57"/>
  <c r="B120" i="57"/>
  <c r="B24" i="57"/>
  <c r="B43" i="57"/>
  <c r="B62" i="57"/>
  <c r="B81" i="57"/>
  <c r="B100" i="57"/>
  <c r="B119" i="57"/>
  <c r="B23" i="57"/>
  <c r="B42" i="57"/>
  <c r="B61" i="57"/>
  <c r="B80" i="57"/>
  <c r="B99" i="57"/>
  <c r="B118" i="57"/>
  <c r="B57" i="56"/>
  <c r="B114" i="56"/>
  <c r="B133" i="56"/>
  <c r="B56" i="56"/>
  <c r="B113" i="56"/>
  <c r="B132" i="56"/>
  <c r="B112" i="56"/>
  <c r="B131" i="56"/>
  <c r="B35" i="56"/>
  <c r="B54" i="56"/>
  <c r="B73" i="56"/>
  <c r="B92" i="56"/>
  <c r="B111" i="56"/>
  <c r="B130" i="56"/>
  <c r="B34" i="56"/>
  <c r="B53" i="56"/>
  <c r="B72" i="56"/>
  <c r="B91" i="56"/>
  <c r="B110" i="56"/>
  <c r="B129" i="56"/>
  <c r="B33" i="56"/>
  <c r="B52" i="56"/>
  <c r="B71" i="56"/>
  <c r="B90" i="56"/>
  <c r="B109" i="56"/>
  <c r="B128" i="56"/>
  <c r="B32" i="56"/>
  <c r="B51" i="56"/>
  <c r="B70" i="56"/>
  <c r="B89" i="56"/>
  <c r="B108" i="56"/>
  <c r="B127" i="56"/>
  <c r="B31" i="56"/>
  <c r="B50" i="56"/>
  <c r="B69" i="56"/>
  <c r="B88" i="56"/>
  <c r="B107" i="56"/>
  <c r="B126" i="56"/>
  <c r="B30" i="56"/>
  <c r="B49" i="56"/>
  <c r="B68" i="56"/>
  <c r="B87" i="56"/>
  <c r="B106" i="56"/>
  <c r="B125" i="56"/>
  <c r="B29" i="56"/>
  <c r="B48" i="56"/>
  <c r="B67" i="56"/>
  <c r="B86" i="56"/>
  <c r="B105" i="56"/>
  <c r="B124" i="56"/>
  <c r="B28" i="56"/>
  <c r="B47" i="56"/>
  <c r="B66" i="56"/>
  <c r="B85" i="56"/>
  <c r="B104" i="56"/>
  <c r="B123" i="56"/>
  <c r="B27" i="56"/>
  <c r="B46" i="56"/>
  <c r="B65" i="56"/>
  <c r="B84" i="56"/>
  <c r="B103" i="56"/>
  <c r="B122" i="56"/>
  <c r="B26" i="56"/>
  <c r="B45" i="56"/>
  <c r="B64" i="56"/>
  <c r="B83" i="56"/>
  <c r="B102" i="56"/>
  <c r="B121" i="56"/>
  <c r="B25" i="56"/>
  <c r="B44" i="56"/>
  <c r="B63" i="56"/>
  <c r="B82" i="56"/>
  <c r="B101" i="56"/>
  <c r="B120" i="56"/>
  <c r="B24" i="56"/>
  <c r="B43" i="56"/>
  <c r="B62" i="56"/>
  <c r="B81" i="56"/>
  <c r="B100" i="56"/>
  <c r="B119" i="56"/>
  <c r="B23" i="56"/>
  <c r="B42" i="56"/>
  <c r="B61" i="56"/>
  <c r="B80" i="56"/>
  <c r="B99" i="56"/>
  <c r="B118" i="56"/>
  <c r="B114" i="19"/>
  <c r="B133" i="19"/>
  <c r="B113" i="19"/>
  <c r="B132" i="19"/>
  <c r="B112" i="19"/>
  <c r="B131" i="19"/>
  <c r="B35" i="19"/>
  <c r="B54" i="19"/>
  <c r="B73" i="19"/>
  <c r="B92" i="19"/>
  <c r="B111" i="19"/>
  <c r="B130" i="19"/>
  <c r="B34" i="19"/>
  <c r="B53" i="19"/>
  <c r="B72" i="19"/>
  <c r="B91" i="19"/>
  <c r="B110" i="19"/>
  <c r="B129" i="19"/>
  <c r="B33" i="19"/>
  <c r="B52" i="19"/>
  <c r="B71" i="19"/>
  <c r="B90" i="19"/>
  <c r="B109" i="19"/>
  <c r="B128" i="19"/>
  <c r="B32" i="19"/>
  <c r="B51" i="19"/>
  <c r="B70" i="19"/>
  <c r="B89" i="19"/>
  <c r="B108" i="19"/>
  <c r="B127" i="19"/>
  <c r="B31" i="19"/>
  <c r="B50" i="19"/>
  <c r="B69" i="19"/>
  <c r="B88" i="19"/>
  <c r="B107" i="19"/>
  <c r="B126" i="19"/>
  <c r="B30" i="19"/>
  <c r="B49" i="19"/>
  <c r="B68" i="19"/>
  <c r="B87" i="19"/>
  <c r="B106" i="19"/>
  <c r="B125" i="19"/>
  <c r="B29" i="19"/>
  <c r="B48" i="19"/>
  <c r="B67" i="19"/>
  <c r="B86" i="19"/>
  <c r="B105" i="19"/>
  <c r="B124" i="19"/>
  <c r="B28" i="19"/>
  <c r="B47" i="19"/>
  <c r="B66" i="19"/>
  <c r="B85" i="19"/>
  <c r="B104" i="19"/>
  <c r="B123" i="19"/>
  <c r="B27" i="19"/>
  <c r="B46" i="19"/>
  <c r="B65" i="19"/>
  <c r="B84" i="19"/>
  <c r="B103" i="19"/>
  <c r="B122" i="19"/>
  <c r="B26" i="19"/>
  <c r="B45" i="19"/>
  <c r="B64" i="19"/>
  <c r="B83" i="19"/>
  <c r="B102" i="19"/>
  <c r="B121" i="19"/>
  <c r="B25" i="19"/>
  <c r="B44" i="19"/>
  <c r="B63" i="19"/>
  <c r="B82" i="19"/>
  <c r="B101" i="19"/>
  <c r="B120" i="19"/>
  <c r="B24" i="19"/>
  <c r="B43" i="19"/>
  <c r="B62" i="19"/>
  <c r="B81" i="19"/>
  <c r="B100" i="19"/>
  <c r="B119" i="19"/>
  <c r="B23" i="19"/>
  <c r="B42" i="19"/>
  <c r="B61" i="19"/>
  <c r="B80" i="19"/>
  <c r="B99" i="19"/>
  <c r="B118" i="19"/>
  <c r="B114" i="18"/>
  <c r="B133" i="18"/>
  <c r="B113" i="18"/>
  <c r="B132" i="18"/>
  <c r="B112" i="18"/>
  <c r="B131" i="18"/>
  <c r="B35" i="18"/>
  <c r="B54" i="18"/>
  <c r="B73" i="18"/>
  <c r="B92" i="18"/>
  <c r="B111" i="18"/>
  <c r="B130" i="18"/>
  <c r="B34" i="18"/>
  <c r="B53" i="18"/>
  <c r="B72" i="18"/>
  <c r="B91" i="18"/>
  <c r="B110" i="18"/>
  <c r="B129" i="18"/>
  <c r="B33" i="18"/>
  <c r="B52" i="18"/>
  <c r="B71" i="18"/>
  <c r="B90" i="18"/>
  <c r="B109" i="18"/>
  <c r="B128" i="18"/>
  <c r="B32" i="18"/>
  <c r="B51" i="18"/>
  <c r="B70" i="18"/>
  <c r="B89" i="18"/>
  <c r="B108" i="18"/>
  <c r="B127" i="18"/>
  <c r="B31" i="18"/>
  <c r="B50" i="18"/>
  <c r="B69" i="18"/>
  <c r="B88" i="18"/>
  <c r="B107" i="18"/>
  <c r="B126" i="18"/>
  <c r="B30" i="18"/>
  <c r="B49" i="18"/>
  <c r="B68" i="18"/>
  <c r="B87" i="18"/>
  <c r="B106" i="18"/>
  <c r="B125" i="18"/>
  <c r="B29" i="18"/>
  <c r="B48" i="18"/>
  <c r="B67" i="18"/>
  <c r="B86" i="18"/>
  <c r="B105" i="18"/>
  <c r="B124" i="18"/>
  <c r="B28" i="18"/>
  <c r="B47" i="18"/>
  <c r="B66" i="18"/>
  <c r="B85" i="18"/>
  <c r="B104" i="18"/>
  <c r="B123" i="18"/>
  <c r="B27" i="18"/>
  <c r="B46" i="18"/>
  <c r="B65" i="18"/>
  <c r="B84" i="18"/>
  <c r="B103" i="18"/>
  <c r="B122" i="18"/>
  <c r="B26" i="18"/>
  <c r="B45" i="18"/>
  <c r="B64" i="18"/>
  <c r="B83" i="18"/>
  <c r="B102" i="18"/>
  <c r="B121" i="18"/>
  <c r="B25" i="18"/>
  <c r="B44" i="18"/>
  <c r="B63" i="18"/>
  <c r="B82" i="18"/>
  <c r="B101" i="18"/>
  <c r="B120" i="18"/>
  <c r="B24" i="18"/>
  <c r="B43" i="18"/>
  <c r="B62" i="18"/>
  <c r="B81" i="18"/>
  <c r="B100" i="18"/>
  <c r="B119" i="18"/>
  <c r="B23" i="18"/>
  <c r="B42" i="18"/>
  <c r="B61" i="18"/>
  <c r="B80" i="18"/>
  <c r="B99" i="18"/>
  <c r="B118" i="18"/>
  <c r="B114" i="17"/>
  <c r="B133" i="17"/>
  <c r="B113" i="17"/>
  <c r="B132" i="17"/>
  <c r="B112" i="17"/>
  <c r="B131" i="17"/>
  <c r="B35" i="17"/>
  <c r="B54" i="17"/>
  <c r="B73" i="17"/>
  <c r="B92" i="17"/>
  <c r="B111" i="17"/>
  <c r="B130" i="17"/>
  <c r="B34" i="17"/>
  <c r="B53" i="17"/>
  <c r="B72" i="17"/>
  <c r="B91" i="17"/>
  <c r="B110" i="17"/>
  <c r="B129" i="17"/>
  <c r="B33" i="17"/>
  <c r="B52" i="17"/>
  <c r="B71" i="17"/>
  <c r="B90" i="17"/>
  <c r="B109" i="17"/>
  <c r="B128" i="17"/>
  <c r="B32" i="17"/>
  <c r="B51" i="17"/>
  <c r="B70" i="17"/>
  <c r="B89" i="17"/>
  <c r="B108" i="17"/>
  <c r="B127" i="17"/>
  <c r="B31" i="17"/>
  <c r="B50" i="17"/>
  <c r="B69" i="17"/>
  <c r="B88" i="17"/>
  <c r="B107" i="17"/>
  <c r="B126" i="17"/>
  <c r="B30" i="17"/>
  <c r="B49" i="17"/>
  <c r="B68" i="17"/>
  <c r="B87" i="17"/>
  <c r="B106" i="17"/>
  <c r="B125" i="17"/>
  <c r="B29" i="17"/>
  <c r="B48" i="17"/>
  <c r="B67" i="17"/>
  <c r="B86" i="17"/>
  <c r="B105" i="17"/>
  <c r="B124" i="17"/>
  <c r="B28" i="17"/>
  <c r="B47" i="17"/>
  <c r="B66" i="17"/>
  <c r="B85" i="17"/>
  <c r="B104" i="17"/>
  <c r="B123" i="17"/>
  <c r="B27" i="17"/>
  <c r="B46" i="17"/>
  <c r="B65" i="17"/>
  <c r="B84" i="17"/>
  <c r="B103" i="17"/>
  <c r="B122" i="17"/>
  <c r="B26" i="17"/>
  <c r="B45" i="17"/>
  <c r="B64" i="17"/>
  <c r="B83" i="17"/>
  <c r="B102" i="17"/>
  <c r="B121" i="17"/>
  <c r="B25" i="17"/>
  <c r="B44" i="17"/>
  <c r="B63" i="17"/>
  <c r="B82" i="17"/>
  <c r="B101" i="17"/>
  <c r="B120" i="17"/>
  <c r="B24" i="17"/>
  <c r="B43" i="17"/>
  <c r="B62" i="17"/>
  <c r="B81" i="17"/>
  <c r="B100" i="17"/>
  <c r="B119" i="17"/>
  <c r="B23" i="17"/>
  <c r="B42" i="17"/>
  <c r="B61" i="17"/>
  <c r="B80" i="17"/>
  <c r="B99" i="17"/>
  <c r="B118" i="17"/>
  <c r="B114" i="16"/>
  <c r="B133" i="16"/>
  <c r="B113" i="16"/>
  <c r="B132" i="16"/>
  <c r="B112" i="16"/>
  <c r="B131" i="16"/>
  <c r="B35" i="16"/>
  <c r="B54" i="16"/>
  <c r="B73" i="16"/>
  <c r="B92" i="16"/>
  <c r="B111" i="16"/>
  <c r="B130" i="16"/>
  <c r="B34" i="16"/>
  <c r="B53" i="16"/>
  <c r="B72" i="16"/>
  <c r="B91" i="16"/>
  <c r="B110" i="16"/>
  <c r="B129" i="16"/>
  <c r="B33" i="16"/>
  <c r="B52" i="16"/>
  <c r="B71" i="16"/>
  <c r="B90" i="16"/>
  <c r="B109" i="16"/>
  <c r="B128" i="16"/>
  <c r="B32" i="16"/>
  <c r="B51" i="16"/>
  <c r="B70" i="16"/>
  <c r="B89" i="16"/>
  <c r="B108" i="16"/>
  <c r="B127" i="16"/>
  <c r="B126" i="16"/>
  <c r="B30" i="16"/>
  <c r="B49" i="16"/>
  <c r="B68" i="16"/>
  <c r="B87" i="16"/>
  <c r="B106" i="16"/>
  <c r="B125" i="16"/>
  <c r="B29" i="16"/>
  <c r="B48" i="16"/>
  <c r="B67" i="16"/>
  <c r="B86" i="16"/>
  <c r="B105" i="16"/>
  <c r="B124" i="16"/>
  <c r="B28" i="16"/>
  <c r="B47" i="16"/>
  <c r="B66" i="16"/>
  <c r="B85" i="16"/>
  <c r="B104" i="16"/>
  <c r="B123" i="16"/>
  <c r="B27" i="16"/>
  <c r="B46" i="16"/>
  <c r="B65" i="16"/>
  <c r="B84" i="16"/>
  <c r="B103" i="16"/>
  <c r="B122" i="16"/>
  <c r="B26" i="16"/>
  <c r="B45" i="16"/>
  <c r="B64" i="16"/>
  <c r="B83" i="16"/>
  <c r="B102" i="16"/>
  <c r="B121" i="16"/>
  <c r="B25" i="16"/>
  <c r="B44" i="16"/>
  <c r="B63" i="16"/>
  <c r="B82" i="16"/>
  <c r="B101" i="16"/>
  <c r="B120" i="16"/>
  <c r="B24" i="16"/>
  <c r="B43" i="16"/>
  <c r="B62" i="16"/>
  <c r="B81" i="16"/>
  <c r="B100" i="16"/>
  <c r="B119" i="16"/>
  <c r="B23" i="16"/>
  <c r="B42" i="16"/>
  <c r="B61" i="16"/>
  <c r="B80" i="16"/>
  <c r="B99" i="16"/>
  <c r="B118" i="16"/>
  <c r="B76" i="15"/>
  <c r="B95" i="15"/>
  <c r="B114" i="15"/>
  <c r="B133" i="15"/>
  <c r="B75" i="15"/>
  <c r="B94" i="15"/>
  <c r="B113" i="15"/>
  <c r="B132" i="15"/>
  <c r="B74" i="15"/>
  <c r="B93" i="15"/>
  <c r="B112" i="15"/>
  <c r="B131" i="15"/>
  <c r="B35" i="15"/>
  <c r="B54" i="15"/>
  <c r="B73" i="15"/>
  <c r="B92" i="15"/>
  <c r="B111" i="15"/>
  <c r="B130" i="15"/>
  <c r="B34" i="15"/>
  <c r="B53" i="15"/>
  <c r="B72" i="15"/>
  <c r="B91" i="15"/>
  <c r="B110" i="15"/>
  <c r="B129" i="15"/>
  <c r="B33" i="15"/>
  <c r="B52" i="15"/>
  <c r="B71" i="15"/>
  <c r="B90" i="15"/>
  <c r="B109" i="15"/>
  <c r="B128" i="15"/>
  <c r="B32" i="15"/>
  <c r="B51" i="15"/>
  <c r="B70" i="15"/>
  <c r="B89" i="15"/>
  <c r="B108" i="15"/>
  <c r="B127" i="15"/>
  <c r="B31" i="15"/>
  <c r="B50" i="15"/>
  <c r="B69" i="15"/>
  <c r="B88" i="15"/>
  <c r="B107" i="15"/>
  <c r="B126" i="15"/>
  <c r="B30" i="15"/>
  <c r="B49" i="15"/>
  <c r="B68" i="15"/>
  <c r="B87" i="15"/>
  <c r="B106" i="15"/>
  <c r="B125" i="15"/>
  <c r="B29" i="15"/>
  <c r="B48" i="15"/>
  <c r="B67" i="15"/>
  <c r="B86" i="15"/>
  <c r="B105" i="15"/>
  <c r="B124" i="15"/>
  <c r="B28" i="15"/>
  <c r="B47" i="15"/>
  <c r="B66" i="15"/>
  <c r="B85" i="15"/>
  <c r="B104" i="15"/>
  <c r="B123" i="15"/>
  <c r="B27" i="15"/>
  <c r="B46" i="15"/>
  <c r="B65" i="15"/>
  <c r="B84" i="15"/>
  <c r="B103" i="15"/>
  <c r="B122" i="15"/>
  <c r="B26" i="15"/>
  <c r="B45" i="15"/>
  <c r="B64" i="15"/>
  <c r="B83" i="15"/>
  <c r="B102" i="15"/>
  <c r="B121" i="15"/>
  <c r="B25" i="15"/>
  <c r="B44" i="15"/>
  <c r="B63" i="15"/>
  <c r="B82" i="15"/>
  <c r="B101" i="15"/>
  <c r="B120" i="15"/>
  <c r="B24" i="15"/>
  <c r="B43" i="15"/>
  <c r="B62" i="15"/>
  <c r="B81" i="15"/>
  <c r="B100" i="15"/>
  <c r="B119" i="15"/>
  <c r="B23" i="15"/>
  <c r="B42" i="15"/>
  <c r="B61" i="15"/>
  <c r="B80" i="15"/>
  <c r="B99" i="15"/>
  <c r="B118" i="15"/>
  <c r="B114" i="14"/>
  <c r="B133" i="14"/>
  <c r="B113" i="14"/>
  <c r="B132" i="14"/>
  <c r="B112" i="14"/>
  <c r="B131" i="14"/>
  <c r="B35" i="14"/>
  <c r="B54" i="14"/>
  <c r="B73" i="14"/>
  <c r="B92" i="14"/>
  <c r="B111" i="14"/>
  <c r="B130" i="14"/>
  <c r="B34" i="14"/>
  <c r="B53" i="14"/>
  <c r="B72" i="14"/>
  <c r="B91" i="14"/>
  <c r="B110" i="14"/>
  <c r="B129" i="14"/>
  <c r="B33" i="14"/>
  <c r="B52" i="14"/>
  <c r="B71" i="14"/>
  <c r="B90" i="14"/>
  <c r="B109" i="14"/>
  <c r="B128" i="14"/>
  <c r="B32" i="14"/>
  <c r="B51" i="14"/>
  <c r="B70" i="14"/>
  <c r="B89" i="14"/>
  <c r="B108" i="14"/>
  <c r="B127" i="14"/>
  <c r="B126" i="14"/>
  <c r="B30" i="14"/>
  <c r="B49" i="14"/>
  <c r="B68" i="14"/>
  <c r="B87" i="14"/>
  <c r="B106" i="14"/>
  <c r="B125" i="14"/>
  <c r="B29" i="14"/>
  <c r="B48" i="14"/>
  <c r="B67" i="14"/>
  <c r="B86" i="14"/>
  <c r="B105" i="14"/>
  <c r="B124" i="14"/>
  <c r="B28" i="14"/>
  <c r="B47" i="14"/>
  <c r="B66" i="14"/>
  <c r="B85" i="14"/>
  <c r="B104" i="14"/>
  <c r="B123" i="14"/>
  <c r="B27" i="14"/>
  <c r="B46" i="14"/>
  <c r="B65" i="14"/>
  <c r="B84" i="14"/>
  <c r="B103" i="14"/>
  <c r="B122" i="14"/>
  <c r="B26" i="14"/>
  <c r="B45" i="14"/>
  <c r="B64" i="14"/>
  <c r="B83" i="14"/>
  <c r="B102" i="14"/>
  <c r="B121" i="14"/>
  <c r="B25" i="14"/>
  <c r="B44" i="14"/>
  <c r="B63" i="14"/>
  <c r="B82" i="14"/>
  <c r="B101" i="14"/>
  <c r="B120" i="14"/>
  <c r="B24" i="14"/>
  <c r="B43" i="14"/>
  <c r="B62" i="14"/>
  <c r="B81" i="14"/>
  <c r="B100" i="14"/>
  <c r="B119" i="14"/>
  <c r="B23" i="14"/>
  <c r="B42" i="14"/>
  <c r="B61" i="14"/>
  <c r="B80" i="14"/>
  <c r="B99" i="14"/>
  <c r="B118" i="14"/>
  <c r="B114" i="13"/>
  <c r="B133" i="13"/>
  <c r="B113" i="13"/>
  <c r="B132" i="13"/>
  <c r="B112" i="13"/>
  <c r="B131" i="13"/>
  <c r="B35" i="13"/>
  <c r="B54" i="13"/>
  <c r="B73" i="13"/>
  <c r="B92" i="13"/>
  <c r="B111" i="13"/>
  <c r="B130" i="13"/>
  <c r="B34" i="13"/>
  <c r="B53" i="13"/>
  <c r="B72" i="13"/>
  <c r="B91" i="13"/>
  <c r="B110" i="13"/>
  <c r="B129" i="13"/>
  <c r="B33" i="13"/>
  <c r="B52" i="13"/>
  <c r="B71" i="13"/>
  <c r="B90" i="13"/>
  <c r="B109" i="13"/>
  <c r="B128" i="13"/>
  <c r="B32" i="13"/>
  <c r="B51" i="13"/>
  <c r="B70" i="13"/>
  <c r="B89" i="13"/>
  <c r="B108" i="13"/>
  <c r="B127" i="13"/>
  <c r="B31" i="13"/>
  <c r="B50" i="13"/>
  <c r="B69" i="13"/>
  <c r="B88" i="13"/>
  <c r="B107" i="13"/>
  <c r="B126" i="13"/>
  <c r="B30" i="13"/>
  <c r="B49" i="13"/>
  <c r="B68" i="13"/>
  <c r="B87" i="13"/>
  <c r="B106" i="13"/>
  <c r="B125" i="13"/>
  <c r="B29" i="13"/>
  <c r="B48" i="13"/>
  <c r="B67" i="13"/>
  <c r="B86" i="13"/>
  <c r="B105" i="13"/>
  <c r="B124" i="13"/>
  <c r="B28" i="13"/>
  <c r="B47" i="13"/>
  <c r="B66" i="13"/>
  <c r="B85" i="13"/>
  <c r="B104" i="13"/>
  <c r="B123" i="13"/>
  <c r="B27" i="13"/>
  <c r="B46" i="13"/>
  <c r="B65" i="13"/>
  <c r="B84" i="13"/>
  <c r="B103" i="13"/>
  <c r="B122" i="13"/>
  <c r="B26" i="13"/>
  <c r="B45" i="13"/>
  <c r="B64" i="13"/>
  <c r="B83" i="13"/>
  <c r="B102" i="13"/>
  <c r="B121" i="13"/>
  <c r="B25" i="13"/>
  <c r="B44" i="13"/>
  <c r="B63" i="13"/>
  <c r="B82" i="13"/>
  <c r="B101" i="13"/>
  <c r="B120" i="13"/>
  <c r="B24" i="13"/>
  <c r="B43" i="13"/>
  <c r="B62" i="13"/>
  <c r="B81" i="13"/>
  <c r="B100" i="13"/>
  <c r="B119" i="13"/>
  <c r="B23" i="13"/>
  <c r="B42" i="13"/>
  <c r="B61" i="13"/>
  <c r="B80" i="13"/>
  <c r="B99" i="13"/>
  <c r="B118" i="13"/>
  <c r="B114" i="12"/>
  <c r="B133" i="12"/>
  <c r="B113" i="12"/>
  <c r="B132" i="12"/>
  <c r="B112" i="12"/>
  <c r="B131" i="12"/>
  <c r="B35" i="12"/>
  <c r="B54" i="12"/>
  <c r="B73" i="12"/>
  <c r="B92" i="12"/>
  <c r="B111" i="12"/>
  <c r="B130" i="12"/>
  <c r="B34" i="12"/>
  <c r="B53" i="12"/>
  <c r="B72" i="12"/>
  <c r="B91" i="12"/>
  <c r="B110" i="12"/>
  <c r="B129" i="12"/>
  <c r="B33" i="12"/>
  <c r="B52" i="12"/>
  <c r="B71" i="12"/>
  <c r="B90" i="12"/>
  <c r="B109" i="12"/>
  <c r="B128" i="12"/>
  <c r="B32" i="12"/>
  <c r="B51" i="12"/>
  <c r="B70" i="12"/>
  <c r="B89" i="12"/>
  <c r="B108" i="12"/>
  <c r="B127" i="12"/>
  <c r="B31" i="12"/>
  <c r="B50" i="12"/>
  <c r="B69" i="12"/>
  <c r="B88" i="12"/>
  <c r="B107" i="12"/>
  <c r="B126" i="12"/>
  <c r="B30" i="12"/>
  <c r="B49" i="12"/>
  <c r="B68" i="12"/>
  <c r="B87" i="12"/>
  <c r="B106" i="12"/>
  <c r="B125" i="12"/>
  <c r="B29" i="12"/>
  <c r="B48" i="12"/>
  <c r="B67" i="12"/>
  <c r="B86" i="12"/>
  <c r="B105" i="12"/>
  <c r="B124" i="12"/>
  <c r="B28" i="12"/>
  <c r="B47" i="12"/>
  <c r="B66" i="12"/>
  <c r="B85" i="12"/>
  <c r="B104" i="12"/>
  <c r="B123" i="12"/>
  <c r="B27" i="12"/>
  <c r="B46" i="12"/>
  <c r="B65" i="12"/>
  <c r="B84" i="12"/>
  <c r="B103" i="12"/>
  <c r="B122" i="12"/>
  <c r="B26" i="12"/>
  <c r="B45" i="12"/>
  <c r="B64" i="12"/>
  <c r="B83" i="12"/>
  <c r="B102" i="12"/>
  <c r="B121" i="12"/>
  <c r="B25" i="12"/>
  <c r="B44" i="12"/>
  <c r="B63" i="12"/>
  <c r="B82" i="12"/>
  <c r="B101" i="12"/>
  <c r="B120" i="12"/>
  <c r="B24" i="12"/>
  <c r="B43" i="12"/>
  <c r="B62" i="12"/>
  <c r="B81" i="12"/>
  <c r="B100" i="12"/>
  <c r="B119" i="12"/>
  <c r="B23" i="12"/>
  <c r="B42" i="12"/>
  <c r="B61" i="12"/>
  <c r="B80" i="12"/>
  <c r="B99" i="12"/>
  <c r="B118" i="12"/>
  <c r="B114" i="11"/>
  <c r="B133" i="11"/>
  <c r="B113" i="11"/>
  <c r="B132" i="11"/>
  <c r="B112" i="11"/>
  <c r="B131" i="11"/>
  <c r="B35" i="11"/>
  <c r="B54" i="11"/>
  <c r="B73" i="11"/>
  <c r="B92" i="11"/>
  <c r="B111" i="11"/>
  <c r="B130" i="11"/>
  <c r="B34" i="11"/>
  <c r="B53" i="11"/>
  <c r="B72" i="11"/>
  <c r="B91" i="11"/>
  <c r="B110" i="11"/>
  <c r="B129" i="11"/>
  <c r="B33" i="11"/>
  <c r="B52" i="11"/>
  <c r="B71" i="11"/>
  <c r="B90" i="11"/>
  <c r="B109" i="11"/>
  <c r="B128" i="11"/>
  <c r="B32" i="11"/>
  <c r="B51" i="11"/>
  <c r="B70" i="11"/>
  <c r="B89" i="11"/>
  <c r="B108" i="11"/>
  <c r="B127" i="11"/>
  <c r="B31" i="11"/>
  <c r="B50" i="11"/>
  <c r="B69" i="11"/>
  <c r="B88" i="11"/>
  <c r="B107" i="11"/>
  <c r="B126" i="11"/>
  <c r="B30" i="11"/>
  <c r="B49" i="11"/>
  <c r="B68" i="11"/>
  <c r="B87" i="11"/>
  <c r="B106" i="11"/>
  <c r="B125" i="11"/>
  <c r="B29" i="11"/>
  <c r="B48" i="11"/>
  <c r="B67" i="11"/>
  <c r="B86" i="11"/>
  <c r="B105" i="11"/>
  <c r="B124" i="11"/>
  <c r="B28" i="11"/>
  <c r="B47" i="11"/>
  <c r="B66" i="11"/>
  <c r="B85" i="11"/>
  <c r="B104" i="11"/>
  <c r="B123" i="11"/>
  <c r="B27" i="11"/>
  <c r="B46" i="11"/>
  <c r="B65" i="11"/>
  <c r="B84" i="11"/>
  <c r="B103" i="11"/>
  <c r="B122" i="11"/>
  <c r="B26" i="11"/>
  <c r="B45" i="11"/>
  <c r="B64" i="11"/>
  <c r="B83" i="11"/>
  <c r="B102" i="11"/>
  <c r="B121" i="11"/>
  <c r="B25" i="11"/>
  <c r="B44" i="11"/>
  <c r="B63" i="11"/>
  <c r="B82" i="11"/>
  <c r="B101" i="11"/>
  <c r="B120" i="11"/>
  <c r="B24" i="11"/>
  <c r="B43" i="11"/>
  <c r="B62" i="11"/>
  <c r="B81" i="11"/>
  <c r="B100" i="11"/>
  <c r="B119" i="11"/>
  <c r="B23" i="11"/>
  <c r="B42" i="11"/>
  <c r="B61" i="11"/>
  <c r="B80" i="11"/>
  <c r="B99" i="11"/>
  <c r="B118" i="11"/>
  <c r="B133" i="10"/>
  <c r="B132" i="10"/>
  <c r="B131" i="10"/>
  <c r="B35" i="10"/>
  <c r="B54" i="10"/>
  <c r="B73" i="10"/>
  <c r="B92" i="10"/>
  <c r="B111" i="10"/>
  <c r="B130" i="10"/>
  <c r="B34" i="10"/>
  <c r="B53" i="10"/>
  <c r="B72" i="10"/>
  <c r="B91" i="10"/>
  <c r="B110" i="10"/>
  <c r="B129" i="10"/>
  <c r="B33" i="10"/>
  <c r="B52" i="10"/>
  <c r="B71" i="10"/>
  <c r="B90" i="10"/>
  <c r="B109" i="10"/>
  <c r="B128" i="10"/>
  <c r="B32" i="10"/>
  <c r="B51" i="10"/>
  <c r="B70" i="10"/>
  <c r="B89" i="10"/>
  <c r="B108" i="10"/>
  <c r="B127" i="10"/>
  <c r="B31" i="10"/>
  <c r="B50" i="10"/>
  <c r="B69" i="10"/>
  <c r="B88" i="10"/>
  <c r="B107" i="10"/>
  <c r="B126" i="10"/>
  <c r="B30" i="10"/>
  <c r="B49" i="10"/>
  <c r="B68" i="10"/>
  <c r="B87" i="10"/>
  <c r="B106" i="10"/>
  <c r="B125" i="10"/>
  <c r="B29" i="10"/>
  <c r="B48" i="10"/>
  <c r="B67" i="10"/>
  <c r="B86" i="10"/>
  <c r="B105" i="10"/>
  <c r="B124" i="10"/>
  <c r="B28" i="10"/>
  <c r="B47" i="10"/>
  <c r="B66" i="10"/>
  <c r="B85" i="10"/>
  <c r="B104" i="10"/>
  <c r="B123" i="10"/>
  <c r="B27" i="10"/>
  <c r="B46" i="10"/>
  <c r="B65" i="10"/>
  <c r="B84" i="10"/>
  <c r="B103" i="10"/>
  <c r="B122" i="10"/>
  <c r="B26" i="10"/>
  <c r="B45" i="10"/>
  <c r="B64" i="10"/>
  <c r="B83" i="10"/>
  <c r="B102" i="10"/>
  <c r="B121" i="10"/>
  <c r="B25" i="10"/>
  <c r="B44" i="10"/>
  <c r="B63" i="10"/>
  <c r="B82" i="10"/>
  <c r="B101" i="10"/>
  <c r="B120" i="10"/>
  <c r="B24" i="10"/>
  <c r="B43" i="10"/>
  <c r="B62" i="10"/>
  <c r="B81" i="10"/>
  <c r="B100" i="10"/>
  <c r="B119" i="10"/>
  <c r="B23" i="10"/>
  <c r="B42" i="10"/>
  <c r="B61" i="10"/>
  <c r="B80" i="10"/>
  <c r="B99" i="10"/>
  <c r="B118" i="10"/>
  <c r="B38" i="9"/>
  <c r="B57" i="9"/>
  <c r="B76" i="9"/>
  <c r="B95" i="9"/>
  <c r="B114" i="9"/>
  <c r="B133" i="9"/>
  <c r="B37" i="9"/>
  <c r="B56" i="9"/>
  <c r="B75" i="9"/>
  <c r="B94" i="9"/>
  <c r="B113" i="9"/>
  <c r="B132" i="9"/>
  <c r="B36" i="9"/>
  <c r="B55" i="9"/>
  <c r="B74" i="9"/>
  <c r="B93" i="9"/>
  <c r="B112" i="9"/>
  <c r="B131" i="9"/>
  <c r="B35" i="9"/>
  <c r="B54" i="9"/>
  <c r="B73" i="9"/>
  <c r="B92" i="9"/>
  <c r="B111" i="9"/>
  <c r="B130" i="9"/>
  <c r="B34" i="9"/>
  <c r="B53" i="9"/>
  <c r="B72" i="9"/>
  <c r="B91" i="9"/>
  <c r="B110" i="9"/>
  <c r="B129" i="9"/>
  <c r="B33" i="9"/>
  <c r="B52" i="9"/>
  <c r="B71" i="9"/>
  <c r="B90" i="9"/>
  <c r="B109" i="9"/>
  <c r="B128" i="9"/>
  <c r="B32" i="9"/>
  <c r="B51" i="9"/>
  <c r="B70" i="9"/>
  <c r="B89" i="9"/>
  <c r="B108" i="9"/>
  <c r="B127" i="9"/>
  <c r="B31" i="9"/>
  <c r="B50" i="9"/>
  <c r="B69" i="9"/>
  <c r="B88" i="9"/>
  <c r="B107" i="9"/>
  <c r="B126" i="9"/>
  <c r="B30" i="9"/>
  <c r="B49" i="9"/>
  <c r="B68" i="9"/>
  <c r="B87" i="9"/>
  <c r="B106" i="9"/>
  <c r="B125" i="9"/>
  <c r="B29" i="9"/>
  <c r="B48" i="9"/>
  <c r="B67" i="9"/>
  <c r="B86" i="9"/>
  <c r="B105" i="9"/>
  <c r="B124" i="9"/>
  <c r="B28" i="9"/>
  <c r="B47" i="9"/>
  <c r="B66" i="9"/>
  <c r="B85" i="9"/>
  <c r="B104" i="9"/>
  <c r="B123" i="9"/>
  <c r="B27" i="9"/>
  <c r="B46" i="9"/>
  <c r="B65" i="9"/>
  <c r="B84" i="9"/>
  <c r="B103" i="9"/>
  <c r="B122" i="9"/>
  <c r="B26" i="9"/>
  <c r="B45" i="9"/>
  <c r="B64" i="9"/>
  <c r="B83" i="9"/>
  <c r="B102" i="9"/>
  <c r="B121" i="9"/>
  <c r="B25" i="9"/>
  <c r="B44" i="9"/>
  <c r="B63" i="9"/>
  <c r="B82" i="9"/>
  <c r="B101" i="9"/>
  <c r="B120" i="9"/>
  <c r="B24" i="9"/>
  <c r="B43" i="9"/>
  <c r="B62" i="9"/>
  <c r="B81" i="9"/>
  <c r="B100" i="9"/>
  <c r="B119" i="9"/>
  <c r="B23" i="9"/>
  <c r="B42" i="9"/>
  <c r="B61" i="9"/>
  <c r="B80" i="9"/>
  <c r="B99" i="9"/>
  <c r="B118" i="9"/>
  <c r="B57" i="8"/>
  <c r="B76" i="8"/>
  <c r="B95" i="8"/>
  <c r="B114" i="8"/>
  <c r="B133" i="8"/>
  <c r="B56" i="8"/>
  <c r="B75" i="8"/>
  <c r="B94" i="8"/>
  <c r="B113" i="8"/>
  <c r="B132" i="8"/>
  <c r="B55" i="8"/>
  <c r="B74" i="8"/>
  <c r="B93" i="8"/>
  <c r="B112" i="8"/>
  <c r="B131" i="8"/>
  <c r="B54" i="8"/>
  <c r="B73" i="8"/>
  <c r="B92" i="8"/>
  <c r="B111" i="8"/>
  <c r="B130" i="8"/>
  <c r="B53" i="8"/>
  <c r="B72" i="8"/>
  <c r="B91" i="8"/>
  <c r="B110" i="8"/>
  <c r="B129" i="8"/>
  <c r="B52" i="8"/>
  <c r="B71" i="8"/>
  <c r="B90" i="8"/>
  <c r="B109" i="8"/>
  <c r="B128" i="8"/>
  <c r="B51" i="8"/>
  <c r="B70" i="8"/>
  <c r="B89" i="8"/>
  <c r="B108" i="8"/>
  <c r="B127" i="8"/>
  <c r="B50" i="8"/>
  <c r="B69" i="8"/>
  <c r="B88" i="8"/>
  <c r="B107" i="8"/>
  <c r="B126" i="8"/>
  <c r="B49" i="8"/>
  <c r="B68" i="8"/>
  <c r="B87" i="8"/>
  <c r="B106" i="8"/>
  <c r="B125" i="8"/>
  <c r="B48" i="8"/>
  <c r="B67" i="8"/>
  <c r="B86" i="8"/>
  <c r="B105" i="8"/>
  <c r="B124" i="8"/>
  <c r="B47" i="8"/>
  <c r="B66" i="8"/>
  <c r="D66" i="8"/>
  <c r="B85" i="8"/>
  <c r="B104" i="8"/>
  <c r="B123" i="8"/>
  <c r="B46" i="8"/>
  <c r="B65" i="8"/>
  <c r="B84" i="8"/>
  <c r="B103" i="8"/>
  <c r="B122" i="8"/>
  <c r="B45" i="8"/>
  <c r="B64" i="8"/>
  <c r="B83" i="8"/>
  <c r="B102" i="8"/>
  <c r="B121" i="8"/>
  <c r="B44" i="8"/>
  <c r="B63" i="8"/>
  <c r="B82" i="8"/>
  <c r="B101" i="8"/>
  <c r="B120" i="8"/>
  <c r="B43" i="8"/>
  <c r="B62" i="8"/>
  <c r="B81" i="8"/>
  <c r="B100" i="8"/>
  <c r="B119" i="8"/>
  <c r="B42" i="8"/>
  <c r="B61" i="8"/>
  <c r="B80" i="8"/>
  <c r="B99" i="8"/>
  <c r="B118" i="8"/>
  <c r="B38" i="2"/>
  <c r="B57" i="2"/>
  <c r="B76" i="2"/>
  <c r="B95" i="2"/>
  <c r="B114" i="2"/>
  <c r="B133" i="2"/>
  <c r="B37" i="2"/>
  <c r="B56" i="2"/>
  <c r="B75" i="2"/>
  <c r="B94" i="2"/>
  <c r="B113" i="2"/>
  <c r="B132" i="2"/>
  <c r="B36" i="2"/>
  <c r="B55" i="2"/>
  <c r="B74" i="2"/>
  <c r="B93" i="2"/>
  <c r="B112" i="2"/>
  <c r="B131" i="2"/>
  <c r="B35" i="2"/>
  <c r="B54" i="2"/>
  <c r="B73" i="2"/>
  <c r="B92" i="2"/>
  <c r="B111" i="2"/>
  <c r="B130" i="2"/>
  <c r="B34" i="2"/>
  <c r="B53" i="2"/>
  <c r="B91" i="2"/>
  <c r="B110" i="2"/>
  <c r="B129" i="2"/>
  <c r="B33" i="2"/>
  <c r="B52" i="2"/>
  <c r="B71" i="2"/>
  <c r="B90" i="2"/>
  <c r="B109" i="2"/>
  <c r="B128" i="2"/>
  <c r="B32" i="2"/>
  <c r="B51" i="2"/>
  <c r="B70" i="2"/>
  <c r="B89" i="2"/>
  <c r="B108" i="2"/>
  <c r="B127" i="2"/>
  <c r="B31" i="2"/>
  <c r="B50" i="2"/>
  <c r="B69" i="2"/>
  <c r="B88" i="2"/>
  <c r="B107" i="2"/>
  <c r="B126" i="2"/>
  <c r="B30" i="2"/>
  <c r="B49" i="2"/>
  <c r="B87" i="2"/>
  <c r="B106" i="2"/>
  <c r="B125" i="2"/>
  <c r="B29" i="2"/>
  <c r="B48" i="2"/>
  <c r="B86" i="2"/>
  <c r="B105" i="2"/>
  <c r="B124" i="2"/>
  <c r="B28" i="2"/>
  <c r="B47" i="2"/>
  <c r="B85" i="2"/>
  <c r="B104" i="2"/>
  <c r="B123" i="2"/>
  <c r="B27" i="2"/>
  <c r="B46" i="2"/>
  <c r="B84" i="2"/>
  <c r="B103" i="2"/>
  <c r="B122" i="2"/>
  <c r="B26" i="2"/>
  <c r="B45" i="2"/>
  <c r="B83" i="2"/>
  <c r="B102" i="2"/>
  <c r="B121" i="2"/>
  <c r="B25" i="2"/>
  <c r="B44" i="2"/>
  <c r="B82" i="2"/>
  <c r="B101" i="2"/>
  <c r="B120" i="2"/>
  <c r="B24" i="2"/>
  <c r="B43" i="2"/>
  <c r="B81" i="2"/>
  <c r="B100" i="2"/>
  <c r="B119" i="2"/>
  <c r="B23" i="2"/>
  <c r="B42" i="2"/>
  <c r="B61" i="2"/>
  <c r="B80" i="2"/>
  <c r="B99" i="2"/>
  <c r="B118" i="2"/>
  <c r="B38" i="7"/>
  <c r="B57" i="7"/>
  <c r="B76" i="7"/>
  <c r="B95" i="7"/>
  <c r="B114" i="7"/>
  <c r="B133" i="7"/>
  <c r="B37" i="7"/>
  <c r="B56" i="7"/>
  <c r="B75" i="7"/>
  <c r="B94" i="7"/>
  <c r="B113" i="7"/>
  <c r="B132" i="7"/>
  <c r="B36" i="7"/>
  <c r="B55" i="7"/>
  <c r="B74" i="7"/>
  <c r="B93" i="7"/>
  <c r="B112" i="7"/>
  <c r="B131" i="7"/>
  <c r="B35" i="7"/>
  <c r="B54" i="7"/>
  <c r="B73" i="7"/>
  <c r="B92" i="7"/>
  <c r="B111" i="7"/>
  <c r="B130" i="7"/>
  <c r="B34" i="7"/>
  <c r="B53" i="7"/>
  <c r="B72" i="7"/>
  <c r="B91" i="7"/>
  <c r="B110" i="7"/>
  <c r="B129" i="7"/>
  <c r="B33" i="7"/>
  <c r="B52" i="7"/>
  <c r="B71" i="7"/>
  <c r="B90" i="7"/>
  <c r="B109" i="7"/>
  <c r="B128" i="7"/>
  <c r="B51" i="7"/>
  <c r="B70" i="7"/>
  <c r="B89" i="7"/>
  <c r="B108" i="7"/>
  <c r="B127" i="7"/>
  <c r="B50" i="7"/>
  <c r="B69" i="7"/>
  <c r="B88" i="7"/>
  <c r="B107" i="7"/>
  <c r="B126" i="7"/>
  <c r="B30" i="7"/>
  <c r="B49" i="7"/>
  <c r="B68" i="7"/>
  <c r="B87" i="7"/>
  <c r="B106" i="7"/>
  <c r="B125" i="7"/>
  <c r="B29" i="7"/>
  <c r="B48" i="7"/>
  <c r="B67" i="7"/>
  <c r="B86" i="7"/>
  <c r="B105" i="7"/>
  <c r="B124" i="7"/>
  <c r="B28" i="7"/>
  <c r="B47" i="7"/>
  <c r="B66" i="7"/>
  <c r="B85" i="7"/>
  <c r="B104" i="7"/>
  <c r="B123" i="7"/>
  <c r="B27" i="7"/>
  <c r="B46" i="7"/>
  <c r="B65" i="7"/>
  <c r="B84" i="7"/>
  <c r="B103" i="7"/>
  <c r="B122" i="7"/>
  <c r="B26" i="7"/>
  <c r="B45" i="7"/>
  <c r="B64" i="7"/>
  <c r="B83" i="7"/>
  <c r="B102" i="7"/>
  <c r="B121" i="7"/>
  <c r="B25" i="7"/>
  <c r="B44" i="7"/>
  <c r="B63" i="7"/>
  <c r="B82" i="7"/>
  <c r="B101" i="7"/>
  <c r="B120" i="7"/>
  <c r="B24" i="7"/>
  <c r="B43" i="7"/>
  <c r="B62" i="7"/>
  <c r="B81" i="7"/>
  <c r="B100" i="7"/>
  <c r="B119" i="7"/>
  <c r="B23" i="7"/>
  <c r="B42" i="7"/>
  <c r="B61" i="7"/>
  <c r="B80" i="7"/>
  <c r="B99" i="7"/>
  <c r="B118" i="7"/>
  <c r="B38" i="6"/>
  <c r="B57" i="6"/>
  <c r="B76" i="6"/>
  <c r="B95" i="6"/>
  <c r="B114" i="6"/>
  <c r="B133" i="6"/>
  <c r="B37" i="6"/>
  <c r="B56" i="6"/>
  <c r="B75" i="6"/>
  <c r="B94" i="6"/>
  <c r="B113" i="6"/>
  <c r="B132" i="6"/>
  <c r="B36" i="6"/>
  <c r="B55" i="6"/>
  <c r="B74" i="6"/>
  <c r="B93" i="6"/>
  <c r="B112" i="6"/>
  <c r="B131" i="6"/>
  <c r="B35" i="6"/>
  <c r="B54" i="6"/>
  <c r="B73" i="6"/>
  <c r="B92" i="6"/>
  <c r="B111" i="6"/>
  <c r="B130" i="6"/>
  <c r="B34" i="6"/>
  <c r="B53" i="6"/>
  <c r="B72" i="6"/>
  <c r="B91" i="6"/>
  <c r="B110" i="6"/>
  <c r="B129" i="6"/>
  <c r="B33" i="6"/>
  <c r="B52" i="6"/>
  <c r="B71" i="6"/>
  <c r="B90" i="6"/>
  <c r="B109" i="6"/>
  <c r="B128" i="6"/>
  <c r="B32" i="6"/>
  <c r="B51" i="6"/>
  <c r="B70" i="6"/>
  <c r="B89" i="6"/>
  <c r="B108" i="6"/>
  <c r="B127" i="6"/>
  <c r="B31" i="6"/>
  <c r="B50" i="6"/>
  <c r="B69" i="6"/>
  <c r="B88" i="6"/>
  <c r="B107" i="6"/>
  <c r="B126" i="6"/>
  <c r="B30" i="6"/>
  <c r="B49" i="6"/>
  <c r="B68" i="6"/>
  <c r="B87" i="6"/>
  <c r="B106" i="6"/>
  <c r="B125" i="6"/>
  <c r="B29" i="6"/>
  <c r="B48" i="6"/>
  <c r="B67" i="6"/>
  <c r="B86" i="6"/>
  <c r="B105" i="6"/>
  <c r="B124" i="6"/>
  <c r="B28" i="6"/>
  <c r="B47" i="6"/>
  <c r="B66" i="6"/>
  <c r="B85" i="6"/>
  <c r="B104" i="6"/>
  <c r="B123" i="6"/>
  <c r="B27" i="6"/>
  <c r="B46" i="6"/>
  <c r="B65" i="6"/>
  <c r="B84" i="6"/>
  <c r="B103" i="6"/>
  <c r="B122" i="6"/>
  <c r="B26" i="6"/>
  <c r="B45" i="6"/>
  <c r="B64" i="6"/>
  <c r="B83" i="6"/>
  <c r="B102" i="6"/>
  <c r="B121" i="6"/>
  <c r="B25" i="6"/>
  <c r="B44" i="6"/>
  <c r="B63" i="6"/>
  <c r="B82" i="6"/>
  <c r="B101" i="6"/>
  <c r="B120" i="6"/>
  <c r="B24" i="6"/>
  <c r="B43" i="6"/>
  <c r="B62" i="6"/>
  <c r="B81" i="6"/>
  <c r="B100" i="6"/>
  <c r="B119" i="6"/>
  <c r="B23" i="6"/>
  <c r="B42" i="6"/>
  <c r="B61" i="6"/>
  <c r="B80" i="6"/>
  <c r="B99" i="6"/>
  <c r="B118" i="6"/>
  <c r="B38" i="5"/>
  <c r="B57" i="5"/>
  <c r="B76" i="5"/>
  <c r="B95" i="5"/>
  <c r="B114" i="5"/>
  <c r="B133" i="5"/>
  <c r="B37" i="5"/>
  <c r="B56" i="5"/>
  <c r="B75" i="5"/>
  <c r="B94" i="5"/>
  <c r="B113" i="5"/>
  <c r="B132" i="5"/>
  <c r="B36" i="5"/>
  <c r="B55" i="5"/>
  <c r="B74" i="5"/>
  <c r="B93" i="5"/>
  <c r="B112" i="5"/>
  <c r="B131" i="5"/>
  <c r="B35" i="5"/>
  <c r="B54" i="5"/>
  <c r="B73" i="5"/>
  <c r="B92" i="5"/>
  <c r="B111" i="5"/>
  <c r="B130" i="5"/>
  <c r="B34" i="5"/>
  <c r="B53" i="5"/>
  <c r="B72" i="5"/>
  <c r="B91" i="5"/>
  <c r="B110" i="5"/>
  <c r="B129" i="5"/>
  <c r="B33" i="5"/>
  <c r="B52" i="5"/>
  <c r="B71" i="5"/>
  <c r="B90" i="5"/>
  <c r="B109" i="5"/>
  <c r="B128" i="5"/>
  <c r="B32" i="5"/>
  <c r="B51" i="5"/>
  <c r="B70" i="5"/>
  <c r="B89" i="5"/>
  <c r="B108" i="5"/>
  <c r="B127" i="5"/>
  <c r="B31" i="5"/>
  <c r="B50" i="5"/>
  <c r="B69" i="5"/>
  <c r="B88" i="5"/>
  <c r="B107" i="5"/>
  <c r="B126" i="5"/>
  <c r="B30" i="5"/>
  <c r="B49" i="5"/>
  <c r="B68" i="5"/>
  <c r="B87" i="5"/>
  <c r="B106" i="5"/>
  <c r="B125" i="5"/>
  <c r="B29" i="5"/>
  <c r="B48" i="5"/>
  <c r="B67" i="5"/>
  <c r="B86" i="5"/>
  <c r="B105" i="5"/>
  <c r="B124" i="5"/>
  <c r="B28" i="5"/>
  <c r="B47" i="5"/>
  <c r="B66" i="5"/>
  <c r="B85" i="5"/>
  <c r="B104" i="5"/>
  <c r="B123" i="5"/>
  <c r="B27" i="5"/>
  <c r="B46" i="5"/>
  <c r="B65" i="5"/>
  <c r="B84" i="5"/>
  <c r="B103" i="5"/>
  <c r="B122" i="5"/>
  <c r="B26" i="5"/>
  <c r="B45" i="5"/>
  <c r="B64" i="5"/>
  <c r="B83" i="5"/>
  <c r="B102" i="5"/>
  <c r="B121" i="5"/>
  <c r="B25" i="5"/>
  <c r="B44" i="5"/>
  <c r="B63" i="5"/>
  <c r="B82" i="5"/>
  <c r="B101" i="5"/>
  <c r="B120" i="5"/>
  <c r="B24" i="5"/>
  <c r="B43" i="5"/>
  <c r="B62" i="5"/>
  <c r="B81" i="5"/>
  <c r="B100" i="5"/>
  <c r="B119" i="5"/>
  <c r="B23" i="5"/>
  <c r="B42" i="5"/>
  <c r="B61" i="5"/>
  <c r="B80" i="5"/>
  <c r="B99" i="5"/>
  <c r="B118" i="5"/>
  <c r="B38" i="4"/>
  <c r="B57" i="4"/>
  <c r="B76" i="4"/>
  <c r="B95" i="4"/>
  <c r="B114" i="4"/>
  <c r="B133" i="4"/>
  <c r="B37" i="4"/>
  <c r="B56" i="4"/>
  <c r="B75" i="4"/>
  <c r="B94" i="4"/>
  <c r="B113" i="4"/>
  <c r="B132" i="4"/>
  <c r="B55" i="4"/>
  <c r="B74" i="4"/>
  <c r="B93" i="4"/>
  <c r="B112" i="4"/>
  <c r="B131" i="4"/>
  <c r="B35" i="4"/>
  <c r="B54" i="4"/>
  <c r="B73" i="4"/>
  <c r="B92" i="4"/>
  <c r="B111" i="4"/>
  <c r="B130" i="4"/>
  <c r="B34" i="4"/>
  <c r="B53" i="4"/>
  <c r="B72" i="4"/>
  <c r="B91" i="4"/>
  <c r="B110" i="4"/>
  <c r="B129" i="4"/>
  <c r="B33" i="4"/>
  <c r="B52" i="4"/>
  <c r="B71" i="4"/>
  <c r="B90" i="4"/>
  <c r="B109" i="4"/>
  <c r="B128" i="4"/>
  <c r="B32" i="4"/>
  <c r="B51" i="4"/>
  <c r="B70" i="4"/>
  <c r="B89" i="4"/>
  <c r="B108" i="4"/>
  <c r="B127" i="4"/>
  <c r="B31" i="4"/>
  <c r="B50" i="4"/>
  <c r="B69" i="4"/>
  <c r="B88" i="4"/>
  <c r="B107" i="4"/>
  <c r="B126" i="4"/>
  <c r="B30" i="4"/>
  <c r="B49" i="4"/>
  <c r="B68" i="4"/>
  <c r="B87" i="4"/>
  <c r="B106" i="4"/>
  <c r="B125" i="4"/>
  <c r="B29" i="4"/>
  <c r="B48" i="4"/>
  <c r="B67" i="4"/>
  <c r="B86" i="4"/>
  <c r="B105" i="4"/>
  <c r="B124" i="4"/>
  <c r="B28" i="4"/>
  <c r="B47" i="4"/>
  <c r="B66" i="4"/>
  <c r="B85" i="4"/>
  <c r="B104" i="4"/>
  <c r="B123" i="4"/>
  <c r="B27" i="4"/>
  <c r="B46" i="4"/>
  <c r="B65" i="4"/>
  <c r="B84" i="4"/>
  <c r="B103" i="4"/>
  <c r="B122" i="4"/>
  <c r="B26" i="4"/>
  <c r="B45" i="4"/>
  <c r="B64" i="4"/>
  <c r="B83" i="4"/>
  <c r="B102" i="4"/>
  <c r="B121" i="4"/>
  <c r="B25" i="4"/>
  <c r="B44" i="4"/>
  <c r="B63" i="4"/>
  <c r="B82" i="4"/>
  <c r="B101" i="4"/>
  <c r="B120" i="4"/>
  <c r="B24" i="4"/>
  <c r="B43" i="4"/>
  <c r="B62" i="4"/>
  <c r="B81" i="4"/>
  <c r="B100" i="4"/>
  <c r="B119" i="4"/>
  <c r="B23" i="4"/>
  <c r="B42" i="4"/>
  <c r="B61" i="4"/>
  <c r="B80" i="4"/>
  <c r="B99" i="4"/>
  <c r="B118" i="4"/>
  <c r="E134" i="10"/>
  <c r="F134" i="10"/>
  <c r="G134" i="10"/>
  <c r="H134" i="10"/>
  <c r="I134" i="10"/>
  <c r="J134" i="10"/>
  <c r="K134" i="10"/>
  <c r="L134" i="10"/>
  <c r="M134" i="10"/>
  <c r="N134" i="10"/>
  <c r="O134" i="10"/>
  <c r="P134" i="10"/>
  <c r="Q134" i="10"/>
  <c r="R134" i="10"/>
  <c r="S134" i="10"/>
  <c r="T134" i="10"/>
  <c r="U134" i="10"/>
  <c r="V134" i="10"/>
  <c r="W134" i="10"/>
  <c r="X134" i="10"/>
  <c r="Y134" i="10"/>
  <c r="Z134" i="10"/>
  <c r="AA134" i="10"/>
  <c r="AB134" i="10"/>
  <c r="AC134" i="10"/>
  <c r="AD134" i="10"/>
  <c r="AE134" i="10"/>
  <c r="AF134" i="10"/>
  <c r="AG134" i="10"/>
  <c r="A12" i="3"/>
  <c r="E39" i="65"/>
  <c r="F39" i="65"/>
  <c r="G39" i="65"/>
  <c r="H39" i="65"/>
  <c r="I39" i="65"/>
  <c r="J39" i="65"/>
  <c r="K39" i="65"/>
  <c r="L39" i="65"/>
  <c r="M39" i="65"/>
  <c r="N39" i="65"/>
  <c r="O39" i="65"/>
  <c r="P39" i="65"/>
  <c r="Q39" i="65"/>
  <c r="R39" i="65"/>
  <c r="S39" i="65"/>
  <c r="T39" i="65"/>
  <c r="U39" i="65"/>
  <c r="V39" i="65"/>
  <c r="W39" i="65"/>
  <c r="X39" i="65"/>
  <c r="Y39" i="65"/>
  <c r="Z39" i="65"/>
  <c r="AA39" i="65"/>
  <c r="AB39" i="65"/>
  <c r="AC39" i="65"/>
  <c r="AD39" i="65"/>
  <c r="AE39" i="65"/>
  <c r="AF39" i="65"/>
  <c r="AG39" i="65"/>
  <c r="AH99" i="63"/>
  <c r="AH100" i="63"/>
  <c r="AH101" i="63"/>
  <c r="AH102" i="63"/>
  <c r="AH103" i="63"/>
  <c r="AH104" i="63"/>
  <c r="AH105" i="63"/>
  <c r="AH106" i="63"/>
  <c r="AH107" i="63"/>
  <c r="AH108" i="63"/>
  <c r="AH109" i="63"/>
  <c r="AH110" i="63"/>
  <c r="AH111" i="63"/>
  <c r="AH112" i="63"/>
  <c r="AH113" i="63"/>
  <c r="AH114" i="63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23" i="4"/>
  <c r="AH24" i="4"/>
  <c r="AH25" i="4"/>
  <c r="AH26" i="4"/>
  <c r="AH27" i="4"/>
  <c r="AH28" i="4"/>
  <c r="AH29" i="4"/>
  <c r="C5" i="4"/>
  <c r="P137" i="3"/>
  <c r="AH133" i="91"/>
  <c r="AH132" i="91"/>
  <c r="AH131" i="91"/>
  <c r="AH130" i="91"/>
  <c r="AH129" i="91"/>
  <c r="AH128" i="91"/>
  <c r="AH127" i="91"/>
  <c r="AH126" i="91"/>
  <c r="AH125" i="91"/>
  <c r="AH124" i="91"/>
  <c r="AH123" i="91"/>
  <c r="AH122" i="91"/>
  <c r="AH121" i="91"/>
  <c r="AH120" i="91"/>
  <c r="AH119" i="91"/>
  <c r="AH118" i="91"/>
  <c r="AH134" i="91"/>
  <c r="AH114" i="91"/>
  <c r="AH113" i="91"/>
  <c r="AH112" i="91"/>
  <c r="AH111" i="91"/>
  <c r="AH110" i="91"/>
  <c r="AH109" i="91"/>
  <c r="AH108" i="91"/>
  <c r="AH107" i="91"/>
  <c r="AH106" i="91"/>
  <c r="AH105" i="91"/>
  <c r="AH104" i="91"/>
  <c r="AH103" i="91"/>
  <c r="AH102" i="91"/>
  <c r="AH101" i="91"/>
  <c r="AH100" i="91"/>
  <c r="AH99" i="91"/>
  <c r="AH115" i="91"/>
  <c r="AH95" i="91"/>
  <c r="AH94" i="91"/>
  <c r="AH93" i="91"/>
  <c r="AH92" i="91"/>
  <c r="AH91" i="91"/>
  <c r="AH90" i="91"/>
  <c r="AH89" i="91"/>
  <c r="AH88" i="91"/>
  <c r="AH87" i="91"/>
  <c r="AH86" i="91"/>
  <c r="AH85" i="91"/>
  <c r="AH84" i="91"/>
  <c r="AH83" i="91"/>
  <c r="AH82" i="91"/>
  <c r="AH81" i="91"/>
  <c r="AH80" i="91"/>
  <c r="AH96" i="91"/>
  <c r="AH76" i="91"/>
  <c r="AH75" i="91"/>
  <c r="AH74" i="91"/>
  <c r="AH73" i="91"/>
  <c r="AH72" i="91"/>
  <c r="AH71" i="91"/>
  <c r="AH70" i="91"/>
  <c r="AH69" i="91"/>
  <c r="AH68" i="91"/>
  <c r="AH67" i="91"/>
  <c r="AH66" i="91"/>
  <c r="AH65" i="91"/>
  <c r="AH64" i="91"/>
  <c r="AH63" i="91"/>
  <c r="AH62" i="91"/>
  <c r="AH61" i="91"/>
  <c r="AH77" i="91"/>
  <c r="AH57" i="91"/>
  <c r="AH56" i="91"/>
  <c r="AH55" i="91"/>
  <c r="AH54" i="91"/>
  <c r="AH53" i="91"/>
  <c r="AH52" i="91"/>
  <c r="AH51" i="91"/>
  <c r="AH50" i="91"/>
  <c r="AH49" i="91"/>
  <c r="AH48" i="91"/>
  <c r="AH47" i="91"/>
  <c r="AH46" i="91"/>
  <c r="AH45" i="91"/>
  <c r="AH44" i="91"/>
  <c r="AH43" i="91"/>
  <c r="AH42" i="91"/>
  <c r="AH58" i="91"/>
  <c r="AH38" i="91"/>
  <c r="AH37" i="91"/>
  <c r="AH36" i="91"/>
  <c r="AH35" i="91"/>
  <c r="AH34" i="91"/>
  <c r="AH33" i="91"/>
  <c r="AH32" i="91"/>
  <c r="AH31" i="91"/>
  <c r="AH30" i="91"/>
  <c r="AH29" i="91"/>
  <c r="AH28" i="91"/>
  <c r="AH27" i="91"/>
  <c r="AH26" i="91"/>
  <c r="AH25" i="91"/>
  <c r="AH24" i="91"/>
  <c r="AH23" i="91"/>
  <c r="AH39" i="91"/>
  <c r="AH19" i="91"/>
  <c r="AH18" i="91"/>
  <c r="AH17" i="91"/>
  <c r="AH16" i="91"/>
  <c r="AH15" i="91"/>
  <c r="AH14" i="91"/>
  <c r="AH13" i="91"/>
  <c r="AH12" i="91"/>
  <c r="AJ12" i="91"/>
  <c r="AH11" i="91"/>
  <c r="AJ11" i="91"/>
  <c r="AH10" i="91"/>
  <c r="AJ10" i="91"/>
  <c r="AH9" i="91"/>
  <c r="AJ9" i="91"/>
  <c r="AH8" i="91"/>
  <c r="AJ8" i="91"/>
  <c r="AH7" i="91"/>
  <c r="AJ7" i="91"/>
  <c r="AH6" i="91"/>
  <c r="AJ6" i="91"/>
  <c r="AH5" i="91"/>
  <c r="AJ5" i="91"/>
  <c r="AH4" i="91"/>
  <c r="AH133" i="90"/>
  <c r="AH132" i="90"/>
  <c r="AH131" i="90"/>
  <c r="AH130" i="90"/>
  <c r="AH129" i="90"/>
  <c r="AH128" i="90"/>
  <c r="AH127" i="90"/>
  <c r="AH126" i="90"/>
  <c r="AH125" i="90"/>
  <c r="AH124" i="90"/>
  <c r="AH123" i="90"/>
  <c r="AH122" i="90"/>
  <c r="AH121" i="90"/>
  <c r="AH120" i="90"/>
  <c r="AH119" i="90"/>
  <c r="AH118" i="90"/>
  <c r="AH134" i="90"/>
  <c r="AH114" i="90"/>
  <c r="AH113" i="90"/>
  <c r="AH112" i="90"/>
  <c r="AH111" i="90"/>
  <c r="AH110" i="90"/>
  <c r="AH109" i="90"/>
  <c r="AH108" i="90"/>
  <c r="AH107" i="90"/>
  <c r="AH106" i="90"/>
  <c r="AH105" i="90"/>
  <c r="AH104" i="90"/>
  <c r="AH103" i="90"/>
  <c r="AH102" i="90"/>
  <c r="AH101" i="90"/>
  <c r="AH100" i="90"/>
  <c r="AH99" i="90"/>
  <c r="AH115" i="90"/>
  <c r="AH95" i="90"/>
  <c r="AH94" i="90"/>
  <c r="AH93" i="90"/>
  <c r="AH92" i="90"/>
  <c r="AH91" i="90"/>
  <c r="AH90" i="90"/>
  <c r="AH89" i="90"/>
  <c r="AH88" i="90"/>
  <c r="AH87" i="90"/>
  <c r="AH86" i="90"/>
  <c r="AH85" i="90"/>
  <c r="AH84" i="90"/>
  <c r="AH83" i="90"/>
  <c r="AH82" i="90"/>
  <c r="AH81" i="90"/>
  <c r="AH80" i="90"/>
  <c r="AH96" i="90"/>
  <c r="AH76" i="90"/>
  <c r="AH75" i="90"/>
  <c r="AH74" i="90"/>
  <c r="AH73" i="90"/>
  <c r="AH72" i="90"/>
  <c r="AH71" i="90"/>
  <c r="AH70" i="90"/>
  <c r="AH69" i="90"/>
  <c r="AH68" i="90"/>
  <c r="AH67" i="90"/>
  <c r="AH66" i="90"/>
  <c r="AH65" i="90"/>
  <c r="AH64" i="90"/>
  <c r="AH63" i="90"/>
  <c r="AH62" i="90"/>
  <c r="AH61" i="90"/>
  <c r="AH77" i="90"/>
  <c r="AH57" i="90"/>
  <c r="AH56" i="90"/>
  <c r="AH55" i="90"/>
  <c r="AH54" i="90"/>
  <c r="AH53" i="90"/>
  <c r="AH52" i="90"/>
  <c r="AH51" i="90"/>
  <c r="AH50" i="90"/>
  <c r="AH49" i="90"/>
  <c r="AH48" i="90"/>
  <c r="AH47" i="90"/>
  <c r="AH46" i="90"/>
  <c r="AH45" i="90"/>
  <c r="AH44" i="90"/>
  <c r="AH43" i="90"/>
  <c r="AH42" i="90"/>
  <c r="AH58" i="90"/>
  <c r="AH38" i="90"/>
  <c r="AH37" i="90"/>
  <c r="AH36" i="90"/>
  <c r="AH35" i="90"/>
  <c r="AH34" i="90"/>
  <c r="AH33" i="90"/>
  <c r="AH32" i="90"/>
  <c r="AH31" i="90"/>
  <c r="AH30" i="90"/>
  <c r="AH29" i="90"/>
  <c r="AH28" i="90"/>
  <c r="AH27" i="90"/>
  <c r="AH26" i="90"/>
  <c r="AH25" i="90"/>
  <c r="AH24" i="90"/>
  <c r="AH23" i="90"/>
  <c r="AH39" i="90"/>
  <c r="AH19" i="90"/>
  <c r="AH18" i="90"/>
  <c r="AH17" i="90"/>
  <c r="AH16" i="90"/>
  <c r="AH15" i="90"/>
  <c r="AH14" i="90"/>
  <c r="AH13" i="90"/>
  <c r="AH12" i="90"/>
  <c r="AJ12" i="90"/>
  <c r="AH11" i="90"/>
  <c r="AJ11" i="90"/>
  <c r="AH10" i="90"/>
  <c r="AJ10" i="90"/>
  <c r="AH9" i="90"/>
  <c r="AJ9" i="90"/>
  <c r="AH8" i="90"/>
  <c r="AJ8" i="90"/>
  <c r="AH7" i="90"/>
  <c r="AJ7" i="90"/>
  <c r="AH6" i="90"/>
  <c r="AJ6" i="90"/>
  <c r="AH5" i="90"/>
  <c r="AJ5" i="90"/>
  <c r="AH4" i="90"/>
  <c r="AH133" i="89"/>
  <c r="AH132" i="89"/>
  <c r="AH131" i="89"/>
  <c r="AH130" i="89"/>
  <c r="AH129" i="89"/>
  <c r="AH128" i="89"/>
  <c r="AH127" i="89"/>
  <c r="AH126" i="89"/>
  <c r="AH125" i="89"/>
  <c r="AH124" i="89"/>
  <c r="AH123" i="89"/>
  <c r="AH122" i="89"/>
  <c r="AH121" i="89"/>
  <c r="AH120" i="89"/>
  <c r="AH119" i="89"/>
  <c r="AH118" i="89"/>
  <c r="AH134" i="89"/>
  <c r="AH114" i="89"/>
  <c r="AH113" i="89"/>
  <c r="AH112" i="89"/>
  <c r="AH111" i="89"/>
  <c r="AH110" i="89"/>
  <c r="AH109" i="89"/>
  <c r="AH108" i="89"/>
  <c r="AH107" i="89"/>
  <c r="AH106" i="89"/>
  <c r="AH105" i="89"/>
  <c r="AH104" i="89"/>
  <c r="AH103" i="89"/>
  <c r="AH102" i="89"/>
  <c r="AH101" i="89"/>
  <c r="AH100" i="89"/>
  <c r="AH99" i="89"/>
  <c r="AH115" i="89"/>
  <c r="AH95" i="89"/>
  <c r="AH94" i="89"/>
  <c r="AH93" i="89"/>
  <c r="AH92" i="89"/>
  <c r="AH91" i="89"/>
  <c r="AH90" i="89"/>
  <c r="AH89" i="89"/>
  <c r="AH88" i="89"/>
  <c r="AH87" i="89"/>
  <c r="AH86" i="89"/>
  <c r="AH85" i="89"/>
  <c r="AH84" i="89"/>
  <c r="AH83" i="89"/>
  <c r="AH82" i="89"/>
  <c r="AH81" i="89"/>
  <c r="AH80" i="89"/>
  <c r="AH96" i="89"/>
  <c r="AH76" i="89"/>
  <c r="AH75" i="89"/>
  <c r="AH74" i="89"/>
  <c r="AH73" i="89"/>
  <c r="AH72" i="89"/>
  <c r="AH71" i="89"/>
  <c r="AH70" i="89"/>
  <c r="AH69" i="89"/>
  <c r="AH68" i="89"/>
  <c r="AH67" i="89"/>
  <c r="AH66" i="89"/>
  <c r="AH65" i="89"/>
  <c r="AH64" i="89"/>
  <c r="AH63" i="89"/>
  <c r="AH62" i="89"/>
  <c r="AH61" i="89"/>
  <c r="AH77" i="89"/>
  <c r="AH57" i="89"/>
  <c r="AH56" i="89"/>
  <c r="AH55" i="89"/>
  <c r="AH54" i="89"/>
  <c r="AH53" i="89"/>
  <c r="AH52" i="89"/>
  <c r="AH51" i="89"/>
  <c r="AH50" i="89"/>
  <c r="AH49" i="89"/>
  <c r="AH48" i="89"/>
  <c r="AH47" i="89"/>
  <c r="AH46" i="89"/>
  <c r="AH45" i="89"/>
  <c r="AH44" i="89"/>
  <c r="AH43" i="89"/>
  <c r="AH42" i="89"/>
  <c r="AH58" i="89"/>
  <c r="AH38" i="89"/>
  <c r="AH37" i="89"/>
  <c r="AH36" i="89"/>
  <c r="AH35" i="89"/>
  <c r="AH34" i="89"/>
  <c r="AH33" i="89"/>
  <c r="AH32" i="89"/>
  <c r="AH31" i="89"/>
  <c r="AH30" i="89"/>
  <c r="AH29" i="89"/>
  <c r="AH28" i="89"/>
  <c r="AH27" i="89"/>
  <c r="AH26" i="89"/>
  <c r="AH25" i="89"/>
  <c r="AH24" i="89"/>
  <c r="AH23" i="89"/>
  <c r="AH39" i="89"/>
  <c r="AH19" i="89"/>
  <c r="AH18" i="89"/>
  <c r="AH17" i="89"/>
  <c r="AH16" i="89"/>
  <c r="AH15" i="89"/>
  <c r="AH14" i="89"/>
  <c r="AH13" i="89"/>
  <c r="AH12" i="89"/>
  <c r="AJ12" i="89"/>
  <c r="AH11" i="89"/>
  <c r="AJ11" i="89"/>
  <c r="AH10" i="89"/>
  <c r="AJ10" i="89"/>
  <c r="AH9" i="89"/>
  <c r="AJ9" i="89"/>
  <c r="AH8" i="89"/>
  <c r="AJ8" i="89"/>
  <c r="AH7" i="89"/>
  <c r="AJ7" i="89"/>
  <c r="AH6" i="89"/>
  <c r="AJ6" i="89"/>
  <c r="AH5" i="89"/>
  <c r="AJ5" i="89"/>
  <c r="AH4" i="89"/>
  <c r="AH133" i="88"/>
  <c r="AH132" i="88"/>
  <c r="AH131" i="88"/>
  <c r="AH130" i="88"/>
  <c r="AH129" i="88"/>
  <c r="AH128" i="88"/>
  <c r="AH127" i="88"/>
  <c r="AH126" i="88"/>
  <c r="AH125" i="88"/>
  <c r="AH124" i="88"/>
  <c r="AH123" i="88"/>
  <c r="AH122" i="88"/>
  <c r="AH121" i="88"/>
  <c r="AH120" i="88"/>
  <c r="AH119" i="88"/>
  <c r="AH118" i="88"/>
  <c r="AH134" i="88"/>
  <c r="AH114" i="88"/>
  <c r="AH113" i="88"/>
  <c r="AH112" i="88"/>
  <c r="AH111" i="88"/>
  <c r="AH110" i="88"/>
  <c r="AH109" i="88"/>
  <c r="AH108" i="88"/>
  <c r="AH107" i="88"/>
  <c r="AH106" i="88"/>
  <c r="AH105" i="88"/>
  <c r="AH104" i="88"/>
  <c r="AH103" i="88"/>
  <c r="AH102" i="88"/>
  <c r="AH101" i="88"/>
  <c r="AH100" i="88"/>
  <c r="AH99" i="88"/>
  <c r="AH115" i="88"/>
  <c r="AH95" i="88"/>
  <c r="AH94" i="88"/>
  <c r="AH93" i="88"/>
  <c r="AH92" i="88"/>
  <c r="AH91" i="88"/>
  <c r="AH90" i="88"/>
  <c r="AH89" i="88"/>
  <c r="AH88" i="88"/>
  <c r="AH87" i="88"/>
  <c r="AH86" i="88"/>
  <c r="AH85" i="88"/>
  <c r="AH84" i="88"/>
  <c r="AH83" i="88"/>
  <c r="AH82" i="88"/>
  <c r="AH81" i="88"/>
  <c r="AH80" i="88"/>
  <c r="AH96" i="88"/>
  <c r="AH76" i="88"/>
  <c r="AH75" i="88"/>
  <c r="AH74" i="88"/>
  <c r="AH73" i="88"/>
  <c r="AH72" i="88"/>
  <c r="AH71" i="88"/>
  <c r="AH70" i="88"/>
  <c r="AH69" i="88"/>
  <c r="AH68" i="88"/>
  <c r="AH67" i="88"/>
  <c r="AH66" i="88"/>
  <c r="AH65" i="88"/>
  <c r="AH64" i="88"/>
  <c r="AH63" i="88"/>
  <c r="AH62" i="88"/>
  <c r="AH61" i="88"/>
  <c r="AH77" i="88"/>
  <c r="AH57" i="88"/>
  <c r="AH56" i="88"/>
  <c r="AH55" i="88"/>
  <c r="AH54" i="88"/>
  <c r="AH53" i="88"/>
  <c r="AH52" i="88"/>
  <c r="AH51" i="88"/>
  <c r="AH50" i="88"/>
  <c r="AH49" i="88"/>
  <c r="AH48" i="88"/>
  <c r="AH47" i="88"/>
  <c r="AH46" i="88"/>
  <c r="AH45" i="88"/>
  <c r="AH44" i="88"/>
  <c r="AH43" i="88"/>
  <c r="AH42" i="88"/>
  <c r="AH58" i="88"/>
  <c r="AH38" i="88"/>
  <c r="AH37" i="88"/>
  <c r="AH36" i="88"/>
  <c r="AH35" i="88"/>
  <c r="AH34" i="88"/>
  <c r="AH33" i="88"/>
  <c r="AH32" i="88"/>
  <c r="AH31" i="88"/>
  <c r="AH30" i="88"/>
  <c r="AH29" i="88"/>
  <c r="AH28" i="88"/>
  <c r="AH27" i="88"/>
  <c r="AH26" i="88"/>
  <c r="AH25" i="88"/>
  <c r="AH24" i="88"/>
  <c r="AH23" i="88"/>
  <c r="AH39" i="88"/>
  <c r="AH19" i="88"/>
  <c r="AH18" i="88"/>
  <c r="AH17" i="88"/>
  <c r="AH16" i="88"/>
  <c r="AH15" i="88"/>
  <c r="AH14" i="88"/>
  <c r="AH13" i="88"/>
  <c r="AH12" i="88"/>
  <c r="AJ12" i="88"/>
  <c r="AH11" i="88"/>
  <c r="AJ11" i="88"/>
  <c r="AH10" i="88"/>
  <c r="AJ10" i="88"/>
  <c r="AH9" i="88"/>
  <c r="AJ9" i="88"/>
  <c r="AH8" i="88"/>
  <c r="AJ8" i="88"/>
  <c r="AH7" i="88"/>
  <c r="AJ7" i="88"/>
  <c r="AH6" i="88"/>
  <c r="AJ6" i="88"/>
  <c r="AH5" i="88"/>
  <c r="AJ5" i="88"/>
  <c r="AH4" i="88"/>
  <c r="AH133" i="87"/>
  <c r="AH132" i="87"/>
  <c r="AH131" i="87"/>
  <c r="AH130" i="87"/>
  <c r="AH129" i="87"/>
  <c r="AH128" i="87"/>
  <c r="AH127" i="87"/>
  <c r="AH126" i="87"/>
  <c r="AH125" i="87"/>
  <c r="AH124" i="87"/>
  <c r="AH123" i="87"/>
  <c r="AH122" i="87"/>
  <c r="AH121" i="87"/>
  <c r="AH120" i="87"/>
  <c r="AH119" i="87"/>
  <c r="AH118" i="87"/>
  <c r="AH134" i="87"/>
  <c r="AH114" i="87"/>
  <c r="AH113" i="87"/>
  <c r="AH112" i="87"/>
  <c r="AH111" i="87"/>
  <c r="AH110" i="87"/>
  <c r="AH109" i="87"/>
  <c r="AH108" i="87"/>
  <c r="AH107" i="87"/>
  <c r="AH106" i="87"/>
  <c r="AH105" i="87"/>
  <c r="AH104" i="87"/>
  <c r="AH103" i="87"/>
  <c r="AH102" i="87"/>
  <c r="AH101" i="87"/>
  <c r="AH100" i="87"/>
  <c r="AH99" i="87"/>
  <c r="AH115" i="87"/>
  <c r="AH95" i="87"/>
  <c r="AH94" i="87"/>
  <c r="AH93" i="87"/>
  <c r="AH92" i="87"/>
  <c r="AH91" i="87"/>
  <c r="AH90" i="87"/>
  <c r="AH89" i="87"/>
  <c r="AH88" i="87"/>
  <c r="AH87" i="87"/>
  <c r="AH86" i="87"/>
  <c r="AH85" i="87"/>
  <c r="AH84" i="87"/>
  <c r="AH83" i="87"/>
  <c r="AH82" i="87"/>
  <c r="AH81" i="87"/>
  <c r="AH80" i="87"/>
  <c r="AH96" i="87"/>
  <c r="AH76" i="87"/>
  <c r="AH75" i="87"/>
  <c r="AH74" i="87"/>
  <c r="AH73" i="87"/>
  <c r="AH72" i="87"/>
  <c r="AH71" i="87"/>
  <c r="AH70" i="87"/>
  <c r="AH69" i="87"/>
  <c r="AH68" i="87"/>
  <c r="AH67" i="87"/>
  <c r="AH66" i="87"/>
  <c r="AH65" i="87"/>
  <c r="AH64" i="87"/>
  <c r="AH63" i="87"/>
  <c r="AH62" i="87"/>
  <c r="AH61" i="87"/>
  <c r="AH77" i="87"/>
  <c r="AH57" i="87"/>
  <c r="AH56" i="87"/>
  <c r="AH55" i="87"/>
  <c r="AH54" i="87"/>
  <c r="AH53" i="87"/>
  <c r="AH52" i="87"/>
  <c r="AH51" i="87"/>
  <c r="AH50" i="87"/>
  <c r="AH49" i="87"/>
  <c r="AH48" i="87"/>
  <c r="AH47" i="87"/>
  <c r="AH46" i="87"/>
  <c r="AH45" i="87"/>
  <c r="AH44" i="87"/>
  <c r="AH43" i="87"/>
  <c r="AH42" i="87"/>
  <c r="AH58" i="87"/>
  <c r="AH38" i="87"/>
  <c r="AH37" i="87"/>
  <c r="AH36" i="87"/>
  <c r="AH35" i="87"/>
  <c r="AH34" i="87"/>
  <c r="AH33" i="87"/>
  <c r="AH32" i="87"/>
  <c r="AH31" i="87"/>
  <c r="AH30" i="87"/>
  <c r="AH29" i="87"/>
  <c r="AH28" i="87"/>
  <c r="AH27" i="87"/>
  <c r="AH26" i="87"/>
  <c r="AH25" i="87"/>
  <c r="AH24" i="87"/>
  <c r="AH23" i="87"/>
  <c r="AH39" i="87"/>
  <c r="AH19" i="87"/>
  <c r="AH18" i="87"/>
  <c r="AH17" i="87"/>
  <c r="AH16" i="87"/>
  <c r="AH15" i="87"/>
  <c r="AH14" i="87"/>
  <c r="AH13" i="87"/>
  <c r="AH12" i="87"/>
  <c r="AJ12" i="87"/>
  <c r="AH11" i="87"/>
  <c r="AJ11" i="87"/>
  <c r="AH10" i="87"/>
  <c r="AJ10" i="87"/>
  <c r="AH9" i="87"/>
  <c r="AJ9" i="87"/>
  <c r="AH8" i="87"/>
  <c r="AJ8" i="87"/>
  <c r="AH7" i="87"/>
  <c r="AJ7" i="87"/>
  <c r="AH6" i="87"/>
  <c r="AJ6" i="87"/>
  <c r="AH5" i="87"/>
  <c r="AJ5" i="87"/>
  <c r="AH4" i="87"/>
  <c r="AH133" i="86"/>
  <c r="AH132" i="86"/>
  <c r="AH131" i="86"/>
  <c r="AH130" i="86"/>
  <c r="AH129" i="86"/>
  <c r="AH128" i="86"/>
  <c r="AH127" i="86"/>
  <c r="AH126" i="86"/>
  <c r="AH125" i="86"/>
  <c r="AH124" i="86"/>
  <c r="AH123" i="86"/>
  <c r="AH122" i="86"/>
  <c r="AH121" i="86"/>
  <c r="AH120" i="86"/>
  <c r="AH119" i="86"/>
  <c r="AH118" i="86"/>
  <c r="AH134" i="86"/>
  <c r="AH114" i="86"/>
  <c r="AH113" i="86"/>
  <c r="AH112" i="86"/>
  <c r="AH111" i="86"/>
  <c r="AH110" i="86"/>
  <c r="AH109" i="86"/>
  <c r="AH108" i="86"/>
  <c r="AH107" i="86"/>
  <c r="AH106" i="86"/>
  <c r="AH105" i="86"/>
  <c r="AH104" i="86"/>
  <c r="AH103" i="86"/>
  <c r="AH102" i="86"/>
  <c r="AH101" i="86"/>
  <c r="AH100" i="86"/>
  <c r="AH99" i="86"/>
  <c r="AH115" i="86"/>
  <c r="AH95" i="86"/>
  <c r="AH94" i="86"/>
  <c r="AH93" i="86"/>
  <c r="AH92" i="86"/>
  <c r="AH91" i="86"/>
  <c r="AH90" i="86"/>
  <c r="AH89" i="86"/>
  <c r="AH88" i="86"/>
  <c r="AH87" i="86"/>
  <c r="AH86" i="86"/>
  <c r="AH85" i="86"/>
  <c r="AH84" i="86"/>
  <c r="AH83" i="86"/>
  <c r="AH82" i="86"/>
  <c r="AH81" i="86"/>
  <c r="AH80" i="86"/>
  <c r="AH96" i="86"/>
  <c r="AH76" i="86"/>
  <c r="AH75" i="86"/>
  <c r="AH74" i="86"/>
  <c r="AH73" i="86"/>
  <c r="AH72" i="86"/>
  <c r="AH71" i="86"/>
  <c r="AH70" i="86"/>
  <c r="AH69" i="86"/>
  <c r="AH68" i="86"/>
  <c r="AH67" i="86"/>
  <c r="AH66" i="86"/>
  <c r="AH65" i="86"/>
  <c r="AH64" i="86"/>
  <c r="AH63" i="86"/>
  <c r="AH62" i="86"/>
  <c r="AH61" i="86"/>
  <c r="AH77" i="86"/>
  <c r="AH57" i="86"/>
  <c r="AH56" i="86"/>
  <c r="AH55" i="86"/>
  <c r="AH54" i="86"/>
  <c r="AH53" i="86"/>
  <c r="AH52" i="86"/>
  <c r="AH51" i="86"/>
  <c r="AH50" i="86"/>
  <c r="AH49" i="86"/>
  <c r="AH48" i="86"/>
  <c r="AH47" i="86"/>
  <c r="AH46" i="86"/>
  <c r="AH45" i="86"/>
  <c r="AH44" i="86"/>
  <c r="AH43" i="86"/>
  <c r="AH42" i="86"/>
  <c r="AH58" i="86"/>
  <c r="AH38" i="86"/>
  <c r="AH37" i="86"/>
  <c r="AH36" i="86"/>
  <c r="AH35" i="86"/>
  <c r="AH34" i="86"/>
  <c r="AH33" i="86"/>
  <c r="AH32" i="86"/>
  <c r="AH31" i="86"/>
  <c r="AH30" i="86"/>
  <c r="AH29" i="86"/>
  <c r="AH28" i="86"/>
  <c r="AH27" i="86"/>
  <c r="AH26" i="86"/>
  <c r="AH25" i="86"/>
  <c r="AH24" i="86"/>
  <c r="AH23" i="86"/>
  <c r="AH39" i="86"/>
  <c r="AH19" i="86"/>
  <c r="AH18" i="86"/>
  <c r="AH17" i="86"/>
  <c r="AH16" i="86"/>
  <c r="AH15" i="86"/>
  <c r="AH14" i="86"/>
  <c r="AH13" i="86"/>
  <c r="AH12" i="86"/>
  <c r="AJ12" i="86"/>
  <c r="AH11" i="86"/>
  <c r="AJ11" i="86"/>
  <c r="AH10" i="86"/>
  <c r="AJ10" i="86"/>
  <c r="AH9" i="86"/>
  <c r="AJ9" i="86"/>
  <c r="AH8" i="86"/>
  <c r="AJ8" i="86"/>
  <c r="AH7" i="86"/>
  <c r="AJ7" i="86"/>
  <c r="AH6" i="86"/>
  <c r="AJ6" i="86"/>
  <c r="AH5" i="86"/>
  <c r="AJ5" i="86"/>
  <c r="AH4" i="86"/>
  <c r="AH133" i="85"/>
  <c r="AH132" i="85"/>
  <c r="AH131" i="85"/>
  <c r="AH130" i="85"/>
  <c r="AH129" i="85"/>
  <c r="AH128" i="85"/>
  <c r="AH127" i="85"/>
  <c r="AH126" i="85"/>
  <c r="AH125" i="85"/>
  <c r="AH124" i="85"/>
  <c r="AH123" i="85"/>
  <c r="AH122" i="85"/>
  <c r="AH121" i="85"/>
  <c r="AH120" i="85"/>
  <c r="AH119" i="85"/>
  <c r="AH118" i="85"/>
  <c r="AH134" i="85"/>
  <c r="AH114" i="85"/>
  <c r="AH113" i="85"/>
  <c r="AH112" i="85"/>
  <c r="AH111" i="85"/>
  <c r="AH110" i="85"/>
  <c r="AH109" i="85"/>
  <c r="AH108" i="85"/>
  <c r="AH107" i="85"/>
  <c r="AH106" i="85"/>
  <c r="AH105" i="85"/>
  <c r="AH104" i="85"/>
  <c r="AH103" i="85"/>
  <c r="AH102" i="85"/>
  <c r="AH101" i="85"/>
  <c r="AH100" i="85"/>
  <c r="AH99" i="85"/>
  <c r="AH115" i="85"/>
  <c r="AH95" i="85"/>
  <c r="AH94" i="85"/>
  <c r="AH93" i="85"/>
  <c r="AH92" i="85"/>
  <c r="AH91" i="85"/>
  <c r="AH90" i="85"/>
  <c r="AH89" i="85"/>
  <c r="AH88" i="85"/>
  <c r="AH87" i="85"/>
  <c r="AH86" i="85"/>
  <c r="AH85" i="85"/>
  <c r="AH84" i="85"/>
  <c r="AH83" i="85"/>
  <c r="AH82" i="85"/>
  <c r="AH81" i="85"/>
  <c r="AH80" i="85"/>
  <c r="AH96" i="85"/>
  <c r="AH76" i="85"/>
  <c r="AH75" i="85"/>
  <c r="AH74" i="85"/>
  <c r="AH73" i="85"/>
  <c r="AH72" i="85"/>
  <c r="AH71" i="85"/>
  <c r="AH70" i="85"/>
  <c r="AH69" i="85"/>
  <c r="AH68" i="85"/>
  <c r="AH67" i="85"/>
  <c r="AH66" i="85"/>
  <c r="AH65" i="85"/>
  <c r="AH64" i="85"/>
  <c r="AH63" i="85"/>
  <c r="AH62" i="85"/>
  <c r="AH61" i="85"/>
  <c r="AH77" i="85"/>
  <c r="AH57" i="85"/>
  <c r="AH56" i="85"/>
  <c r="AH55" i="85"/>
  <c r="AH54" i="85"/>
  <c r="AH53" i="85"/>
  <c r="AH52" i="85"/>
  <c r="AH51" i="85"/>
  <c r="AH50" i="85"/>
  <c r="AH49" i="85"/>
  <c r="AH48" i="85"/>
  <c r="AH47" i="85"/>
  <c r="AH46" i="85"/>
  <c r="AH45" i="85"/>
  <c r="AH44" i="85"/>
  <c r="AH43" i="85"/>
  <c r="AH42" i="85"/>
  <c r="AH58" i="85"/>
  <c r="AH38" i="85"/>
  <c r="AH37" i="85"/>
  <c r="AH36" i="85"/>
  <c r="AH35" i="85"/>
  <c r="AH34" i="85"/>
  <c r="AH33" i="85"/>
  <c r="AH32" i="85"/>
  <c r="AH31" i="85"/>
  <c r="AH30" i="85"/>
  <c r="AH29" i="85"/>
  <c r="AH28" i="85"/>
  <c r="AH27" i="85"/>
  <c r="AH26" i="85"/>
  <c r="AH25" i="85"/>
  <c r="AH24" i="85"/>
  <c r="AH23" i="85"/>
  <c r="AH39" i="85"/>
  <c r="AH19" i="85"/>
  <c r="AH18" i="85"/>
  <c r="AH17" i="85"/>
  <c r="AH16" i="85"/>
  <c r="AH15" i="85"/>
  <c r="AH14" i="85"/>
  <c r="AH13" i="85"/>
  <c r="AH12" i="85"/>
  <c r="AJ12" i="85"/>
  <c r="AH11" i="85"/>
  <c r="AJ11" i="85"/>
  <c r="AH10" i="85"/>
  <c r="AJ10" i="85"/>
  <c r="AH9" i="85"/>
  <c r="AJ9" i="85"/>
  <c r="AH8" i="85"/>
  <c r="AJ8" i="85"/>
  <c r="AH7" i="85"/>
  <c r="AJ7" i="85"/>
  <c r="AH6" i="85"/>
  <c r="AJ6" i="85"/>
  <c r="AH5" i="85"/>
  <c r="AJ5" i="85"/>
  <c r="AH4" i="85"/>
  <c r="AH133" i="84"/>
  <c r="AH132" i="84"/>
  <c r="AH131" i="84"/>
  <c r="AH130" i="84"/>
  <c r="AH129" i="84"/>
  <c r="AH128" i="84"/>
  <c r="AH127" i="84"/>
  <c r="AH126" i="84"/>
  <c r="AH125" i="84"/>
  <c r="AH124" i="84"/>
  <c r="AH123" i="84"/>
  <c r="AH122" i="84"/>
  <c r="AH121" i="84"/>
  <c r="AH120" i="84"/>
  <c r="AH119" i="84"/>
  <c r="AH118" i="84"/>
  <c r="AH134" i="84"/>
  <c r="AH114" i="84"/>
  <c r="AH113" i="84"/>
  <c r="AH112" i="84"/>
  <c r="AH111" i="84"/>
  <c r="AH110" i="84"/>
  <c r="AH109" i="84"/>
  <c r="AH108" i="84"/>
  <c r="AH107" i="84"/>
  <c r="AH106" i="84"/>
  <c r="AH105" i="84"/>
  <c r="AH104" i="84"/>
  <c r="AH103" i="84"/>
  <c r="AH102" i="84"/>
  <c r="AH101" i="84"/>
  <c r="AH100" i="84"/>
  <c r="AH99" i="84"/>
  <c r="AH115" i="84"/>
  <c r="AH95" i="84"/>
  <c r="AH94" i="84"/>
  <c r="AH93" i="84"/>
  <c r="AH92" i="84"/>
  <c r="AH91" i="84"/>
  <c r="AH90" i="84"/>
  <c r="AH89" i="84"/>
  <c r="AH88" i="84"/>
  <c r="AH87" i="84"/>
  <c r="AH86" i="84"/>
  <c r="AH85" i="84"/>
  <c r="AH84" i="84"/>
  <c r="AH83" i="84"/>
  <c r="AH82" i="84"/>
  <c r="AH81" i="84"/>
  <c r="AH80" i="84"/>
  <c r="AH96" i="84"/>
  <c r="AH76" i="84"/>
  <c r="AH75" i="84"/>
  <c r="AH74" i="84"/>
  <c r="AH73" i="84"/>
  <c r="AH72" i="84"/>
  <c r="AH71" i="84"/>
  <c r="AH70" i="84"/>
  <c r="AH69" i="84"/>
  <c r="AH68" i="84"/>
  <c r="AH67" i="84"/>
  <c r="AH66" i="84"/>
  <c r="AH65" i="84"/>
  <c r="AH64" i="84"/>
  <c r="AH63" i="84"/>
  <c r="AH62" i="84"/>
  <c r="AH61" i="84"/>
  <c r="AH77" i="84"/>
  <c r="AH57" i="84"/>
  <c r="AH56" i="84"/>
  <c r="AH55" i="84"/>
  <c r="AH54" i="84"/>
  <c r="AH53" i="84"/>
  <c r="AH52" i="84"/>
  <c r="AH51" i="84"/>
  <c r="AH50" i="84"/>
  <c r="AH49" i="84"/>
  <c r="AH48" i="84"/>
  <c r="AH47" i="84"/>
  <c r="AH46" i="84"/>
  <c r="AH45" i="84"/>
  <c r="AH44" i="84"/>
  <c r="AH43" i="84"/>
  <c r="AH42" i="84"/>
  <c r="AH58" i="84"/>
  <c r="AH38" i="84"/>
  <c r="AH37" i="84"/>
  <c r="AH36" i="84"/>
  <c r="AH35" i="84"/>
  <c r="AH34" i="84"/>
  <c r="AH33" i="84"/>
  <c r="AH32" i="84"/>
  <c r="AH31" i="84"/>
  <c r="AH30" i="84"/>
  <c r="AH29" i="84"/>
  <c r="AH28" i="84"/>
  <c r="AH27" i="84"/>
  <c r="AH26" i="84"/>
  <c r="AH25" i="84"/>
  <c r="AH24" i="84"/>
  <c r="AH23" i="84"/>
  <c r="AH39" i="84"/>
  <c r="AH19" i="84"/>
  <c r="AH18" i="84"/>
  <c r="AH17" i="84"/>
  <c r="AH16" i="84"/>
  <c r="AH15" i="84"/>
  <c r="AH14" i="84"/>
  <c r="AH13" i="84"/>
  <c r="AH12" i="84"/>
  <c r="AJ12" i="84"/>
  <c r="AH11" i="84"/>
  <c r="AJ11" i="84"/>
  <c r="AH10" i="84"/>
  <c r="AJ10" i="84"/>
  <c r="AH9" i="84"/>
  <c r="AJ9" i="84"/>
  <c r="AH8" i="84"/>
  <c r="AJ8" i="84"/>
  <c r="AH7" i="84"/>
  <c r="AJ7" i="84"/>
  <c r="AH6" i="84"/>
  <c r="AJ6" i="84"/>
  <c r="AH5" i="84"/>
  <c r="AJ5" i="84"/>
  <c r="AH4" i="84"/>
  <c r="AH133" i="83"/>
  <c r="AH132" i="83"/>
  <c r="AH131" i="83"/>
  <c r="AH130" i="83"/>
  <c r="AH129" i="83"/>
  <c r="AH128" i="83"/>
  <c r="AH127" i="83"/>
  <c r="AH126" i="83"/>
  <c r="AH125" i="83"/>
  <c r="AH124" i="83"/>
  <c r="AH123" i="83"/>
  <c r="AH122" i="83"/>
  <c r="AH121" i="83"/>
  <c r="AH120" i="83"/>
  <c r="AH119" i="83"/>
  <c r="AH118" i="83"/>
  <c r="AH134" i="83"/>
  <c r="AH114" i="83"/>
  <c r="AH113" i="83"/>
  <c r="AH112" i="83"/>
  <c r="AH111" i="83"/>
  <c r="AH110" i="83"/>
  <c r="AH109" i="83"/>
  <c r="AH108" i="83"/>
  <c r="AH107" i="83"/>
  <c r="AH106" i="83"/>
  <c r="AH105" i="83"/>
  <c r="AH104" i="83"/>
  <c r="AH103" i="83"/>
  <c r="AH102" i="83"/>
  <c r="AH101" i="83"/>
  <c r="AH100" i="83"/>
  <c r="AH99" i="83"/>
  <c r="AH115" i="83"/>
  <c r="AH95" i="83"/>
  <c r="AH94" i="83"/>
  <c r="AH93" i="83"/>
  <c r="AH92" i="83"/>
  <c r="AH91" i="83"/>
  <c r="AH90" i="83"/>
  <c r="AH89" i="83"/>
  <c r="AH88" i="83"/>
  <c r="AH87" i="83"/>
  <c r="AH86" i="83"/>
  <c r="AH85" i="83"/>
  <c r="AH84" i="83"/>
  <c r="AH83" i="83"/>
  <c r="AH82" i="83"/>
  <c r="AH81" i="83"/>
  <c r="AH80" i="83"/>
  <c r="AH96" i="83"/>
  <c r="AH76" i="83"/>
  <c r="AH75" i="83"/>
  <c r="AH74" i="83"/>
  <c r="AH73" i="83"/>
  <c r="AH72" i="83"/>
  <c r="AH71" i="83"/>
  <c r="AH70" i="83"/>
  <c r="AH69" i="83"/>
  <c r="AH68" i="83"/>
  <c r="AH67" i="83"/>
  <c r="AH66" i="83"/>
  <c r="AH65" i="83"/>
  <c r="AH64" i="83"/>
  <c r="AH63" i="83"/>
  <c r="AH62" i="83"/>
  <c r="AH61" i="83"/>
  <c r="AH77" i="83"/>
  <c r="AH57" i="83"/>
  <c r="AH56" i="83"/>
  <c r="AH55" i="83"/>
  <c r="AH54" i="83"/>
  <c r="AH53" i="83"/>
  <c r="AH52" i="83"/>
  <c r="AH51" i="83"/>
  <c r="AH50" i="83"/>
  <c r="AH49" i="83"/>
  <c r="AH48" i="83"/>
  <c r="AH47" i="83"/>
  <c r="AH46" i="83"/>
  <c r="AH45" i="83"/>
  <c r="AH44" i="83"/>
  <c r="AH43" i="83"/>
  <c r="AH42" i="83"/>
  <c r="AH58" i="83"/>
  <c r="AH38" i="83"/>
  <c r="AH37" i="83"/>
  <c r="AH36" i="83"/>
  <c r="AH35" i="83"/>
  <c r="AH34" i="83"/>
  <c r="AH33" i="83"/>
  <c r="AH32" i="83"/>
  <c r="AH31" i="83"/>
  <c r="AH30" i="83"/>
  <c r="AH29" i="83"/>
  <c r="AH28" i="83"/>
  <c r="AH27" i="83"/>
  <c r="AH26" i="83"/>
  <c r="AH25" i="83"/>
  <c r="AH24" i="83"/>
  <c r="AH23" i="83"/>
  <c r="AH39" i="83"/>
  <c r="AH19" i="83"/>
  <c r="AH18" i="83"/>
  <c r="AH17" i="83"/>
  <c r="AH16" i="83"/>
  <c r="AH15" i="83"/>
  <c r="AH14" i="83"/>
  <c r="AH13" i="83"/>
  <c r="AH12" i="83"/>
  <c r="AJ12" i="83"/>
  <c r="AH11" i="83"/>
  <c r="AJ11" i="83"/>
  <c r="AH10" i="83"/>
  <c r="AJ10" i="83"/>
  <c r="AH9" i="83"/>
  <c r="AJ9" i="83"/>
  <c r="AH8" i="83"/>
  <c r="AJ8" i="83"/>
  <c r="AH7" i="83"/>
  <c r="AJ7" i="83"/>
  <c r="AH6" i="83"/>
  <c r="AJ6" i="83"/>
  <c r="AH5" i="83"/>
  <c r="AJ5" i="83"/>
  <c r="AH4" i="83"/>
  <c r="AH133" i="82"/>
  <c r="AH132" i="82"/>
  <c r="AH131" i="82"/>
  <c r="AH130" i="82"/>
  <c r="AH129" i="82"/>
  <c r="AH128" i="82"/>
  <c r="AH127" i="82"/>
  <c r="AH126" i="82"/>
  <c r="AH125" i="82"/>
  <c r="AH124" i="82"/>
  <c r="AH123" i="82"/>
  <c r="AH122" i="82"/>
  <c r="AH121" i="82"/>
  <c r="AH120" i="82"/>
  <c r="AH119" i="82"/>
  <c r="AH118" i="82"/>
  <c r="AH134" i="82"/>
  <c r="AH114" i="82"/>
  <c r="AH113" i="82"/>
  <c r="AH112" i="82"/>
  <c r="AH111" i="82"/>
  <c r="AH110" i="82"/>
  <c r="AH109" i="82"/>
  <c r="AH108" i="82"/>
  <c r="AH107" i="82"/>
  <c r="AH106" i="82"/>
  <c r="AH105" i="82"/>
  <c r="AH104" i="82"/>
  <c r="AH103" i="82"/>
  <c r="AH102" i="82"/>
  <c r="AH101" i="82"/>
  <c r="AH100" i="82"/>
  <c r="AH99" i="82"/>
  <c r="AH115" i="82"/>
  <c r="AH95" i="82"/>
  <c r="AH94" i="82"/>
  <c r="AH93" i="82"/>
  <c r="AH92" i="82"/>
  <c r="AH91" i="82"/>
  <c r="AH90" i="82"/>
  <c r="AH89" i="82"/>
  <c r="AH88" i="82"/>
  <c r="AH87" i="82"/>
  <c r="AH86" i="82"/>
  <c r="AH85" i="82"/>
  <c r="AH84" i="82"/>
  <c r="AH83" i="82"/>
  <c r="AH82" i="82"/>
  <c r="AH81" i="82"/>
  <c r="AH80" i="82"/>
  <c r="AH96" i="82"/>
  <c r="AH76" i="82"/>
  <c r="AH75" i="82"/>
  <c r="AH74" i="82"/>
  <c r="AH73" i="82"/>
  <c r="AH72" i="82"/>
  <c r="AH71" i="82"/>
  <c r="AH70" i="82"/>
  <c r="AH69" i="82"/>
  <c r="AH68" i="82"/>
  <c r="AH67" i="82"/>
  <c r="AH66" i="82"/>
  <c r="AH65" i="82"/>
  <c r="AH64" i="82"/>
  <c r="AH63" i="82"/>
  <c r="AH62" i="82"/>
  <c r="AH61" i="82"/>
  <c r="AH77" i="82"/>
  <c r="AH57" i="82"/>
  <c r="AH56" i="82"/>
  <c r="AH55" i="82"/>
  <c r="AH54" i="82"/>
  <c r="AH53" i="82"/>
  <c r="AH52" i="82"/>
  <c r="AH51" i="82"/>
  <c r="AH50" i="82"/>
  <c r="AH49" i="82"/>
  <c r="AH48" i="82"/>
  <c r="AH47" i="82"/>
  <c r="AH46" i="82"/>
  <c r="AH45" i="82"/>
  <c r="AH44" i="82"/>
  <c r="AH43" i="82"/>
  <c r="AH42" i="82"/>
  <c r="AH58" i="82"/>
  <c r="AH38" i="82"/>
  <c r="AH37" i="82"/>
  <c r="AH36" i="82"/>
  <c r="AH35" i="82"/>
  <c r="AH34" i="82"/>
  <c r="AH33" i="82"/>
  <c r="AH32" i="82"/>
  <c r="AH31" i="82"/>
  <c r="AH30" i="82"/>
  <c r="AH29" i="82"/>
  <c r="AH28" i="82"/>
  <c r="AH27" i="82"/>
  <c r="AH26" i="82"/>
  <c r="AH25" i="82"/>
  <c r="AH24" i="82"/>
  <c r="AH23" i="82"/>
  <c r="AH39" i="82"/>
  <c r="AH19" i="82"/>
  <c r="AH18" i="82"/>
  <c r="AH17" i="82"/>
  <c r="AH16" i="82"/>
  <c r="AH15" i="82"/>
  <c r="AH14" i="82"/>
  <c r="AH13" i="82"/>
  <c r="AH12" i="82"/>
  <c r="AJ12" i="82"/>
  <c r="AH11" i="82"/>
  <c r="AJ11" i="82"/>
  <c r="AH10" i="82"/>
  <c r="AJ10" i="82"/>
  <c r="AH9" i="82"/>
  <c r="AJ9" i="82"/>
  <c r="AH8" i="82"/>
  <c r="AJ8" i="82"/>
  <c r="AH7" i="82"/>
  <c r="AJ7" i="82"/>
  <c r="AH6" i="82"/>
  <c r="AJ6" i="82"/>
  <c r="AH5" i="82"/>
  <c r="AJ5" i="82"/>
  <c r="AH4" i="82"/>
  <c r="AH133" i="81"/>
  <c r="AH132" i="81"/>
  <c r="AH131" i="81"/>
  <c r="AH130" i="81"/>
  <c r="AH129" i="81"/>
  <c r="AH128" i="81"/>
  <c r="AH127" i="81"/>
  <c r="AH126" i="81"/>
  <c r="AH125" i="81"/>
  <c r="AH124" i="81"/>
  <c r="AH123" i="81"/>
  <c r="AH122" i="81"/>
  <c r="AH121" i="81"/>
  <c r="AH120" i="81"/>
  <c r="AH119" i="81"/>
  <c r="AH118" i="81"/>
  <c r="AH134" i="81"/>
  <c r="AH114" i="81"/>
  <c r="AH113" i="81"/>
  <c r="AH112" i="81"/>
  <c r="AH111" i="81"/>
  <c r="AH110" i="81"/>
  <c r="AH109" i="81"/>
  <c r="AH108" i="81"/>
  <c r="AH107" i="81"/>
  <c r="AH106" i="81"/>
  <c r="AH105" i="81"/>
  <c r="AH104" i="81"/>
  <c r="AH103" i="81"/>
  <c r="AH102" i="81"/>
  <c r="AH101" i="81"/>
  <c r="AH100" i="81"/>
  <c r="AH99" i="81"/>
  <c r="AH115" i="81"/>
  <c r="AH95" i="81"/>
  <c r="AH94" i="81"/>
  <c r="AH93" i="81"/>
  <c r="AH92" i="81"/>
  <c r="AH91" i="81"/>
  <c r="AH90" i="81"/>
  <c r="AH89" i="81"/>
  <c r="AH88" i="81"/>
  <c r="AH87" i="81"/>
  <c r="AH86" i="81"/>
  <c r="AH85" i="81"/>
  <c r="AH84" i="81"/>
  <c r="AH83" i="81"/>
  <c r="AH82" i="81"/>
  <c r="AH81" i="81"/>
  <c r="AH80" i="81"/>
  <c r="AH96" i="81"/>
  <c r="AH76" i="81"/>
  <c r="AH75" i="81"/>
  <c r="AH74" i="81"/>
  <c r="AH73" i="81"/>
  <c r="AH72" i="81"/>
  <c r="AH71" i="81"/>
  <c r="AH70" i="81"/>
  <c r="AH69" i="81"/>
  <c r="AH68" i="81"/>
  <c r="AH67" i="81"/>
  <c r="AH66" i="81"/>
  <c r="AH65" i="81"/>
  <c r="AH64" i="81"/>
  <c r="AH63" i="81"/>
  <c r="AH62" i="81"/>
  <c r="AH61" i="81"/>
  <c r="AH77" i="81"/>
  <c r="AH57" i="81"/>
  <c r="AH56" i="81"/>
  <c r="AH55" i="81"/>
  <c r="AH54" i="81"/>
  <c r="AH53" i="81"/>
  <c r="AH52" i="81"/>
  <c r="AH51" i="81"/>
  <c r="AH50" i="81"/>
  <c r="AH49" i="81"/>
  <c r="AH48" i="81"/>
  <c r="AH47" i="81"/>
  <c r="AH46" i="81"/>
  <c r="AH45" i="81"/>
  <c r="AH44" i="81"/>
  <c r="AH43" i="81"/>
  <c r="AH42" i="81"/>
  <c r="AH58" i="81"/>
  <c r="AH38" i="81"/>
  <c r="AH37" i="81"/>
  <c r="AH36" i="81"/>
  <c r="AH35" i="81"/>
  <c r="AH34" i="81"/>
  <c r="AH33" i="81"/>
  <c r="AH32" i="81"/>
  <c r="AH31" i="81"/>
  <c r="AH30" i="81"/>
  <c r="AH29" i="81"/>
  <c r="AH28" i="81"/>
  <c r="AH27" i="81"/>
  <c r="AH26" i="81"/>
  <c r="AH25" i="81"/>
  <c r="AH24" i="81"/>
  <c r="AH23" i="81"/>
  <c r="AH39" i="81"/>
  <c r="AH19" i="81"/>
  <c r="AH18" i="81"/>
  <c r="AH17" i="81"/>
  <c r="AH16" i="81"/>
  <c r="AH15" i="81"/>
  <c r="AH14" i="81"/>
  <c r="AH13" i="81"/>
  <c r="AH12" i="81"/>
  <c r="AJ12" i="81"/>
  <c r="AH11" i="81"/>
  <c r="AJ11" i="81"/>
  <c r="AH10" i="81"/>
  <c r="AJ10" i="81"/>
  <c r="AH9" i="81"/>
  <c r="AJ9" i="81"/>
  <c r="AH8" i="81"/>
  <c r="AJ8" i="81"/>
  <c r="AH7" i="81"/>
  <c r="AJ7" i="81"/>
  <c r="AH6" i="81"/>
  <c r="AJ6" i="81"/>
  <c r="AH5" i="81"/>
  <c r="AJ5" i="81"/>
  <c r="AH4" i="81"/>
  <c r="AH133" i="80"/>
  <c r="AH132" i="80"/>
  <c r="AH131" i="80"/>
  <c r="AH130" i="80"/>
  <c r="AH129" i="80"/>
  <c r="AH128" i="80"/>
  <c r="AH127" i="80"/>
  <c r="AH126" i="80"/>
  <c r="AH125" i="80"/>
  <c r="AH124" i="80"/>
  <c r="AH123" i="80"/>
  <c r="AH122" i="80"/>
  <c r="AH121" i="80"/>
  <c r="AH120" i="80"/>
  <c r="AH119" i="80"/>
  <c r="AH118" i="80"/>
  <c r="AH134" i="80"/>
  <c r="AH114" i="80"/>
  <c r="AH113" i="80"/>
  <c r="AH112" i="80"/>
  <c r="AH111" i="80"/>
  <c r="AH110" i="80"/>
  <c r="AH109" i="80"/>
  <c r="AH108" i="80"/>
  <c r="AH107" i="80"/>
  <c r="AH106" i="80"/>
  <c r="AH105" i="80"/>
  <c r="AH104" i="80"/>
  <c r="AH103" i="80"/>
  <c r="AH102" i="80"/>
  <c r="AH101" i="80"/>
  <c r="AH100" i="80"/>
  <c r="AH99" i="80"/>
  <c r="AH115" i="80"/>
  <c r="AH95" i="80"/>
  <c r="AH94" i="80"/>
  <c r="AH93" i="80"/>
  <c r="AH92" i="80"/>
  <c r="AH91" i="80"/>
  <c r="AH90" i="80"/>
  <c r="AH89" i="80"/>
  <c r="AH88" i="80"/>
  <c r="AH87" i="80"/>
  <c r="AH86" i="80"/>
  <c r="AH85" i="80"/>
  <c r="AH84" i="80"/>
  <c r="AH83" i="80"/>
  <c r="AH82" i="80"/>
  <c r="AH81" i="80"/>
  <c r="AH80" i="80"/>
  <c r="AH96" i="80"/>
  <c r="AH76" i="80"/>
  <c r="AH75" i="80"/>
  <c r="AH74" i="80"/>
  <c r="AH73" i="80"/>
  <c r="AH72" i="80"/>
  <c r="AH71" i="80"/>
  <c r="AH70" i="80"/>
  <c r="AH69" i="80"/>
  <c r="AH68" i="80"/>
  <c r="AH67" i="80"/>
  <c r="AH66" i="80"/>
  <c r="AH65" i="80"/>
  <c r="AH64" i="80"/>
  <c r="AH63" i="80"/>
  <c r="AH62" i="80"/>
  <c r="AH61" i="80"/>
  <c r="AH77" i="80"/>
  <c r="AH57" i="80"/>
  <c r="AH56" i="80"/>
  <c r="AH55" i="80"/>
  <c r="AH54" i="80"/>
  <c r="AH53" i="80"/>
  <c r="AH52" i="80"/>
  <c r="AH51" i="80"/>
  <c r="AH50" i="80"/>
  <c r="AH49" i="80"/>
  <c r="AH48" i="80"/>
  <c r="AH47" i="80"/>
  <c r="AH46" i="80"/>
  <c r="AH45" i="80"/>
  <c r="AH44" i="80"/>
  <c r="AH43" i="80"/>
  <c r="AH42" i="80"/>
  <c r="AH58" i="80"/>
  <c r="AH38" i="80"/>
  <c r="AH37" i="80"/>
  <c r="AH36" i="80"/>
  <c r="AH35" i="80"/>
  <c r="AH34" i="80"/>
  <c r="AH33" i="80"/>
  <c r="AH32" i="80"/>
  <c r="AH31" i="80"/>
  <c r="AH30" i="80"/>
  <c r="AH29" i="80"/>
  <c r="AH28" i="80"/>
  <c r="AH27" i="80"/>
  <c r="AH26" i="80"/>
  <c r="AH25" i="80"/>
  <c r="AH24" i="80"/>
  <c r="AH23" i="80"/>
  <c r="AH39" i="80"/>
  <c r="AH19" i="80"/>
  <c r="AH18" i="80"/>
  <c r="AH17" i="80"/>
  <c r="AH16" i="80"/>
  <c r="AH15" i="80"/>
  <c r="AH14" i="80"/>
  <c r="AH13" i="80"/>
  <c r="AH12" i="80"/>
  <c r="AJ12" i="80"/>
  <c r="AH11" i="80"/>
  <c r="AJ11" i="80"/>
  <c r="AH10" i="80"/>
  <c r="AJ10" i="80"/>
  <c r="AH9" i="80"/>
  <c r="AJ9" i="80"/>
  <c r="AH8" i="80"/>
  <c r="AJ8" i="80"/>
  <c r="AH7" i="80"/>
  <c r="AJ7" i="80"/>
  <c r="AH6" i="80"/>
  <c r="AJ6" i="80"/>
  <c r="AH5" i="80"/>
  <c r="AJ5" i="80"/>
  <c r="AH4" i="80"/>
  <c r="AH133" i="79"/>
  <c r="AH132" i="79"/>
  <c r="AH131" i="79"/>
  <c r="AH130" i="79"/>
  <c r="AH129" i="79"/>
  <c r="AH128" i="79"/>
  <c r="AH127" i="79"/>
  <c r="AH126" i="79"/>
  <c r="AH125" i="79"/>
  <c r="AH124" i="79"/>
  <c r="AH123" i="79"/>
  <c r="AH122" i="79"/>
  <c r="AH121" i="79"/>
  <c r="AH120" i="79"/>
  <c r="AH119" i="79"/>
  <c r="AH118" i="79"/>
  <c r="AH134" i="79"/>
  <c r="AH114" i="79"/>
  <c r="AH113" i="79"/>
  <c r="AH112" i="79"/>
  <c r="AH111" i="79"/>
  <c r="AH110" i="79"/>
  <c r="AH109" i="79"/>
  <c r="AH108" i="79"/>
  <c r="AH107" i="79"/>
  <c r="AH106" i="79"/>
  <c r="AH105" i="79"/>
  <c r="AH104" i="79"/>
  <c r="AH103" i="79"/>
  <c r="AH102" i="79"/>
  <c r="AH101" i="79"/>
  <c r="AH100" i="79"/>
  <c r="AH99" i="79"/>
  <c r="AH115" i="79"/>
  <c r="AH95" i="79"/>
  <c r="AH94" i="79"/>
  <c r="AH93" i="79"/>
  <c r="AH92" i="79"/>
  <c r="AH91" i="79"/>
  <c r="AH90" i="79"/>
  <c r="AH89" i="79"/>
  <c r="AH88" i="79"/>
  <c r="AH87" i="79"/>
  <c r="AH86" i="79"/>
  <c r="AH85" i="79"/>
  <c r="AH84" i="79"/>
  <c r="AH83" i="79"/>
  <c r="AH82" i="79"/>
  <c r="AH81" i="79"/>
  <c r="AH80" i="79"/>
  <c r="AH96" i="79"/>
  <c r="AH76" i="79"/>
  <c r="AH75" i="79"/>
  <c r="AH74" i="79"/>
  <c r="AH73" i="79"/>
  <c r="AH72" i="79"/>
  <c r="AH71" i="79"/>
  <c r="AH70" i="79"/>
  <c r="AH69" i="79"/>
  <c r="AH68" i="79"/>
  <c r="AH67" i="79"/>
  <c r="AH66" i="79"/>
  <c r="AH65" i="79"/>
  <c r="AH64" i="79"/>
  <c r="AH63" i="79"/>
  <c r="AH62" i="79"/>
  <c r="AH61" i="79"/>
  <c r="AH77" i="79"/>
  <c r="AH57" i="79"/>
  <c r="AH56" i="79"/>
  <c r="AH55" i="79"/>
  <c r="AH54" i="79"/>
  <c r="AH53" i="79"/>
  <c r="AH52" i="79"/>
  <c r="AH51" i="79"/>
  <c r="AH50" i="79"/>
  <c r="AH49" i="79"/>
  <c r="AH48" i="79"/>
  <c r="AH47" i="79"/>
  <c r="AH46" i="79"/>
  <c r="AH45" i="79"/>
  <c r="AH44" i="79"/>
  <c r="AH43" i="79"/>
  <c r="AH42" i="79"/>
  <c r="AH58" i="79"/>
  <c r="AH38" i="79"/>
  <c r="AH37" i="79"/>
  <c r="AH36" i="79"/>
  <c r="AH35" i="79"/>
  <c r="AH34" i="79"/>
  <c r="AH33" i="79"/>
  <c r="AH32" i="79"/>
  <c r="AH31" i="79"/>
  <c r="AH30" i="79"/>
  <c r="AH29" i="79"/>
  <c r="AH28" i="79"/>
  <c r="AH27" i="79"/>
  <c r="AH26" i="79"/>
  <c r="AH25" i="79"/>
  <c r="AH24" i="79"/>
  <c r="AH23" i="79"/>
  <c r="AH39" i="79"/>
  <c r="AH19" i="79"/>
  <c r="AH18" i="79"/>
  <c r="AH17" i="79"/>
  <c r="AH16" i="79"/>
  <c r="AH15" i="79"/>
  <c r="AH14" i="79"/>
  <c r="AH13" i="79"/>
  <c r="AH12" i="79"/>
  <c r="AJ12" i="79"/>
  <c r="AH11" i="79"/>
  <c r="AJ11" i="79"/>
  <c r="AH10" i="79"/>
  <c r="AJ10" i="79"/>
  <c r="AH9" i="79"/>
  <c r="AJ9" i="79"/>
  <c r="AH8" i="79"/>
  <c r="AJ8" i="79"/>
  <c r="AH7" i="79"/>
  <c r="AJ7" i="79"/>
  <c r="AH6" i="79"/>
  <c r="AJ6" i="79"/>
  <c r="AH5" i="79"/>
  <c r="AJ5" i="79"/>
  <c r="AH4" i="79"/>
  <c r="AH133" i="78"/>
  <c r="AH132" i="78"/>
  <c r="AH131" i="78"/>
  <c r="AH130" i="78"/>
  <c r="AH129" i="78"/>
  <c r="AH128" i="78"/>
  <c r="AH127" i="78"/>
  <c r="AH126" i="78"/>
  <c r="AH125" i="78"/>
  <c r="AH124" i="78"/>
  <c r="AH123" i="78"/>
  <c r="AH122" i="78"/>
  <c r="AH121" i="78"/>
  <c r="AH120" i="78"/>
  <c r="AH119" i="78"/>
  <c r="AH118" i="78"/>
  <c r="AH134" i="78"/>
  <c r="AH114" i="78"/>
  <c r="AH113" i="78"/>
  <c r="AH112" i="78"/>
  <c r="AH111" i="78"/>
  <c r="AH110" i="78"/>
  <c r="AH109" i="78"/>
  <c r="AH108" i="78"/>
  <c r="AH107" i="78"/>
  <c r="AH106" i="78"/>
  <c r="AH105" i="78"/>
  <c r="AH104" i="78"/>
  <c r="AH103" i="78"/>
  <c r="AH102" i="78"/>
  <c r="AH101" i="78"/>
  <c r="AH100" i="78"/>
  <c r="AH99" i="78"/>
  <c r="AH115" i="78"/>
  <c r="AH95" i="78"/>
  <c r="AH94" i="78"/>
  <c r="AH93" i="78"/>
  <c r="AH92" i="78"/>
  <c r="AH91" i="78"/>
  <c r="AH90" i="78"/>
  <c r="AH89" i="78"/>
  <c r="AH88" i="78"/>
  <c r="AH87" i="78"/>
  <c r="AH86" i="78"/>
  <c r="AH85" i="78"/>
  <c r="AH84" i="78"/>
  <c r="AH83" i="78"/>
  <c r="AH82" i="78"/>
  <c r="AH81" i="78"/>
  <c r="AH80" i="78"/>
  <c r="AH96" i="78"/>
  <c r="AH76" i="78"/>
  <c r="AH75" i="78"/>
  <c r="AH74" i="78"/>
  <c r="AH73" i="78"/>
  <c r="AH72" i="78"/>
  <c r="AH71" i="78"/>
  <c r="AH70" i="78"/>
  <c r="AH69" i="78"/>
  <c r="AH68" i="78"/>
  <c r="AH67" i="78"/>
  <c r="AH66" i="78"/>
  <c r="AH65" i="78"/>
  <c r="AH64" i="78"/>
  <c r="AH63" i="78"/>
  <c r="AH62" i="78"/>
  <c r="AH61" i="78"/>
  <c r="AH77" i="78"/>
  <c r="AH57" i="78"/>
  <c r="AH56" i="78"/>
  <c r="AH55" i="78"/>
  <c r="AH54" i="78"/>
  <c r="AH53" i="78"/>
  <c r="AH52" i="78"/>
  <c r="AH51" i="78"/>
  <c r="AH50" i="78"/>
  <c r="AH49" i="78"/>
  <c r="AH48" i="78"/>
  <c r="AH47" i="78"/>
  <c r="AH46" i="78"/>
  <c r="AH45" i="78"/>
  <c r="AH44" i="78"/>
  <c r="AH43" i="78"/>
  <c r="AH42" i="78"/>
  <c r="AH58" i="78"/>
  <c r="AH38" i="78"/>
  <c r="AH37" i="78"/>
  <c r="AH36" i="78"/>
  <c r="AH35" i="78"/>
  <c r="AH34" i="78"/>
  <c r="AH33" i="78"/>
  <c r="AH32" i="78"/>
  <c r="AH31" i="78"/>
  <c r="AH30" i="78"/>
  <c r="AH29" i="78"/>
  <c r="AH28" i="78"/>
  <c r="AH27" i="78"/>
  <c r="AH26" i="78"/>
  <c r="AH25" i="78"/>
  <c r="AH24" i="78"/>
  <c r="AH23" i="78"/>
  <c r="AH39" i="78"/>
  <c r="AH19" i="78"/>
  <c r="AH18" i="78"/>
  <c r="AH17" i="78"/>
  <c r="AH16" i="78"/>
  <c r="AH15" i="78"/>
  <c r="AH14" i="78"/>
  <c r="AH13" i="78"/>
  <c r="AH12" i="78"/>
  <c r="AJ12" i="78"/>
  <c r="AH11" i="78"/>
  <c r="AJ11" i="78"/>
  <c r="AH10" i="78"/>
  <c r="AJ10" i="78"/>
  <c r="AH9" i="78"/>
  <c r="AJ9" i="78"/>
  <c r="AH8" i="78"/>
  <c r="AJ8" i="78"/>
  <c r="AH7" i="78"/>
  <c r="AJ7" i="78"/>
  <c r="AH6" i="78"/>
  <c r="AJ6" i="78"/>
  <c r="AH5" i="78"/>
  <c r="AJ5" i="78"/>
  <c r="AH4" i="78"/>
  <c r="AH133" i="77"/>
  <c r="AH132" i="77"/>
  <c r="AH131" i="77"/>
  <c r="AH130" i="77"/>
  <c r="AH129" i="77"/>
  <c r="AH128" i="77"/>
  <c r="AH127" i="77"/>
  <c r="AH126" i="77"/>
  <c r="AH125" i="77"/>
  <c r="AH124" i="77"/>
  <c r="AH123" i="77"/>
  <c r="AH122" i="77"/>
  <c r="AH121" i="77"/>
  <c r="AH120" i="77"/>
  <c r="AH119" i="77"/>
  <c r="AH118" i="77"/>
  <c r="AH134" i="77"/>
  <c r="AH114" i="77"/>
  <c r="AH113" i="77"/>
  <c r="AH112" i="77"/>
  <c r="AH111" i="77"/>
  <c r="AH110" i="77"/>
  <c r="AH109" i="77"/>
  <c r="AH108" i="77"/>
  <c r="AH107" i="77"/>
  <c r="AH106" i="77"/>
  <c r="AH105" i="77"/>
  <c r="AH104" i="77"/>
  <c r="AH103" i="77"/>
  <c r="AH102" i="77"/>
  <c r="AH101" i="77"/>
  <c r="AH100" i="77"/>
  <c r="AH99" i="77"/>
  <c r="AH115" i="77"/>
  <c r="AH95" i="77"/>
  <c r="AH94" i="77"/>
  <c r="AH93" i="77"/>
  <c r="AH92" i="77"/>
  <c r="AH91" i="77"/>
  <c r="AH90" i="77"/>
  <c r="AH89" i="77"/>
  <c r="AH88" i="77"/>
  <c r="AH87" i="77"/>
  <c r="AH86" i="77"/>
  <c r="AH85" i="77"/>
  <c r="AH84" i="77"/>
  <c r="AH83" i="77"/>
  <c r="AH82" i="77"/>
  <c r="AH81" i="77"/>
  <c r="AH80" i="77"/>
  <c r="AH96" i="77"/>
  <c r="AH76" i="77"/>
  <c r="AH75" i="77"/>
  <c r="AH74" i="77"/>
  <c r="AH73" i="77"/>
  <c r="AH72" i="77"/>
  <c r="AH71" i="77"/>
  <c r="AH70" i="77"/>
  <c r="AH69" i="77"/>
  <c r="AH68" i="77"/>
  <c r="AH67" i="77"/>
  <c r="AH66" i="77"/>
  <c r="AH65" i="77"/>
  <c r="AH64" i="77"/>
  <c r="AH63" i="77"/>
  <c r="AH62" i="77"/>
  <c r="AH61" i="77"/>
  <c r="AH77" i="77"/>
  <c r="AH57" i="77"/>
  <c r="AH56" i="77"/>
  <c r="AH55" i="77"/>
  <c r="AH54" i="77"/>
  <c r="AH53" i="77"/>
  <c r="AH52" i="77"/>
  <c r="AH51" i="77"/>
  <c r="AH50" i="77"/>
  <c r="AH49" i="77"/>
  <c r="AH48" i="77"/>
  <c r="AH47" i="77"/>
  <c r="AH46" i="77"/>
  <c r="AH45" i="77"/>
  <c r="AH44" i="77"/>
  <c r="AH43" i="77"/>
  <c r="AH42" i="77"/>
  <c r="AH58" i="77"/>
  <c r="AH38" i="77"/>
  <c r="AH37" i="77"/>
  <c r="AH36" i="77"/>
  <c r="AH35" i="77"/>
  <c r="AH34" i="77"/>
  <c r="AH33" i="77"/>
  <c r="AH32" i="77"/>
  <c r="AH31" i="77"/>
  <c r="AH30" i="77"/>
  <c r="AH29" i="77"/>
  <c r="AH28" i="77"/>
  <c r="AH27" i="77"/>
  <c r="AH26" i="77"/>
  <c r="AH25" i="77"/>
  <c r="AH24" i="77"/>
  <c r="AH23" i="77"/>
  <c r="AH39" i="77"/>
  <c r="AH19" i="77"/>
  <c r="AH18" i="77"/>
  <c r="AH17" i="77"/>
  <c r="AH16" i="77"/>
  <c r="AH15" i="77"/>
  <c r="AH14" i="77"/>
  <c r="AH13" i="77"/>
  <c r="AH12" i="77"/>
  <c r="AJ12" i="77"/>
  <c r="AH11" i="77"/>
  <c r="AJ11" i="77"/>
  <c r="AH10" i="77"/>
  <c r="AJ10" i="77"/>
  <c r="AH9" i="77"/>
  <c r="AJ9" i="77"/>
  <c r="AH8" i="77"/>
  <c r="AJ8" i="77"/>
  <c r="AH7" i="77"/>
  <c r="AJ7" i="77"/>
  <c r="AH6" i="77"/>
  <c r="AJ6" i="77"/>
  <c r="AH5" i="77"/>
  <c r="AJ5" i="77"/>
  <c r="AH4" i="77"/>
  <c r="AH133" i="76"/>
  <c r="AH132" i="76"/>
  <c r="AH131" i="76"/>
  <c r="AH130" i="76"/>
  <c r="AH129" i="76"/>
  <c r="AH128" i="76"/>
  <c r="AH127" i="76"/>
  <c r="AH126" i="76"/>
  <c r="AH125" i="76"/>
  <c r="AH124" i="76"/>
  <c r="AH123" i="76"/>
  <c r="AH122" i="76"/>
  <c r="AH121" i="76"/>
  <c r="AH120" i="76"/>
  <c r="AH119" i="76"/>
  <c r="AH118" i="76"/>
  <c r="AH134" i="76"/>
  <c r="AH114" i="76"/>
  <c r="AH113" i="76"/>
  <c r="AH112" i="76"/>
  <c r="AH111" i="76"/>
  <c r="AH110" i="76"/>
  <c r="AH109" i="76"/>
  <c r="AH108" i="76"/>
  <c r="AH107" i="76"/>
  <c r="AH106" i="76"/>
  <c r="AH105" i="76"/>
  <c r="AH104" i="76"/>
  <c r="AH103" i="76"/>
  <c r="AH102" i="76"/>
  <c r="AH101" i="76"/>
  <c r="AH100" i="76"/>
  <c r="AH99" i="76"/>
  <c r="AH115" i="76"/>
  <c r="AH95" i="76"/>
  <c r="AH94" i="76"/>
  <c r="AH93" i="76"/>
  <c r="AH92" i="76"/>
  <c r="AH91" i="76"/>
  <c r="AH90" i="76"/>
  <c r="AH89" i="76"/>
  <c r="AH88" i="76"/>
  <c r="AH87" i="76"/>
  <c r="AH86" i="76"/>
  <c r="AH85" i="76"/>
  <c r="AH84" i="76"/>
  <c r="AH83" i="76"/>
  <c r="AH82" i="76"/>
  <c r="AH81" i="76"/>
  <c r="AH80" i="76"/>
  <c r="AH96" i="76"/>
  <c r="AH76" i="76"/>
  <c r="AH75" i="76"/>
  <c r="AH74" i="76"/>
  <c r="AH73" i="76"/>
  <c r="AH72" i="76"/>
  <c r="AH71" i="76"/>
  <c r="AH70" i="76"/>
  <c r="AH69" i="76"/>
  <c r="AH68" i="76"/>
  <c r="AH67" i="76"/>
  <c r="AH66" i="76"/>
  <c r="AH65" i="76"/>
  <c r="AH64" i="76"/>
  <c r="AH63" i="76"/>
  <c r="AH62" i="76"/>
  <c r="AH61" i="76"/>
  <c r="AH77" i="76"/>
  <c r="AH57" i="76"/>
  <c r="AH56" i="76"/>
  <c r="AH55" i="76"/>
  <c r="AH54" i="76"/>
  <c r="AH53" i="76"/>
  <c r="AH52" i="76"/>
  <c r="AH51" i="76"/>
  <c r="AH50" i="76"/>
  <c r="AH49" i="76"/>
  <c r="AH48" i="76"/>
  <c r="AH47" i="76"/>
  <c r="AH46" i="76"/>
  <c r="AH45" i="76"/>
  <c r="AH44" i="76"/>
  <c r="AH43" i="76"/>
  <c r="AH42" i="76"/>
  <c r="AH58" i="76"/>
  <c r="AH38" i="76"/>
  <c r="AH37" i="76"/>
  <c r="AH36" i="76"/>
  <c r="AH35" i="76"/>
  <c r="AH34" i="76"/>
  <c r="AH33" i="76"/>
  <c r="AH32" i="76"/>
  <c r="AH31" i="76"/>
  <c r="AH30" i="76"/>
  <c r="AH29" i="76"/>
  <c r="AH28" i="76"/>
  <c r="AH27" i="76"/>
  <c r="AH26" i="76"/>
  <c r="AH25" i="76"/>
  <c r="AH24" i="76"/>
  <c r="AH23" i="76"/>
  <c r="AH39" i="76"/>
  <c r="AH19" i="76"/>
  <c r="AH18" i="76"/>
  <c r="AH17" i="76"/>
  <c r="AH16" i="76"/>
  <c r="AH15" i="76"/>
  <c r="AH14" i="76"/>
  <c r="AH13" i="76"/>
  <c r="AH12" i="76"/>
  <c r="AJ12" i="76"/>
  <c r="AH11" i="76"/>
  <c r="AJ11" i="76"/>
  <c r="AH10" i="76"/>
  <c r="AJ10" i="76"/>
  <c r="AH9" i="76"/>
  <c r="AJ9" i="76"/>
  <c r="AH8" i="76"/>
  <c r="AJ8" i="76"/>
  <c r="AH7" i="76"/>
  <c r="AJ7" i="76"/>
  <c r="AH6" i="76"/>
  <c r="AJ6" i="76"/>
  <c r="AH5" i="76"/>
  <c r="AJ5" i="76"/>
  <c r="AH4" i="76"/>
  <c r="AH20" i="76"/>
  <c r="AH133" i="75"/>
  <c r="AH132" i="75"/>
  <c r="AH131" i="75"/>
  <c r="AH130" i="75"/>
  <c r="AH129" i="75"/>
  <c r="AH128" i="75"/>
  <c r="AH127" i="75"/>
  <c r="AH126" i="75"/>
  <c r="AH125" i="75"/>
  <c r="AH124" i="75"/>
  <c r="AH123" i="75"/>
  <c r="AH122" i="75"/>
  <c r="AH121" i="75"/>
  <c r="AH120" i="75"/>
  <c r="AH119" i="75"/>
  <c r="AH118" i="75"/>
  <c r="AH134" i="75"/>
  <c r="AH114" i="75"/>
  <c r="AH113" i="75"/>
  <c r="AH112" i="75"/>
  <c r="AH111" i="75"/>
  <c r="AH110" i="75"/>
  <c r="AH109" i="75"/>
  <c r="AH108" i="75"/>
  <c r="AH107" i="75"/>
  <c r="AH106" i="75"/>
  <c r="AH105" i="75"/>
  <c r="AH104" i="75"/>
  <c r="AH103" i="75"/>
  <c r="AH102" i="75"/>
  <c r="AH101" i="75"/>
  <c r="AH100" i="75"/>
  <c r="AH99" i="75"/>
  <c r="AH115" i="75"/>
  <c r="AH95" i="75"/>
  <c r="AH94" i="75"/>
  <c r="AH93" i="75"/>
  <c r="AH92" i="75"/>
  <c r="AH91" i="75"/>
  <c r="AH90" i="75"/>
  <c r="AH89" i="75"/>
  <c r="AH88" i="75"/>
  <c r="AH87" i="75"/>
  <c r="AH86" i="75"/>
  <c r="AH85" i="75"/>
  <c r="AH84" i="75"/>
  <c r="AH83" i="75"/>
  <c r="AH82" i="75"/>
  <c r="AH81" i="75"/>
  <c r="AH80" i="75"/>
  <c r="AH96" i="75"/>
  <c r="AH76" i="75"/>
  <c r="AH75" i="75"/>
  <c r="AH74" i="75"/>
  <c r="AH73" i="75"/>
  <c r="AH72" i="75"/>
  <c r="AH71" i="75"/>
  <c r="AH70" i="75"/>
  <c r="AH69" i="75"/>
  <c r="AH68" i="75"/>
  <c r="AH67" i="75"/>
  <c r="AH66" i="75"/>
  <c r="AH65" i="75"/>
  <c r="AH64" i="75"/>
  <c r="AH63" i="75"/>
  <c r="AH62" i="75"/>
  <c r="AH61" i="75"/>
  <c r="AH77" i="75"/>
  <c r="AH57" i="75"/>
  <c r="AH56" i="75"/>
  <c r="AH55" i="75"/>
  <c r="AH54" i="75"/>
  <c r="AH53" i="75"/>
  <c r="AH52" i="75"/>
  <c r="AH51" i="75"/>
  <c r="AH50" i="75"/>
  <c r="AH49" i="75"/>
  <c r="AH48" i="75"/>
  <c r="AH47" i="75"/>
  <c r="AH46" i="75"/>
  <c r="AH45" i="75"/>
  <c r="AH44" i="75"/>
  <c r="AH43" i="75"/>
  <c r="AH42" i="75"/>
  <c r="AH58" i="75"/>
  <c r="AH38" i="75"/>
  <c r="AH37" i="75"/>
  <c r="AH36" i="75"/>
  <c r="AH35" i="75"/>
  <c r="AH34" i="75"/>
  <c r="AH33" i="75"/>
  <c r="AH32" i="75"/>
  <c r="AH31" i="75"/>
  <c r="AH30" i="75"/>
  <c r="AH29" i="75"/>
  <c r="AH28" i="75"/>
  <c r="AH27" i="75"/>
  <c r="AH26" i="75"/>
  <c r="AH25" i="75"/>
  <c r="AH24" i="75"/>
  <c r="AH23" i="75"/>
  <c r="AH39" i="75"/>
  <c r="AH19" i="75"/>
  <c r="AH18" i="75"/>
  <c r="AH17" i="75"/>
  <c r="AH16" i="75"/>
  <c r="AH15" i="75"/>
  <c r="AH14" i="75"/>
  <c r="AH13" i="75"/>
  <c r="AH12" i="75"/>
  <c r="AJ12" i="75"/>
  <c r="AH11" i="75"/>
  <c r="AJ11" i="75"/>
  <c r="AH10" i="75"/>
  <c r="AJ10" i="75"/>
  <c r="AH9" i="75"/>
  <c r="AJ9" i="75"/>
  <c r="AH8" i="75"/>
  <c r="AJ8" i="75"/>
  <c r="AH7" i="75"/>
  <c r="AJ7" i="75"/>
  <c r="AH6" i="75"/>
  <c r="AJ6" i="75"/>
  <c r="AH5" i="75"/>
  <c r="AJ5" i="75"/>
  <c r="AH4" i="75"/>
  <c r="AH133" i="74"/>
  <c r="AH132" i="74"/>
  <c r="AH131" i="74"/>
  <c r="AH130" i="74"/>
  <c r="AH129" i="74"/>
  <c r="AH128" i="74"/>
  <c r="AH127" i="74"/>
  <c r="AH126" i="74"/>
  <c r="AH125" i="74"/>
  <c r="AH124" i="74"/>
  <c r="AH123" i="74"/>
  <c r="AH122" i="74"/>
  <c r="AH121" i="74"/>
  <c r="AH120" i="74"/>
  <c r="AH119" i="74"/>
  <c r="AH118" i="74"/>
  <c r="AH134" i="74"/>
  <c r="AH114" i="74"/>
  <c r="AH113" i="74"/>
  <c r="AH112" i="74"/>
  <c r="AH111" i="74"/>
  <c r="AH110" i="74"/>
  <c r="AH109" i="74"/>
  <c r="AH108" i="74"/>
  <c r="AH107" i="74"/>
  <c r="AH106" i="74"/>
  <c r="AH105" i="74"/>
  <c r="AH104" i="74"/>
  <c r="AH103" i="74"/>
  <c r="AH102" i="74"/>
  <c r="AH101" i="74"/>
  <c r="AH100" i="74"/>
  <c r="AH99" i="74"/>
  <c r="AH115" i="74"/>
  <c r="AH95" i="74"/>
  <c r="AH94" i="74"/>
  <c r="AH93" i="74"/>
  <c r="AH92" i="74"/>
  <c r="AH91" i="74"/>
  <c r="AH90" i="74"/>
  <c r="AH89" i="74"/>
  <c r="AH88" i="74"/>
  <c r="AH87" i="74"/>
  <c r="AH86" i="74"/>
  <c r="AH85" i="74"/>
  <c r="AH84" i="74"/>
  <c r="AH83" i="74"/>
  <c r="AH82" i="74"/>
  <c r="AH81" i="74"/>
  <c r="AH80" i="74"/>
  <c r="AH96" i="74"/>
  <c r="AH76" i="74"/>
  <c r="AH75" i="74"/>
  <c r="AH74" i="74"/>
  <c r="AH73" i="74"/>
  <c r="AH72" i="74"/>
  <c r="AH71" i="74"/>
  <c r="AH70" i="74"/>
  <c r="AH69" i="74"/>
  <c r="AH68" i="74"/>
  <c r="AH67" i="74"/>
  <c r="AH66" i="74"/>
  <c r="AH65" i="74"/>
  <c r="AH64" i="74"/>
  <c r="AH63" i="74"/>
  <c r="AH62" i="74"/>
  <c r="AH61" i="74"/>
  <c r="AH77" i="74"/>
  <c r="AH57" i="74"/>
  <c r="AH56" i="74"/>
  <c r="AH55" i="74"/>
  <c r="AH54" i="74"/>
  <c r="AH53" i="74"/>
  <c r="AH52" i="74"/>
  <c r="AH51" i="74"/>
  <c r="AH50" i="74"/>
  <c r="AH49" i="74"/>
  <c r="AH48" i="74"/>
  <c r="AH47" i="74"/>
  <c r="AH46" i="74"/>
  <c r="AH45" i="74"/>
  <c r="AH44" i="74"/>
  <c r="AH43" i="74"/>
  <c r="AH42" i="74"/>
  <c r="AH58" i="74"/>
  <c r="AH38" i="74"/>
  <c r="AH37" i="74"/>
  <c r="AH36" i="74"/>
  <c r="AH35" i="74"/>
  <c r="AH34" i="74"/>
  <c r="AH33" i="74"/>
  <c r="AH32" i="74"/>
  <c r="AH31" i="74"/>
  <c r="AH30" i="74"/>
  <c r="AH29" i="74"/>
  <c r="AH28" i="74"/>
  <c r="AH27" i="74"/>
  <c r="AH26" i="74"/>
  <c r="AH25" i="74"/>
  <c r="AH24" i="74"/>
  <c r="AH23" i="74"/>
  <c r="AH39" i="74"/>
  <c r="AH19" i="74"/>
  <c r="AH18" i="74"/>
  <c r="AH17" i="74"/>
  <c r="AH16" i="74"/>
  <c r="AH15" i="74"/>
  <c r="AH14" i="74"/>
  <c r="AH13" i="74"/>
  <c r="AH12" i="74"/>
  <c r="AJ12" i="74"/>
  <c r="AH11" i="74"/>
  <c r="AJ11" i="74"/>
  <c r="AH10" i="74"/>
  <c r="AJ10" i="74"/>
  <c r="AH9" i="74"/>
  <c r="AJ9" i="74"/>
  <c r="AH8" i="74"/>
  <c r="AJ8" i="74"/>
  <c r="AH7" i="74"/>
  <c r="AJ7" i="74"/>
  <c r="AH6" i="74"/>
  <c r="AJ6" i="74"/>
  <c r="AH5" i="74"/>
  <c r="AJ5" i="74"/>
  <c r="AH4" i="74"/>
  <c r="AH133" i="73"/>
  <c r="AH132" i="73"/>
  <c r="AH131" i="73"/>
  <c r="AH130" i="73"/>
  <c r="AH129" i="73"/>
  <c r="AH128" i="73"/>
  <c r="AH127" i="73"/>
  <c r="AH126" i="73"/>
  <c r="AH125" i="73"/>
  <c r="AH124" i="73"/>
  <c r="AH123" i="73"/>
  <c r="AH122" i="73"/>
  <c r="AH121" i="73"/>
  <c r="AH120" i="73"/>
  <c r="AH119" i="73"/>
  <c r="AH118" i="73"/>
  <c r="AH134" i="73"/>
  <c r="AH114" i="73"/>
  <c r="AH113" i="73"/>
  <c r="AH112" i="73"/>
  <c r="AH111" i="73"/>
  <c r="AH110" i="73"/>
  <c r="AH109" i="73"/>
  <c r="AH108" i="73"/>
  <c r="AH107" i="73"/>
  <c r="AH106" i="73"/>
  <c r="AH105" i="73"/>
  <c r="AH104" i="73"/>
  <c r="AH103" i="73"/>
  <c r="AH102" i="73"/>
  <c r="AH101" i="73"/>
  <c r="AH100" i="73"/>
  <c r="AH99" i="73"/>
  <c r="AH115" i="73"/>
  <c r="AH95" i="73"/>
  <c r="AH94" i="73"/>
  <c r="AH93" i="73"/>
  <c r="AH92" i="73"/>
  <c r="AH91" i="73"/>
  <c r="AH90" i="73"/>
  <c r="AH89" i="73"/>
  <c r="AH88" i="73"/>
  <c r="AH87" i="73"/>
  <c r="AH86" i="73"/>
  <c r="AH85" i="73"/>
  <c r="AH84" i="73"/>
  <c r="AH83" i="73"/>
  <c r="AH82" i="73"/>
  <c r="AH81" i="73"/>
  <c r="AH80" i="73"/>
  <c r="AH96" i="73"/>
  <c r="AH76" i="73"/>
  <c r="AH75" i="73"/>
  <c r="AH74" i="73"/>
  <c r="AH73" i="73"/>
  <c r="AH72" i="73"/>
  <c r="AH71" i="73"/>
  <c r="AH70" i="73"/>
  <c r="AH69" i="73"/>
  <c r="AH68" i="73"/>
  <c r="AH67" i="73"/>
  <c r="AH66" i="73"/>
  <c r="AH65" i="73"/>
  <c r="AH64" i="73"/>
  <c r="AH63" i="73"/>
  <c r="AH62" i="73"/>
  <c r="AH61" i="73"/>
  <c r="AH77" i="73"/>
  <c r="AH57" i="73"/>
  <c r="AH56" i="73"/>
  <c r="AH55" i="73"/>
  <c r="AH54" i="73"/>
  <c r="AH53" i="73"/>
  <c r="AH52" i="73"/>
  <c r="AH51" i="73"/>
  <c r="AH50" i="73"/>
  <c r="AH49" i="73"/>
  <c r="AH48" i="73"/>
  <c r="AH47" i="73"/>
  <c r="AH46" i="73"/>
  <c r="AH45" i="73"/>
  <c r="AH44" i="73"/>
  <c r="AH43" i="73"/>
  <c r="AH42" i="73"/>
  <c r="AH58" i="73"/>
  <c r="AH38" i="73"/>
  <c r="AH37" i="73"/>
  <c r="AH36" i="73"/>
  <c r="AH35" i="73"/>
  <c r="AH34" i="73"/>
  <c r="AH33" i="73"/>
  <c r="AH32" i="73"/>
  <c r="AH31" i="73"/>
  <c r="AH30" i="73"/>
  <c r="AH29" i="73"/>
  <c r="AH28" i="73"/>
  <c r="AH27" i="73"/>
  <c r="AH26" i="73"/>
  <c r="AH25" i="73"/>
  <c r="AH24" i="73"/>
  <c r="AH23" i="73"/>
  <c r="AH39" i="73"/>
  <c r="AH19" i="73"/>
  <c r="AH18" i="73"/>
  <c r="AH17" i="73"/>
  <c r="AH16" i="73"/>
  <c r="AH15" i="73"/>
  <c r="AH14" i="73"/>
  <c r="AH13" i="73"/>
  <c r="AH12" i="73"/>
  <c r="AJ12" i="73"/>
  <c r="AH11" i="73"/>
  <c r="AJ11" i="73"/>
  <c r="AH10" i="73"/>
  <c r="AJ10" i="73"/>
  <c r="AH9" i="73"/>
  <c r="AJ9" i="73"/>
  <c r="AH8" i="73"/>
  <c r="AJ8" i="73"/>
  <c r="AH7" i="73"/>
  <c r="AJ7" i="73"/>
  <c r="AH6" i="73"/>
  <c r="AJ6" i="73"/>
  <c r="AH5" i="73"/>
  <c r="AJ5" i="73"/>
  <c r="AH4" i="73"/>
  <c r="AH133" i="72"/>
  <c r="AH132" i="72"/>
  <c r="AH131" i="72"/>
  <c r="AH130" i="72"/>
  <c r="AH129" i="72"/>
  <c r="AH128" i="72"/>
  <c r="AH127" i="72"/>
  <c r="AH126" i="72"/>
  <c r="AH125" i="72"/>
  <c r="AH124" i="72"/>
  <c r="AH123" i="72"/>
  <c r="AH122" i="72"/>
  <c r="AH121" i="72"/>
  <c r="AH120" i="72"/>
  <c r="AH119" i="72"/>
  <c r="AH118" i="72"/>
  <c r="AH134" i="72"/>
  <c r="AH114" i="72"/>
  <c r="AH113" i="72"/>
  <c r="AH112" i="72"/>
  <c r="AH111" i="72"/>
  <c r="AH110" i="72"/>
  <c r="AH109" i="72"/>
  <c r="AH108" i="72"/>
  <c r="AH107" i="72"/>
  <c r="AH106" i="72"/>
  <c r="AH105" i="72"/>
  <c r="AH104" i="72"/>
  <c r="AH103" i="72"/>
  <c r="AH102" i="72"/>
  <c r="AH101" i="72"/>
  <c r="AH100" i="72"/>
  <c r="AH99" i="72"/>
  <c r="AH115" i="72"/>
  <c r="AH95" i="72"/>
  <c r="AH94" i="72"/>
  <c r="AH93" i="72"/>
  <c r="AH92" i="72"/>
  <c r="AH91" i="72"/>
  <c r="AH90" i="72"/>
  <c r="AH89" i="72"/>
  <c r="AH88" i="72"/>
  <c r="AH87" i="72"/>
  <c r="AH86" i="72"/>
  <c r="AH85" i="72"/>
  <c r="AH84" i="72"/>
  <c r="AH83" i="72"/>
  <c r="AH82" i="72"/>
  <c r="AH81" i="72"/>
  <c r="AH80" i="72"/>
  <c r="AH96" i="72"/>
  <c r="AH76" i="72"/>
  <c r="AH75" i="72"/>
  <c r="AH74" i="72"/>
  <c r="AH73" i="72"/>
  <c r="AH72" i="72"/>
  <c r="AH71" i="72"/>
  <c r="AH70" i="72"/>
  <c r="AH69" i="72"/>
  <c r="AH68" i="72"/>
  <c r="AH67" i="72"/>
  <c r="AH66" i="72"/>
  <c r="AH65" i="72"/>
  <c r="AH64" i="72"/>
  <c r="AH63" i="72"/>
  <c r="AH62" i="72"/>
  <c r="AH61" i="72"/>
  <c r="AH77" i="72"/>
  <c r="AH57" i="72"/>
  <c r="AH56" i="72"/>
  <c r="AH55" i="72"/>
  <c r="AH54" i="72"/>
  <c r="AH53" i="72"/>
  <c r="AH52" i="72"/>
  <c r="AH51" i="72"/>
  <c r="AH50" i="72"/>
  <c r="AH49" i="72"/>
  <c r="AH48" i="72"/>
  <c r="AH47" i="72"/>
  <c r="AH46" i="72"/>
  <c r="AH45" i="72"/>
  <c r="AH44" i="72"/>
  <c r="AH43" i="72"/>
  <c r="AH42" i="72"/>
  <c r="AH58" i="72"/>
  <c r="AH38" i="72"/>
  <c r="AH37" i="72"/>
  <c r="AH36" i="72"/>
  <c r="AH35" i="72"/>
  <c r="AH34" i="72"/>
  <c r="AH33" i="72"/>
  <c r="AH32" i="72"/>
  <c r="AH31" i="72"/>
  <c r="AH30" i="72"/>
  <c r="AH29" i="72"/>
  <c r="AH28" i="72"/>
  <c r="AH27" i="72"/>
  <c r="AH26" i="72"/>
  <c r="AH25" i="72"/>
  <c r="AH24" i="72"/>
  <c r="AH23" i="72"/>
  <c r="AH39" i="72"/>
  <c r="AH19" i="72"/>
  <c r="AH18" i="72"/>
  <c r="AH17" i="72"/>
  <c r="AH16" i="72"/>
  <c r="AH15" i="72"/>
  <c r="AH14" i="72"/>
  <c r="AH13" i="72"/>
  <c r="AH12" i="72"/>
  <c r="AJ12" i="72"/>
  <c r="AH11" i="72"/>
  <c r="AJ11" i="72"/>
  <c r="AH10" i="72"/>
  <c r="AJ10" i="72"/>
  <c r="AH9" i="72"/>
  <c r="AJ9" i="72"/>
  <c r="AH8" i="72"/>
  <c r="AJ8" i="72"/>
  <c r="AH7" i="72"/>
  <c r="AJ7" i="72"/>
  <c r="AH6" i="72"/>
  <c r="AJ6" i="72"/>
  <c r="AH5" i="72"/>
  <c r="AJ5" i="72"/>
  <c r="AH4" i="72"/>
  <c r="AH133" i="71"/>
  <c r="AH132" i="71"/>
  <c r="AH131" i="71"/>
  <c r="AH130" i="71"/>
  <c r="AH129" i="71"/>
  <c r="AH128" i="71"/>
  <c r="AH127" i="71"/>
  <c r="AH126" i="71"/>
  <c r="AH125" i="71"/>
  <c r="AH124" i="71"/>
  <c r="AH123" i="71"/>
  <c r="AH122" i="71"/>
  <c r="AH121" i="71"/>
  <c r="AH120" i="71"/>
  <c r="AH119" i="71"/>
  <c r="AH118" i="71"/>
  <c r="AH134" i="71"/>
  <c r="AH114" i="71"/>
  <c r="AH113" i="71"/>
  <c r="AH112" i="71"/>
  <c r="AH111" i="71"/>
  <c r="AH110" i="71"/>
  <c r="AH109" i="71"/>
  <c r="AH108" i="71"/>
  <c r="AH107" i="71"/>
  <c r="AH106" i="71"/>
  <c r="AH105" i="71"/>
  <c r="AH104" i="71"/>
  <c r="AH103" i="71"/>
  <c r="AH102" i="71"/>
  <c r="AH101" i="71"/>
  <c r="AH100" i="71"/>
  <c r="AH99" i="71"/>
  <c r="AH115" i="71"/>
  <c r="AH95" i="71"/>
  <c r="AH94" i="71"/>
  <c r="AH93" i="71"/>
  <c r="AH92" i="71"/>
  <c r="AH91" i="71"/>
  <c r="AH90" i="71"/>
  <c r="AH89" i="71"/>
  <c r="AH88" i="71"/>
  <c r="AH87" i="71"/>
  <c r="AH86" i="71"/>
  <c r="AH85" i="71"/>
  <c r="AH84" i="71"/>
  <c r="AH83" i="71"/>
  <c r="AH82" i="71"/>
  <c r="AH81" i="71"/>
  <c r="AH80" i="71"/>
  <c r="AH96" i="71"/>
  <c r="AH76" i="71"/>
  <c r="AH75" i="71"/>
  <c r="AH74" i="71"/>
  <c r="AH73" i="71"/>
  <c r="AH72" i="71"/>
  <c r="AH71" i="71"/>
  <c r="AH70" i="71"/>
  <c r="AH69" i="71"/>
  <c r="AH68" i="71"/>
  <c r="AH67" i="71"/>
  <c r="AH66" i="71"/>
  <c r="AH65" i="71"/>
  <c r="AH64" i="71"/>
  <c r="AH63" i="71"/>
  <c r="AH62" i="71"/>
  <c r="AH61" i="71"/>
  <c r="AH77" i="71"/>
  <c r="AH57" i="71"/>
  <c r="AH56" i="71"/>
  <c r="AH55" i="71"/>
  <c r="AH54" i="71"/>
  <c r="AH53" i="71"/>
  <c r="AH52" i="71"/>
  <c r="AH51" i="71"/>
  <c r="AH50" i="71"/>
  <c r="AH49" i="71"/>
  <c r="AH48" i="71"/>
  <c r="AH47" i="71"/>
  <c r="AH46" i="71"/>
  <c r="AH45" i="71"/>
  <c r="AH44" i="71"/>
  <c r="AH43" i="71"/>
  <c r="AH42" i="71"/>
  <c r="AH58" i="71"/>
  <c r="AH38" i="71"/>
  <c r="AH37" i="71"/>
  <c r="AH36" i="71"/>
  <c r="AH35" i="71"/>
  <c r="AH34" i="71"/>
  <c r="AH33" i="71"/>
  <c r="AH32" i="71"/>
  <c r="AH31" i="71"/>
  <c r="AH30" i="71"/>
  <c r="AH29" i="71"/>
  <c r="AH28" i="71"/>
  <c r="AH27" i="71"/>
  <c r="AH26" i="71"/>
  <c r="AH25" i="71"/>
  <c r="AH24" i="71"/>
  <c r="AH23" i="71"/>
  <c r="AH39" i="71"/>
  <c r="AH19" i="71"/>
  <c r="AH18" i="71"/>
  <c r="AH17" i="71"/>
  <c r="AH16" i="71"/>
  <c r="AH15" i="71"/>
  <c r="AH14" i="71"/>
  <c r="AH13" i="71"/>
  <c r="AH12" i="71"/>
  <c r="AJ12" i="71"/>
  <c r="AH11" i="71"/>
  <c r="AJ11" i="71"/>
  <c r="AH10" i="71"/>
  <c r="AJ10" i="71"/>
  <c r="AH9" i="71"/>
  <c r="AJ9" i="71"/>
  <c r="AH8" i="71"/>
  <c r="AJ8" i="71"/>
  <c r="AH7" i="71"/>
  <c r="AJ7" i="71"/>
  <c r="AH6" i="71"/>
  <c r="AJ6" i="71"/>
  <c r="AH5" i="71"/>
  <c r="AJ5" i="71"/>
  <c r="AH4" i="71"/>
  <c r="AH133" i="70"/>
  <c r="AH132" i="70"/>
  <c r="AH131" i="70"/>
  <c r="AH130" i="70"/>
  <c r="AH129" i="70"/>
  <c r="AH128" i="70"/>
  <c r="AH127" i="70"/>
  <c r="AH126" i="70"/>
  <c r="AH125" i="70"/>
  <c r="AH124" i="70"/>
  <c r="AH123" i="70"/>
  <c r="AH122" i="70"/>
  <c r="AH121" i="70"/>
  <c r="AH120" i="70"/>
  <c r="AH119" i="70"/>
  <c r="AH118" i="70"/>
  <c r="AH134" i="70"/>
  <c r="AH114" i="70"/>
  <c r="AH113" i="70"/>
  <c r="AH112" i="70"/>
  <c r="AH111" i="70"/>
  <c r="AH110" i="70"/>
  <c r="AH109" i="70"/>
  <c r="AH108" i="70"/>
  <c r="AH107" i="70"/>
  <c r="AH106" i="70"/>
  <c r="AH105" i="70"/>
  <c r="AH104" i="70"/>
  <c r="AH103" i="70"/>
  <c r="AH102" i="70"/>
  <c r="AH101" i="70"/>
  <c r="AH100" i="70"/>
  <c r="AH99" i="70"/>
  <c r="AH115" i="70"/>
  <c r="AH95" i="70"/>
  <c r="AH94" i="70"/>
  <c r="AH93" i="70"/>
  <c r="AH92" i="70"/>
  <c r="AH91" i="70"/>
  <c r="AH90" i="70"/>
  <c r="AH89" i="70"/>
  <c r="AH88" i="70"/>
  <c r="AH87" i="70"/>
  <c r="AH86" i="70"/>
  <c r="AH85" i="70"/>
  <c r="AH84" i="70"/>
  <c r="AH83" i="70"/>
  <c r="AH82" i="70"/>
  <c r="AH81" i="70"/>
  <c r="AH80" i="70"/>
  <c r="AH96" i="70"/>
  <c r="AH76" i="70"/>
  <c r="AH75" i="70"/>
  <c r="AH74" i="70"/>
  <c r="AH73" i="70"/>
  <c r="AH72" i="70"/>
  <c r="AH71" i="70"/>
  <c r="AH70" i="70"/>
  <c r="AH69" i="70"/>
  <c r="AH68" i="70"/>
  <c r="AH67" i="70"/>
  <c r="AH66" i="70"/>
  <c r="AH65" i="70"/>
  <c r="AH64" i="70"/>
  <c r="AH63" i="70"/>
  <c r="AH62" i="70"/>
  <c r="AH61" i="70"/>
  <c r="AH77" i="70"/>
  <c r="AH57" i="70"/>
  <c r="AH56" i="70"/>
  <c r="AH55" i="70"/>
  <c r="AH54" i="70"/>
  <c r="AH53" i="70"/>
  <c r="AH52" i="70"/>
  <c r="AH51" i="70"/>
  <c r="AH50" i="70"/>
  <c r="AH49" i="70"/>
  <c r="AH48" i="70"/>
  <c r="AH47" i="70"/>
  <c r="AH46" i="70"/>
  <c r="AH45" i="70"/>
  <c r="AH44" i="70"/>
  <c r="AH43" i="70"/>
  <c r="AH42" i="70"/>
  <c r="AH58" i="70"/>
  <c r="AH38" i="70"/>
  <c r="AH37" i="70"/>
  <c r="AH36" i="70"/>
  <c r="AH35" i="70"/>
  <c r="AH34" i="70"/>
  <c r="AH33" i="70"/>
  <c r="AH32" i="70"/>
  <c r="AH31" i="70"/>
  <c r="AH30" i="70"/>
  <c r="AH29" i="70"/>
  <c r="AH28" i="70"/>
  <c r="AH27" i="70"/>
  <c r="AH26" i="70"/>
  <c r="AH25" i="70"/>
  <c r="AH24" i="70"/>
  <c r="AH23" i="70"/>
  <c r="AH39" i="70"/>
  <c r="AH19" i="70"/>
  <c r="AH18" i="70"/>
  <c r="AH17" i="70"/>
  <c r="AH16" i="70"/>
  <c r="AH15" i="70"/>
  <c r="AH14" i="70"/>
  <c r="AH13" i="70"/>
  <c r="AH12" i="70"/>
  <c r="AJ12" i="70"/>
  <c r="AH11" i="70"/>
  <c r="AJ11" i="70"/>
  <c r="AH10" i="70"/>
  <c r="AJ10" i="70"/>
  <c r="AH9" i="70"/>
  <c r="AJ9" i="70"/>
  <c r="AH8" i="70"/>
  <c r="AJ8" i="70"/>
  <c r="AH7" i="70"/>
  <c r="AJ7" i="70"/>
  <c r="AH6" i="70"/>
  <c r="AJ6" i="70"/>
  <c r="AH5" i="70"/>
  <c r="AJ5" i="70"/>
  <c r="AH4" i="70"/>
  <c r="AH133" i="69"/>
  <c r="AH132" i="69"/>
  <c r="AH131" i="69"/>
  <c r="AH130" i="69"/>
  <c r="AH129" i="69"/>
  <c r="AH128" i="69"/>
  <c r="AH127" i="69"/>
  <c r="AH126" i="69"/>
  <c r="AH125" i="69"/>
  <c r="AH124" i="69"/>
  <c r="AH123" i="69"/>
  <c r="AH122" i="69"/>
  <c r="AH121" i="69"/>
  <c r="AH120" i="69"/>
  <c r="AH119" i="69"/>
  <c r="AH118" i="69"/>
  <c r="AH134" i="69"/>
  <c r="AH114" i="69"/>
  <c r="AH113" i="69"/>
  <c r="AH112" i="69"/>
  <c r="AH111" i="69"/>
  <c r="AH110" i="69"/>
  <c r="AH109" i="69"/>
  <c r="AH108" i="69"/>
  <c r="AH107" i="69"/>
  <c r="AH106" i="69"/>
  <c r="AH105" i="69"/>
  <c r="AH104" i="69"/>
  <c r="AH103" i="69"/>
  <c r="AH102" i="69"/>
  <c r="AH101" i="69"/>
  <c r="AH100" i="69"/>
  <c r="AH99" i="69"/>
  <c r="AH115" i="69"/>
  <c r="AH95" i="69"/>
  <c r="AH94" i="69"/>
  <c r="AH93" i="69"/>
  <c r="AH92" i="69"/>
  <c r="AH91" i="69"/>
  <c r="AH90" i="69"/>
  <c r="AH89" i="69"/>
  <c r="AH88" i="69"/>
  <c r="AH87" i="69"/>
  <c r="AH86" i="69"/>
  <c r="AH85" i="69"/>
  <c r="AH84" i="69"/>
  <c r="AH83" i="69"/>
  <c r="AH82" i="69"/>
  <c r="AH81" i="69"/>
  <c r="AH80" i="69"/>
  <c r="AH96" i="69"/>
  <c r="AH76" i="69"/>
  <c r="AH75" i="69"/>
  <c r="AH74" i="69"/>
  <c r="AH73" i="69"/>
  <c r="AH72" i="69"/>
  <c r="AH71" i="69"/>
  <c r="AH70" i="69"/>
  <c r="AH69" i="69"/>
  <c r="AH68" i="69"/>
  <c r="AH67" i="69"/>
  <c r="AH66" i="69"/>
  <c r="AH65" i="69"/>
  <c r="AH64" i="69"/>
  <c r="AH63" i="69"/>
  <c r="AH62" i="69"/>
  <c r="AH61" i="69"/>
  <c r="AH77" i="69"/>
  <c r="AH57" i="69"/>
  <c r="AH56" i="69"/>
  <c r="AH55" i="69"/>
  <c r="AH54" i="69"/>
  <c r="AH53" i="69"/>
  <c r="AH52" i="69"/>
  <c r="AH51" i="69"/>
  <c r="AH50" i="69"/>
  <c r="AH49" i="69"/>
  <c r="AH48" i="69"/>
  <c r="AH47" i="69"/>
  <c r="AH46" i="69"/>
  <c r="AH45" i="69"/>
  <c r="AH44" i="69"/>
  <c r="AH43" i="69"/>
  <c r="AH42" i="69"/>
  <c r="AH58" i="69"/>
  <c r="AH38" i="69"/>
  <c r="AH37" i="69"/>
  <c r="AH36" i="69"/>
  <c r="AH35" i="69"/>
  <c r="AH34" i="69"/>
  <c r="AH33" i="69"/>
  <c r="AH32" i="69"/>
  <c r="AH31" i="69"/>
  <c r="AH30" i="69"/>
  <c r="AH29" i="69"/>
  <c r="AH28" i="69"/>
  <c r="AH27" i="69"/>
  <c r="AH26" i="69"/>
  <c r="AH25" i="69"/>
  <c r="AH24" i="69"/>
  <c r="AH23" i="69"/>
  <c r="AH39" i="69"/>
  <c r="AH19" i="69"/>
  <c r="AH18" i="69"/>
  <c r="AH17" i="69"/>
  <c r="AH16" i="69"/>
  <c r="AH15" i="69"/>
  <c r="AH14" i="69"/>
  <c r="AH13" i="69"/>
  <c r="AH12" i="69"/>
  <c r="AJ12" i="69"/>
  <c r="AH11" i="69"/>
  <c r="AJ11" i="69"/>
  <c r="AH10" i="69"/>
  <c r="AJ10" i="69"/>
  <c r="AH9" i="69"/>
  <c r="AJ9" i="69"/>
  <c r="AH8" i="69"/>
  <c r="AJ8" i="69"/>
  <c r="AH7" i="69"/>
  <c r="AJ7" i="69"/>
  <c r="AH6" i="69"/>
  <c r="AJ6" i="69"/>
  <c r="AH5" i="69"/>
  <c r="AJ5" i="69"/>
  <c r="AH4" i="69"/>
  <c r="AH133" i="68"/>
  <c r="AH132" i="68"/>
  <c r="AH131" i="68"/>
  <c r="AH130" i="68"/>
  <c r="AH129" i="68"/>
  <c r="AH128" i="68"/>
  <c r="AH127" i="68"/>
  <c r="AH126" i="68"/>
  <c r="AH125" i="68"/>
  <c r="AH124" i="68"/>
  <c r="AH123" i="68"/>
  <c r="AH122" i="68"/>
  <c r="AH121" i="68"/>
  <c r="AH120" i="68"/>
  <c r="AH119" i="68"/>
  <c r="AH118" i="68"/>
  <c r="AH134" i="68"/>
  <c r="AH114" i="68"/>
  <c r="AH113" i="68"/>
  <c r="AH112" i="68"/>
  <c r="AH111" i="68"/>
  <c r="AH110" i="68"/>
  <c r="AH109" i="68"/>
  <c r="AH108" i="68"/>
  <c r="AH107" i="68"/>
  <c r="AH106" i="68"/>
  <c r="AH105" i="68"/>
  <c r="AH104" i="68"/>
  <c r="AH103" i="68"/>
  <c r="AH102" i="68"/>
  <c r="AH101" i="68"/>
  <c r="AH100" i="68"/>
  <c r="AH99" i="68"/>
  <c r="AH115" i="68"/>
  <c r="AH95" i="68"/>
  <c r="AH94" i="68"/>
  <c r="AH93" i="68"/>
  <c r="AH92" i="68"/>
  <c r="AH91" i="68"/>
  <c r="AH90" i="68"/>
  <c r="AH89" i="68"/>
  <c r="AH88" i="68"/>
  <c r="AH87" i="68"/>
  <c r="AH86" i="68"/>
  <c r="AH85" i="68"/>
  <c r="AH84" i="68"/>
  <c r="AH83" i="68"/>
  <c r="AH82" i="68"/>
  <c r="AH81" i="68"/>
  <c r="AH80" i="68"/>
  <c r="AH96" i="68"/>
  <c r="AH76" i="68"/>
  <c r="AH75" i="68"/>
  <c r="AH74" i="68"/>
  <c r="AH73" i="68"/>
  <c r="AH72" i="68"/>
  <c r="AH71" i="68"/>
  <c r="AH70" i="68"/>
  <c r="AH69" i="68"/>
  <c r="AH68" i="68"/>
  <c r="AH67" i="68"/>
  <c r="AH66" i="68"/>
  <c r="AH65" i="68"/>
  <c r="AH64" i="68"/>
  <c r="AH63" i="68"/>
  <c r="AH62" i="68"/>
  <c r="AH61" i="68"/>
  <c r="AH77" i="68"/>
  <c r="AH57" i="68"/>
  <c r="AH56" i="68"/>
  <c r="AH55" i="68"/>
  <c r="AH54" i="68"/>
  <c r="AH53" i="68"/>
  <c r="AH52" i="68"/>
  <c r="AH51" i="68"/>
  <c r="AH50" i="68"/>
  <c r="AH49" i="68"/>
  <c r="AH48" i="68"/>
  <c r="AH47" i="68"/>
  <c r="AH46" i="68"/>
  <c r="AH45" i="68"/>
  <c r="AH44" i="68"/>
  <c r="AH43" i="68"/>
  <c r="AH42" i="68"/>
  <c r="AH58" i="68"/>
  <c r="AH38" i="68"/>
  <c r="AH37" i="68"/>
  <c r="AH36" i="68"/>
  <c r="AH35" i="68"/>
  <c r="AH34" i="68"/>
  <c r="AH33" i="68"/>
  <c r="AH32" i="68"/>
  <c r="AH31" i="68"/>
  <c r="AH30" i="68"/>
  <c r="AH29" i="68"/>
  <c r="AH28" i="68"/>
  <c r="AH27" i="68"/>
  <c r="AH26" i="68"/>
  <c r="AH25" i="68"/>
  <c r="AH24" i="68"/>
  <c r="AH23" i="68"/>
  <c r="AH39" i="68"/>
  <c r="AH19" i="68"/>
  <c r="AH18" i="68"/>
  <c r="AH17" i="68"/>
  <c r="AH16" i="68"/>
  <c r="AH15" i="68"/>
  <c r="AH14" i="68"/>
  <c r="AH13" i="68"/>
  <c r="AH12" i="68"/>
  <c r="AJ12" i="68"/>
  <c r="AH11" i="68"/>
  <c r="AJ11" i="68"/>
  <c r="AH10" i="68"/>
  <c r="AJ10" i="68"/>
  <c r="AH9" i="68"/>
  <c r="AJ9" i="68"/>
  <c r="AH8" i="68"/>
  <c r="AJ8" i="68"/>
  <c r="AH7" i="68"/>
  <c r="AJ7" i="68"/>
  <c r="AH6" i="68"/>
  <c r="AJ6" i="68"/>
  <c r="AH5" i="68"/>
  <c r="AJ5" i="68"/>
  <c r="AH4" i="68"/>
  <c r="AH133" i="67"/>
  <c r="AH132" i="67"/>
  <c r="AH131" i="67"/>
  <c r="AH130" i="67"/>
  <c r="AH129" i="67"/>
  <c r="AH128" i="67"/>
  <c r="AH127" i="67"/>
  <c r="AH126" i="67"/>
  <c r="AH125" i="67"/>
  <c r="AH124" i="67"/>
  <c r="AH123" i="67"/>
  <c r="AH122" i="67"/>
  <c r="AH121" i="67"/>
  <c r="AH120" i="67"/>
  <c r="AH119" i="67"/>
  <c r="AH118" i="67"/>
  <c r="AH134" i="67"/>
  <c r="AH114" i="67"/>
  <c r="AH113" i="67"/>
  <c r="AH112" i="67"/>
  <c r="AH111" i="67"/>
  <c r="AH110" i="67"/>
  <c r="AH109" i="67"/>
  <c r="AH108" i="67"/>
  <c r="AH107" i="67"/>
  <c r="AH106" i="67"/>
  <c r="AH105" i="67"/>
  <c r="AH104" i="67"/>
  <c r="AH103" i="67"/>
  <c r="AH102" i="67"/>
  <c r="AH101" i="67"/>
  <c r="AH100" i="67"/>
  <c r="AH99" i="67"/>
  <c r="AH115" i="67"/>
  <c r="AH95" i="67"/>
  <c r="AH94" i="67"/>
  <c r="AH93" i="67"/>
  <c r="AH92" i="67"/>
  <c r="AH91" i="67"/>
  <c r="AH90" i="67"/>
  <c r="AH89" i="67"/>
  <c r="AH88" i="67"/>
  <c r="AH87" i="67"/>
  <c r="AH86" i="67"/>
  <c r="AH85" i="67"/>
  <c r="AH84" i="67"/>
  <c r="AH83" i="67"/>
  <c r="AH82" i="67"/>
  <c r="AH81" i="67"/>
  <c r="AH80" i="67"/>
  <c r="AH96" i="67"/>
  <c r="AH76" i="67"/>
  <c r="AH75" i="67"/>
  <c r="AH74" i="67"/>
  <c r="AH73" i="67"/>
  <c r="AH72" i="67"/>
  <c r="AH71" i="67"/>
  <c r="AH70" i="67"/>
  <c r="AH69" i="67"/>
  <c r="AH68" i="67"/>
  <c r="AH67" i="67"/>
  <c r="AH66" i="67"/>
  <c r="AH65" i="67"/>
  <c r="AH64" i="67"/>
  <c r="AH63" i="67"/>
  <c r="AH62" i="67"/>
  <c r="AH61" i="67"/>
  <c r="AH77" i="67"/>
  <c r="AH57" i="67"/>
  <c r="AH56" i="67"/>
  <c r="AH55" i="67"/>
  <c r="AH54" i="67"/>
  <c r="AH53" i="67"/>
  <c r="AH52" i="67"/>
  <c r="AH51" i="67"/>
  <c r="AH50" i="67"/>
  <c r="AH49" i="67"/>
  <c r="AH48" i="67"/>
  <c r="AH47" i="67"/>
  <c r="AH46" i="67"/>
  <c r="AH45" i="67"/>
  <c r="AH44" i="67"/>
  <c r="AH43" i="67"/>
  <c r="AH42" i="67"/>
  <c r="AH58" i="67"/>
  <c r="AH38" i="67"/>
  <c r="AH37" i="67"/>
  <c r="AH36" i="67"/>
  <c r="AH35" i="67"/>
  <c r="AH34" i="67"/>
  <c r="AH33" i="67"/>
  <c r="AH32" i="67"/>
  <c r="AH31" i="67"/>
  <c r="AH30" i="67"/>
  <c r="AH29" i="67"/>
  <c r="AH28" i="67"/>
  <c r="AH27" i="67"/>
  <c r="AH26" i="67"/>
  <c r="AH25" i="67"/>
  <c r="AH24" i="67"/>
  <c r="AH23" i="67"/>
  <c r="AH39" i="67"/>
  <c r="AH19" i="67"/>
  <c r="AH18" i="67"/>
  <c r="AH17" i="67"/>
  <c r="AH16" i="67"/>
  <c r="AH15" i="67"/>
  <c r="AH14" i="67"/>
  <c r="AH13" i="67"/>
  <c r="AH12" i="67"/>
  <c r="AJ12" i="67"/>
  <c r="AH11" i="67"/>
  <c r="AJ11" i="67"/>
  <c r="AH10" i="67"/>
  <c r="AJ10" i="67"/>
  <c r="AH9" i="67"/>
  <c r="AJ9" i="67"/>
  <c r="AH8" i="67"/>
  <c r="AJ8" i="67"/>
  <c r="AH7" i="67"/>
  <c r="AJ7" i="67"/>
  <c r="AH6" i="67"/>
  <c r="AJ6" i="67"/>
  <c r="AH5" i="67"/>
  <c r="AJ5" i="67"/>
  <c r="AH4" i="67"/>
  <c r="AH133" i="66"/>
  <c r="AH132" i="66"/>
  <c r="AH131" i="66"/>
  <c r="AH130" i="66"/>
  <c r="AH129" i="66"/>
  <c r="AH128" i="66"/>
  <c r="AH127" i="66"/>
  <c r="AH126" i="66"/>
  <c r="AH125" i="66"/>
  <c r="AH124" i="66"/>
  <c r="AH123" i="66"/>
  <c r="AH122" i="66"/>
  <c r="AH121" i="66"/>
  <c r="AH120" i="66"/>
  <c r="AH119" i="66"/>
  <c r="AH118" i="66"/>
  <c r="AH134" i="66"/>
  <c r="AH114" i="66"/>
  <c r="AH113" i="66"/>
  <c r="AH112" i="66"/>
  <c r="AH111" i="66"/>
  <c r="AH110" i="66"/>
  <c r="AH109" i="66"/>
  <c r="AH108" i="66"/>
  <c r="AH107" i="66"/>
  <c r="AH106" i="66"/>
  <c r="AH105" i="66"/>
  <c r="AH104" i="66"/>
  <c r="AH103" i="66"/>
  <c r="AH102" i="66"/>
  <c r="AH101" i="66"/>
  <c r="AH100" i="66"/>
  <c r="AH99" i="66"/>
  <c r="AH115" i="66"/>
  <c r="AH95" i="66"/>
  <c r="AH94" i="66"/>
  <c r="AH93" i="66"/>
  <c r="AH92" i="66"/>
  <c r="AH91" i="66"/>
  <c r="AH90" i="66"/>
  <c r="AH89" i="66"/>
  <c r="AH88" i="66"/>
  <c r="AH87" i="66"/>
  <c r="AH86" i="66"/>
  <c r="AH85" i="66"/>
  <c r="AH84" i="66"/>
  <c r="AH83" i="66"/>
  <c r="AH82" i="66"/>
  <c r="AH81" i="66"/>
  <c r="AH80" i="66"/>
  <c r="AH96" i="66"/>
  <c r="AH76" i="66"/>
  <c r="AH75" i="66"/>
  <c r="AH74" i="66"/>
  <c r="AH73" i="66"/>
  <c r="AH72" i="66"/>
  <c r="AH71" i="66"/>
  <c r="AH70" i="66"/>
  <c r="AH69" i="66"/>
  <c r="AH68" i="66"/>
  <c r="AH67" i="66"/>
  <c r="AH66" i="66"/>
  <c r="AH65" i="66"/>
  <c r="AH64" i="66"/>
  <c r="AH63" i="66"/>
  <c r="AH62" i="66"/>
  <c r="AH61" i="66"/>
  <c r="AH77" i="66"/>
  <c r="AH57" i="66"/>
  <c r="AH56" i="66"/>
  <c r="AH55" i="66"/>
  <c r="AH54" i="66"/>
  <c r="AH53" i="66"/>
  <c r="AH52" i="66"/>
  <c r="AH51" i="66"/>
  <c r="AH50" i="66"/>
  <c r="AH49" i="66"/>
  <c r="AH48" i="66"/>
  <c r="AH47" i="66"/>
  <c r="AH46" i="66"/>
  <c r="AH45" i="66"/>
  <c r="AH44" i="66"/>
  <c r="AH43" i="66"/>
  <c r="AH42" i="66"/>
  <c r="AH58" i="66"/>
  <c r="AH38" i="66"/>
  <c r="AH37" i="66"/>
  <c r="AH36" i="66"/>
  <c r="AH35" i="66"/>
  <c r="AH34" i="66"/>
  <c r="AH33" i="66"/>
  <c r="AH32" i="66"/>
  <c r="AH31" i="66"/>
  <c r="AH30" i="66"/>
  <c r="AH29" i="66"/>
  <c r="AH28" i="66"/>
  <c r="AH27" i="66"/>
  <c r="AH26" i="66"/>
  <c r="AH25" i="66"/>
  <c r="AH24" i="66"/>
  <c r="AH23" i="66"/>
  <c r="AH39" i="66"/>
  <c r="AH19" i="66"/>
  <c r="AH18" i="66"/>
  <c r="AH17" i="66"/>
  <c r="AH16" i="66"/>
  <c r="AH15" i="66"/>
  <c r="AH14" i="66"/>
  <c r="AH13" i="66"/>
  <c r="AH12" i="66"/>
  <c r="AJ12" i="66"/>
  <c r="AH11" i="66"/>
  <c r="AJ11" i="66"/>
  <c r="AH10" i="66"/>
  <c r="AJ10" i="66"/>
  <c r="AH9" i="66"/>
  <c r="AJ9" i="66"/>
  <c r="AH8" i="66"/>
  <c r="AJ8" i="66"/>
  <c r="AH7" i="66"/>
  <c r="AJ7" i="66"/>
  <c r="AH6" i="66"/>
  <c r="AJ6" i="66"/>
  <c r="AH5" i="66"/>
  <c r="AJ5" i="66"/>
  <c r="AH4" i="66"/>
  <c r="AH133" i="65"/>
  <c r="AH132" i="65"/>
  <c r="AH131" i="65"/>
  <c r="AH130" i="65"/>
  <c r="AH129" i="65"/>
  <c r="AH128" i="65"/>
  <c r="AH127" i="65"/>
  <c r="AH126" i="65"/>
  <c r="AH125" i="65"/>
  <c r="AH124" i="65"/>
  <c r="AH123" i="65"/>
  <c r="AH122" i="65"/>
  <c r="AH121" i="65"/>
  <c r="AH120" i="65"/>
  <c r="AH119" i="65"/>
  <c r="AH118" i="65"/>
  <c r="AH134" i="65"/>
  <c r="AH114" i="65"/>
  <c r="AH113" i="65"/>
  <c r="AH112" i="65"/>
  <c r="AH111" i="65"/>
  <c r="AH110" i="65"/>
  <c r="AH109" i="65"/>
  <c r="AH108" i="65"/>
  <c r="AH107" i="65"/>
  <c r="AH106" i="65"/>
  <c r="AH105" i="65"/>
  <c r="AH104" i="65"/>
  <c r="AH103" i="65"/>
  <c r="AH102" i="65"/>
  <c r="AH101" i="65"/>
  <c r="AH100" i="65"/>
  <c r="AH99" i="65"/>
  <c r="AH115" i="65"/>
  <c r="AH95" i="65"/>
  <c r="AH94" i="65"/>
  <c r="AH93" i="65"/>
  <c r="AH92" i="65"/>
  <c r="AH91" i="65"/>
  <c r="AH90" i="65"/>
  <c r="AH89" i="65"/>
  <c r="AH88" i="65"/>
  <c r="AH87" i="65"/>
  <c r="AH86" i="65"/>
  <c r="AH85" i="65"/>
  <c r="AH84" i="65"/>
  <c r="AH83" i="65"/>
  <c r="AH82" i="65"/>
  <c r="AH81" i="65"/>
  <c r="AH80" i="65"/>
  <c r="AH96" i="65"/>
  <c r="AH76" i="65"/>
  <c r="AH75" i="65"/>
  <c r="AH74" i="65"/>
  <c r="AH73" i="65"/>
  <c r="AH72" i="65"/>
  <c r="AH71" i="65"/>
  <c r="AH70" i="65"/>
  <c r="AH69" i="65"/>
  <c r="AH68" i="65"/>
  <c r="AH67" i="65"/>
  <c r="AH66" i="65"/>
  <c r="AH65" i="65"/>
  <c r="AH64" i="65"/>
  <c r="AH63" i="65"/>
  <c r="AH62" i="65"/>
  <c r="AH61" i="65"/>
  <c r="AH77" i="65"/>
  <c r="AH57" i="65"/>
  <c r="AH56" i="65"/>
  <c r="AH55" i="65"/>
  <c r="AH54" i="65"/>
  <c r="AH53" i="65"/>
  <c r="AH52" i="65"/>
  <c r="AH51" i="65"/>
  <c r="AH50" i="65"/>
  <c r="AH49" i="65"/>
  <c r="AH48" i="65"/>
  <c r="AH47" i="65"/>
  <c r="AH46" i="65"/>
  <c r="AH45" i="65"/>
  <c r="AH44" i="65"/>
  <c r="AH43" i="65"/>
  <c r="AH42" i="65"/>
  <c r="AH58" i="65"/>
  <c r="AH38" i="65"/>
  <c r="AH37" i="65"/>
  <c r="AH36" i="65"/>
  <c r="AH35" i="65"/>
  <c r="AH34" i="65"/>
  <c r="AH33" i="65"/>
  <c r="AH32" i="65"/>
  <c r="AH31" i="65"/>
  <c r="AH30" i="65"/>
  <c r="AH29" i="65"/>
  <c r="AH28" i="65"/>
  <c r="AH27" i="65"/>
  <c r="AH26" i="65"/>
  <c r="AH25" i="65"/>
  <c r="AH24" i="65"/>
  <c r="AH23" i="65"/>
  <c r="AH39" i="65"/>
  <c r="AH19" i="65"/>
  <c r="AH18" i="65"/>
  <c r="AH17" i="65"/>
  <c r="AH16" i="65"/>
  <c r="AH15" i="65"/>
  <c r="AH14" i="65"/>
  <c r="AH13" i="65"/>
  <c r="AH12" i="65"/>
  <c r="AJ12" i="65"/>
  <c r="AH11" i="65"/>
  <c r="AJ11" i="65"/>
  <c r="AH10" i="65"/>
  <c r="AJ10" i="65"/>
  <c r="AH9" i="65"/>
  <c r="AJ9" i="65"/>
  <c r="AH8" i="65"/>
  <c r="AJ8" i="65"/>
  <c r="AH7" i="65"/>
  <c r="AJ7" i="65"/>
  <c r="AH6" i="65"/>
  <c r="AJ6" i="65"/>
  <c r="AH5" i="65"/>
  <c r="AJ5" i="65"/>
  <c r="AH4" i="65"/>
  <c r="AH133" i="64"/>
  <c r="AH132" i="64"/>
  <c r="AH131" i="64"/>
  <c r="AH130" i="64"/>
  <c r="AH129" i="64"/>
  <c r="AH128" i="64"/>
  <c r="AH127" i="64"/>
  <c r="AH126" i="64"/>
  <c r="AH125" i="64"/>
  <c r="AH124" i="64"/>
  <c r="AH123" i="64"/>
  <c r="AH122" i="64"/>
  <c r="AH121" i="64"/>
  <c r="AH120" i="64"/>
  <c r="AH119" i="64"/>
  <c r="AH118" i="64"/>
  <c r="AH134" i="64"/>
  <c r="AH114" i="64"/>
  <c r="AH113" i="64"/>
  <c r="AH112" i="64"/>
  <c r="AH111" i="64"/>
  <c r="AH110" i="64"/>
  <c r="AH109" i="64"/>
  <c r="AH108" i="64"/>
  <c r="AH107" i="64"/>
  <c r="AH106" i="64"/>
  <c r="AH105" i="64"/>
  <c r="AH104" i="64"/>
  <c r="AH103" i="64"/>
  <c r="AH102" i="64"/>
  <c r="AH101" i="64"/>
  <c r="AH100" i="64"/>
  <c r="AH99" i="64"/>
  <c r="AH115" i="64"/>
  <c r="AH95" i="64"/>
  <c r="AH94" i="64"/>
  <c r="AH93" i="64"/>
  <c r="AH92" i="64"/>
  <c r="AH91" i="64"/>
  <c r="AH90" i="64"/>
  <c r="AH89" i="64"/>
  <c r="AH88" i="64"/>
  <c r="AH87" i="64"/>
  <c r="AH86" i="64"/>
  <c r="AH85" i="64"/>
  <c r="AH84" i="64"/>
  <c r="AH83" i="64"/>
  <c r="AH82" i="64"/>
  <c r="AH81" i="64"/>
  <c r="AH80" i="64"/>
  <c r="AH96" i="64"/>
  <c r="AH76" i="64"/>
  <c r="AH75" i="64"/>
  <c r="AH74" i="64"/>
  <c r="AH73" i="64"/>
  <c r="AH72" i="64"/>
  <c r="AH71" i="64"/>
  <c r="AH70" i="64"/>
  <c r="AH69" i="64"/>
  <c r="AH68" i="64"/>
  <c r="AH67" i="64"/>
  <c r="AH66" i="64"/>
  <c r="AH65" i="64"/>
  <c r="AH64" i="64"/>
  <c r="AH63" i="64"/>
  <c r="AH62" i="64"/>
  <c r="AH61" i="64"/>
  <c r="AH77" i="64"/>
  <c r="C181" i="55"/>
  <c r="AH57" i="64"/>
  <c r="AH56" i="64"/>
  <c r="AH55" i="64"/>
  <c r="AH54" i="64"/>
  <c r="AH53" i="64"/>
  <c r="AH52" i="64"/>
  <c r="AH51" i="64"/>
  <c r="AH50" i="64"/>
  <c r="AH49" i="64"/>
  <c r="AH48" i="64"/>
  <c r="AH47" i="64"/>
  <c r="AH46" i="64"/>
  <c r="AH45" i="64"/>
  <c r="AH44" i="64"/>
  <c r="AH43" i="64"/>
  <c r="AH42" i="64"/>
  <c r="AH58" i="64"/>
  <c r="C180" i="55"/>
  <c r="AH38" i="64"/>
  <c r="AH37" i="64"/>
  <c r="AH36" i="64"/>
  <c r="AH35" i="64"/>
  <c r="AH34" i="64"/>
  <c r="AH33" i="64"/>
  <c r="AH32" i="64"/>
  <c r="AH31" i="64"/>
  <c r="AH30" i="64"/>
  <c r="AH29" i="64"/>
  <c r="AH28" i="64"/>
  <c r="AH27" i="64"/>
  <c r="AH26" i="64"/>
  <c r="AH25" i="64"/>
  <c r="AH24" i="64"/>
  <c r="AH23" i="64"/>
  <c r="AH39" i="64"/>
  <c r="C179" i="55"/>
  <c r="AH19" i="64"/>
  <c r="AH18" i="64"/>
  <c r="AH17" i="64"/>
  <c r="AH16" i="64"/>
  <c r="AH15" i="64"/>
  <c r="AH14" i="64"/>
  <c r="AH13" i="64"/>
  <c r="AH12" i="64"/>
  <c r="AJ12" i="64"/>
  <c r="AH11" i="64"/>
  <c r="AJ11" i="64"/>
  <c r="AH10" i="64"/>
  <c r="AJ10" i="64"/>
  <c r="AH9" i="64"/>
  <c r="AJ9" i="64"/>
  <c r="AH8" i="64"/>
  <c r="AJ8" i="64"/>
  <c r="AH7" i="64"/>
  <c r="AJ7" i="64"/>
  <c r="AH6" i="64"/>
  <c r="AJ6" i="64"/>
  <c r="AH5" i="64"/>
  <c r="AJ5" i="64"/>
  <c r="AH4" i="64"/>
  <c r="AH133" i="63"/>
  <c r="AH132" i="63"/>
  <c r="AH131" i="63"/>
  <c r="AH130" i="63"/>
  <c r="AH129" i="63"/>
  <c r="AH128" i="63"/>
  <c r="AH127" i="63"/>
  <c r="AH126" i="63"/>
  <c r="AH125" i="63"/>
  <c r="AH124" i="63"/>
  <c r="AH123" i="63"/>
  <c r="AH122" i="63"/>
  <c r="AH121" i="63"/>
  <c r="AH120" i="63"/>
  <c r="AH119" i="63"/>
  <c r="AH118" i="63"/>
  <c r="AH134" i="63"/>
  <c r="C177" i="55"/>
  <c r="AH115" i="63"/>
  <c r="C176" i="55"/>
  <c r="AH95" i="63"/>
  <c r="AH94" i="63"/>
  <c r="AH93" i="63"/>
  <c r="AH92" i="63"/>
  <c r="AH91" i="63"/>
  <c r="AH90" i="63"/>
  <c r="AH89" i="63"/>
  <c r="AH88" i="63"/>
  <c r="AH87" i="63"/>
  <c r="AH86" i="63"/>
  <c r="AH85" i="63"/>
  <c r="AH84" i="63"/>
  <c r="AH83" i="63"/>
  <c r="AH82" i="63"/>
  <c r="AH81" i="63"/>
  <c r="AH80" i="63"/>
  <c r="AH96" i="63"/>
  <c r="C175" i="55"/>
  <c r="AH76" i="63"/>
  <c r="AH75" i="63"/>
  <c r="AH74" i="63"/>
  <c r="AH73" i="63"/>
  <c r="AH72" i="63"/>
  <c r="AH71" i="63"/>
  <c r="AH70" i="63"/>
  <c r="AH69" i="63"/>
  <c r="AH68" i="63"/>
  <c r="AH67" i="63"/>
  <c r="AH66" i="63"/>
  <c r="AH65" i="63"/>
  <c r="AH64" i="63"/>
  <c r="AH63" i="63"/>
  <c r="AH62" i="63"/>
  <c r="AH61" i="63"/>
  <c r="AH77" i="63"/>
  <c r="C174" i="55"/>
  <c r="AH57" i="63"/>
  <c r="AH56" i="63"/>
  <c r="AH55" i="63"/>
  <c r="AH54" i="63"/>
  <c r="AH53" i="63"/>
  <c r="AH52" i="63"/>
  <c r="AH51" i="63"/>
  <c r="AH50" i="63"/>
  <c r="AH49" i="63"/>
  <c r="AH48" i="63"/>
  <c r="AH47" i="63"/>
  <c r="AH46" i="63"/>
  <c r="AH45" i="63"/>
  <c r="AH44" i="63"/>
  <c r="AH43" i="63"/>
  <c r="AH42" i="63"/>
  <c r="AH58" i="63"/>
  <c r="C173" i="55"/>
  <c r="AH38" i="63"/>
  <c r="AH37" i="63"/>
  <c r="AH36" i="63"/>
  <c r="AH35" i="63"/>
  <c r="AH34" i="63"/>
  <c r="AH33" i="63"/>
  <c r="AH32" i="63"/>
  <c r="AH31" i="63"/>
  <c r="AH30" i="63"/>
  <c r="AH29" i="63"/>
  <c r="AH28" i="63"/>
  <c r="AH27" i="63"/>
  <c r="AH26" i="63"/>
  <c r="AH25" i="63"/>
  <c r="AH24" i="63"/>
  <c r="AH23" i="63"/>
  <c r="AH39" i="63"/>
  <c r="C172" i="55"/>
  <c r="AH19" i="63"/>
  <c r="AH18" i="63"/>
  <c r="AH17" i="63"/>
  <c r="AH16" i="63"/>
  <c r="AH15" i="63"/>
  <c r="AH14" i="63"/>
  <c r="AH13" i="63"/>
  <c r="AH12" i="63"/>
  <c r="AJ12" i="63"/>
  <c r="AH11" i="63"/>
  <c r="AJ11" i="63"/>
  <c r="AH11" i="62"/>
  <c r="AH30" i="62"/>
  <c r="AH49" i="62"/>
  <c r="AH68" i="62"/>
  <c r="AH87" i="62"/>
  <c r="AH106" i="62"/>
  <c r="AH125" i="62"/>
  <c r="AJ11" i="62"/>
  <c r="H11" i="95"/>
  <c r="O11" i="95"/>
  <c r="R11" i="95"/>
  <c r="AH10" i="63"/>
  <c r="AJ10" i="63"/>
  <c r="AH9" i="63"/>
  <c r="AJ9" i="63"/>
  <c r="AH8" i="63"/>
  <c r="AJ8" i="63"/>
  <c r="AH7" i="63"/>
  <c r="AJ7" i="63"/>
  <c r="AH7" i="62"/>
  <c r="AH26" i="62"/>
  <c r="AH45" i="62"/>
  <c r="AH64" i="62"/>
  <c r="AH83" i="62"/>
  <c r="AH102" i="62"/>
  <c r="AH121" i="62"/>
  <c r="AJ7" i="62"/>
  <c r="H7" i="95"/>
  <c r="O7" i="95"/>
  <c r="R7" i="95"/>
  <c r="AH6" i="63"/>
  <c r="AJ6" i="63"/>
  <c r="AH5" i="63"/>
  <c r="AJ5" i="63"/>
  <c r="AH4" i="63"/>
  <c r="AH133" i="62"/>
  <c r="AH132" i="62"/>
  <c r="AH131" i="62"/>
  <c r="AH130" i="62"/>
  <c r="AH129" i="62"/>
  <c r="AH128" i="62"/>
  <c r="AH127" i="62"/>
  <c r="AH126" i="62"/>
  <c r="AH124" i="62"/>
  <c r="AH123" i="62"/>
  <c r="AH122" i="62"/>
  <c r="AH120" i="62"/>
  <c r="AH119" i="62"/>
  <c r="AH118" i="62"/>
  <c r="AH134" i="62"/>
  <c r="C170" i="55"/>
  <c r="AH114" i="62"/>
  <c r="AH113" i="62"/>
  <c r="AH112" i="62"/>
  <c r="AH111" i="62"/>
  <c r="AH110" i="62"/>
  <c r="AH109" i="62"/>
  <c r="AH108" i="62"/>
  <c r="AH107" i="62"/>
  <c r="AH105" i="62"/>
  <c r="AH104" i="62"/>
  <c r="AH103" i="62"/>
  <c r="AH101" i="62"/>
  <c r="AH100" i="62"/>
  <c r="AH99" i="62"/>
  <c r="AH115" i="62"/>
  <c r="C169" i="55"/>
  <c r="AH95" i="62"/>
  <c r="AH94" i="62"/>
  <c r="AH93" i="62"/>
  <c r="AH92" i="62"/>
  <c r="AH91" i="62"/>
  <c r="AH90" i="62"/>
  <c r="AH89" i="62"/>
  <c r="AH88" i="62"/>
  <c r="AH86" i="62"/>
  <c r="AH85" i="62"/>
  <c r="AH84" i="62"/>
  <c r="AH82" i="62"/>
  <c r="AH81" i="62"/>
  <c r="AH80" i="62"/>
  <c r="AH96" i="62"/>
  <c r="C168" i="55"/>
  <c r="AH76" i="62"/>
  <c r="AH75" i="62"/>
  <c r="AH74" i="62"/>
  <c r="AH73" i="62"/>
  <c r="AH72" i="62"/>
  <c r="AH71" i="62"/>
  <c r="AH70" i="62"/>
  <c r="AH69" i="62"/>
  <c r="AH67" i="62"/>
  <c r="AH66" i="62"/>
  <c r="AH65" i="62"/>
  <c r="AH63" i="62"/>
  <c r="AH62" i="62"/>
  <c r="AH61" i="62"/>
  <c r="AH77" i="62"/>
  <c r="C167" i="55"/>
  <c r="AH57" i="62"/>
  <c r="AH56" i="62"/>
  <c r="AH55" i="62"/>
  <c r="AH54" i="62"/>
  <c r="AH53" i="62"/>
  <c r="AH52" i="62"/>
  <c r="AH51" i="62"/>
  <c r="AH50" i="62"/>
  <c r="AH48" i="62"/>
  <c r="AH47" i="62"/>
  <c r="AH46" i="62"/>
  <c r="AH44" i="62"/>
  <c r="AH43" i="62"/>
  <c r="AH42" i="62"/>
  <c r="AH58" i="62"/>
  <c r="C166" i="55"/>
  <c r="AH38" i="62"/>
  <c r="AH37" i="62"/>
  <c r="AH36" i="62"/>
  <c r="AH35" i="62"/>
  <c r="AH34" i="62"/>
  <c r="AH33" i="62"/>
  <c r="AH32" i="62"/>
  <c r="AH31" i="62"/>
  <c r="AH29" i="62"/>
  <c r="AH28" i="62"/>
  <c r="AH27" i="62"/>
  <c r="AH25" i="62"/>
  <c r="AH24" i="62"/>
  <c r="AH23" i="62"/>
  <c r="AH39" i="62"/>
  <c r="C165" i="55"/>
  <c r="AH19" i="62"/>
  <c r="AH18" i="62"/>
  <c r="AH17" i="62"/>
  <c r="AH16" i="62"/>
  <c r="AH15" i="62"/>
  <c r="AH14" i="62"/>
  <c r="AH13" i="62"/>
  <c r="AH12" i="62"/>
  <c r="AJ12" i="62"/>
  <c r="AH10" i="62"/>
  <c r="AJ10" i="62"/>
  <c r="AH9" i="62"/>
  <c r="AJ9" i="62"/>
  <c r="H9" i="95"/>
  <c r="O9" i="95"/>
  <c r="R9" i="95"/>
  <c r="AH8" i="62"/>
  <c r="AJ8" i="62"/>
  <c r="AH6" i="62"/>
  <c r="AJ6" i="62"/>
  <c r="AH5" i="62"/>
  <c r="AJ5" i="62"/>
  <c r="AH4" i="62"/>
  <c r="AH133" i="61"/>
  <c r="AH132" i="61"/>
  <c r="AH131" i="61"/>
  <c r="AH130" i="61"/>
  <c r="AH129" i="61"/>
  <c r="AH128" i="61"/>
  <c r="AH127" i="61"/>
  <c r="AH126" i="61"/>
  <c r="AH125" i="61"/>
  <c r="AH124" i="61"/>
  <c r="AH123" i="61"/>
  <c r="AH122" i="61"/>
  <c r="AH121" i="61"/>
  <c r="AH120" i="61"/>
  <c r="AH119" i="61"/>
  <c r="AH118" i="61"/>
  <c r="AH134" i="61"/>
  <c r="C163" i="55"/>
  <c r="AH114" i="61"/>
  <c r="AH113" i="61"/>
  <c r="AH112" i="61"/>
  <c r="AH111" i="61"/>
  <c r="AH110" i="61"/>
  <c r="AH109" i="61"/>
  <c r="AH108" i="61"/>
  <c r="AH107" i="61"/>
  <c r="AH106" i="61"/>
  <c r="AH105" i="61"/>
  <c r="AH104" i="61"/>
  <c r="AH103" i="61"/>
  <c r="AH102" i="61"/>
  <c r="AH101" i="61"/>
  <c r="AH100" i="61"/>
  <c r="AH99" i="61"/>
  <c r="AH115" i="61"/>
  <c r="C162" i="55"/>
  <c r="AH95" i="61"/>
  <c r="AH94" i="61"/>
  <c r="AH93" i="61"/>
  <c r="AH92" i="61"/>
  <c r="AH91" i="61"/>
  <c r="AH90" i="61"/>
  <c r="AH89" i="61"/>
  <c r="AH88" i="61"/>
  <c r="AH87" i="61"/>
  <c r="AH86" i="61"/>
  <c r="AH85" i="61"/>
  <c r="AH84" i="61"/>
  <c r="AH83" i="61"/>
  <c r="AH82" i="61"/>
  <c r="AH81" i="61"/>
  <c r="AH80" i="61"/>
  <c r="AH96" i="61"/>
  <c r="C161" i="55"/>
  <c r="AH76" i="61"/>
  <c r="AH75" i="61"/>
  <c r="AH74" i="61"/>
  <c r="AH73" i="61"/>
  <c r="AH72" i="61"/>
  <c r="AH71" i="61"/>
  <c r="AH70" i="61"/>
  <c r="AH69" i="61"/>
  <c r="AH68" i="61"/>
  <c r="AH67" i="61"/>
  <c r="AH66" i="61"/>
  <c r="AH65" i="61"/>
  <c r="AH64" i="61"/>
  <c r="AH63" i="61"/>
  <c r="AH62" i="61"/>
  <c r="AH61" i="61"/>
  <c r="AH77" i="61"/>
  <c r="C160" i="55"/>
  <c r="AH57" i="61"/>
  <c r="AH56" i="61"/>
  <c r="AH55" i="61"/>
  <c r="AH54" i="61"/>
  <c r="AH53" i="61"/>
  <c r="AH52" i="61"/>
  <c r="AH51" i="61"/>
  <c r="AH50" i="61"/>
  <c r="AH49" i="61"/>
  <c r="AH48" i="61"/>
  <c r="AH47" i="61"/>
  <c r="AH46" i="61"/>
  <c r="AH45" i="61"/>
  <c r="AH44" i="61"/>
  <c r="AH43" i="61"/>
  <c r="AH42" i="61"/>
  <c r="AH58" i="61"/>
  <c r="C159" i="55"/>
  <c r="AH38" i="61"/>
  <c r="AH37" i="61"/>
  <c r="AH36" i="61"/>
  <c r="AH35" i="61"/>
  <c r="AH34" i="61"/>
  <c r="AH33" i="61"/>
  <c r="AH32" i="61"/>
  <c r="AH31" i="61"/>
  <c r="AH30" i="61"/>
  <c r="AH29" i="61"/>
  <c r="AH28" i="61"/>
  <c r="AH27" i="61"/>
  <c r="AH26" i="61"/>
  <c r="AH25" i="61"/>
  <c r="AH24" i="61"/>
  <c r="AH23" i="61"/>
  <c r="AH39" i="61"/>
  <c r="C158" i="55"/>
  <c r="AH19" i="61"/>
  <c r="AH18" i="61"/>
  <c r="AH17" i="61"/>
  <c r="AH16" i="61"/>
  <c r="AH15" i="61"/>
  <c r="AH14" i="61"/>
  <c r="AH13" i="61"/>
  <c r="AH12" i="61"/>
  <c r="AJ12" i="61"/>
  <c r="AH11" i="61"/>
  <c r="AJ11" i="61"/>
  <c r="AH10" i="61"/>
  <c r="AJ10" i="61"/>
  <c r="AH9" i="61"/>
  <c r="AJ9" i="61"/>
  <c r="AH8" i="61"/>
  <c r="AJ8" i="61"/>
  <c r="AH7" i="61"/>
  <c r="AJ7" i="61"/>
  <c r="AH6" i="61"/>
  <c r="AJ6" i="61"/>
  <c r="AH5" i="61"/>
  <c r="AJ5" i="61"/>
  <c r="AH4" i="61"/>
  <c r="AH133" i="60"/>
  <c r="AH132" i="60"/>
  <c r="AH131" i="60"/>
  <c r="AH130" i="60"/>
  <c r="AH129" i="60"/>
  <c r="AH128" i="60"/>
  <c r="AH127" i="60"/>
  <c r="AH126" i="60"/>
  <c r="AH125" i="60"/>
  <c r="AH124" i="60"/>
  <c r="AH123" i="60"/>
  <c r="AH122" i="60"/>
  <c r="AH121" i="60"/>
  <c r="AH120" i="60"/>
  <c r="AH119" i="60"/>
  <c r="AH118" i="60"/>
  <c r="AH134" i="60"/>
  <c r="C156" i="55"/>
  <c r="AH114" i="60"/>
  <c r="AH113" i="60"/>
  <c r="AH112" i="60"/>
  <c r="AH111" i="60"/>
  <c r="AH110" i="60"/>
  <c r="AH109" i="60"/>
  <c r="AH108" i="60"/>
  <c r="AH107" i="60"/>
  <c r="AH106" i="60"/>
  <c r="AH105" i="60"/>
  <c r="AH104" i="60"/>
  <c r="AH103" i="60"/>
  <c r="AH102" i="60"/>
  <c r="AH101" i="60"/>
  <c r="AH100" i="60"/>
  <c r="AH99" i="60"/>
  <c r="AH115" i="60"/>
  <c r="C155" i="55"/>
  <c r="AH95" i="60"/>
  <c r="AH94" i="60"/>
  <c r="AH93" i="60"/>
  <c r="AH92" i="60"/>
  <c r="AH91" i="60"/>
  <c r="AH90" i="60"/>
  <c r="AH89" i="60"/>
  <c r="AH88" i="60"/>
  <c r="AH87" i="60"/>
  <c r="AH86" i="60"/>
  <c r="AH85" i="60"/>
  <c r="AH84" i="60"/>
  <c r="AH83" i="60"/>
  <c r="AH82" i="60"/>
  <c r="AH81" i="60"/>
  <c r="AH80" i="60"/>
  <c r="AH96" i="60"/>
  <c r="C154" i="55"/>
  <c r="AH76" i="60"/>
  <c r="AH75" i="60"/>
  <c r="AH74" i="60"/>
  <c r="AH73" i="60"/>
  <c r="AH72" i="60"/>
  <c r="AH71" i="60"/>
  <c r="AH70" i="60"/>
  <c r="AH69" i="60"/>
  <c r="AH68" i="60"/>
  <c r="AH67" i="60"/>
  <c r="AH66" i="60"/>
  <c r="AH65" i="60"/>
  <c r="AH64" i="60"/>
  <c r="AH63" i="60"/>
  <c r="AH62" i="60"/>
  <c r="AH61" i="60"/>
  <c r="AH77" i="60"/>
  <c r="C153" i="55"/>
  <c r="AH57" i="60"/>
  <c r="AH56" i="60"/>
  <c r="AH55" i="60"/>
  <c r="AH54" i="60"/>
  <c r="AH53" i="60"/>
  <c r="AH52" i="60"/>
  <c r="AH51" i="60"/>
  <c r="AH50" i="60"/>
  <c r="AH49" i="60"/>
  <c r="AH48" i="60"/>
  <c r="AH47" i="60"/>
  <c r="AH46" i="60"/>
  <c r="AH45" i="60"/>
  <c r="AH44" i="60"/>
  <c r="AH43" i="60"/>
  <c r="AH42" i="60"/>
  <c r="AH58" i="60"/>
  <c r="C152" i="55"/>
  <c r="AH38" i="60"/>
  <c r="AH37" i="60"/>
  <c r="AH36" i="60"/>
  <c r="AH35" i="60"/>
  <c r="AH34" i="60"/>
  <c r="AH33" i="60"/>
  <c r="AH32" i="60"/>
  <c r="AH31" i="60"/>
  <c r="AH30" i="60"/>
  <c r="AH29" i="60"/>
  <c r="AH28" i="60"/>
  <c r="AH27" i="60"/>
  <c r="AH26" i="60"/>
  <c r="AH25" i="60"/>
  <c r="AH24" i="60"/>
  <c r="AH23" i="60"/>
  <c r="AH39" i="60"/>
  <c r="C151" i="55"/>
  <c r="AH19" i="60"/>
  <c r="AH18" i="60"/>
  <c r="AH17" i="60"/>
  <c r="AH16" i="60"/>
  <c r="AH15" i="60"/>
  <c r="AH14" i="60"/>
  <c r="AH13" i="60"/>
  <c r="AH12" i="60"/>
  <c r="AJ12" i="60"/>
  <c r="AH11" i="60"/>
  <c r="AJ11" i="60"/>
  <c r="AH10" i="60"/>
  <c r="AJ10" i="60"/>
  <c r="AH9" i="60"/>
  <c r="AJ9" i="60"/>
  <c r="AH8" i="60"/>
  <c r="AJ8" i="60"/>
  <c r="AH7" i="60"/>
  <c r="AJ7" i="60"/>
  <c r="AH6" i="60"/>
  <c r="AJ6" i="60"/>
  <c r="AH5" i="60"/>
  <c r="AJ5" i="60"/>
  <c r="AH4" i="60"/>
  <c r="AH133" i="59"/>
  <c r="AH132" i="59"/>
  <c r="AH131" i="59"/>
  <c r="AH130" i="59"/>
  <c r="AH129" i="59"/>
  <c r="AH128" i="59"/>
  <c r="AH127" i="59"/>
  <c r="AH126" i="59"/>
  <c r="AH125" i="59"/>
  <c r="AH124" i="59"/>
  <c r="AH123" i="59"/>
  <c r="AH122" i="59"/>
  <c r="AH120" i="59"/>
  <c r="AH119" i="59"/>
  <c r="AH118" i="59"/>
  <c r="AH134" i="59"/>
  <c r="C149" i="55"/>
  <c r="AH114" i="59"/>
  <c r="AH113" i="59"/>
  <c r="AH112" i="59"/>
  <c r="AH111" i="59"/>
  <c r="AH110" i="59"/>
  <c r="AH109" i="59"/>
  <c r="AH108" i="59"/>
  <c r="AH107" i="59"/>
  <c r="AH106" i="59"/>
  <c r="AH105" i="59"/>
  <c r="AH104" i="59"/>
  <c r="AH103" i="59"/>
  <c r="AH102" i="59"/>
  <c r="AH101" i="59"/>
  <c r="AH100" i="59"/>
  <c r="AH99" i="59"/>
  <c r="AH115" i="59"/>
  <c r="C148" i="55"/>
  <c r="AH95" i="59"/>
  <c r="AH94" i="59"/>
  <c r="AH93" i="59"/>
  <c r="AH92" i="59"/>
  <c r="AH91" i="59"/>
  <c r="AH90" i="59"/>
  <c r="AH89" i="59"/>
  <c r="AH88" i="59"/>
  <c r="AH87" i="59"/>
  <c r="AH86" i="59"/>
  <c r="AH85" i="59"/>
  <c r="AH84" i="59"/>
  <c r="AH83" i="59"/>
  <c r="AH82" i="59"/>
  <c r="AH81" i="59"/>
  <c r="AH80" i="59"/>
  <c r="AH96" i="59"/>
  <c r="C147" i="55"/>
  <c r="AH76" i="59"/>
  <c r="AH75" i="59"/>
  <c r="AH74" i="59"/>
  <c r="AH73" i="59"/>
  <c r="AH72" i="59"/>
  <c r="AH71" i="59"/>
  <c r="AH70" i="59"/>
  <c r="AH69" i="59"/>
  <c r="AH68" i="59"/>
  <c r="AH67" i="59"/>
  <c r="AH66" i="59"/>
  <c r="AH65" i="59"/>
  <c r="AH64" i="59"/>
  <c r="AH63" i="59"/>
  <c r="AH62" i="59"/>
  <c r="AH61" i="59"/>
  <c r="AH77" i="59"/>
  <c r="C146" i="55"/>
  <c r="AH57" i="59"/>
  <c r="AH56" i="59"/>
  <c r="AH55" i="59"/>
  <c r="AH54" i="59"/>
  <c r="AH53" i="59"/>
  <c r="AH52" i="59"/>
  <c r="AH51" i="59"/>
  <c r="AH50" i="59"/>
  <c r="AH49" i="59"/>
  <c r="AH48" i="59"/>
  <c r="AH47" i="59"/>
  <c r="AH46" i="59"/>
  <c r="AH45" i="59"/>
  <c r="AH44" i="59"/>
  <c r="AH43" i="59"/>
  <c r="AH42" i="59"/>
  <c r="AH58" i="59"/>
  <c r="C145" i="55"/>
  <c r="AH38" i="59"/>
  <c r="AH37" i="59"/>
  <c r="AH36" i="59"/>
  <c r="AH35" i="59"/>
  <c r="AH34" i="59"/>
  <c r="AH33" i="59"/>
  <c r="AH32" i="59"/>
  <c r="AH31" i="59"/>
  <c r="AH30" i="59"/>
  <c r="AH29" i="59"/>
  <c r="AH28" i="59"/>
  <c r="AH27" i="59"/>
  <c r="AH26" i="59"/>
  <c r="AH25" i="59"/>
  <c r="AH24" i="59"/>
  <c r="AH23" i="59"/>
  <c r="AH39" i="59"/>
  <c r="C144" i="55"/>
  <c r="AH19" i="59"/>
  <c r="AH18" i="59"/>
  <c r="AH17" i="59"/>
  <c r="AH16" i="59"/>
  <c r="AH15" i="59"/>
  <c r="AH14" i="59"/>
  <c r="AH13" i="59"/>
  <c r="AH12" i="59"/>
  <c r="AJ12" i="59"/>
  <c r="AH11" i="59"/>
  <c r="AJ11" i="59"/>
  <c r="AH10" i="59"/>
  <c r="AJ10" i="59"/>
  <c r="AH9" i="59"/>
  <c r="AJ9" i="59"/>
  <c r="AH8" i="59"/>
  <c r="AJ8" i="59"/>
  <c r="AH7" i="59"/>
  <c r="AJ7" i="59"/>
  <c r="AH6" i="59"/>
  <c r="AJ6" i="59"/>
  <c r="AH5" i="59"/>
  <c r="AJ5" i="59"/>
  <c r="AH4" i="59"/>
  <c r="AH133" i="58"/>
  <c r="AH132" i="58"/>
  <c r="AH131" i="58"/>
  <c r="AH130" i="58"/>
  <c r="AH129" i="58"/>
  <c r="AH128" i="58"/>
  <c r="AH127" i="58"/>
  <c r="AH126" i="58"/>
  <c r="AH125" i="58"/>
  <c r="AH124" i="58"/>
  <c r="AH123" i="58"/>
  <c r="AH122" i="58"/>
  <c r="AH121" i="58"/>
  <c r="AH120" i="58"/>
  <c r="AH119" i="58"/>
  <c r="AH118" i="58"/>
  <c r="AH134" i="58"/>
  <c r="C142" i="55"/>
  <c r="AH114" i="58"/>
  <c r="AH113" i="58"/>
  <c r="AH112" i="58"/>
  <c r="AH111" i="58"/>
  <c r="AH110" i="58"/>
  <c r="AH109" i="58"/>
  <c r="AH108" i="58"/>
  <c r="AH107" i="58"/>
  <c r="AH106" i="58"/>
  <c r="AH105" i="58"/>
  <c r="AH104" i="58"/>
  <c r="AH103" i="58"/>
  <c r="AH102" i="58"/>
  <c r="AH101" i="58"/>
  <c r="AH100" i="58"/>
  <c r="AH99" i="58"/>
  <c r="AH115" i="58"/>
  <c r="C141" i="55"/>
  <c r="AH95" i="58"/>
  <c r="AH94" i="58"/>
  <c r="AH93" i="58"/>
  <c r="AH92" i="58"/>
  <c r="AH91" i="58"/>
  <c r="AH90" i="58"/>
  <c r="AH89" i="58"/>
  <c r="AH88" i="58"/>
  <c r="AH87" i="58"/>
  <c r="AH86" i="58"/>
  <c r="AH85" i="58"/>
  <c r="AH84" i="58"/>
  <c r="AH83" i="58"/>
  <c r="AH82" i="58"/>
  <c r="AH81" i="58"/>
  <c r="AH80" i="58"/>
  <c r="AH96" i="58"/>
  <c r="C140" i="55"/>
  <c r="AH76" i="58"/>
  <c r="AH75" i="58"/>
  <c r="AH74" i="58"/>
  <c r="AH73" i="58"/>
  <c r="AH72" i="58"/>
  <c r="AH71" i="58"/>
  <c r="AH70" i="58"/>
  <c r="AH69" i="58"/>
  <c r="AH68" i="58"/>
  <c r="AH67" i="58"/>
  <c r="AH66" i="58"/>
  <c r="AH65" i="58"/>
  <c r="AH64" i="58"/>
  <c r="AH63" i="58"/>
  <c r="AH62" i="58"/>
  <c r="AH61" i="58"/>
  <c r="AH77" i="58"/>
  <c r="C139" i="55"/>
  <c r="AH57" i="58"/>
  <c r="AH56" i="58"/>
  <c r="AH55" i="58"/>
  <c r="AH54" i="58"/>
  <c r="AH53" i="58"/>
  <c r="AH52" i="58"/>
  <c r="AH51" i="58"/>
  <c r="AH50" i="58"/>
  <c r="AH49" i="58"/>
  <c r="AH48" i="58"/>
  <c r="AH47" i="58"/>
  <c r="AH46" i="58"/>
  <c r="AH45" i="58"/>
  <c r="AH44" i="58"/>
  <c r="AH43" i="58"/>
  <c r="AH42" i="58"/>
  <c r="AH58" i="58"/>
  <c r="C138" i="55"/>
  <c r="AH38" i="58"/>
  <c r="AH37" i="58"/>
  <c r="AH36" i="58"/>
  <c r="AH35" i="58"/>
  <c r="AH34" i="58"/>
  <c r="AH33" i="58"/>
  <c r="AH32" i="58"/>
  <c r="AH31" i="58"/>
  <c r="AH30" i="58"/>
  <c r="AH29" i="58"/>
  <c r="AH28" i="58"/>
  <c r="AH27" i="58"/>
  <c r="AH26" i="58"/>
  <c r="AH25" i="58"/>
  <c r="AH24" i="58"/>
  <c r="AH23" i="58"/>
  <c r="AH39" i="58"/>
  <c r="C137" i="55"/>
  <c r="AH19" i="58"/>
  <c r="AH18" i="58"/>
  <c r="AH17" i="58"/>
  <c r="AH16" i="58"/>
  <c r="AH15" i="58"/>
  <c r="AH14" i="58"/>
  <c r="AH13" i="58"/>
  <c r="AH12" i="58"/>
  <c r="AJ12" i="58"/>
  <c r="AH11" i="58"/>
  <c r="AJ11" i="58"/>
  <c r="AH10" i="58"/>
  <c r="AJ10" i="58"/>
  <c r="AH9" i="58"/>
  <c r="AJ9" i="58"/>
  <c r="AH8" i="58"/>
  <c r="AJ8" i="58"/>
  <c r="AH7" i="58"/>
  <c r="AJ7" i="58"/>
  <c r="AH6" i="58"/>
  <c r="AJ6" i="58"/>
  <c r="AH5" i="58"/>
  <c r="AJ5" i="58"/>
  <c r="AH4" i="58"/>
  <c r="AH133" i="57"/>
  <c r="AH132" i="57"/>
  <c r="AH131" i="57"/>
  <c r="AH130" i="57"/>
  <c r="AH129" i="57"/>
  <c r="AH128" i="57"/>
  <c r="AH127" i="57"/>
  <c r="AH126" i="57"/>
  <c r="AH125" i="57"/>
  <c r="AH124" i="57"/>
  <c r="AH123" i="57"/>
  <c r="AH122" i="57"/>
  <c r="AH121" i="57"/>
  <c r="AH120" i="57"/>
  <c r="AH119" i="57"/>
  <c r="AH118" i="57"/>
  <c r="AH134" i="57"/>
  <c r="C135" i="55"/>
  <c r="AH114" i="57"/>
  <c r="AH113" i="57"/>
  <c r="AH112" i="57"/>
  <c r="AH111" i="57"/>
  <c r="AH110" i="57"/>
  <c r="AH109" i="57"/>
  <c r="AH108" i="57"/>
  <c r="AH107" i="57"/>
  <c r="AH106" i="57"/>
  <c r="AH105" i="57"/>
  <c r="AH104" i="57"/>
  <c r="AH103" i="57"/>
  <c r="AH102" i="57"/>
  <c r="AH101" i="57"/>
  <c r="AH100" i="57"/>
  <c r="AH99" i="57"/>
  <c r="AH115" i="57"/>
  <c r="C134" i="55"/>
  <c r="AH95" i="57"/>
  <c r="AH94" i="57"/>
  <c r="AH93" i="57"/>
  <c r="AH92" i="57"/>
  <c r="AH91" i="57"/>
  <c r="AH90" i="57"/>
  <c r="AH89" i="57"/>
  <c r="AH88" i="57"/>
  <c r="AH87" i="57"/>
  <c r="AH86" i="57"/>
  <c r="AH85" i="57"/>
  <c r="AH84" i="57"/>
  <c r="AH83" i="57"/>
  <c r="AH82" i="57"/>
  <c r="AH81" i="57"/>
  <c r="AH80" i="57"/>
  <c r="AH96" i="57"/>
  <c r="C133" i="55"/>
  <c r="AH76" i="57"/>
  <c r="AH75" i="57"/>
  <c r="AH74" i="57"/>
  <c r="AH73" i="57"/>
  <c r="AH72" i="57"/>
  <c r="AH71" i="57"/>
  <c r="AH70" i="57"/>
  <c r="AH69" i="57"/>
  <c r="AH68" i="57"/>
  <c r="AH67" i="57"/>
  <c r="AH66" i="57"/>
  <c r="AH65" i="57"/>
  <c r="AH64" i="57"/>
  <c r="AH63" i="57"/>
  <c r="AH62" i="57"/>
  <c r="AH61" i="57"/>
  <c r="AH77" i="57"/>
  <c r="C132" i="55"/>
  <c r="AH57" i="57"/>
  <c r="AH56" i="57"/>
  <c r="AH55" i="57"/>
  <c r="AH54" i="57"/>
  <c r="AH53" i="57"/>
  <c r="AH52" i="57"/>
  <c r="AH51" i="57"/>
  <c r="AH50" i="57"/>
  <c r="AH49" i="57"/>
  <c r="AH48" i="57"/>
  <c r="AH47" i="57"/>
  <c r="AH46" i="57"/>
  <c r="AH45" i="57"/>
  <c r="AH44" i="57"/>
  <c r="AH43" i="57"/>
  <c r="AH42" i="57"/>
  <c r="AH58" i="57"/>
  <c r="C131" i="55"/>
  <c r="AH38" i="57"/>
  <c r="AH37" i="57"/>
  <c r="AH36" i="57"/>
  <c r="AH35" i="57"/>
  <c r="AH34" i="57"/>
  <c r="AH33" i="57"/>
  <c r="AH32" i="57"/>
  <c r="AH31" i="57"/>
  <c r="AH30" i="57"/>
  <c r="AH29" i="57"/>
  <c r="AH28" i="57"/>
  <c r="AH27" i="57"/>
  <c r="AH26" i="57"/>
  <c r="AH25" i="57"/>
  <c r="AH24" i="57"/>
  <c r="AH23" i="57"/>
  <c r="AH39" i="57"/>
  <c r="C130" i="55"/>
  <c r="AH19" i="57"/>
  <c r="AH18" i="57"/>
  <c r="AH17" i="57"/>
  <c r="AH16" i="57"/>
  <c r="AH15" i="57"/>
  <c r="AH14" i="57"/>
  <c r="AH13" i="57"/>
  <c r="AH12" i="57"/>
  <c r="AJ12" i="57"/>
  <c r="AH11" i="57"/>
  <c r="AJ11" i="57"/>
  <c r="AH10" i="57"/>
  <c r="AJ10" i="57"/>
  <c r="AH9" i="57"/>
  <c r="AJ9" i="57"/>
  <c r="AH8" i="57"/>
  <c r="AJ8" i="57"/>
  <c r="AH7" i="57"/>
  <c r="AJ7" i="57"/>
  <c r="AH6" i="57"/>
  <c r="AJ6" i="57"/>
  <c r="AH5" i="57"/>
  <c r="AJ5" i="57"/>
  <c r="AH4" i="57"/>
  <c r="AH19" i="56"/>
  <c r="AH18" i="56"/>
  <c r="AH17" i="56"/>
  <c r="AH16" i="56"/>
  <c r="AH15" i="56"/>
  <c r="AH14" i="56"/>
  <c r="AH13" i="56"/>
  <c r="AH12" i="56"/>
  <c r="AH11" i="56"/>
  <c r="AH10" i="56"/>
  <c r="AH9" i="56"/>
  <c r="AH8" i="56"/>
  <c r="AH7" i="56"/>
  <c r="AH6" i="56"/>
  <c r="AH5" i="56"/>
  <c r="AH4" i="56"/>
  <c r="AH19" i="19"/>
  <c r="AH18" i="19"/>
  <c r="AH17" i="19"/>
  <c r="AH16" i="19"/>
  <c r="AH15" i="19"/>
  <c r="AH14" i="19"/>
  <c r="AH13" i="19"/>
  <c r="AH12" i="19"/>
  <c r="AH11" i="19"/>
  <c r="AH10" i="19"/>
  <c r="AH9" i="19"/>
  <c r="AH8" i="19"/>
  <c r="AH7" i="19"/>
  <c r="AH6" i="19"/>
  <c r="AH5" i="19"/>
  <c r="AH4" i="19"/>
  <c r="AH19" i="18"/>
  <c r="AH18" i="18"/>
  <c r="AH17" i="18"/>
  <c r="AH16" i="18"/>
  <c r="AH15" i="18"/>
  <c r="AH14" i="18"/>
  <c r="AH13" i="18"/>
  <c r="AH12" i="18"/>
  <c r="AH11" i="18"/>
  <c r="AH10" i="18"/>
  <c r="AH9" i="18"/>
  <c r="AH8" i="18"/>
  <c r="AH7" i="18"/>
  <c r="AH6" i="18"/>
  <c r="AH5" i="18"/>
  <c r="AH4" i="18"/>
  <c r="AH19" i="17"/>
  <c r="AH18" i="17"/>
  <c r="AH17" i="17"/>
  <c r="AH16" i="17"/>
  <c r="AH15" i="17"/>
  <c r="AH14" i="17"/>
  <c r="AH13" i="17"/>
  <c r="AH12" i="17"/>
  <c r="AH11" i="17"/>
  <c r="AH10" i="17"/>
  <c r="AH9" i="17"/>
  <c r="AH8" i="17"/>
  <c r="AH7" i="17"/>
  <c r="AH6" i="17"/>
  <c r="AH5" i="17"/>
  <c r="AH4" i="17"/>
  <c r="AH19" i="16"/>
  <c r="AH18" i="16"/>
  <c r="AH17" i="16"/>
  <c r="AH16" i="16"/>
  <c r="AH15" i="16"/>
  <c r="AH14" i="16"/>
  <c r="AH13" i="16"/>
  <c r="AH12" i="16"/>
  <c r="AH11" i="16"/>
  <c r="AH10" i="16"/>
  <c r="AH9" i="16"/>
  <c r="AH8" i="16"/>
  <c r="AH7" i="16"/>
  <c r="AH6" i="16"/>
  <c r="AH5" i="16"/>
  <c r="AH4" i="16"/>
  <c r="AH19" i="15"/>
  <c r="AH18" i="15"/>
  <c r="AH17" i="15"/>
  <c r="AH16" i="15"/>
  <c r="AH15" i="15"/>
  <c r="AH14" i="15"/>
  <c r="AH13" i="15"/>
  <c r="AH12" i="15"/>
  <c r="AH11" i="15"/>
  <c r="AH9" i="15"/>
  <c r="AH8" i="15"/>
  <c r="AH7" i="15"/>
  <c r="AH6" i="15"/>
  <c r="AH5" i="15"/>
  <c r="AH4" i="15"/>
  <c r="AH19" i="14"/>
  <c r="AH18" i="14"/>
  <c r="AH17" i="14"/>
  <c r="AH16" i="14"/>
  <c r="AH15" i="14"/>
  <c r="AH14" i="14"/>
  <c r="AH13" i="14"/>
  <c r="AH12" i="14"/>
  <c r="AH11" i="14"/>
  <c r="AH10" i="14"/>
  <c r="AH9" i="14"/>
  <c r="AH8" i="14"/>
  <c r="AH7" i="14"/>
  <c r="AH6" i="14"/>
  <c r="AH5" i="14"/>
  <c r="AH4" i="14"/>
  <c r="AH19" i="13"/>
  <c r="AH18" i="13"/>
  <c r="AH17" i="13"/>
  <c r="AH16" i="13"/>
  <c r="AH15" i="13"/>
  <c r="AH14" i="13"/>
  <c r="AH13" i="13"/>
  <c r="AH12" i="13"/>
  <c r="AH11" i="13"/>
  <c r="AH10" i="13"/>
  <c r="AH9" i="13"/>
  <c r="AH8" i="13"/>
  <c r="AH7" i="13"/>
  <c r="AH6" i="13"/>
  <c r="AH5" i="13"/>
  <c r="AH4" i="13"/>
  <c r="AH19" i="12"/>
  <c r="AH18" i="12"/>
  <c r="AH17" i="12"/>
  <c r="AH16" i="12"/>
  <c r="AH15" i="12"/>
  <c r="AH14" i="12"/>
  <c r="AH13" i="12"/>
  <c r="AH12" i="12"/>
  <c r="AH11" i="12"/>
  <c r="AH10" i="12"/>
  <c r="AH9" i="12"/>
  <c r="AH8" i="12"/>
  <c r="AH7" i="12"/>
  <c r="AH6" i="12"/>
  <c r="AH5" i="12"/>
  <c r="AH4" i="12"/>
  <c r="AH19" i="11"/>
  <c r="AH18" i="11"/>
  <c r="AH17" i="11"/>
  <c r="AH16" i="11"/>
  <c r="AH15" i="11"/>
  <c r="AH14" i="11"/>
  <c r="AH13" i="11"/>
  <c r="AH12" i="11"/>
  <c r="AH11" i="11"/>
  <c r="AH10" i="11"/>
  <c r="AH9" i="11"/>
  <c r="AH8" i="11"/>
  <c r="AH7" i="11"/>
  <c r="AH6" i="11"/>
  <c r="AH5" i="11"/>
  <c r="AH4" i="11"/>
  <c r="AH19" i="10"/>
  <c r="AH18" i="10"/>
  <c r="AH17" i="10"/>
  <c r="AH16" i="10"/>
  <c r="AH15" i="10"/>
  <c r="AH14" i="10"/>
  <c r="AH13" i="10"/>
  <c r="AH12" i="10"/>
  <c r="AH11" i="10"/>
  <c r="AH10" i="10"/>
  <c r="AH9" i="10"/>
  <c r="AH8" i="10"/>
  <c r="AH7" i="10"/>
  <c r="AH6" i="10"/>
  <c r="AH5" i="10"/>
  <c r="AH19" i="9"/>
  <c r="AH18" i="9"/>
  <c r="AH17" i="9"/>
  <c r="AH16" i="9"/>
  <c r="AH15" i="9"/>
  <c r="AH14" i="9"/>
  <c r="AH13" i="9"/>
  <c r="AH12" i="9"/>
  <c r="AH11" i="9"/>
  <c r="AH10" i="9"/>
  <c r="AH9" i="9"/>
  <c r="AH8" i="9"/>
  <c r="AH7" i="9"/>
  <c r="AH6" i="9"/>
  <c r="AH5" i="9"/>
  <c r="AH4" i="9"/>
  <c r="AH19" i="8"/>
  <c r="AH18" i="8"/>
  <c r="AH17" i="8"/>
  <c r="AH16" i="8"/>
  <c r="AH15" i="8"/>
  <c r="AH14" i="8"/>
  <c r="AH13" i="8"/>
  <c r="AH12" i="8"/>
  <c r="AH11" i="8"/>
  <c r="AH10" i="8"/>
  <c r="AH9" i="8"/>
  <c r="AH8" i="8"/>
  <c r="AH7" i="8"/>
  <c r="AH6" i="8"/>
  <c r="AH5" i="8"/>
  <c r="AH4" i="8"/>
  <c r="AH19" i="2"/>
  <c r="AH18" i="2"/>
  <c r="AH17" i="2"/>
  <c r="AH16" i="2"/>
  <c r="AH15" i="2"/>
  <c r="AH14" i="2"/>
  <c r="AH13" i="2"/>
  <c r="AH12" i="2"/>
  <c r="AH11" i="2"/>
  <c r="AH10" i="2"/>
  <c r="AH9" i="2"/>
  <c r="AH8" i="2"/>
  <c r="AH7" i="2"/>
  <c r="AH6" i="2"/>
  <c r="AH5" i="2"/>
  <c r="AH4" i="2"/>
  <c r="AH19" i="7"/>
  <c r="AH18" i="7"/>
  <c r="AH17" i="7"/>
  <c r="AH16" i="7"/>
  <c r="AH15" i="7"/>
  <c r="AH14" i="7"/>
  <c r="AH13" i="7"/>
  <c r="AH12" i="7"/>
  <c r="AH11" i="7"/>
  <c r="AH10" i="7"/>
  <c r="AH9" i="7"/>
  <c r="AH8" i="7"/>
  <c r="AH7" i="7"/>
  <c r="AH6" i="7"/>
  <c r="AH5" i="7"/>
  <c r="AH4" i="7"/>
  <c r="AH19" i="6"/>
  <c r="AH18" i="6"/>
  <c r="AH17" i="6"/>
  <c r="AH16" i="6"/>
  <c r="AH15" i="6"/>
  <c r="AH14" i="6"/>
  <c r="AH13" i="6"/>
  <c r="AH12" i="6"/>
  <c r="AH11" i="6"/>
  <c r="AH10" i="6"/>
  <c r="AH9" i="6"/>
  <c r="AH8" i="6"/>
  <c r="AH7" i="6"/>
  <c r="AH6" i="6"/>
  <c r="AH5" i="6"/>
  <c r="AH4" i="6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AH4" i="5"/>
  <c r="AG134" i="91"/>
  <c r="AF134" i="91"/>
  <c r="AE134" i="91"/>
  <c r="AD134" i="91"/>
  <c r="AC134" i="91"/>
  <c r="AB134" i="91"/>
  <c r="AA134" i="91"/>
  <c r="Z134" i="91"/>
  <c r="Y134" i="91"/>
  <c r="X134" i="91"/>
  <c r="W134" i="91"/>
  <c r="V134" i="91"/>
  <c r="U134" i="91"/>
  <c r="T134" i="91"/>
  <c r="S134" i="91"/>
  <c r="R134" i="91"/>
  <c r="Q134" i="91"/>
  <c r="P134" i="91"/>
  <c r="O134" i="91"/>
  <c r="N134" i="91"/>
  <c r="M134" i="91"/>
  <c r="L134" i="91"/>
  <c r="K134" i="91"/>
  <c r="J134" i="91"/>
  <c r="I134" i="91"/>
  <c r="H134" i="91"/>
  <c r="G134" i="91"/>
  <c r="F134" i="91"/>
  <c r="E134" i="91"/>
  <c r="AG115" i="91"/>
  <c r="AF115" i="91"/>
  <c r="AE115" i="91"/>
  <c r="AD115" i="91"/>
  <c r="AC115" i="91"/>
  <c r="AB115" i="91"/>
  <c r="AA115" i="91"/>
  <c r="Z115" i="91"/>
  <c r="Y115" i="91"/>
  <c r="X115" i="91"/>
  <c r="W115" i="91"/>
  <c r="V115" i="91"/>
  <c r="U115" i="91"/>
  <c r="T115" i="91"/>
  <c r="S115" i="91"/>
  <c r="R115" i="91"/>
  <c r="Q115" i="91"/>
  <c r="P115" i="91"/>
  <c r="O115" i="91"/>
  <c r="N115" i="91"/>
  <c r="M115" i="91"/>
  <c r="L115" i="91"/>
  <c r="K115" i="91"/>
  <c r="J115" i="91"/>
  <c r="I115" i="91"/>
  <c r="H115" i="91"/>
  <c r="G115" i="91"/>
  <c r="F115" i="91"/>
  <c r="E115" i="91"/>
  <c r="AG96" i="91"/>
  <c r="AF96" i="91"/>
  <c r="AE96" i="91"/>
  <c r="AD96" i="91"/>
  <c r="AC96" i="91"/>
  <c r="AB96" i="91"/>
  <c r="AA96" i="91"/>
  <c r="Z96" i="91"/>
  <c r="Y96" i="91"/>
  <c r="X96" i="91"/>
  <c r="W96" i="91"/>
  <c r="V96" i="91"/>
  <c r="U96" i="91"/>
  <c r="T96" i="91"/>
  <c r="S96" i="91"/>
  <c r="R96" i="91"/>
  <c r="Q96" i="91"/>
  <c r="P96" i="91"/>
  <c r="O96" i="91"/>
  <c r="N96" i="91"/>
  <c r="M96" i="91"/>
  <c r="L96" i="91"/>
  <c r="K96" i="91"/>
  <c r="J96" i="91"/>
  <c r="I96" i="91"/>
  <c r="H96" i="91"/>
  <c r="G96" i="91"/>
  <c r="F96" i="91"/>
  <c r="E96" i="91"/>
  <c r="AG77" i="91"/>
  <c r="AF77" i="91"/>
  <c r="AE77" i="91"/>
  <c r="AD77" i="91"/>
  <c r="AC77" i="91"/>
  <c r="AB77" i="91"/>
  <c r="AA77" i="91"/>
  <c r="Z77" i="91"/>
  <c r="Y77" i="91"/>
  <c r="X77" i="91"/>
  <c r="W77" i="91"/>
  <c r="V77" i="91"/>
  <c r="U77" i="91"/>
  <c r="T77" i="91"/>
  <c r="S77" i="91"/>
  <c r="R77" i="91"/>
  <c r="Q77" i="91"/>
  <c r="P77" i="91"/>
  <c r="O77" i="91"/>
  <c r="N77" i="91"/>
  <c r="M77" i="91"/>
  <c r="L77" i="91"/>
  <c r="K77" i="91"/>
  <c r="J77" i="91"/>
  <c r="I77" i="91"/>
  <c r="H77" i="91"/>
  <c r="G77" i="91"/>
  <c r="F77" i="91"/>
  <c r="E77" i="91"/>
  <c r="AG58" i="91"/>
  <c r="AF58" i="91"/>
  <c r="AE58" i="91"/>
  <c r="AD58" i="91"/>
  <c r="AC58" i="91"/>
  <c r="AB58" i="91"/>
  <c r="AA58" i="91"/>
  <c r="Z58" i="91"/>
  <c r="Y58" i="91"/>
  <c r="X58" i="91"/>
  <c r="W58" i="91"/>
  <c r="V58" i="91"/>
  <c r="U58" i="91"/>
  <c r="T58" i="91"/>
  <c r="S58" i="91"/>
  <c r="R58" i="91"/>
  <c r="Q58" i="91"/>
  <c r="P58" i="91"/>
  <c r="O58" i="91"/>
  <c r="N58" i="91"/>
  <c r="M58" i="91"/>
  <c r="L58" i="91"/>
  <c r="K58" i="91"/>
  <c r="J58" i="91"/>
  <c r="I58" i="91"/>
  <c r="H58" i="91"/>
  <c r="G58" i="91"/>
  <c r="F58" i="91"/>
  <c r="E58" i="91"/>
  <c r="AG39" i="91"/>
  <c r="AF39" i="91"/>
  <c r="AE39" i="91"/>
  <c r="AD39" i="91"/>
  <c r="AC39" i="91"/>
  <c r="AB39" i="91"/>
  <c r="AA39" i="91"/>
  <c r="Z39" i="91"/>
  <c r="Y39" i="91"/>
  <c r="X39" i="91"/>
  <c r="W39" i="91"/>
  <c r="V39" i="91"/>
  <c r="U39" i="91"/>
  <c r="T39" i="91"/>
  <c r="S39" i="91"/>
  <c r="R39" i="91"/>
  <c r="Q39" i="91"/>
  <c r="P39" i="91"/>
  <c r="O39" i="91"/>
  <c r="N39" i="91"/>
  <c r="M39" i="91"/>
  <c r="L39" i="91"/>
  <c r="K39" i="91"/>
  <c r="J39" i="91"/>
  <c r="I39" i="91"/>
  <c r="H39" i="91"/>
  <c r="G39" i="91"/>
  <c r="F39" i="91"/>
  <c r="E39" i="91"/>
  <c r="AG20" i="91"/>
  <c r="AF20" i="91"/>
  <c r="AE20" i="91"/>
  <c r="AD20" i="91"/>
  <c r="AC20" i="91"/>
  <c r="AB20" i="91"/>
  <c r="AA20" i="91"/>
  <c r="Z20" i="91"/>
  <c r="Y20" i="91"/>
  <c r="X20" i="91"/>
  <c r="W20" i="91"/>
  <c r="V20" i="91"/>
  <c r="U20" i="91"/>
  <c r="T20" i="91"/>
  <c r="S20" i="91"/>
  <c r="R20" i="91"/>
  <c r="Q20" i="91"/>
  <c r="P20" i="91"/>
  <c r="O20" i="91"/>
  <c r="N20" i="91"/>
  <c r="M20" i="91"/>
  <c r="L20" i="91"/>
  <c r="K20" i="91"/>
  <c r="J20" i="91"/>
  <c r="I20" i="91"/>
  <c r="H20" i="91"/>
  <c r="G20" i="91"/>
  <c r="F20" i="91"/>
  <c r="E20" i="91"/>
  <c r="AG134" i="90"/>
  <c r="AF134" i="90"/>
  <c r="AE134" i="90"/>
  <c r="AD134" i="90"/>
  <c r="AC134" i="90"/>
  <c r="AB134" i="90"/>
  <c r="AA134" i="90"/>
  <c r="Z134" i="90"/>
  <c r="Y134" i="90"/>
  <c r="X134" i="90"/>
  <c r="W134" i="90"/>
  <c r="V134" i="90"/>
  <c r="U134" i="90"/>
  <c r="T134" i="90"/>
  <c r="S134" i="90"/>
  <c r="R134" i="90"/>
  <c r="Q134" i="90"/>
  <c r="P134" i="90"/>
  <c r="O134" i="90"/>
  <c r="N134" i="90"/>
  <c r="M134" i="90"/>
  <c r="L134" i="90"/>
  <c r="K134" i="90"/>
  <c r="J134" i="90"/>
  <c r="I134" i="90"/>
  <c r="H134" i="90"/>
  <c r="G134" i="90"/>
  <c r="F134" i="90"/>
  <c r="E134" i="90"/>
  <c r="AG115" i="90"/>
  <c r="AF115" i="90"/>
  <c r="AE115" i="90"/>
  <c r="AD115" i="90"/>
  <c r="AC115" i="90"/>
  <c r="AB115" i="90"/>
  <c r="AA115" i="90"/>
  <c r="Z115" i="90"/>
  <c r="Y115" i="90"/>
  <c r="X115" i="90"/>
  <c r="W115" i="90"/>
  <c r="V115" i="90"/>
  <c r="U115" i="90"/>
  <c r="T115" i="90"/>
  <c r="S115" i="90"/>
  <c r="R115" i="90"/>
  <c r="Q115" i="90"/>
  <c r="P115" i="90"/>
  <c r="O115" i="90"/>
  <c r="N115" i="90"/>
  <c r="M115" i="90"/>
  <c r="L115" i="90"/>
  <c r="K115" i="90"/>
  <c r="J115" i="90"/>
  <c r="I115" i="90"/>
  <c r="H115" i="90"/>
  <c r="G115" i="90"/>
  <c r="F115" i="90"/>
  <c r="E115" i="90"/>
  <c r="AG96" i="90"/>
  <c r="AF96" i="90"/>
  <c r="AE96" i="90"/>
  <c r="AD96" i="90"/>
  <c r="AC96" i="90"/>
  <c r="AB96" i="90"/>
  <c r="AA96" i="90"/>
  <c r="Z96" i="90"/>
  <c r="Y96" i="90"/>
  <c r="X96" i="90"/>
  <c r="W96" i="90"/>
  <c r="V96" i="90"/>
  <c r="U96" i="90"/>
  <c r="T96" i="90"/>
  <c r="S96" i="90"/>
  <c r="R96" i="90"/>
  <c r="Q96" i="90"/>
  <c r="P96" i="90"/>
  <c r="O96" i="90"/>
  <c r="N96" i="90"/>
  <c r="M96" i="90"/>
  <c r="L96" i="90"/>
  <c r="K96" i="90"/>
  <c r="J96" i="90"/>
  <c r="I96" i="90"/>
  <c r="H96" i="90"/>
  <c r="G96" i="90"/>
  <c r="F96" i="90"/>
  <c r="E96" i="90"/>
  <c r="AG77" i="90"/>
  <c r="AF77" i="90"/>
  <c r="AE77" i="90"/>
  <c r="AD77" i="90"/>
  <c r="AC77" i="90"/>
  <c r="AB77" i="90"/>
  <c r="AA77" i="90"/>
  <c r="Z77" i="90"/>
  <c r="Y77" i="90"/>
  <c r="X77" i="90"/>
  <c r="W77" i="90"/>
  <c r="V77" i="90"/>
  <c r="U77" i="90"/>
  <c r="T77" i="90"/>
  <c r="S77" i="90"/>
  <c r="R77" i="90"/>
  <c r="Q77" i="90"/>
  <c r="P77" i="90"/>
  <c r="O77" i="90"/>
  <c r="N77" i="90"/>
  <c r="M77" i="90"/>
  <c r="L77" i="90"/>
  <c r="K77" i="90"/>
  <c r="J77" i="90"/>
  <c r="I77" i="90"/>
  <c r="H77" i="90"/>
  <c r="G77" i="90"/>
  <c r="F77" i="90"/>
  <c r="E77" i="90"/>
  <c r="AG58" i="90"/>
  <c r="AF58" i="90"/>
  <c r="AE58" i="90"/>
  <c r="AD58" i="90"/>
  <c r="AC58" i="90"/>
  <c r="AB58" i="90"/>
  <c r="AA58" i="90"/>
  <c r="Z58" i="90"/>
  <c r="Y58" i="90"/>
  <c r="X58" i="90"/>
  <c r="W58" i="90"/>
  <c r="V58" i="90"/>
  <c r="U58" i="90"/>
  <c r="T58" i="90"/>
  <c r="S58" i="90"/>
  <c r="R58" i="90"/>
  <c r="Q58" i="90"/>
  <c r="P58" i="90"/>
  <c r="O58" i="90"/>
  <c r="N58" i="90"/>
  <c r="M58" i="90"/>
  <c r="L58" i="90"/>
  <c r="K58" i="90"/>
  <c r="J58" i="90"/>
  <c r="I58" i="90"/>
  <c r="H58" i="90"/>
  <c r="G58" i="90"/>
  <c r="F58" i="90"/>
  <c r="E58" i="90"/>
  <c r="AG39" i="90"/>
  <c r="AF39" i="90"/>
  <c r="AE39" i="90"/>
  <c r="AD39" i="90"/>
  <c r="AC39" i="90"/>
  <c r="AB39" i="90"/>
  <c r="AA39" i="90"/>
  <c r="Z39" i="90"/>
  <c r="Y39" i="90"/>
  <c r="X39" i="90"/>
  <c r="W39" i="90"/>
  <c r="V39" i="90"/>
  <c r="U39" i="90"/>
  <c r="T39" i="90"/>
  <c r="S39" i="90"/>
  <c r="R39" i="90"/>
  <c r="Q39" i="90"/>
  <c r="P39" i="90"/>
  <c r="O39" i="90"/>
  <c r="N39" i="90"/>
  <c r="M39" i="90"/>
  <c r="L39" i="90"/>
  <c r="K39" i="90"/>
  <c r="J39" i="90"/>
  <c r="I39" i="90"/>
  <c r="H39" i="90"/>
  <c r="G39" i="90"/>
  <c r="F39" i="90"/>
  <c r="E39" i="90"/>
  <c r="AG20" i="90"/>
  <c r="AF20" i="90"/>
  <c r="AE20" i="90"/>
  <c r="AD20" i="90"/>
  <c r="AC20" i="90"/>
  <c r="AB20" i="90"/>
  <c r="AA20" i="90"/>
  <c r="Z20" i="90"/>
  <c r="Y20" i="90"/>
  <c r="X20" i="90"/>
  <c r="W20" i="90"/>
  <c r="V20" i="90"/>
  <c r="U20" i="90"/>
  <c r="T20" i="90"/>
  <c r="S20" i="90"/>
  <c r="R20" i="90"/>
  <c r="Q20" i="90"/>
  <c r="P20" i="90"/>
  <c r="O20" i="90"/>
  <c r="N20" i="90"/>
  <c r="M20" i="90"/>
  <c r="L20" i="90"/>
  <c r="K20" i="90"/>
  <c r="J20" i="90"/>
  <c r="I20" i="90"/>
  <c r="H20" i="90"/>
  <c r="G20" i="90"/>
  <c r="F20" i="90"/>
  <c r="E20" i="90"/>
  <c r="AG134" i="89"/>
  <c r="AF134" i="89"/>
  <c r="AE134" i="89"/>
  <c r="AD134" i="89"/>
  <c r="AC134" i="89"/>
  <c r="AB134" i="89"/>
  <c r="AA134" i="89"/>
  <c r="Z134" i="89"/>
  <c r="Y134" i="89"/>
  <c r="X134" i="89"/>
  <c r="W134" i="89"/>
  <c r="V134" i="89"/>
  <c r="U134" i="89"/>
  <c r="T134" i="89"/>
  <c r="S134" i="89"/>
  <c r="R134" i="89"/>
  <c r="Q134" i="89"/>
  <c r="P134" i="89"/>
  <c r="O134" i="89"/>
  <c r="N134" i="89"/>
  <c r="M134" i="89"/>
  <c r="L134" i="89"/>
  <c r="K134" i="89"/>
  <c r="J134" i="89"/>
  <c r="I134" i="89"/>
  <c r="H134" i="89"/>
  <c r="G134" i="89"/>
  <c r="F134" i="89"/>
  <c r="E134" i="89"/>
  <c r="AG115" i="89"/>
  <c r="AF115" i="89"/>
  <c r="AE115" i="89"/>
  <c r="AD115" i="89"/>
  <c r="AC115" i="89"/>
  <c r="AB115" i="89"/>
  <c r="AA115" i="89"/>
  <c r="Z115" i="89"/>
  <c r="Y115" i="89"/>
  <c r="X115" i="89"/>
  <c r="W115" i="89"/>
  <c r="V115" i="89"/>
  <c r="U115" i="89"/>
  <c r="T115" i="89"/>
  <c r="S115" i="89"/>
  <c r="R115" i="89"/>
  <c r="Q115" i="89"/>
  <c r="P115" i="89"/>
  <c r="O115" i="89"/>
  <c r="N115" i="89"/>
  <c r="M115" i="89"/>
  <c r="L115" i="89"/>
  <c r="K115" i="89"/>
  <c r="J115" i="89"/>
  <c r="I115" i="89"/>
  <c r="H115" i="89"/>
  <c r="G115" i="89"/>
  <c r="F115" i="89"/>
  <c r="E115" i="89"/>
  <c r="AG96" i="89"/>
  <c r="AF96" i="89"/>
  <c r="AE96" i="89"/>
  <c r="AD96" i="89"/>
  <c r="AC96" i="89"/>
  <c r="AB96" i="89"/>
  <c r="AA96" i="89"/>
  <c r="Z96" i="89"/>
  <c r="Y96" i="89"/>
  <c r="X96" i="89"/>
  <c r="W96" i="89"/>
  <c r="V96" i="89"/>
  <c r="U96" i="89"/>
  <c r="T96" i="89"/>
  <c r="S96" i="89"/>
  <c r="R96" i="89"/>
  <c r="Q96" i="89"/>
  <c r="P96" i="89"/>
  <c r="O96" i="89"/>
  <c r="N96" i="89"/>
  <c r="M96" i="89"/>
  <c r="L96" i="89"/>
  <c r="K96" i="89"/>
  <c r="J96" i="89"/>
  <c r="I96" i="89"/>
  <c r="H96" i="89"/>
  <c r="G96" i="89"/>
  <c r="F96" i="89"/>
  <c r="E96" i="89"/>
  <c r="AG77" i="89"/>
  <c r="AF77" i="89"/>
  <c r="AE77" i="89"/>
  <c r="AD77" i="89"/>
  <c r="AC77" i="89"/>
  <c r="AB77" i="89"/>
  <c r="AA77" i="89"/>
  <c r="Z77" i="89"/>
  <c r="Y77" i="89"/>
  <c r="X77" i="89"/>
  <c r="W77" i="89"/>
  <c r="V77" i="89"/>
  <c r="U77" i="89"/>
  <c r="T77" i="89"/>
  <c r="S77" i="89"/>
  <c r="R77" i="89"/>
  <c r="Q77" i="89"/>
  <c r="P77" i="89"/>
  <c r="O77" i="89"/>
  <c r="N77" i="89"/>
  <c r="M77" i="89"/>
  <c r="L77" i="89"/>
  <c r="K77" i="89"/>
  <c r="J77" i="89"/>
  <c r="I77" i="89"/>
  <c r="H77" i="89"/>
  <c r="G77" i="89"/>
  <c r="F77" i="89"/>
  <c r="E77" i="89"/>
  <c r="AG58" i="89"/>
  <c r="AF58" i="89"/>
  <c r="AE58" i="89"/>
  <c r="AD58" i="89"/>
  <c r="AC58" i="89"/>
  <c r="AB58" i="89"/>
  <c r="AA58" i="89"/>
  <c r="Z58" i="89"/>
  <c r="Y58" i="89"/>
  <c r="X58" i="89"/>
  <c r="W58" i="89"/>
  <c r="V58" i="89"/>
  <c r="U58" i="89"/>
  <c r="T58" i="89"/>
  <c r="S58" i="89"/>
  <c r="R58" i="89"/>
  <c r="Q58" i="89"/>
  <c r="P58" i="89"/>
  <c r="O58" i="89"/>
  <c r="N58" i="89"/>
  <c r="M58" i="89"/>
  <c r="L58" i="89"/>
  <c r="K58" i="89"/>
  <c r="J58" i="89"/>
  <c r="I58" i="89"/>
  <c r="H58" i="89"/>
  <c r="G58" i="89"/>
  <c r="F58" i="89"/>
  <c r="E58" i="89"/>
  <c r="AG39" i="89"/>
  <c r="AF39" i="89"/>
  <c r="AE39" i="89"/>
  <c r="AD39" i="89"/>
  <c r="AC39" i="89"/>
  <c r="AB39" i="89"/>
  <c r="AA39" i="89"/>
  <c r="Z39" i="89"/>
  <c r="Y39" i="89"/>
  <c r="X39" i="89"/>
  <c r="W39" i="89"/>
  <c r="V39" i="89"/>
  <c r="U39" i="89"/>
  <c r="T39" i="89"/>
  <c r="S39" i="89"/>
  <c r="R39" i="89"/>
  <c r="Q39" i="89"/>
  <c r="P39" i="89"/>
  <c r="O39" i="89"/>
  <c r="N39" i="89"/>
  <c r="M39" i="89"/>
  <c r="L39" i="89"/>
  <c r="K39" i="89"/>
  <c r="J39" i="89"/>
  <c r="I39" i="89"/>
  <c r="H39" i="89"/>
  <c r="G39" i="89"/>
  <c r="F39" i="89"/>
  <c r="E39" i="89"/>
  <c r="AG20" i="89"/>
  <c r="AF20" i="89"/>
  <c r="AE20" i="89"/>
  <c r="AD20" i="89"/>
  <c r="AC20" i="89"/>
  <c r="AB20" i="89"/>
  <c r="AA20" i="89"/>
  <c r="Z20" i="89"/>
  <c r="Y20" i="89"/>
  <c r="X20" i="89"/>
  <c r="W20" i="89"/>
  <c r="V20" i="89"/>
  <c r="U20" i="89"/>
  <c r="T20" i="89"/>
  <c r="S20" i="89"/>
  <c r="R20" i="89"/>
  <c r="Q20" i="89"/>
  <c r="P20" i="89"/>
  <c r="O20" i="89"/>
  <c r="N20" i="89"/>
  <c r="M20" i="89"/>
  <c r="L20" i="89"/>
  <c r="K20" i="89"/>
  <c r="J20" i="89"/>
  <c r="I20" i="89"/>
  <c r="H20" i="89"/>
  <c r="G20" i="89"/>
  <c r="F20" i="89"/>
  <c r="E20" i="89"/>
  <c r="AG134" i="88"/>
  <c r="AF134" i="88"/>
  <c r="AE134" i="88"/>
  <c r="AD134" i="88"/>
  <c r="AC134" i="88"/>
  <c r="AB134" i="88"/>
  <c r="AA134" i="88"/>
  <c r="Z134" i="88"/>
  <c r="Y134" i="88"/>
  <c r="X134" i="88"/>
  <c r="W134" i="88"/>
  <c r="V134" i="88"/>
  <c r="U134" i="88"/>
  <c r="T134" i="88"/>
  <c r="S134" i="88"/>
  <c r="R134" i="88"/>
  <c r="Q134" i="88"/>
  <c r="P134" i="88"/>
  <c r="O134" i="88"/>
  <c r="N134" i="88"/>
  <c r="M134" i="88"/>
  <c r="L134" i="88"/>
  <c r="K134" i="88"/>
  <c r="J134" i="88"/>
  <c r="I134" i="88"/>
  <c r="H134" i="88"/>
  <c r="G134" i="88"/>
  <c r="F134" i="88"/>
  <c r="E134" i="88"/>
  <c r="AG115" i="88"/>
  <c r="AF115" i="88"/>
  <c r="AE115" i="88"/>
  <c r="AD115" i="88"/>
  <c r="AC115" i="88"/>
  <c r="AB115" i="88"/>
  <c r="AA115" i="88"/>
  <c r="Z115" i="88"/>
  <c r="Y115" i="88"/>
  <c r="X115" i="88"/>
  <c r="W115" i="88"/>
  <c r="V115" i="88"/>
  <c r="U115" i="88"/>
  <c r="T115" i="88"/>
  <c r="S115" i="88"/>
  <c r="R115" i="88"/>
  <c r="Q115" i="88"/>
  <c r="P115" i="88"/>
  <c r="O115" i="88"/>
  <c r="N115" i="88"/>
  <c r="M115" i="88"/>
  <c r="L115" i="88"/>
  <c r="K115" i="88"/>
  <c r="J115" i="88"/>
  <c r="I115" i="88"/>
  <c r="H115" i="88"/>
  <c r="G115" i="88"/>
  <c r="F115" i="88"/>
  <c r="E115" i="88"/>
  <c r="AG96" i="88"/>
  <c r="AF96" i="88"/>
  <c r="AE96" i="88"/>
  <c r="AD96" i="88"/>
  <c r="AC96" i="88"/>
  <c r="AB96" i="88"/>
  <c r="AA96" i="88"/>
  <c r="Z96" i="88"/>
  <c r="Y96" i="88"/>
  <c r="X96" i="88"/>
  <c r="W96" i="88"/>
  <c r="V96" i="88"/>
  <c r="U96" i="88"/>
  <c r="T96" i="88"/>
  <c r="S96" i="88"/>
  <c r="R96" i="88"/>
  <c r="Q96" i="88"/>
  <c r="P96" i="88"/>
  <c r="O96" i="88"/>
  <c r="N96" i="88"/>
  <c r="M96" i="88"/>
  <c r="L96" i="88"/>
  <c r="K96" i="88"/>
  <c r="J96" i="88"/>
  <c r="I96" i="88"/>
  <c r="H96" i="88"/>
  <c r="G96" i="88"/>
  <c r="F96" i="88"/>
  <c r="E96" i="88"/>
  <c r="AG77" i="88"/>
  <c r="AF77" i="88"/>
  <c r="AE77" i="88"/>
  <c r="AD77" i="88"/>
  <c r="AC77" i="88"/>
  <c r="AB77" i="88"/>
  <c r="AA77" i="88"/>
  <c r="Z77" i="88"/>
  <c r="Y77" i="88"/>
  <c r="X77" i="88"/>
  <c r="W77" i="88"/>
  <c r="V77" i="88"/>
  <c r="U77" i="88"/>
  <c r="T77" i="88"/>
  <c r="S77" i="88"/>
  <c r="R77" i="88"/>
  <c r="Q77" i="88"/>
  <c r="P77" i="88"/>
  <c r="O77" i="88"/>
  <c r="N77" i="88"/>
  <c r="M77" i="88"/>
  <c r="L77" i="88"/>
  <c r="K77" i="88"/>
  <c r="J77" i="88"/>
  <c r="I77" i="88"/>
  <c r="H77" i="88"/>
  <c r="G77" i="88"/>
  <c r="F77" i="88"/>
  <c r="E77" i="88"/>
  <c r="AG58" i="88"/>
  <c r="AF58" i="88"/>
  <c r="AE58" i="88"/>
  <c r="AD58" i="88"/>
  <c r="AC58" i="88"/>
  <c r="AB58" i="88"/>
  <c r="AA58" i="88"/>
  <c r="Z58" i="88"/>
  <c r="Y58" i="88"/>
  <c r="X58" i="88"/>
  <c r="W58" i="88"/>
  <c r="V58" i="88"/>
  <c r="U58" i="88"/>
  <c r="T58" i="88"/>
  <c r="S58" i="88"/>
  <c r="R58" i="88"/>
  <c r="Q58" i="88"/>
  <c r="P58" i="88"/>
  <c r="O58" i="88"/>
  <c r="N58" i="88"/>
  <c r="M58" i="88"/>
  <c r="L58" i="88"/>
  <c r="K58" i="88"/>
  <c r="J58" i="88"/>
  <c r="I58" i="88"/>
  <c r="H58" i="88"/>
  <c r="G58" i="88"/>
  <c r="F58" i="88"/>
  <c r="E58" i="88"/>
  <c r="AG39" i="88"/>
  <c r="AF39" i="88"/>
  <c r="AE39" i="88"/>
  <c r="AD39" i="88"/>
  <c r="AC39" i="88"/>
  <c r="AB39" i="88"/>
  <c r="AA39" i="88"/>
  <c r="Z39" i="88"/>
  <c r="Y39" i="88"/>
  <c r="X39" i="88"/>
  <c r="W39" i="88"/>
  <c r="V39" i="88"/>
  <c r="U39" i="88"/>
  <c r="T39" i="88"/>
  <c r="S39" i="88"/>
  <c r="R39" i="88"/>
  <c r="Q39" i="88"/>
  <c r="P39" i="88"/>
  <c r="O39" i="88"/>
  <c r="N39" i="88"/>
  <c r="M39" i="88"/>
  <c r="L39" i="88"/>
  <c r="K39" i="88"/>
  <c r="J39" i="88"/>
  <c r="I39" i="88"/>
  <c r="H39" i="88"/>
  <c r="G39" i="88"/>
  <c r="F39" i="88"/>
  <c r="E39" i="88"/>
  <c r="AG20" i="88"/>
  <c r="AF20" i="88"/>
  <c r="AE20" i="88"/>
  <c r="AD20" i="88"/>
  <c r="AC20" i="88"/>
  <c r="AB20" i="88"/>
  <c r="AA20" i="88"/>
  <c r="Z20" i="88"/>
  <c r="Y20" i="88"/>
  <c r="X20" i="88"/>
  <c r="W20" i="88"/>
  <c r="V20" i="88"/>
  <c r="U20" i="88"/>
  <c r="T20" i="88"/>
  <c r="S20" i="88"/>
  <c r="R20" i="88"/>
  <c r="Q20" i="88"/>
  <c r="P20" i="88"/>
  <c r="O20" i="88"/>
  <c r="N20" i="88"/>
  <c r="M20" i="88"/>
  <c r="L20" i="88"/>
  <c r="K20" i="88"/>
  <c r="J20" i="88"/>
  <c r="I20" i="88"/>
  <c r="H20" i="88"/>
  <c r="G20" i="88"/>
  <c r="F20" i="88"/>
  <c r="E20" i="88"/>
  <c r="AG134" i="87"/>
  <c r="AF134" i="87"/>
  <c r="AE134" i="87"/>
  <c r="AD134" i="87"/>
  <c r="AC134" i="87"/>
  <c r="AB134" i="87"/>
  <c r="AA134" i="87"/>
  <c r="Z134" i="87"/>
  <c r="Y134" i="87"/>
  <c r="X134" i="87"/>
  <c r="W134" i="87"/>
  <c r="V134" i="87"/>
  <c r="U134" i="87"/>
  <c r="T134" i="87"/>
  <c r="S134" i="87"/>
  <c r="R134" i="87"/>
  <c r="Q134" i="87"/>
  <c r="P134" i="87"/>
  <c r="O134" i="87"/>
  <c r="N134" i="87"/>
  <c r="M134" i="87"/>
  <c r="L134" i="87"/>
  <c r="K134" i="87"/>
  <c r="J134" i="87"/>
  <c r="I134" i="87"/>
  <c r="H134" i="87"/>
  <c r="G134" i="87"/>
  <c r="F134" i="87"/>
  <c r="E134" i="87"/>
  <c r="AG115" i="87"/>
  <c r="AF115" i="87"/>
  <c r="AE115" i="87"/>
  <c r="AD115" i="87"/>
  <c r="AC115" i="87"/>
  <c r="AB115" i="87"/>
  <c r="AA115" i="87"/>
  <c r="Z115" i="87"/>
  <c r="Y115" i="87"/>
  <c r="X115" i="87"/>
  <c r="W115" i="87"/>
  <c r="V115" i="87"/>
  <c r="U115" i="87"/>
  <c r="T115" i="87"/>
  <c r="S115" i="87"/>
  <c r="R115" i="87"/>
  <c r="Q115" i="87"/>
  <c r="P115" i="87"/>
  <c r="O115" i="87"/>
  <c r="N115" i="87"/>
  <c r="M115" i="87"/>
  <c r="L115" i="87"/>
  <c r="K115" i="87"/>
  <c r="J115" i="87"/>
  <c r="I115" i="87"/>
  <c r="H115" i="87"/>
  <c r="G115" i="87"/>
  <c r="F115" i="87"/>
  <c r="E115" i="87"/>
  <c r="AG96" i="87"/>
  <c r="AF96" i="87"/>
  <c r="AE96" i="87"/>
  <c r="AD96" i="87"/>
  <c r="AC96" i="87"/>
  <c r="AB96" i="87"/>
  <c r="AA96" i="87"/>
  <c r="Z96" i="87"/>
  <c r="Y96" i="87"/>
  <c r="X96" i="87"/>
  <c r="W96" i="87"/>
  <c r="V96" i="87"/>
  <c r="U96" i="87"/>
  <c r="T96" i="87"/>
  <c r="S96" i="87"/>
  <c r="R96" i="87"/>
  <c r="Q96" i="87"/>
  <c r="P96" i="87"/>
  <c r="O96" i="87"/>
  <c r="N96" i="87"/>
  <c r="M96" i="87"/>
  <c r="L96" i="87"/>
  <c r="K96" i="87"/>
  <c r="J96" i="87"/>
  <c r="I96" i="87"/>
  <c r="H96" i="87"/>
  <c r="G96" i="87"/>
  <c r="F96" i="87"/>
  <c r="E96" i="87"/>
  <c r="AG77" i="87"/>
  <c r="AF77" i="87"/>
  <c r="AE77" i="87"/>
  <c r="AD77" i="87"/>
  <c r="AC77" i="87"/>
  <c r="AB77" i="87"/>
  <c r="AA77" i="87"/>
  <c r="Z77" i="87"/>
  <c r="Y77" i="87"/>
  <c r="X77" i="87"/>
  <c r="W77" i="87"/>
  <c r="V77" i="87"/>
  <c r="U77" i="87"/>
  <c r="T77" i="87"/>
  <c r="S77" i="87"/>
  <c r="R77" i="87"/>
  <c r="Q77" i="87"/>
  <c r="P77" i="87"/>
  <c r="O77" i="87"/>
  <c r="N77" i="87"/>
  <c r="M77" i="87"/>
  <c r="L77" i="87"/>
  <c r="K77" i="87"/>
  <c r="J77" i="87"/>
  <c r="I77" i="87"/>
  <c r="H77" i="87"/>
  <c r="G77" i="87"/>
  <c r="F77" i="87"/>
  <c r="E77" i="87"/>
  <c r="AG58" i="87"/>
  <c r="AF58" i="87"/>
  <c r="AE58" i="87"/>
  <c r="AD58" i="87"/>
  <c r="AC58" i="87"/>
  <c r="AB58" i="87"/>
  <c r="AA58" i="87"/>
  <c r="Z58" i="87"/>
  <c r="Y58" i="87"/>
  <c r="X58" i="87"/>
  <c r="W58" i="87"/>
  <c r="V58" i="87"/>
  <c r="U58" i="87"/>
  <c r="T58" i="87"/>
  <c r="S58" i="87"/>
  <c r="R58" i="87"/>
  <c r="Q58" i="87"/>
  <c r="P58" i="87"/>
  <c r="O58" i="87"/>
  <c r="N58" i="87"/>
  <c r="M58" i="87"/>
  <c r="L58" i="87"/>
  <c r="K58" i="87"/>
  <c r="J58" i="87"/>
  <c r="I58" i="87"/>
  <c r="H58" i="87"/>
  <c r="G58" i="87"/>
  <c r="F58" i="87"/>
  <c r="E58" i="87"/>
  <c r="AG39" i="87"/>
  <c r="AF39" i="87"/>
  <c r="AE39" i="87"/>
  <c r="AD39" i="87"/>
  <c r="AC39" i="87"/>
  <c r="AB39" i="87"/>
  <c r="AA39" i="87"/>
  <c r="Z39" i="87"/>
  <c r="Y39" i="87"/>
  <c r="X39" i="87"/>
  <c r="W39" i="87"/>
  <c r="V39" i="87"/>
  <c r="U39" i="87"/>
  <c r="T39" i="87"/>
  <c r="S39" i="87"/>
  <c r="R39" i="87"/>
  <c r="Q39" i="87"/>
  <c r="P39" i="87"/>
  <c r="O39" i="87"/>
  <c r="N39" i="87"/>
  <c r="M39" i="87"/>
  <c r="L39" i="87"/>
  <c r="K39" i="87"/>
  <c r="J39" i="87"/>
  <c r="I39" i="87"/>
  <c r="H39" i="87"/>
  <c r="G39" i="87"/>
  <c r="F39" i="87"/>
  <c r="E39" i="87"/>
  <c r="AG20" i="87"/>
  <c r="AF20" i="87"/>
  <c r="AE20" i="87"/>
  <c r="AD20" i="87"/>
  <c r="AC20" i="87"/>
  <c r="AB20" i="87"/>
  <c r="AA20" i="87"/>
  <c r="Z20" i="87"/>
  <c r="Y20" i="87"/>
  <c r="X20" i="87"/>
  <c r="W20" i="87"/>
  <c r="V20" i="87"/>
  <c r="U20" i="87"/>
  <c r="T20" i="87"/>
  <c r="S20" i="87"/>
  <c r="R20" i="87"/>
  <c r="Q20" i="87"/>
  <c r="P20" i="87"/>
  <c r="O20" i="87"/>
  <c r="N20" i="87"/>
  <c r="M20" i="87"/>
  <c r="L20" i="87"/>
  <c r="K20" i="87"/>
  <c r="J20" i="87"/>
  <c r="I20" i="87"/>
  <c r="H20" i="87"/>
  <c r="G20" i="87"/>
  <c r="F20" i="87"/>
  <c r="E20" i="87"/>
  <c r="AG134" i="86"/>
  <c r="AF134" i="86"/>
  <c r="AE134" i="86"/>
  <c r="AD134" i="86"/>
  <c r="AC134" i="86"/>
  <c r="AB134" i="86"/>
  <c r="AA134" i="86"/>
  <c r="Z134" i="86"/>
  <c r="Y134" i="86"/>
  <c r="X134" i="86"/>
  <c r="W134" i="86"/>
  <c r="V134" i="86"/>
  <c r="U134" i="86"/>
  <c r="T134" i="86"/>
  <c r="S134" i="86"/>
  <c r="R134" i="86"/>
  <c r="Q134" i="86"/>
  <c r="P134" i="86"/>
  <c r="O134" i="86"/>
  <c r="N134" i="86"/>
  <c r="M134" i="86"/>
  <c r="L134" i="86"/>
  <c r="K134" i="86"/>
  <c r="J134" i="86"/>
  <c r="I134" i="86"/>
  <c r="H134" i="86"/>
  <c r="G134" i="86"/>
  <c r="F134" i="86"/>
  <c r="E134" i="86"/>
  <c r="AG115" i="86"/>
  <c r="AF115" i="86"/>
  <c r="AE115" i="86"/>
  <c r="AD115" i="86"/>
  <c r="AC115" i="86"/>
  <c r="AB115" i="86"/>
  <c r="AA115" i="86"/>
  <c r="Z115" i="86"/>
  <c r="Y115" i="86"/>
  <c r="X115" i="86"/>
  <c r="W115" i="86"/>
  <c r="V115" i="86"/>
  <c r="U115" i="86"/>
  <c r="T115" i="86"/>
  <c r="S115" i="86"/>
  <c r="R115" i="86"/>
  <c r="Q115" i="86"/>
  <c r="P115" i="86"/>
  <c r="O115" i="86"/>
  <c r="N115" i="86"/>
  <c r="M115" i="86"/>
  <c r="L115" i="86"/>
  <c r="K115" i="86"/>
  <c r="J115" i="86"/>
  <c r="I115" i="86"/>
  <c r="H115" i="86"/>
  <c r="G115" i="86"/>
  <c r="F115" i="86"/>
  <c r="E115" i="86"/>
  <c r="AG96" i="86"/>
  <c r="AF96" i="86"/>
  <c r="AE96" i="86"/>
  <c r="AD96" i="86"/>
  <c r="AC96" i="86"/>
  <c r="AB96" i="86"/>
  <c r="AA96" i="86"/>
  <c r="Z96" i="86"/>
  <c r="Y96" i="86"/>
  <c r="X96" i="86"/>
  <c r="W96" i="86"/>
  <c r="V96" i="86"/>
  <c r="U96" i="86"/>
  <c r="T96" i="86"/>
  <c r="S96" i="86"/>
  <c r="R96" i="86"/>
  <c r="Q96" i="86"/>
  <c r="P96" i="86"/>
  <c r="O96" i="86"/>
  <c r="N96" i="86"/>
  <c r="M96" i="86"/>
  <c r="L96" i="86"/>
  <c r="K96" i="86"/>
  <c r="J96" i="86"/>
  <c r="I96" i="86"/>
  <c r="H96" i="86"/>
  <c r="G96" i="86"/>
  <c r="F96" i="86"/>
  <c r="E96" i="86"/>
  <c r="AG77" i="86"/>
  <c r="AF77" i="86"/>
  <c r="AE77" i="86"/>
  <c r="AD77" i="86"/>
  <c r="AC77" i="86"/>
  <c r="AB77" i="86"/>
  <c r="AA77" i="86"/>
  <c r="Z77" i="86"/>
  <c r="Y77" i="86"/>
  <c r="X77" i="86"/>
  <c r="W77" i="86"/>
  <c r="V77" i="86"/>
  <c r="U77" i="86"/>
  <c r="T77" i="86"/>
  <c r="S77" i="86"/>
  <c r="R77" i="86"/>
  <c r="Q77" i="86"/>
  <c r="P77" i="86"/>
  <c r="O77" i="86"/>
  <c r="N77" i="86"/>
  <c r="M77" i="86"/>
  <c r="L77" i="86"/>
  <c r="K77" i="86"/>
  <c r="J77" i="86"/>
  <c r="I77" i="86"/>
  <c r="H77" i="86"/>
  <c r="G77" i="86"/>
  <c r="F77" i="86"/>
  <c r="E77" i="86"/>
  <c r="AG58" i="86"/>
  <c r="AF58" i="86"/>
  <c r="AE58" i="86"/>
  <c r="AD58" i="86"/>
  <c r="AC58" i="86"/>
  <c r="AB58" i="86"/>
  <c r="AA58" i="86"/>
  <c r="Z58" i="86"/>
  <c r="Y58" i="86"/>
  <c r="X58" i="86"/>
  <c r="W58" i="86"/>
  <c r="V58" i="86"/>
  <c r="U58" i="86"/>
  <c r="T58" i="86"/>
  <c r="S58" i="86"/>
  <c r="R58" i="86"/>
  <c r="Q58" i="86"/>
  <c r="P58" i="86"/>
  <c r="O58" i="86"/>
  <c r="N58" i="86"/>
  <c r="M58" i="86"/>
  <c r="L58" i="86"/>
  <c r="K58" i="86"/>
  <c r="J58" i="86"/>
  <c r="I58" i="86"/>
  <c r="H58" i="86"/>
  <c r="G58" i="86"/>
  <c r="F58" i="86"/>
  <c r="E58" i="86"/>
  <c r="AG39" i="86"/>
  <c r="AF39" i="86"/>
  <c r="AE39" i="86"/>
  <c r="AD39" i="86"/>
  <c r="AC39" i="86"/>
  <c r="AB39" i="86"/>
  <c r="AA39" i="86"/>
  <c r="Z39" i="86"/>
  <c r="Y39" i="86"/>
  <c r="X39" i="86"/>
  <c r="W39" i="86"/>
  <c r="V39" i="86"/>
  <c r="U39" i="86"/>
  <c r="T39" i="86"/>
  <c r="S39" i="86"/>
  <c r="R39" i="86"/>
  <c r="Q39" i="86"/>
  <c r="P39" i="86"/>
  <c r="O39" i="86"/>
  <c r="N39" i="86"/>
  <c r="M39" i="86"/>
  <c r="L39" i="86"/>
  <c r="K39" i="86"/>
  <c r="J39" i="86"/>
  <c r="I39" i="86"/>
  <c r="H39" i="86"/>
  <c r="G39" i="86"/>
  <c r="F39" i="86"/>
  <c r="E39" i="86"/>
  <c r="AG20" i="86"/>
  <c r="AF20" i="86"/>
  <c r="AE20" i="86"/>
  <c r="AD20" i="86"/>
  <c r="AC20" i="86"/>
  <c r="AB20" i="86"/>
  <c r="AA20" i="86"/>
  <c r="Z20" i="86"/>
  <c r="Y20" i="86"/>
  <c r="X20" i="86"/>
  <c r="W20" i="86"/>
  <c r="V20" i="86"/>
  <c r="U20" i="86"/>
  <c r="T20" i="86"/>
  <c r="S20" i="86"/>
  <c r="R20" i="86"/>
  <c r="Q20" i="86"/>
  <c r="P20" i="86"/>
  <c r="O20" i="86"/>
  <c r="N20" i="86"/>
  <c r="M20" i="86"/>
  <c r="L20" i="86"/>
  <c r="K20" i="86"/>
  <c r="J20" i="86"/>
  <c r="I20" i="86"/>
  <c r="H20" i="86"/>
  <c r="G20" i="86"/>
  <c r="F20" i="86"/>
  <c r="E20" i="86"/>
  <c r="AG134" i="85"/>
  <c r="AF134" i="85"/>
  <c r="AE134" i="85"/>
  <c r="AD134" i="85"/>
  <c r="AC134" i="85"/>
  <c r="AB134" i="85"/>
  <c r="AA134" i="85"/>
  <c r="Z134" i="85"/>
  <c r="Y134" i="85"/>
  <c r="X134" i="85"/>
  <c r="W134" i="85"/>
  <c r="V134" i="85"/>
  <c r="U134" i="85"/>
  <c r="T134" i="85"/>
  <c r="S134" i="85"/>
  <c r="R134" i="85"/>
  <c r="Q134" i="85"/>
  <c r="P134" i="85"/>
  <c r="O134" i="85"/>
  <c r="N134" i="85"/>
  <c r="M134" i="85"/>
  <c r="L134" i="85"/>
  <c r="K134" i="85"/>
  <c r="J134" i="85"/>
  <c r="I134" i="85"/>
  <c r="H134" i="85"/>
  <c r="G134" i="85"/>
  <c r="F134" i="85"/>
  <c r="E134" i="85"/>
  <c r="AG115" i="85"/>
  <c r="AF115" i="85"/>
  <c r="AE115" i="85"/>
  <c r="AD115" i="85"/>
  <c r="AC115" i="85"/>
  <c r="AB115" i="85"/>
  <c r="AA115" i="85"/>
  <c r="Z115" i="85"/>
  <c r="Y115" i="85"/>
  <c r="X115" i="85"/>
  <c r="W115" i="85"/>
  <c r="V115" i="85"/>
  <c r="U115" i="85"/>
  <c r="T115" i="85"/>
  <c r="S115" i="85"/>
  <c r="R115" i="85"/>
  <c r="Q115" i="85"/>
  <c r="P115" i="85"/>
  <c r="O115" i="85"/>
  <c r="N115" i="85"/>
  <c r="M115" i="85"/>
  <c r="L115" i="85"/>
  <c r="K115" i="85"/>
  <c r="J115" i="85"/>
  <c r="I115" i="85"/>
  <c r="H115" i="85"/>
  <c r="G115" i="85"/>
  <c r="F115" i="85"/>
  <c r="E115" i="85"/>
  <c r="AG96" i="85"/>
  <c r="AF96" i="85"/>
  <c r="AE96" i="85"/>
  <c r="AD96" i="85"/>
  <c r="AC96" i="85"/>
  <c r="AB96" i="85"/>
  <c r="AA96" i="85"/>
  <c r="Z96" i="85"/>
  <c r="Y96" i="85"/>
  <c r="X96" i="85"/>
  <c r="W96" i="85"/>
  <c r="V96" i="85"/>
  <c r="U96" i="85"/>
  <c r="T96" i="85"/>
  <c r="S96" i="85"/>
  <c r="R96" i="85"/>
  <c r="Q96" i="85"/>
  <c r="P96" i="85"/>
  <c r="O96" i="85"/>
  <c r="N96" i="85"/>
  <c r="M96" i="85"/>
  <c r="L96" i="85"/>
  <c r="K96" i="85"/>
  <c r="J96" i="85"/>
  <c r="I96" i="85"/>
  <c r="H96" i="85"/>
  <c r="G96" i="85"/>
  <c r="F96" i="85"/>
  <c r="E96" i="85"/>
  <c r="AG77" i="85"/>
  <c r="AF77" i="85"/>
  <c r="AE77" i="85"/>
  <c r="AD77" i="85"/>
  <c r="AC77" i="85"/>
  <c r="AB77" i="85"/>
  <c r="AA77" i="85"/>
  <c r="Z77" i="85"/>
  <c r="Y77" i="85"/>
  <c r="X77" i="85"/>
  <c r="W77" i="85"/>
  <c r="V77" i="85"/>
  <c r="U77" i="85"/>
  <c r="T77" i="85"/>
  <c r="S77" i="85"/>
  <c r="R77" i="85"/>
  <c r="Q77" i="85"/>
  <c r="P77" i="85"/>
  <c r="O77" i="85"/>
  <c r="N77" i="85"/>
  <c r="M77" i="85"/>
  <c r="L77" i="85"/>
  <c r="K77" i="85"/>
  <c r="J77" i="85"/>
  <c r="I77" i="85"/>
  <c r="H77" i="85"/>
  <c r="G77" i="85"/>
  <c r="F77" i="85"/>
  <c r="E77" i="85"/>
  <c r="AG58" i="85"/>
  <c r="AF58" i="85"/>
  <c r="AE58" i="85"/>
  <c r="AD58" i="85"/>
  <c r="AC58" i="85"/>
  <c r="AB58" i="85"/>
  <c r="AA58" i="85"/>
  <c r="Z58" i="85"/>
  <c r="Y58" i="85"/>
  <c r="X58" i="85"/>
  <c r="W58" i="85"/>
  <c r="V58" i="85"/>
  <c r="U58" i="85"/>
  <c r="T58" i="85"/>
  <c r="S58" i="85"/>
  <c r="R58" i="85"/>
  <c r="Q58" i="85"/>
  <c r="P58" i="85"/>
  <c r="O58" i="85"/>
  <c r="N58" i="85"/>
  <c r="M58" i="85"/>
  <c r="L58" i="85"/>
  <c r="K58" i="85"/>
  <c r="J58" i="85"/>
  <c r="I58" i="85"/>
  <c r="H58" i="85"/>
  <c r="G58" i="85"/>
  <c r="F58" i="85"/>
  <c r="E58" i="85"/>
  <c r="AG39" i="85"/>
  <c r="AF39" i="85"/>
  <c r="AE39" i="85"/>
  <c r="AD39" i="85"/>
  <c r="AC39" i="85"/>
  <c r="AB39" i="85"/>
  <c r="AA39" i="85"/>
  <c r="Z39" i="85"/>
  <c r="Y39" i="85"/>
  <c r="X39" i="85"/>
  <c r="W39" i="85"/>
  <c r="V39" i="85"/>
  <c r="U39" i="85"/>
  <c r="T39" i="85"/>
  <c r="S39" i="85"/>
  <c r="R39" i="85"/>
  <c r="Q39" i="85"/>
  <c r="P39" i="85"/>
  <c r="O39" i="85"/>
  <c r="N39" i="85"/>
  <c r="M39" i="85"/>
  <c r="L39" i="85"/>
  <c r="K39" i="85"/>
  <c r="J39" i="85"/>
  <c r="I39" i="85"/>
  <c r="H39" i="85"/>
  <c r="G39" i="85"/>
  <c r="F39" i="85"/>
  <c r="E39" i="85"/>
  <c r="AG20" i="85"/>
  <c r="AF20" i="85"/>
  <c r="AE20" i="85"/>
  <c r="AD20" i="85"/>
  <c r="AC20" i="85"/>
  <c r="AB20" i="85"/>
  <c r="AA20" i="85"/>
  <c r="Z20" i="85"/>
  <c r="Y20" i="85"/>
  <c r="X20" i="85"/>
  <c r="W20" i="85"/>
  <c r="V20" i="85"/>
  <c r="U20" i="85"/>
  <c r="T20" i="85"/>
  <c r="S20" i="85"/>
  <c r="R20" i="85"/>
  <c r="Q20" i="85"/>
  <c r="P20" i="85"/>
  <c r="O20" i="85"/>
  <c r="N20" i="85"/>
  <c r="M20" i="85"/>
  <c r="L20" i="85"/>
  <c r="K20" i="85"/>
  <c r="J20" i="85"/>
  <c r="I20" i="85"/>
  <c r="H20" i="85"/>
  <c r="G20" i="85"/>
  <c r="F20" i="85"/>
  <c r="E20" i="85"/>
  <c r="AG134" i="84"/>
  <c r="AF134" i="84"/>
  <c r="AE134" i="84"/>
  <c r="AD134" i="84"/>
  <c r="AC134" i="84"/>
  <c r="AB134" i="84"/>
  <c r="AA134" i="84"/>
  <c r="Z134" i="84"/>
  <c r="Y134" i="84"/>
  <c r="X134" i="84"/>
  <c r="W134" i="84"/>
  <c r="V134" i="84"/>
  <c r="U134" i="84"/>
  <c r="T134" i="84"/>
  <c r="S134" i="84"/>
  <c r="R134" i="84"/>
  <c r="Q134" i="84"/>
  <c r="P134" i="84"/>
  <c r="O134" i="84"/>
  <c r="N134" i="84"/>
  <c r="M134" i="84"/>
  <c r="L134" i="84"/>
  <c r="K134" i="84"/>
  <c r="J134" i="84"/>
  <c r="I134" i="84"/>
  <c r="H134" i="84"/>
  <c r="G134" i="84"/>
  <c r="F134" i="84"/>
  <c r="E134" i="84"/>
  <c r="AG115" i="84"/>
  <c r="AF115" i="84"/>
  <c r="AE115" i="84"/>
  <c r="AD115" i="84"/>
  <c r="AC115" i="84"/>
  <c r="AB115" i="84"/>
  <c r="AA115" i="84"/>
  <c r="Z115" i="84"/>
  <c r="Y115" i="84"/>
  <c r="X115" i="84"/>
  <c r="W115" i="84"/>
  <c r="V115" i="84"/>
  <c r="U115" i="84"/>
  <c r="T115" i="84"/>
  <c r="S115" i="84"/>
  <c r="R115" i="84"/>
  <c r="Q115" i="84"/>
  <c r="P115" i="84"/>
  <c r="O115" i="84"/>
  <c r="N115" i="84"/>
  <c r="M115" i="84"/>
  <c r="L115" i="84"/>
  <c r="K115" i="84"/>
  <c r="J115" i="84"/>
  <c r="I115" i="84"/>
  <c r="H115" i="84"/>
  <c r="G115" i="84"/>
  <c r="F115" i="84"/>
  <c r="E115" i="84"/>
  <c r="AG96" i="84"/>
  <c r="AF96" i="84"/>
  <c r="AE96" i="84"/>
  <c r="AD96" i="84"/>
  <c r="AC96" i="84"/>
  <c r="AB96" i="84"/>
  <c r="AA96" i="84"/>
  <c r="Z96" i="84"/>
  <c r="Y96" i="84"/>
  <c r="X96" i="84"/>
  <c r="W96" i="84"/>
  <c r="V96" i="84"/>
  <c r="U96" i="84"/>
  <c r="T96" i="84"/>
  <c r="S96" i="84"/>
  <c r="R96" i="84"/>
  <c r="Q96" i="84"/>
  <c r="P96" i="84"/>
  <c r="O96" i="84"/>
  <c r="N96" i="84"/>
  <c r="M96" i="84"/>
  <c r="L96" i="84"/>
  <c r="K96" i="84"/>
  <c r="J96" i="84"/>
  <c r="I96" i="84"/>
  <c r="H96" i="84"/>
  <c r="G96" i="84"/>
  <c r="F96" i="84"/>
  <c r="E96" i="84"/>
  <c r="AG77" i="84"/>
  <c r="AF77" i="84"/>
  <c r="AE77" i="84"/>
  <c r="AD77" i="84"/>
  <c r="AC77" i="84"/>
  <c r="AB77" i="84"/>
  <c r="AA77" i="84"/>
  <c r="Z77" i="84"/>
  <c r="Y77" i="84"/>
  <c r="X77" i="84"/>
  <c r="W77" i="84"/>
  <c r="V77" i="84"/>
  <c r="U77" i="84"/>
  <c r="T77" i="84"/>
  <c r="S77" i="84"/>
  <c r="R77" i="84"/>
  <c r="Q77" i="84"/>
  <c r="P77" i="84"/>
  <c r="O77" i="84"/>
  <c r="N77" i="84"/>
  <c r="M77" i="84"/>
  <c r="L77" i="84"/>
  <c r="K77" i="84"/>
  <c r="J77" i="84"/>
  <c r="I77" i="84"/>
  <c r="H77" i="84"/>
  <c r="G77" i="84"/>
  <c r="F77" i="84"/>
  <c r="E77" i="84"/>
  <c r="AG58" i="84"/>
  <c r="AF58" i="84"/>
  <c r="AE58" i="84"/>
  <c r="AD58" i="84"/>
  <c r="AC58" i="84"/>
  <c r="AB58" i="84"/>
  <c r="AA58" i="84"/>
  <c r="Z58" i="84"/>
  <c r="Y58" i="84"/>
  <c r="X58" i="84"/>
  <c r="W58" i="84"/>
  <c r="V58" i="84"/>
  <c r="U58" i="84"/>
  <c r="T58" i="84"/>
  <c r="S58" i="84"/>
  <c r="R58" i="84"/>
  <c r="Q58" i="84"/>
  <c r="P58" i="84"/>
  <c r="O58" i="84"/>
  <c r="N58" i="84"/>
  <c r="M58" i="84"/>
  <c r="L58" i="84"/>
  <c r="K58" i="84"/>
  <c r="J58" i="84"/>
  <c r="I58" i="84"/>
  <c r="H58" i="84"/>
  <c r="G58" i="84"/>
  <c r="F58" i="84"/>
  <c r="E58" i="84"/>
  <c r="AG39" i="84"/>
  <c r="AF39" i="84"/>
  <c r="AE39" i="84"/>
  <c r="AD39" i="84"/>
  <c r="AC39" i="84"/>
  <c r="AB39" i="84"/>
  <c r="AA39" i="84"/>
  <c r="Z39" i="84"/>
  <c r="Y39" i="84"/>
  <c r="X39" i="84"/>
  <c r="W39" i="84"/>
  <c r="V39" i="84"/>
  <c r="U39" i="84"/>
  <c r="T39" i="84"/>
  <c r="S39" i="84"/>
  <c r="R39" i="84"/>
  <c r="Q39" i="84"/>
  <c r="P39" i="84"/>
  <c r="O39" i="84"/>
  <c r="N39" i="84"/>
  <c r="M39" i="84"/>
  <c r="L39" i="84"/>
  <c r="K39" i="84"/>
  <c r="J39" i="84"/>
  <c r="I39" i="84"/>
  <c r="H39" i="84"/>
  <c r="G39" i="84"/>
  <c r="F39" i="84"/>
  <c r="E39" i="84"/>
  <c r="AG20" i="84"/>
  <c r="AF20" i="84"/>
  <c r="AE20" i="84"/>
  <c r="AD20" i="84"/>
  <c r="AC20" i="84"/>
  <c r="AB20" i="84"/>
  <c r="AA20" i="84"/>
  <c r="Z20" i="84"/>
  <c r="Y20" i="84"/>
  <c r="X20" i="84"/>
  <c r="W20" i="84"/>
  <c r="V20" i="84"/>
  <c r="U20" i="84"/>
  <c r="T20" i="84"/>
  <c r="S20" i="84"/>
  <c r="R20" i="84"/>
  <c r="Q20" i="84"/>
  <c r="P20" i="84"/>
  <c r="O20" i="84"/>
  <c r="N20" i="84"/>
  <c r="M20" i="84"/>
  <c r="L20" i="84"/>
  <c r="K20" i="84"/>
  <c r="J20" i="84"/>
  <c r="I20" i="84"/>
  <c r="H20" i="84"/>
  <c r="G20" i="84"/>
  <c r="F20" i="84"/>
  <c r="E20" i="84"/>
  <c r="AG134" i="83"/>
  <c r="AF134" i="83"/>
  <c r="AE134" i="83"/>
  <c r="AD134" i="83"/>
  <c r="AC134" i="83"/>
  <c r="AB134" i="83"/>
  <c r="AA134" i="83"/>
  <c r="Z134" i="83"/>
  <c r="Y134" i="83"/>
  <c r="X134" i="83"/>
  <c r="W134" i="83"/>
  <c r="V134" i="83"/>
  <c r="U134" i="83"/>
  <c r="T134" i="83"/>
  <c r="S134" i="83"/>
  <c r="R134" i="83"/>
  <c r="Q134" i="83"/>
  <c r="P134" i="83"/>
  <c r="O134" i="83"/>
  <c r="N134" i="83"/>
  <c r="M134" i="83"/>
  <c r="L134" i="83"/>
  <c r="K134" i="83"/>
  <c r="J134" i="83"/>
  <c r="I134" i="83"/>
  <c r="H134" i="83"/>
  <c r="G134" i="83"/>
  <c r="F134" i="83"/>
  <c r="E134" i="83"/>
  <c r="AG115" i="83"/>
  <c r="AF115" i="83"/>
  <c r="AE115" i="83"/>
  <c r="AD115" i="83"/>
  <c r="AC115" i="83"/>
  <c r="AB115" i="83"/>
  <c r="AA115" i="83"/>
  <c r="Z115" i="83"/>
  <c r="Y115" i="83"/>
  <c r="X115" i="83"/>
  <c r="W115" i="83"/>
  <c r="V115" i="83"/>
  <c r="U115" i="83"/>
  <c r="T115" i="83"/>
  <c r="S115" i="83"/>
  <c r="R115" i="83"/>
  <c r="Q115" i="83"/>
  <c r="P115" i="83"/>
  <c r="O115" i="83"/>
  <c r="N115" i="83"/>
  <c r="M115" i="83"/>
  <c r="L115" i="83"/>
  <c r="K115" i="83"/>
  <c r="J115" i="83"/>
  <c r="I115" i="83"/>
  <c r="H115" i="83"/>
  <c r="G115" i="83"/>
  <c r="F115" i="83"/>
  <c r="E115" i="83"/>
  <c r="AG96" i="83"/>
  <c r="AF96" i="83"/>
  <c r="AE96" i="83"/>
  <c r="AD96" i="83"/>
  <c r="AC96" i="83"/>
  <c r="AB96" i="83"/>
  <c r="AA96" i="83"/>
  <c r="Z96" i="83"/>
  <c r="Y96" i="83"/>
  <c r="X96" i="83"/>
  <c r="W96" i="83"/>
  <c r="V96" i="83"/>
  <c r="U96" i="83"/>
  <c r="T96" i="83"/>
  <c r="S96" i="83"/>
  <c r="R96" i="83"/>
  <c r="Q96" i="83"/>
  <c r="P96" i="83"/>
  <c r="O96" i="83"/>
  <c r="N96" i="83"/>
  <c r="M96" i="83"/>
  <c r="L96" i="83"/>
  <c r="K96" i="83"/>
  <c r="J96" i="83"/>
  <c r="I96" i="83"/>
  <c r="H96" i="83"/>
  <c r="G96" i="83"/>
  <c r="F96" i="83"/>
  <c r="E96" i="83"/>
  <c r="AG77" i="83"/>
  <c r="AF77" i="83"/>
  <c r="AE77" i="83"/>
  <c r="AD77" i="83"/>
  <c r="AC77" i="83"/>
  <c r="AB77" i="83"/>
  <c r="AA77" i="83"/>
  <c r="Z77" i="83"/>
  <c r="Y77" i="83"/>
  <c r="X77" i="83"/>
  <c r="W77" i="83"/>
  <c r="V77" i="83"/>
  <c r="U77" i="83"/>
  <c r="T77" i="83"/>
  <c r="S77" i="83"/>
  <c r="R77" i="83"/>
  <c r="Q77" i="83"/>
  <c r="P77" i="83"/>
  <c r="O77" i="83"/>
  <c r="N77" i="83"/>
  <c r="M77" i="83"/>
  <c r="L77" i="83"/>
  <c r="K77" i="83"/>
  <c r="J77" i="83"/>
  <c r="I77" i="83"/>
  <c r="H77" i="83"/>
  <c r="G77" i="83"/>
  <c r="F77" i="83"/>
  <c r="E77" i="83"/>
  <c r="AG58" i="83"/>
  <c r="AF58" i="83"/>
  <c r="AE58" i="83"/>
  <c r="AD58" i="83"/>
  <c r="AC58" i="83"/>
  <c r="AB58" i="83"/>
  <c r="AA58" i="83"/>
  <c r="Z58" i="83"/>
  <c r="Y58" i="83"/>
  <c r="X58" i="83"/>
  <c r="W58" i="83"/>
  <c r="V58" i="83"/>
  <c r="U58" i="83"/>
  <c r="T58" i="83"/>
  <c r="S58" i="83"/>
  <c r="R58" i="83"/>
  <c r="Q58" i="83"/>
  <c r="P58" i="83"/>
  <c r="O58" i="83"/>
  <c r="N58" i="83"/>
  <c r="M58" i="83"/>
  <c r="L58" i="83"/>
  <c r="K58" i="83"/>
  <c r="J58" i="83"/>
  <c r="I58" i="83"/>
  <c r="H58" i="83"/>
  <c r="G58" i="83"/>
  <c r="F58" i="83"/>
  <c r="E58" i="83"/>
  <c r="AG39" i="83"/>
  <c r="AF39" i="83"/>
  <c r="AE39" i="83"/>
  <c r="AD39" i="83"/>
  <c r="AC39" i="83"/>
  <c r="AB39" i="83"/>
  <c r="AA39" i="83"/>
  <c r="Z39" i="83"/>
  <c r="Y39" i="83"/>
  <c r="X39" i="83"/>
  <c r="W39" i="83"/>
  <c r="V39" i="83"/>
  <c r="U39" i="83"/>
  <c r="T39" i="83"/>
  <c r="S39" i="83"/>
  <c r="R39" i="83"/>
  <c r="Q39" i="83"/>
  <c r="P39" i="83"/>
  <c r="O39" i="83"/>
  <c r="N39" i="83"/>
  <c r="M39" i="83"/>
  <c r="L39" i="83"/>
  <c r="K39" i="83"/>
  <c r="J39" i="83"/>
  <c r="I39" i="83"/>
  <c r="H39" i="83"/>
  <c r="G39" i="83"/>
  <c r="F39" i="83"/>
  <c r="E39" i="83"/>
  <c r="AG20" i="83"/>
  <c r="AF20" i="83"/>
  <c r="AE20" i="83"/>
  <c r="AD20" i="83"/>
  <c r="AC20" i="83"/>
  <c r="AB20" i="83"/>
  <c r="AA20" i="83"/>
  <c r="Z20" i="83"/>
  <c r="Y20" i="83"/>
  <c r="X20" i="83"/>
  <c r="W20" i="83"/>
  <c r="V20" i="83"/>
  <c r="U20" i="83"/>
  <c r="T20" i="83"/>
  <c r="S20" i="83"/>
  <c r="R20" i="83"/>
  <c r="Q20" i="83"/>
  <c r="P20" i="83"/>
  <c r="O20" i="83"/>
  <c r="N20" i="83"/>
  <c r="M20" i="83"/>
  <c r="L20" i="83"/>
  <c r="K20" i="83"/>
  <c r="J20" i="83"/>
  <c r="I20" i="83"/>
  <c r="H20" i="83"/>
  <c r="G20" i="83"/>
  <c r="F20" i="83"/>
  <c r="E20" i="83"/>
  <c r="AG134" i="82"/>
  <c r="AF134" i="82"/>
  <c r="AE134" i="82"/>
  <c r="AD134" i="82"/>
  <c r="AC134" i="82"/>
  <c r="AB134" i="82"/>
  <c r="AA134" i="82"/>
  <c r="Z134" i="82"/>
  <c r="Y134" i="82"/>
  <c r="X134" i="82"/>
  <c r="W134" i="82"/>
  <c r="V134" i="82"/>
  <c r="U134" i="82"/>
  <c r="T134" i="82"/>
  <c r="S134" i="82"/>
  <c r="R134" i="82"/>
  <c r="Q134" i="82"/>
  <c r="P134" i="82"/>
  <c r="O134" i="82"/>
  <c r="N134" i="82"/>
  <c r="M134" i="82"/>
  <c r="L134" i="82"/>
  <c r="K134" i="82"/>
  <c r="J134" i="82"/>
  <c r="I134" i="82"/>
  <c r="H134" i="82"/>
  <c r="G134" i="82"/>
  <c r="F134" i="82"/>
  <c r="E134" i="82"/>
  <c r="AG115" i="82"/>
  <c r="AF115" i="82"/>
  <c r="AE115" i="82"/>
  <c r="AD115" i="82"/>
  <c r="AC115" i="82"/>
  <c r="AB115" i="82"/>
  <c r="AA115" i="82"/>
  <c r="Z115" i="82"/>
  <c r="Y115" i="82"/>
  <c r="X115" i="82"/>
  <c r="W115" i="82"/>
  <c r="V115" i="82"/>
  <c r="U115" i="82"/>
  <c r="T115" i="82"/>
  <c r="S115" i="82"/>
  <c r="R115" i="82"/>
  <c r="Q115" i="82"/>
  <c r="P115" i="82"/>
  <c r="O115" i="82"/>
  <c r="N115" i="82"/>
  <c r="M115" i="82"/>
  <c r="L115" i="82"/>
  <c r="K115" i="82"/>
  <c r="J115" i="82"/>
  <c r="I115" i="82"/>
  <c r="H115" i="82"/>
  <c r="G115" i="82"/>
  <c r="F115" i="82"/>
  <c r="E115" i="82"/>
  <c r="AG96" i="82"/>
  <c r="AF96" i="82"/>
  <c r="AE96" i="82"/>
  <c r="AD96" i="82"/>
  <c r="AC96" i="82"/>
  <c r="AB96" i="82"/>
  <c r="AA96" i="82"/>
  <c r="Z96" i="82"/>
  <c r="Y96" i="82"/>
  <c r="X96" i="82"/>
  <c r="W96" i="82"/>
  <c r="V96" i="82"/>
  <c r="U96" i="82"/>
  <c r="T96" i="82"/>
  <c r="S96" i="82"/>
  <c r="R96" i="82"/>
  <c r="Q96" i="82"/>
  <c r="P96" i="82"/>
  <c r="O96" i="82"/>
  <c r="N96" i="82"/>
  <c r="M96" i="82"/>
  <c r="L96" i="82"/>
  <c r="K96" i="82"/>
  <c r="J96" i="82"/>
  <c r="I96" i="82"/>
  <c r="H96" i="82"/>
  <c r="G96" i="82"/>
  <c r="F96" i="82"/>
  <c r="E96" i="82"/>
  <c r="AG77" i="82"/>
  <c r="AF77" i="82"/>
  <c r="AE77" i="82"/>
  <c r="AD77" i="82"/>
  <c r="AC77" i="82"/>
  <c r="AB77" i="82"/>
  <c r="AA77" i="82"/>
  <c r="Z77" i="82"/>
  <c r="Y77" i="82"/>
  <c r="X77" i="82"/>
  <c r="W77" i="82"/>
  <c r="V77" i="82"/>
  <c r="U77" i="82"/>
  <c r="T77" i="82"/>
  <c r="S77" i="82"/>
  <c r="R77" i="82"/>
  <c r="Q77" i="82"/>
  <c r="P77" i="82"/>
  <c r="O77" i="82"/>
  <c r="N77" i="82"/>
  <c r="M77" i="82"/>
  <c r="L77" i="82"/>
  <c r="K77" i="82"/>
  <c r="J77" i="82"/>
  <c r="I77" i="82"/>
  <c r="H77" i="82"/>
  <c r="G77" i="82"/>
  <c r="F77" i="82"/>
  <c r="E77" i="82"/>
  <c r="AG58" i="82"/>
  <c r="AF58" i="82"/>
  <c r="AE58" i="82"/>
  <c r="AD58" i="82"/>
  <c r="AC58" i="82"/>
  <c r="AB58" i="82"/>
  <c r="AA58" i="82"/>
  <c r="Z58" i="82"/>
  <c r="Y58" i="82"/>
  <c r="X58" i="82"/>
  <c r="W58" i="82"/>
  <c r="V58" i="82"/>
  <c r="U58" i="82"/>
  <c r="T58" i="82"/>
  <c r="S58" i="82"/>
  <c r="R58" i="82"/>
  <c r="Q58" i="82"/>
  <c r="P58" i="82"/>
  <c r="O58" i="82"/>
  <c r="N58" i="82"/>
  <c r="M58" i="82"/>
  <c r="L58" i="82"/>
  <c r="K58" i="82"/>
  <c r="J58" i="82"/>
  <c r="I58" i="82"/>
  <c r="H58" i="82"/>
  <c r="G58" i="82"/>
  <c r="F58" i="82"/>
  <c r="E58" i="82"/>
  <c r="AG39" i="82"/>
  <c r="AF39" i="82"/>
  <c r="AE39" i="82"/>
  <c r="AD39" i="82"/>
  <c r="AC39" i="82"/>
  <c r="AB39" i="82"/>
  <c r="AA39" i="82"/>
  <c r="Z39" i="82"/>
  <c r="Y39" i="82"/>
  <c r="X39" i="82"/>
  <c r="W39" i="82"/>
  <c r="V39" i="82"/>
  <c r="U39" i="82"/>
  <c r="T39" i="82"/>
  <c r="S39" i="82"/>
  <c r="R39" i="82"/>
  <c r="Q39" i="82"/>
  <c r="P39" i="82"/>
  <c r="O39" i="82"/>
  <c r="N39" i="82"/>
  <c r="M39" i="82"/>
  <c r="L39" i="82"/>
  <c r="K39" i="82"/>
  <c r="J39" i="82"/>
  <c r="I39" i="82"/>
  <c r="H39" i="82"/>
  <c r="G39" i="82"/>
  <c r="F39" i="82"/>
  <c r="E39" i="82"/>
  <c r="AG20" i="82"/>
  <c r="AF20" i="82"/>
  <c r="AE20" i="82"/>
  <c r="AD20" i="82"/>
  <c r="AC20" i="82"/>
  <c r="AB20" i="82"/>
  <c r="AA20" i="82"/>
  <c r="Z20" i="82"/>
  <c r="Y20" i="82"/>
  <c r="X20" i="82"/>
  <c r="W20" i="82"/>
  <c r="V20" i="82"/>
  <c r="U20" i="82"/>
  <c r="T20" i="82"/>
  <c r="S20" i="82"/>
  <c r="R20" i="82"/>
  <c r="Q20" i="82"/>
  <c r="P20" i="82"/>
  <c r="O20" i="82"/>
  <c r="N20" i="82"/>
  <c r="M20" i="82"/>
  <c r="L20" i="82"/>
  <c r="K20" i="82"/>
  <c r="J20" i="82"/>
  <c r="I20" i="82"/>
  <c r="H20" i="82"/>
  <c r="G20" i="82"/>
  <c r="F20" i="82"/>
  <c r="E20" i="82"/>
  <c r="AG134" i="81"/>
  <c r="AF134" i="81"/>
  <c r="AE134" i="81"/>
  <c r="AD134" i="81"/>
  <c r="AC134" i="81"/>
  <c r="AB134" i="81"/>
  <c r="AA134" i="81"/>
  <c r="Z134" i="81"/>
  <c r="Y134" i="81"/>
  <c r="X134" i="81"/>
  <c r="W134" i="81"/>
  <c r="V134" i="81"/>
  <c r="U134" i="81"/>
  <c r="T134" i="81"/>
  <c r="S134" i="81"/>
  <c r="R134" i="81"/>
  <c r="Q134" i="81"/>
  <c r="P134" i="81"/>
  <c r="O134" i="81"/>
  <c r="N134" i="81"/>
  <c r="M134" i="81"/>
  <c r="L134" i="81"/>
  <c r="K134" i="81"/>
  <c r="J134" i="81"/>
  <c r="I134" i="81"/>
  <c r="H134" i="81"/>
  <c r="G134" i="81"/>
  <c r="F134" i="81"/>
  <c r="E134" i="81"/>
  <c r="AG115" i="81"/>
  <c r="AF115" i="81"/>
  <c r="AE115" i="81"/>
  <c r="AD115" i="81"/>
  <c r="AC115" i="81"/>
  <c r="AB115" i="81"/>
  <c r="AA115" i="81"/>
  <c r="Z115" i="81"/>
  <c r="Y115" i="81"/>
  <c r="X115" i="81"/>
  <c r="W115" i="81"/>
  <c r="V115" i="81"/>
  <c r="U115" i="81"/>
  <c r="T115" i="81"/>
  <c r="S115" i="81"/>
  <c r="R115" i="81"/>
  <c r="Q115" i="81"/>
  <c r="P115" i="81"/>
  <c r="O115" i="81"/>
  <c r="N115" i="81"/>
  <c r="M115" i="81"/>
  <c r="L115" i="81"/>
  <c r="K115" i="81"/>
  <c r="J115" i="81"/>
  <c r="I115" i="81"/>
  <c r="H115" i="81"/>
  <c r="G115" i="81"/>
  <c r="F115" i="81"/>
  <c r="E115" i="81"/>
  <c r="AG96" i="81"/>
  <c r="AF96" i="81"/>
  <c r="AE96" i="81"/>
  <c r="AD96" i="81"/>
  <c r="AC96" i="81"/>
  <c r="AB96" i="81"/>
  <c r="AA96" i="81"/>
  <c r="Z96" i="81"/>
  <c r="Y96" i="81"/>
  <c r="X96" i="81"/>
  <c r="W96" i="81"/>
  <c r="V96" i="81"/>
  <c r="U96" i="81"/>
  <c r="T96" i="81"/>
  <c r="S96" i="81"/>
  <c r="R96" i="81"/>
  <c r="Q96" i="81"/>
  <c r="P96" i="81"/>
  <c r="O96" i="81"/>
  <c r="N96" i="81"/>
  <c r="M96" i="81"/>
  <c r="L96" i="81"/>
  <c r="K96" i="81"/>
  <c r="J96" i="81"/>
  <c r="I96" i="81"/>
  <c r="H96" i="81"/>
  <c r="G96" i="81"/>
  <c r="F96" i="81"/>
  <c r="E96" i="81"/>
  <c r="AG77" i="81"/>
  <c r="AF77" i="81"/>
  <c r="AE77" i="81"/>
  <c r="AD77" i="81"/>
  <c r="AC77" i="81"/>
  <c r="AB77" i="81"/>
  <c r="AA77" i="81"/>
  <c r="Z77" i="81"/>
  <c r="Y77" i="81"/>
  <c r="X77" i="81"/>
  <c r="W77" i="81"/>
  <c r="V77" i="81"/>
  <c r="U77" i="81"/>
  <c r="T77" i="81"/>
  <c r="S77" i="81"/>
  <c r="R77" i="81"/>
  <c r="Q77" i="81"/>
  <c r="P77" i="81"/>
  <c r="O77" i="81"/>
  <c r="N77" i="81"/>
  <c r="M77" i="81"/>
  <c r="L77" i="81"/>
  <c r="K77" i="81"/>
  <c r="J77" i="81"/>
  <c r="I77" i="81"/>
  <c r="H77" i="81"/>
  <c r="G77" i="81"/>
  <c r="F77" i="81"/>
  <c r="E77" i="81"/>
  <c r="AG58" i="81"/>
  <c r="AF58" i="81"/>
  <c r="AE58" i="81"/>
  <c r="AD58" i="81"/>
  <c r="AC58" i="81"/>
  <c r="AB58" i="81"/>
  <c r="AA58" i="81"/>
  <c r="Z58" i="81"/>
  <c r="Y58" i="81"/>
  <c r="X58" i="81"/>
  <c r="W58" i="81"/>
  <c r="V58" i="81"/>
  <c r="U58" i="81"/>
  <c r="T58" i="81"/>
  <c r="S58" i="81"/>
  <c r="R58" i="81"/>
  <c r="Q58" i="81"/>
  <c r="P58" i="81"/>
  <c r="O58" i="81"/>
  <c r="N58" i="81"/>
  <c r="M58" i="81"/>
  <c r="L58" i="81"/>
  <c r="K58" i="81"/>
  <c r="J58" i="81"/>
  <c r="I58" i="81"/>
  <c r="H58" i="81"/>
  <c r="G58" i="81"/>
  <c r="F58" i="81"/>
  <c r="E58" i="81"/>
  <c r="AG39" i="81"/>
  <c r="AF39" i="81"/>
  <c r="AE39" i="81"/>
  <c r="AD39" i="81"/>
  <c r="AC39" i="81"/>
  <c r="AB39" i="81"/>
  <c r="AA39" i="81"/>
  <c r="Z39" i="81"/>
  <c r="Y39" i="81"/>
  <c r="X39" i="81"/>
  <c r="W39" i="81"/>
  <c r="V39" i="81"/>
  <c r="U39" i="81"/>
  <c r="T39" i="81"/>
  <c r="S39" i="81"/>
  <c r="R39" i="81"/>
  <c r="Q39" i="81"/>
  <c r="P39" i="81"/>
  <c r="O39" i="81"/>
  <c r="N39" i="81"/>
  <c r="M39" i="81"/>
  <c r="L39" i="81"/>
  <c r="K39" i="81"/>
  <c r="J39" i="81"/>
  <c r="I39" i="81"/>
  <c r="H39" i="81"/>
  <c r="G39" i="81"/>
  <c r="F39" i="81"/>
  <c r="E39" i="81"/>
  <c r="AG20" i="81"/>
  <c r="AF20" i="81"/>
  <c r="AE20" i="81"/>
  <c r="AD20" i="81"/>
  <c r="AC20" i="81"/>
  <c r="AB20" i="81"/>
  <c r="AA20" i="81"/>
  <c r="Z20" i="81"/>
  <c r="Y20" i="81"/>
  <c r="X20" i="81"/>
  <c r="W20" i="81"/>
  <c r="V20" i="81"/>
  <c r="U20" i="81"/>
  <c r="T20" i="81"/>
  <c r="S20" i="81"/>
  <c r="R20" i="81"/>
  <c r="Q20" i="81"/>
  <c r="P20" i="81"/>
  <c r="O20" i="81"/>
  <c r="N20" i="81"/>
  <c r="M20" i="81"/>
  <c r="L20" i="81"/>
  <c r="K20" i="81"/>
  <c r="J20" i="81"/>
  <c r="I20" i="81"/>
  <c r="H20" i="81"/>
  <c r="G20" i="81"/>
  <c r="F20" i="81"/>
  <c r="E20" i="81"/>
  <c r="AG134" i="80"/>
  <c r="AF134" i="80"/>
  <c r="AE134" i="80"/>
  <c r="AD134" i="80"/>
  <c r="AC134" i="80"/>
  <c r="AB134" i="80"/>
  <c r="AA134" i="80"/>
  <c r="Z134" i="80"/>
  <c r="Y134" i="80"/>
  <c r="X134" i="80"/>
  <c r="W134" i="80"/>
  <c r="V134" i="80"/>
  <c r="U134" i="80"/>
  <c r="T134" i="80"/>
  <c r="S134" i="80"/>
  <c r="R134" i="80"/>
  <c r="Q134" i="80"/>
  <c r="P134" i="80"/>
  <c r="O134" i="80"/>
  <c r="N134" i="80"/>
  <c r="M134" i="80"/>
  <c r="L134" i="80"/>
  <c r="K134" i="80"/>
  <c r="J134" i="80"/>
  <c r="I134" i="80"/>
  <c r="H134" i="80"/>
  <c r="G134" i="80"/>
  <c r="F134" i="80"/>
  <c r="E134" i="80"/>
  <c r="AG115" i="80"/>
  <c r="AF115" i="80"/>
  <c r="AE115" i="80"/>
  <c r="AD115" i="80"/>
  <c r="AC115" i="80"/>
  <c r="AB115" i="80"/>
  <c r="AA115" i="80"/>
  <c r="Z115" i="80"/>
  <c r="Y115" i="80"/>
  <c r="X115" i="80"/>
  <c r="W115" i="80"/>
  <c r="V115" i="80"/>
  <c r="U115" i="80"/>
  <c r="T115" i="80"/>
  <c r="S115" i="80"/>
  <c r="R115" i="80"/>
  <c r="Q115" i="80"/>
  <c r="P115" i="80"/>
  <c r="O115" i="80"/>
  <c r="N115" i="80"/>
  <c r="M115" i="80"/>
  <c r="L115" i="80"/>
  <c r="K115" i="80"/>
  <c r="J115" i="80"/>
  <c r="I115" i="80"/>
  <c r="H115" i="80"/>
  <c r="G115" i="80"/>
  <c r="F115" i="80"/>
  <c r="E115" i="80"/>
  <c r="AG96" i="80"/>
  <c r="AF96" i="80"/>
  <c r="AE96" i="80"/>
  <c r="AD96" i="80"/>
  <c r="AC96" i="80"/>
  <c r="AB96" i="80"/>
  <c r="AA96" i="80"/>
  <c r="Z96" i="80"/>
  <c r="Y96" i="80"/>
  <c r="X96" i="80"/>
  <c r="W96" i="80"/>
  <c r="V96" i="80"/>
  <c r="U96" i="80"/>
  <c r="T96" i="80"/>
  <c r="S96" i="80"/>
  <c r="R96" i="80"/>
  <c r="Q96" i="80"/>
  <c r="P96" i="80"/>
  <c r="O96" i="80"/>
  <c r="N96" i="80"/>
  <c r="M96" i="80"/>
  <c r="L96" i="80"/>
  <c r="K96" i="80"/>
  <c r="J96" i="80"/>
  <c r="I96" i="80"/>
  <c r="H96" i="80"/>
  <c r="G96" i="80"/>
  <c r="F96" i="80"/>
  <c r="E96" i="80"/>
  <c r="AG77" i="80"/>
  <c r="AF77" i="80"/>
  <c r="AE77" i="80"/>
  <c r="AD77" i="80"/>
  <c r="AC77" i="80"/>
  <c r="AB77" i="80"/>
  <c r="AA77" i="80"/>
  <c r="Z77" i="80"/>
  <c r="Y77" i="80"/>
  <c r="X77" i="80"/>
  <c r="W77" i="80"/>
  <c r="V77" i="80"/>
  <c r="U77" i="80"/>
  <c r="T77" i="80"/>
  <c r="S77" i="80"/>
  <c r="R77" i="80"/>
  <c r="Q77" i="80"/>
  <c r="P77" i="80"/>
  <c r="O77" i="80"/>
  <c r="N77" i="80"/>
  <c r="M77" i="80"/>
  <c r="L77" i="80"/>
  <c r="K77" i="80"/>
  <c r="J77" i="80"/>
  <c r="I77" i="80"/>
  <c r="H77" i="80"/>
  <c r="G77" i="80"/>
  <c r="F77" i="80"/>
  <c r="E77" i="80"/>
  <c r="AG58" i="80"/>
  <c r="AF58" i="80"/>
  <c r="AE58" i="80"/>
  <c r="AD58" i="80"/>
  <c r="AC58" i="80"/>
  <c r="AB58" i="80"/>
  <c r="AA58" i="80"/>
  <c r="Z58" i="80"/>
  <c r="Y58" i="80"/>
  <c r="X58" i="80"/>
  <c r="W58" i="80"/>
  <c r="V58" i="80"/>
  <c r="U58" i="80"/>
  <c r="T58" i="80"/>
  <c r="S58" i="80"/>
  <c r="R58" i="80"/>
  <c r="Q58" i="80"/>
  <c r="P58" i="80"/>
  <c r="O58" i="80"/>
  <c r="N58" i="80"/>
  <c r="M58" i="80"/>
  <c r="L58" i="80"/>
  <c r="K58" i="80"/>
  <c r="J58" i="80"/>
  <c r="I58" i="80"/>
  <c r="H58" i="80"/>
  <c r="G58" i="80"/>
  <c r="F58" i="80"/>
  <c r="E58" i="80"/>
  <c r="AG39" i="80"/>
  <c r="AF39" i="80"/>
  <c r="AE39" i="80"/>
  <c r="AD39" i="80"/>
  <c r="AC39" i="80"/>
  <c r="AB39" i="80"/>
  <c r="AA39" i="80"/>
  <c r="Z39" i="80"/>
  <c r="Y39" i="80"/>
  <c r="X39" i="80"/>
  <c r="W39" i="80"/>
  <c r="V39" i="80"/>
  <c r="U39" i="80"/>
  <c r="T39" i="80"/>
  <c r="S39" i="80"/>
  <c r="R39" i="80"/>
  <c r="Q39" i="80"/>
  <c r="P39" i="80"/>
  <c r="O39" i="80"/>
  <c r="N39" i="80"/>
  <c r="M39" i="80"/>
  <c r="L39" i="80"/>
  <c r="K39" i="80"/>
  <c r="J39" i="80"/>
  <c r="I39" i="80"/>
  <c r="H39" i="80"/>
  <c r="G39" i="80"/>
  <c r="F39" i="80"/>
  <c r="E39" i="80"/>
  <c r="AG20" i="80"/>
  <c r="AF20" i="80"/>
  <c r="AE20" i="80"/>
  <c r="AD20" i="80"/>
  <c r="AC20" i="80"/>
  <c r="AB20" i="80"/>
  <c r="AA20" i="80"/>
  <c r="Z20" i="80"/>
  <c r="Y20" i="80"/>
  <c r="X20" i="80"/>
  <c r="W20" i="80"/>
  <c r="V20" i="80"/>
  <c r="U20" i="80"/>
  <c r="T20" i="80"/>
  <c r="S20" i="80"/>
  <c r="R20" i="80"/>
  <c r="Q20" i="80"/>
  <c r="P20" i="80"/>
  <c r="O20" i="80"/>
  <c r="N20" i="80"/>
  <c r="M20" i="80"/>
  <c r="L20" i="80"/>
  <c r="K20" i="80"/>
  <c r="J20" i="80"/>
  <c r="I20" i="80"/>
  <c r="H20" i="80"/>
  <c r="G20" i="80"/>
  <c r="F20" i="80"/>
  <c r="E20" i="80"/>
  <c r="AG134" i="79"/>
  <c r="AF134" i="79"/>
  <c r="AE134" i="79"/>
  <c r="AD134" i="79"/>
  <c r="AC134" i="79"/>
  <c r="AB134" i="79"/>
  <c r="AA134" i="79"/>
  <c r="Z134" i="79"/>
  <c r="Y134" i="79"/>
  <c r="X134" i="79"/>
  <c r="W134" i="79"/>
  <c r="V134" i="79"/>
  <c r="U134" i="79"/>
  <c r="T134" i="79"/>
  <c r="S134" i="79"/>
  <c r="R134" i="79"/>
  <c r="Q134" i="79"/>
  <c r="P134" i="79"/>
  <c r="O134" i="79"/>
  <c r="N134" i="79"/>
  <c r="M134" i="79"/>
  <c r="L134" i="79"/>
  <c r="K134" i="79"/>
  <c r="J134" i="79"/>
  <c r="I134" i="79"/>
  <c r="H134" i="79"/>
  <c r="G134" i="79"/>
  <c r="F134" i="79"/>
  <c r="E134" i="79"/>
  <c r="AG115" i="79"/>
  <c r="AF115" i="79"/>
  <c r="AE115" i="79"/>
  <c r="AD115" i="79"/>
  <c r="AC115" i="79"/>
  <c r="AB115" i="79"/>
  <c r="AA115" i="79"/>
  <c r="Z115" i="79"/>
  <c r="Y115" i="79"/>
  <c r="X115" i="79"/>
  <c r="W115" i="79"/>
  <c r="V115" i="79"/>
  <c r="U115" i="79"/>
  <c r="T115" i="79"/>
  <c r="S115" i="79"/>
  <c r="R115" i="79"/>
  <c r="Q115" i="79"/>
  <c r="P115" i="79"/>
  <c r="O115" i="79"/>
  <c r="N115" i="79"/>
  <c r="M115" i="79"/>
  <c r="L115" i="79"/>
  <c r="K115" i="79"/>
  <c r="J115" i="79"/>
  <c r="I115" i="79"/>
  <c r="H115" i="79"/>
  <c r="G115" i="79"/>
  <c r="F115" i="79"/>
  <c r="E115" i="79"/>
  <c r="AG96" i="79"/>
  <c r="AF96" i="79"/>
  <c r="AE96" i="79"/>
  <c r="AD96" i="79"/>
  <c r="AC96" i="79"/>
  <c r="AB96" i="79"/>
  <c r="AA96" i="79"/>
  <c r="Z96" i="79"/>
  <c r="Y96" i="79"/>
  <c r="X96" i="79"/>
  <c r="W96" i="79"/>
  <c r="V96" i="79"/>
  <c r="U96" i="79"/>
  <c r="T96" i="79"/>
  <c r="S96" i="79"/>
  <c r="R96" i="79"/>
  <c r="Q96" i="79"/>
  <c r="P96" i="79"/>
  <c r="O96" i="79"/>
  <c r="N96" i="79"/>
  <c r="M96" i="79"/>
  <c r="L96" i="79"/>
  <c r="K96" i="79"/>
  <c r="J96" i="79"/>
  <c r="I96" i="79"/>
  <c r="H96" i="79"/>
  <c r="G96" i="79"/>
  <c r="F96" i="79"/>
  <c r="E96" i="79"/>
  <c r="AG77" i="79"/>
  <c r="AF77" i="79"/>
  <c r="AE77" i="79"/>
  <c r="AD77" i="79"/>
  <c r="AC77" i="79"/>
  <c r="AB77" i="79"/>
  <c r="AA77" i="79"/>
  <c r="Z77" i="79"/>
  <c r="Y77" i="79"/>
  <c r="X77" i="79"/>
  <c r="W77" i="79"/>
  <c r="V77" i="79"/>
  <c r="U77" i="79"/>
  <c r="T77" i="79"/>
  <c r="S77" i="79"/>
  <c r="R77" i="79"/>
  <c r="Q77" i="79"/>
  <c r="P77" i="79"/>
  <c r="O77" i="79"/>
  <c r="N77" i="79"/>
  <c r="M77" i="79"/>
  <c r="L77" i="79"/>
  <c r="K77" i="79"/>
  <c r="J77" i="79"/>
  <c r="I77" i="79"/>
  <c r="H77" i="79"/>
  <c r="G77" i="79"/>
  <c r="F77" i="79"/>
  <c r="E77" i="79"/>
  <c r="AG58" i="79"/>
  <c r="AF58" i="79"/>
  <c r="AE58" i="79"/>
  <c r="AD58" i="79"/>
  <c r="AC58" i="79"/>
  <c r="AB58" i="79"/>
  <c r="AA58" i="79"/>
  <c r="Z58" i="79"/>
  <c r="Y58" i="79"/>
  <c r="X58" i="79"/>
  <c r="W58" i="79"/>
  <c r="V58" i="79"/>
  <c r="U58" i="79"/>
  <c r="T58" i="79"/>
  <c r="S58" i="79"/>
  <c r="R58" i="79"/>
  <c r="Q58" i="79"/>
  <c r="P58" i="79"/>
  <c r="O58" i="79"/>
  <c r="N58" i="79"/>
  <c r="M58" i="79"/>
  <c r="L58" i="79"/>
  <c r="K58" i="79"/>
  <c r="J58" i="79"/>
  <c r="I58" i="79"/>
  <c r="H58" i="79"/>
  <c r="G58" i="79"/>
  <c r="F58" i="79"/>
  <c r="E58" i="79"/>
  <c r="AG39" i="79"/>
  <c r="AF39" i="79"/>
  <c r="AE39" i="79"/>
  <c r="AD39" i="79"/>
  <c r="AC39" i="79"/>
  <c r="AB39" i="79"/>
  <c r="AA39" i="79"/>
  <c r="Z39" i="79"/>
  <c r="Y39" i="79"/>
  <c r="X39" i="79"/>
  <c r="W39" i="79"/>
  <c r="V39" i="79"/>
  <c r="U39" i="79"/>
  <c r="T39" i="79"/>
  <c r="S39" i="79"/>
  <c r="R39" i="79"/>
  <c r="Q39" i="79"/>
  <c r="P39" i="79"/>
  <c r="O39" i="79"/>
  <c r="N39" i="79"/>
  <c r="M39" i="79"/>
  <c r="L39" i="79"/>
  <c r="K39" i="79"/>
  <c r="J39" i="79"/>
  <c r="I39" i="79"/>
  <c r="H39" i="79"/>
  <c r="G39" i="79"/>
  <c r="F39" i="79"/>
  <c r="E39" i="79"/>
  <c r="AG20" i="79"/>
  <c r="AF20" i="79"/>
  <c r="AE20" i="79"/>
  <c r="AD20" i="79"/>
  <c r="AC20" i="79"/>
  <c r="AB20" i="79"/>
  <c r="AA20" i="79"/>
  <c r="Z20" i="79"/>
  <c r="Y20" i="79"/>
  <c r="X20" i="79"/>
  <c r="W20" i="79"/>
  <c r="V20" i="79"/>
  <c r="U20" i="79"/>
  <c r="T20" i="79"/>
  <c r="S20" i="79"/>
  <c r="R20" i="79"/>
  <c r="Q20" i="79"/>
  <c r="P20" i="79"/>
  <c r="O20" i="79"/>
  <c r="N20" i="79"/>
  <c r="M20" i="79"/>
  <c r="L20" i="79"/>
  <c r="K20" i="79"/>
  <c r="J20" i="79"/>
  <c r="I20" i="79"/>
  <c r="H20" i="79"/>
  <c r="G20" i="79"/>
  <c r="F20" i="79"/>
  <c r="E20" i="79"/>
  <c r="AG134" i="78"/>
  <c r="AF134" i="78"/>
  <c r="AE134" i="78"/>
  <c r="AD134" i="78"/>
  <c r="AC134" i="78"/>
  <c r="AB134" i="78"/>
  <c r="AA134" i="78"/>
  <c r="Z134" i="78"/>
  <c r="Y134" i="78"/>
  <c r="X134" i="78"/>
  <c r="W134" i="78"/>
  <c r="V134" i="78"/>
  <c r="U134" i="78"/>
  <c r="T134" i="78"/>
  <c r="S134" i="78"/>
  <c r="R134" i="78"/>
  <c r="Q134" i="78"/>
  <c r="P134" i="78"/>
  <c r="O134" i="78"/>
  <c r="N134" i="78"/>
  <c r="M134" i="78"/>
  <c r="L134" i="78"/>
  <c r="K134" i="78"/>
  <c r="J134" i="78"/>
  <c r="I134" i="78"/>
  <c r="H134" i="78"/>
  <c r="G134" i="78"/>
  <c r="F134" i="78"/>
  <c r="E134" i="78"/>
  <c r="AG115" i="78"/>
  <c r="AF115" i="78"/>
  <c r="AE115" i="78"/>
  <c r="AD115" i="78"/>
  <c r="AC115" i="78"/>
  <c r="AB115" i="78"/>
  <c r="AA115" i="78"/>
  <c r="Z115" i="78"/>
  <c r="Y115" i="78"/>
  <c r="X115" i="78"/>
  <c r="W115" i="78"/>
  <c r="V115" i="78"/>
  <c r="U115" i="78"/>
  <c r="T115" i="78"/>
  <c r="S115" i="78"/>
  <c r="R115" i="78"/>
  <c r="Q115" i="78"/>
  <c r="P115" i="78"/>
  <c r="O115" i="78"/>
  <c r="N115" i="78"/>
  <c r="M115" i="78"/>
  <c r="L115" i="78"/>
  <c r="K115" i="78"/>
  <c r="J115" i="78"/>
  <c r="I115" i="78"/>
  <c r="H115" i="78"/>
  <c r="G115" i="78"/>
  <c r="F115" i="78"/>
  <c r="E115" i="78"/>
  <c r="AG96" i="78"/>
  <c r="AF96" i="78"/>
  <c r="AE96" i="78"/>
  <c r="AD96" i="78"/>
  <c r="AC96" i="78"/>
  <c r="AB96" i="78"/>
  <c r="AA96" i="78"/>
  <c r="Z96" i="78"/>
  <c r="Y96" i="78"/>
  <c r="X96" i="78"/>
  <c r="W96" i="78"/>
  <c r="V96" i="78"/>
  <c r="U96" i="78"/>
  <c r="T96" i="78"/>
  <c r="S96" i="78"/>
  <c r="R96" i="78"/>
  <c r="Q96" i="78"/>
  <c r="P96" i="78"/>
  <c r="O96" i="78"/>
  <c r="N96" i="78"/>
  <c r="M96" i="78"/>
  <c r="L96" i="78"/>
  <c r="K96" i="78"/>
  <c r="J96" i="78"/>
  <c r="I96" i="78"/>
  <c r="H96" i="78"/>
  <c r="G96" i="78"/>
  <c r="F96" i="78"/>
  <c r="E96" i="78"/>
  <c r="AG77" i="78"/>
  <c r="AF77" i="78"/>
  <c r="AE77" i="78"/>
  <c r="AD77" i="78"/>
  <c r="AC77" i="78"/>
  <c r="AB77" i="78"/>
  <c r="AA77" i="78"/>
  <c r="Z77" i="78"/>
  <c r="Y77" i="78"/>
  <c r="X77" i="78"/>
  <c r="W77" i="78"/>
  <c r="V77" i="78"/>
  <c r="U77" i="78"/>
  <c r="T77" i="78"/>
  <c r="S77" i="78"/>
  <c r="R77" i="78"/>
  <c r="Q77" i="78"/>
  <c r="P77" i="78"/>
  <c r="O77" i="78"/>
  <c r="N77" i="78"/>
  <c r="M77" i="78"/>
  <c r="L77" i="78"/>
  <c r="K77" i="78"/>
  <c r="J77" i="78"/>
  <c r="I77" i="78"/>
  <c r="H77" i="78"/>
  <c r="G77" i="78"/>
  <c r="F77" i="78"/>
  <c r="E77" i="78"/>
  <c r="AG58" i="78"/>
  <c r="AF58" i="78"/>
  <c r="AE58" i="78"/>
  <c r="AD58" i="78"/>
  <c r="AC58" i="78"/>
  <c r="AB58" i="78"/>
  <c r="AA58" i="78"/>
  <c r="Z58" i="78"/>
  <c r="Y58" i="78"/>
  <c r="X58" i="78"/>
  <c r="W58" i="78"/>
  <c r="V58" i="78"/>
  <c r="U58" i="78"/>
  <c r="T58" i="78"/>
  <c r="S58" i="78"/>
  <c r="R58" i="78"/>
  <c r="Q58" i="78"/>
  <c r="P58" i="78"/>
  <c r="O58" i="78"/>
  <c r="N58" i="78"/>
  <c r="M58" i="78"/>
  <c r="L58" i="78"/>
  <c r="K58" i="78"/>
  <c r="J58" i="78"/>
  <c r="I58" i="78"/>
  <c r="H58" i="78"/>
  <c r="G58" i="78"/>
  <c r="F58" i="78"/>
  <c r="E58" i="78"/>
  <c r="AG39" i="78"/>
  <c r="AF39" i="78"/>
  <c r="AE39" i="78"/>
  <c r="AD39" i="78"/>
  <c r="AC39" i="78"/>
  <c r="AB39" i="78"/>
  <c r="AA39" i="78"/>
  <c r="Z39" i="78"/>
  <c r="Y39" i="78"/>
  <c r="X39" i="78"/>
  <c r="W39" i="78"/>
  <c r="V39" i="78"/>
  <c r="U39" i="78"/>
  <c r="T39" i="78"/>
  <c r="S39" i="78"/>
  <c r="R39" i="78"/>
  <c r="Q39" i="78"/>
  <c r="P39" i="78"/>
  <c r="O39" i="78"/>
  <c r="N39" i="78"/>
  <c r="M39" i="78"/>
  <c r="L39" i="78"/>
  <c r="K39" i="78"/>
  <c r="J39" i="78"/>
  <c r="I39" i="78"/>
  <c r="H39" i="78"/>
  <c r="G39" i="78"/>
  <c r="F39" i="78"/>
  <c r="E39" i="78"/>
  <c r="AG20" i="78"/>
  <c r="AF20" i="78"/>
  <c r="AE20" i="78"/>
  <c r="AD20" i="78"/>
  <c r="AC20" i="78"/>
  <c r="AB20" i="78"/>
  <c r="AA20" i="78"/>
  <c r="Z20" i="78"/>
  <c r="Y20" i="78"/>
  <c r="X20" i="78"/>
  <c r="W20" i="78"/>
  <c r="V20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AG134" i="77"/>
  <c r="AF134" i="77"/>
  <c r="AE134" i="77"/>
  <c r="AD134" i="77"/>
  <c r="AC134" i="77"/>
  <c r="AB134" i="77"/>
  <c r="AA134" i="77"/>
  <c r="Z134" i="77"/>
  <c r="Y134" i="77"/>
  <c r="X134" i="77"/>
  <c r="W134" i="77"/>
  <c r="V134" i="77"/>
  <c r="U134" i="77"/>
  <c r="T134" i="77"/>
  <c r="S134" i="77"/>
  <c r="R134" i="77"/>
  <c r="Q134" i="77"/>
  <c r="P134" i="77"/>
  <c r="O134" i="77"/>
  <c r="N134" i="77"/>
  <c r="M134" i="77"/>
  <c r="L134" i="77"/>
  <c r="K134" i="77"/>
  <c r="J134" i="77"/>
  <c r="I134" i="77"/>
  <c r="H134" i="77"/>
  <c r="G134" i="77"/>
  <c r="F134" i="77"/>
  <c r="E134" i="77"/>
  <c r="AG115" i="77"/>
  <c r="AF115" i="77"/>
  <c r="AE115" i="77"/>
  <c r="AD115" i="77"/>
  <c r="AC115" i="77"/>
  <c r="AB115" i="77"/>
  <c r="AA115" i="77"/>
  <c r="Z115" i="77"/>
  <c r="Y115" i="77"/>
  <c r="X115" i="77"/>
  <c r="W115" i="77"/>
  <c r="V115" i="77"/>
  <c r="U115" i="77"/>
  <c r="T115" i="77"/>
  <c r="S115" i="77"/>
  <c r="R115" i="77"/>
  <c r="Q115" i="77"/>
  <c r="P115" i="77"/>
  <c r="O115" i="77"/>
  <c r="N115" i="77"/>
  <c r="M115" i="77"/>
  <c r="L115" i="77"/>
  <c r="K115" i="77"/>
  <c r="J115" i="77"/>
  <c r="I115" i="77"/>
  <c r="H115" i="77"/>
  <c r="G115" i="77"/>
  <c r="F115" i="77"/>
  <c r="E115" i="77"/>
  <c r="AG96" i="77"/>
  <c r="AF96" i="77"/>
  <c r="AE96" i="77"/>
  <c r="AD96" i="77"/>
  <c r="AC96" i="77"/>
  <c r="AB96" i="77"/>
  <c r="AA96" i="77"/>
  <c r="Z96" i="77"/>
  <c r="Y96" i="77"/>
  <c r="X96" i="77"/>
  <c r="W96" i="77"/>
  <c r="V96" i="77"/>
  <c r="U96" i="77"/>
  <c r="T96" i="77"/>
  <c r="S96" i="77"/>
  <c r="R96" i="77"/>
  <c r="Q96" i="77"/>
  <c r="P96" i="77"/>
  <c r="O96" i="77"/>
  <c r="N96" i="77"/>
  <c r="M96" i="77"/>
  <c r="L96" i="77"/>
  <c r="K96" i="77"/>
  <c r="J96" i="77"/>
  <c r="I96" i="77"/>
  <c r="H96" i="77"/>
  <c r="G96" i="77"/>
  <c r="F96" i="77"/>
  <c r="E96" i="77"/>
  <c r="AG77" i="77"/>
  <c r="AF77" i="77"/>
  <c r="AE77" i="77"/>
  <c r="AD77" i="77"/>
  <c r="AC77" i="77"/>
  <c r="AB77" i="77"/>
  <c r="AA77" i="77"/>
  <c r="Z77" i="77"/>
  <c r="Y77" i="77"/>
  <c r="X77" i="77"/>
  <c r="W77" i="77"/>
  <c r="V77" i="77"/>
  <c r="U77" i="77"/>
  <c r="T77" i="77"/>
  <c r="S77" i="77"/>
  <c r="R77" i="77"/>
  <c r="Q77" i="77"/>
  <c r="P77" i="77"/>
  <c r="O77" i="77"/>
  <c r="N77" i="77"/>
  <c r="M77" i="77"/>
  <c r="L77" i="77"/>
  <c r="K77" i="77"/>
  <c r="J77" i="77"/>
  <c r="I77" i="77"/>
  <c r="H77" i="77"/>
  <c r="G77" i="77"/>
  <c r="F77" i="77"/>
  <c r="E77" i="77"/>
  <c r="AG58" i="77"/>
  <c r="AF58" i="77"/>
  <c r="AE58" i="77"/>
  <c r="AD58" i="77"/>
  <c r="AC58" i="77"/>
  <c r="AB58" i="77"/>
  <c r="AA58" i="77"/>
  <c r="Z58" i="77"/>
  <c r="Y58" i="77"/>
  <c r="X58" i="77"/>
  <c r="W58" i="77"/>
  <c r="V58" i="77"/>
  <c r="U58" i="77"/>
  <c r="T58" i="77"/>
  <c r="S58" i="77"/>
  <c r="R58" i="77"/>
  <c r="Q58" i="77"/>
  <c r="P58" i="77"/>
  <c r="O58" i="77"/>
  <c r="N58" i="77"/>
  <c r="M58" i="77"/>
  <c r="L58" i="77"/>
  <c r="K58" i="77"/>
  <c r="J58" i="77"/>
  <c r="I58" i="77"/>
  <c r="H58" i="77"/>
  <c r="G58" i="77"/>
  <c r="F58" i="77"/>
  <c r="E58" i="77"/>
  <c r="AG39" i="77"/>
  <c r="AF39" i="77"/>
  <c r="AE39" i="77"/>
  <c r="AD39" i="77"/>
  <c r="AC39" i="77"/>
  <c r="AB39" i="77"/>
  <c r="AA39" i="77"/>
  <c r="Z39" i="77"/>
  <c r="Y39" i="77"/>
  <c r="X39" i="77"/>
  <c r="W39" i="77"/>
  <c r="V39" i="77"/>
  <c r="U39" i="77"/>
  <c r="T39" i="77"/>
  <c r="S39" i="77"/>
  <c r="R39" i="77"/>
  <c r="Q39" i="77"/>
  <c r="P39" i="77"/>
  <c r="O39" i="77"/>
  <c r="N39" i="77"/>
  <c r="M39" i="77"/>
  <c r="L39" i="77"/>
  <c r="K39" i="77"/>
  <c r="J39" i="77"/>
  <c r="I39" i="77"/>
  <c r="H39" i="77"/>
  <c r="G39" i="77"/>
  <c r="F39" i="77"/>
  <c r="E39" i="77"/>
  <c r="AG20" i="77"/>
  <c r="AF20" i="77"/>
  <c r="AE20" i="77"/>
  <c r="AD20" i="77"/>
  <c r="AC20" i="77"/>
  <c r="AB20" i="77"/>
  <c r="AA20" i="77"/>
  <c r="Z20" i="77"/>
  <c r="Y20" i="77"/>
  <c r="X20" i="77"/>
  <c r="W20" i="77"/>
  <c r="V20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AG134" i="76"/>
  <c r="AF134" i="76"/>
  <c r="AE134" i="76"/>
  <c r="AD134" i="76"/>
  <c r="AC134" i="76"/>
  <c r="AB134" i="76"/>
  <c r="AA134" i="76"/>
  <c r="Z134" i="76"/>
  <c r="Y134" i="76"/>
  <c r="X134" i="76"/>
  <c r="W134" i="76"/>
  <c r="V134" i="76"/>
  <c r="U134" i="76"/>
  <c r="T134" i="76"/>
  <c r="S134" i="76"/>
  <c r="R134" i="76"/>
  <c r="Q134" i="76"/>
  <c r="P134" i="76"/>
  <c r="O134" i="76"/>
  <c r="N134" i="76"/>
  <c r="M134" i="76"/>
  <c r="L134" i="76"/>
  <c r="K134" i="76"/>
  <c r="J134" i="76"/>
  <c r="I134" i="76"/>
  <c r="H134" i="76"/>
  <c r="G134" i="76"/>
  <c r="F134" i="76"/>
  <c r="E134" i="76"/>
  <c r="AG115" i="76"/>
  <c r="AF115" i="76"/>
  <c r="AE115" i="76"/>
  <c r="AD115" i="76"/>
  <c r="AC115" i="76"/>
  <c r="AB115" i="76"/>
  <c r="AA115" i="76"/>
  <c r="Z115" i="76"/>
  <c r="Y115" i="76"/>
  <c r="X115" i="76"/>
  <c r="W115" i="76"/>
  <c r="V115" i="76"/>
  <c r="U115" i="76"/>
  <c r="T115" i="76"/>
  <c r="S115" i="76"/>
  <c r="R115" i="76"/>
  <c r="Q115" i="76"/>
  <c r="P115" i="76"/>
  <c r="O115" i="76"/>
  <c r="N115" i="76"/>
  <c r="M115" i="76"/>
  <c r="L115" i="76"/>
  <c r="K115" i="76"/>
  <c r="J115" i="76"/>
  <c r="I115" i="76"/>
  <c r="H115" i="76"/>
  <c r="G115" i="76"/>
  <c r="F115" i="76"/>
  <c r="E115" i="76"/>
  <c r="AG96" i="76"/>
  <c r="AF96" i="76"/>
  <c r="AE96" i="76"/>
  <c r="AD96" i="76"/>
  <c r="AC96" i="76"/>
  <c r="AB96" i="76"/>
  <c r="AA96" i="76"/>
  <c r="Z96" i="76"/>
  <c r="Y96" i="76"/>
  <c r="X96" i="76"/>
  <c r="W96" i="76"/>
  <c r="V96" i="76"/>
  <c r="U96" i="76"/>
  <c r="T96" i="76"/>
  <c r="S96" i="76"/>
  <c r="R96" i="76"/>
  <c r="Q96" i="76"/>
  <c r="P96" i="76"/>
  <c r="O96" i="76"/>
  <c r="N96" i="76"/>
  <c r="M96" i="76"/>
  <c r="L96" i="76"/>
  <c r="K96" i="76"/>
  <c r="J96" i="76"/>
  <c r="I96" i="76"/>
  <c r="H96" i="76"/>
  <c r="G96" i="76"/>
  <c r="F96" i="76"/>
  <c r="E96" i="76"/>
  <c r="AG77" i="76"/>
  <c r="AF77" i="76"/>
  <c r="AE77" i="76"/>
  <c r="AD77" i="76"/>
  <c r="AC77" i="76"/>
  <c r="AB77" i="76"/>
  <c r="AA77" i="76"/>
  <c r="Z77" i="76"/>
  <c r="Y77" i="76"/>
  <c r="X77" i="76"/>
  <c r="W77" i="76"/>
  <c r="V77" i="76"/>
  <c r="U77" i="76"/>
  <c r="T77" i="76"/>
  <c r="S77" i="76"/>
  <c r="R77" i="76"/>
  <c r="Q77" i="76"/>
  <c r="P77" i="76"/>
  <c r="O77" i="76"/>
  <c r="N77" i="76"/>
  <c r="M77" i="76"/>
  <c r="L77" i="76"/>
  <c r="K77" i="76"/>
  <c r="J77" i="76"/>
  <c r="I77" i="76"/>
  <c r="H77" i="76"/>
  <c r="G77" i="76"/>
  <c r="F77" i="76"/>
  <c r="E77" i="76"/>
  <c r="AG58" i="76"/>
  <c r="AF58" i="76"/>
  <c r="AE58" i="76"/>
  <c r="AD58" i="76"/>
  <c r="AC58" i="76"/>
  <c r="AB58" i="76"/>
  <c r="AA58" i="76"/>
  <c r="Z58" i="76"/>
  <c r="Y58" i="76"/>
  <c r="X58" i="76"/>
  <c r="W58" i="76"/>
  <c r="V58" i="76"/>
  <c r="U58" i="76"/>
  <c r="T58" i="76"/>
  <c r="S58" i="76"/>
  <c r="R58" i="76"/>
  <c r="Q58" i="76"/>
  <c r="P58" i="76"/>
  <c r="O58" i="76"/>
  <c r="N58" i="76"/>
  <c r="M58" i="76"/>
  <c r="L58" i="76"/>
  <c r="K58" i="76"/>
  <c r="J58" i="76"/>
  <c r="I58" i="76"/>
  <c r="H58" i="76"/>
  <c r="G58" i="76"/>
  <c r="F58" i="76"/>
  <c r="E58" i="76"/>
  <c r="AG39" i="76"/>
  <c r="AF39" i="76"/>
  <c r="AE39" i="76"/>
  <c r="AD39" i="76"/>
  <c r="AC39" i="76"/>
  <c r="AB39" i="76"/>
  <c r="AA39" i="76"/>
  <c r="Z39" i="76"/>
  <c r="Y39" i="76"/>
  <c r="X39" i="76"/>
  <c r="W39" i="76"/>
  <c r="V39" i="76"/>
  <c r="U39" i="76"/>
  <c r="T39" i="76"/>
  <c r="S39" i="76"/>
  <c r="R39" i="76"/>
  <c r="Q39" i="76"/>
  <c r="P39" i="76"/>
  <c r="O39" i="76"/>
  <c r="N39" i="76"/>
  <c r="M39" i="76"/>
  <c r="L39" i="76"/>
  <c r="K39" i="76"/>
  <c r="J39" i="76"/>
  <c r="I39" i="76"/>
  <c r="H39" i="76"/>
  <c r="G39" i="76"/>
  <c r="F39" i="76"/>
  <c r="E39" i="76"/>
  <c r="AG20" i="76"/>
  <c r="AF20" i="76"/>
  <c r="AE20" i="76"/>
  <c r="AD20" i="76"/>
  <c r="AC20" i="76"/>
  <c r="AB20" i="76"/>
  <c r="AA20" i="76"/>
  <c r="Z20" i="76"/>
  <c r="Y20" i="76"/>
  <c r="X20" i="76"/>
  <c r="W20" i="76"/>
  <c r="V20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AG134" i="75"/>
  <c r="AF134" i="75"/>
  <c r="AE134" i="75"/>
  <c r="AD134" i="75"/>
  <c r="AC134" i="75"/>
  <c r="AB134" i="75"/>
  <c r="AA134" i="75"/>
  <c r="Z134" i="75"/>
  <c r="Y134" i="75"/>
  <c r="X134" i="75"/>
  <c r="W134" i="75"/>
  <c r="V134" i="75"/>
  <c r="U134" i="75"/>
  <c r="T134" i="75"/>
  <c r="S134" i="75"/>
  <c r="R134" i="75"/>
  <c r="Q134" i="75"/>
  <c r="P134" i="75"/>
  <c r="O134" i="75"/>
  <c r="N134" i="75"/>
  <c r="M134" i="75"/>
  <c r="L134" i="75"/>
  <c r="K134" i="75"/>
  <c r="J134" i="75"/>
  <c r="I134" i="75"/>
  <c r="H134" i="75"/>
  <c r="G134" i="75"/>
  <c r="F134" i="75"/>
  <c r="E134" i="75"/>
  <c r="AG115" i="75"/>
  <c r="AF115" i="75"/>
  <c r="AE115" i="75"/>
  <c r="AD115" i="75"/>
  <c r="AC115" i="75"/>
  <c r="AB115" i="75"/>
  <c r="AA115" i="75"/>
  <c r="Z115" i="75"/>
  <c r="Y115" i="75"/>
  <c r="X115" i="75"/>
  <c r="W115" i="75"/>
  <c r="V115" i="75"/>
  <c r="U115" i="75"/>
  <c r="T115" i="75"/>
  <c r="S115" i="75"/>
  <c r="R115" i="75"/>
  <c r="Q115" i="75"/>
  <c r="P115" i="75"/>
  <c r="O115" i="75"/>
  <c r="N115" i="75"/>
  <c r="M115" i="75"/>
  <c r="L115" i="75"/>
  <c r="K115" i="75"/>
  <c r="J115" i="75"/>
  <c r="I115" i="75"/>
  <c r="H115" i="75"/>
  <c r="G115" i="75"/>
  <c r="F115" i="75"/>
  <c r="E115" i="75"/>
  <c r="AG96" i="75"/>
  <c r="AF96" i="75"/>
  <c r="AE96" i="75"/>
  <c r="AD96" i="75"/>
  <c r="AC96" i="75"/>
  <c r="AB96" i="75"/>
  <c r="AA96" i="75"/>
  <c r="Z96" i="75"/>
  <c r="Y96" i="75"/>
  <c r="X96" i="75"/>
  <c r="W96" i="75"/>
  <c r="V96" i="75"/>
  <c r="U96" i="75"/>
  <c r="T96" i="75"/>
  <c r="S96" i="75"/>
  <c r="R96" i="75"/>
  <c r="Q96" i="75"/>
  <c r="P96" i="75"/>
  <c r="O96" i="75"/>
  <c r="N96" i="75"/>
  <c r="M96" i="75"/>
  <c r="L96" i="75"/>
  <c r="K96" i="75"/>
  <c r="J96" i="75"/>
  <c r="I96" i="75"/>
  <c r="H96" i="75"/>
  <c r="G96" i="75"/>
  <c r="F96" i="75"/>
  <c r="E96" i="75"/>
  <c r="AG77" i="75"/>
  <c r="AF77" i="75"/>
  <c r="AE77" i="75"/>
  <c r="AD77" i="75"/>
  <c r="AC77" i="75"/>
  <c r="AB77" i="75"/>
  <c r="AA77" i="75"/>
  <c r="Z77" i="75"/>
  <c r="Y77" i="75"/>
  <c r="X77" i="75"/>
  <c r="W77" i="75"/>
  <c r="V77" i="75"/>
  <c r="U77" i="75"/>
  <c r="T77" i="75"/>
  <c r="S77" i="75"/>
  <c r="R77" i="75"/>
  <c r="Q77" i="75"/>
  <c r="P77" i="75"/>
  <c r="O77" i="75"/>
  <c r="N77" i="75"/>
  <c r="M77" i="75"/>
  <c r="L77" i="75"/>
  <c r="K77" i="75"/>
  <c r="J77" i="75"/>
  <c r="I77" i="75"/>
  <c r="H77" i="75"/>
  <c r="G77" i="75"/>
  <c r="F77" i="75"/>
  <c r="E77" i="75"/>
  <c r="AG58" i="75"/>
  <c r="AF58" i="75"/>
  <c r="AE58" i="75"/>
  <c r="AD58" i="75"/>
  <c r="AC58" i="75"/>
  <c r="AB58" i="75"/>
  <c r="AA58" i="75"/>
  <c r="Z58" i="75"/>
  <c r="Y58" i="75"/>
  <c r="X58" i="75"/>
  <c r="W58" i="75"/>
  <c r="V58" i="75"/>
  <c r="U58" i="75"/>
  <c r="T58" i="75"/>
  <c r="S58" i="75"/>
  <c r="R58" i="75"/>
  <c r="Q58" i="75"/>
  <c r="P58" i="75"/>
  <c r="O58" i="75"/>
  <c r="N58" i="75"/>
  <c r="M58" i="75"/>
  <c r="L58" i="75"/>
  <c r="K58" i="75"/>
  <c r="J58" i="75"/>
  <c r="I58" i="75"/>
  <c r="H58" i="75"/>
  <c r="G58" i="75"/>
  <c r="F58" i="75"/>
  <c r="E58" i="75"/>
  <c r="AG39" i="75"/>
  <c r="AF39" i="75"/>
  <c r="AE39" i="75"/>
  <c r="AD39" i="75"/>
  <c r="AC39" i="75"/>
  <c r="AB39" i="75"/>
  <c r="AA39" i="75"/>
  <c r="Z39" i="75"/>
  <c r="Y39" i="75"/>
  <c r="X39" i="75"/>
  <c r="W39" i="75"/>
  <c r="V39" i="75"/>
  <c r="U39" i="75"/>
  <c r="T39" i="75"/>
  <c r="S39" i="75"/>
  <c r="R39" i="75"/>
  <c r="Q39" i="75"/>
  <c r="P39" i="75"/>
  <c r="O39" i="75"/>
  <c r="N39" i="75"/>
  <c r="M39" i="75"/>
  <c r="L39" i="75"/>
  <c r="K39" i="75"/>
  <c r="J39" i="75"/>
  <c r="I39" i="75"/>
  <c r="H39" i="75"/>
  <c r="G39" i="75"/>
  <c r="F39" i="75"/>
  <c r="E39" i="75"/>
  <c r="AG20" i="75"/>
  <c r="AF20" i="75"/>
  <c r="AE20" i="75"/>
  <c r="AD20" i="75"/>
  <c r="AC20" i="75"/>
  <c r="AB20" i="75"/>
  <c r="AA20" i="75"/>
  <c r="Z20" i="75"/>
  <c r="Y20" i="75"/>
  <c r="X20" i="75"/>
  <c r="W20" i="75"/>
  <c r="V20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AG134" i="74"/>
  <c r="AF134" i="74"/>
  <c r="AE134" i="74"/>
  <c r="AD134" i="74"/>
  <c r="AC134" i="74"/>
  <c r="AB134" i="74"/>
  <c r="AA134" i="74"/>
  <c r="Z134" i="74"/>
  <c r="Y134" i="74"/>
  <c r="X134" i="74"/>
  <c r="W134" i="74"/>
  <c r="V134" i="74"/>
  <c r="U134" i="74"/>
  <c r="T134" i="74"/>
  <c r="S134" i="74"/>
  <c r="R134" i="74"/>
  <c r="Q134" i="74"/>
  <c r="P134" i="74"/>
  <c r="O134" i="74"/>
  <c r="N134" i="74"/>
  <c r="M134" i="74"/>
  <c r="L134" i="74"/>
  <c r="K134" i="74"/>
  <c r="J134" i="74"/>
  <c r="I134" i="74"/>
  <c r="H134" i="74"/>
  <c r="G134" i="74"/>
  <c r="F134" i="74"/>
  <c r="E134" i="74"/>
  <c r="AG115" i="74"/>
  <c r="AF115" i="74"/>
  <c r="AE115" i="74"/>
  <c r="AD115" i="74"/>
  <c r="AC115" i="74"/>
  <c r="AB115" i="74"/>
  <c r="AA115" i="74"/>
  <c r="Z115" i="74"/>
  <c r="Y115" i="74"/>
  <c r="X115" i="74"/>
  <c r="W115" i="74"/>
  <c r="V115" i="74"/>
  <c r="U115" i="74"/>
  <c r="T115" i="74"/>
  <c r="S115" i="74"/>
  <c r="R115" i="74"/>
  <c r="Q115" i="74"/>
  <c r="P115" i="74"/>
  <c r="O115" i="74"/>
  <c r="N115" i="74"/>
  <c r="M115" i="74"/>
  <c r="L115" i="74"/>
  <c r="K115" i="74"/>
  <c r="J115" i="74"/>
  <c r="I115" i="74"/>
  <c r="H115" i="74"/>
  <c r="G115" i="74"/>
  <c r="F115" i="74"/>
  <c r="E115" i="74"/>
  <c r="AG96" i="74"/>
  <c r="AF96" i="74"/>
  <c r="AE96" i="74"/>
  <c r="AD96" i="74"/>
  <c r="AC96" i="74"/>
  <c r="AB96" i="74"/>
  <c r="AA96" i="74"/>
  <c r="Z96" i="74"/>
  <c r="Y96" i="74"/>
  <c r="X96" i="74"/>
  <c r="W96" i="74"/>
  <c r="V96" i="74"/>
  <c r="U96" i="74"/>
  <c r="T96" i="74"/>
  <c r="S96" i="74"/>
  <c r="R96" i="74"/>
  <c r="Q96" i="74"/>
  <c r="P96" i="74"/>
  <c r="O96" i="74"/>
  <c r="N96" i="74"/>
  <c r="M96" i="74"/>
  <c r="L96" i="74"/>
  <c r="K96" i="74"/>
  <c r="J96" i="74"/>
  <c r="I96" i="74"/>
  <c r="H96" i="74"/>
  <c r="G96" i="74"/>
  <c r="F96" i="74"/>
  <c r="E96" i="74"/>
  <c r="AG77" i="74"/>
  <c r="AF77" i="74"/>
  <c r="AE77" i="74"/>
  <c r="AD77" i="74"/>
  <c r="AC77" i="74"/>
  <c r="AB77" i="74"/>
  <c r="AA77" i="74"/>
  <c r="Z77" i="74"/>
  <c r="Y77" i="74"/>
  <c r="X77" i="74"/>
  <c r="W77" i="74"/>
  <c r="V77" i="74"/>
  <c r="U77" i="74"/>
  <c r="T77" i="74"/>
  <c r="S77" i="74"/>
  <c r="R77" i="74"/>
  <c r="Q77" i="74"/>
  <c r="P77" i="74"/>
  <c r="O77" i="74"/>
  <c r="N77" i="74"/>
  <c r="M77" i="74"/>
  <c r="L77" i="74"/>
  <c r="K77" i="74"/>
  <c r="J77" i="74"/>
  <c r="I77" i="74"/>
  <c r="H77" i="74"/>
  <c r="G77" i="74"/>
  <c r="F77" i="74"/>
  <c r="E77" i="74"/>
  <c r="AG58" i="74"/>
  <c r="AF58" i="74"/>
  <c r="AE58" i="74"/>
  <c r="AD58" i="74"/>
  <c r="AC58" i="74"/>
  <c r="AB58" i="74"/>
  <c r="AA58" i="74"/>
  <c r="Z58" i="74"/>
  <c r="Y58" i="74"/>
  <c r="X58" i="74"/>
  <c r="W58" i="74"/>
  <c r="V58" i="74"/>
  <c r="U58" i="74"/>
  <c r="T58" i="74"/>
  <c r="S58" i="74"/>
  <c r="R58" i="74"/>
  <c r="Q58" i="74"/>
  <c r="P58" i="74"/>
  <c r="O58" i="74"/>
  <c r="N58" i="74"/>
  <c r="M58" i="74"/>
  <c r="L58" i="74"/>
  <c r="K58" i="74"/>
  <c r="J58" i="74"/>
  <c r="I58" i="74"/>
  <c r="H58" i="74"/>
  <c r="G58" i="74"/>
  <c r="F58" i="74"/>
  <c r="E58" i="74"/>
  <c r="AG39" i="74"/>
  <c r="AF39" i="74"/>
  <c r="AE39" i="74"/>
  <c r="AD39" i="74"/>
  <c r="AC39" i="74"/>
  <c r="AB39" i="74"/>
  <c r="AA39" i="74"/>
  <c r="Z39" i="74"/>
  <c r="Y39" i="74"/>
  <c r="X39" i="74"/>
  <c r="W39" i="74"/>
  <c r="V39" i="74"/>
  <c r="U39" i="74"/>
  <c r="T39" i="74"/>
  <c r="S39" i="74"/>
  <c r="R39" i="74"/>
  <c r="Q39" i="74"/>
  <c r="P39" i="74"/>
  <c r="O39" i="74"/>
  <c r="N39" i="74"/>
  <c r="M39" i="74"/>
  <c r="L39" i="74"/>
  <c r="K39" i="74"/>
  <c r="J39" i="74"/>
  <c r="I39" i="74"/>
  <c r="H39" i="74"/>
  <c r="G39" i="74"/>
  <c r="F39" i="74"/>
  <c r="E39" i="74"/>
  <c r="AG20" i="74"/>
  <c r="AF20" i="74"/>
  <c r="AE20" i="74"/>
  <c r="AD20" i="74"/>
  <c r="AC20" i="74"/>
  <c r="AB20" i="74"/>
  <c r="AA20" i="74"/>
  <c r="Z20" i="74"/>
  <c r="Y20" i="74"/>
  <c r="X20" i="74"/>
  <c r="W20" i="74"/>
  <c r="V20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AG134" i="73"/>
  <c r="AF134" i="73"/>
  <c r="AE134" i="73"/>
  <c r="AD134" i="73"/>
  <c r="AC134" i="73"/>
  <c r="AB134" i="73"/>
  <c r="AA134" i="73"/>
  <c r="Z134" i="73"/>
  <c r="Y134" i="73"/>
  <c r="X134" i="73"/>
  <c r="W134" i="73"/>
  <c r="V134" i="73"/>
  <c r="U134" i="73"/>
  <c r="T134" i="73"/>
  <c r="S134" i="73"/>
  <c r="R134" i="73"/>
  <c r="Q134" i="73"/>
  <c r="P134" i="73"/>
  <c r="O134" i="73"/>
  <c r="N134" i="73"/>
  <c r="M134" i="73"/>
  <c r="L134" i="73"/>
  <c r="K134" i="73"/>
  <c r="J134" i="73"/>
  <c r="I134" i="73"/>
  <c r="H134" i="73"/>
  <c r="G134" i="73"/>
  <c r="F134" i="73"/>
  <c r="E134" i="73"/>
  <c r="AG115" i="73"/>
  <c r="AF115" i="73"/>
  <c r="AE115" i="73"/>
  <c r="AD115" i="73"/>
  <c r="AC115" i="73"/>
  <c r="AB115" i="73"/>
  <c r="AA115" i="73"/>
  <c r="Z115" i="73"/>
  <c r="Y115" i="73"/>
  <c r="X115" i="73"/>
  <c r="W115" i="73"/>
  <c r="V115" i="73"/>
  <c r="U115" i="73"/>
  <c r="T115" i="73"/>
  <c r="S115" i="73"/>
  <c r="R115" i="73"/>
  <c r="Q115" i="73"/>
  <c r="P115" i="73"/>
  <c r="O115" i="73"/>
  <c r="N115" i="73"/>
  <c r="M115" i="73"/>
  <c r="L115" i="73"/>
  <c r="K115" i="73"/>
  <c r="J115" i="73"/>
  <c r="I115" i="73"/>
  <c r="H115" i="73"/>
  <c r="G115" i="73"/>
  <c r="F115" i="73"/>
  <c r="E115" i="73"/>
  <c r="AG96" i="73"/>
  <c r="AF96" i="73"/>
  <c r="AE96" i="73"/>
  <c r="AD96" i="73"/>
  <c r="AC96" i="73"/>
  <c r="AB96" i="73"/>
  <c r="AA96" i="73"/>
  <c r="Z96" i="73"/>
  <c r="Y96" i="73"/>
  <c r="X96" i="73"/>
  <c r="W96" i="73"/>
  <c r="V96" i="73"/>
  <c r="U96" i="73"/>
  <c r="T96" i="73"/>
  <c r="S96" i="73"/>
  <c r="R96" i="73"/>
  <c r="Q96" i="73"/>
  <c r="P96" i="73"/>
  <c r="O96" i="73"/>
  <c r="N96" i="73"/>
  <c r="M96" i="73"/>
  <c r="L96" i="73"/>
  <c r="K96" i="73"/>
  <c r="J96" i="73"/>
  <c r="I96" i="73"/>
  <c r="H96" i="73"/>
  <c r="G96" i="73"/>
  <c r="F96" i="73"/>
  <c r="E96" i="73"/>
  <c r="AG77" i="73"/>
  <c r="AF77" i="73"/>
  <c r="AE77" i="73"/>
  <c r="AD77" i="73"/>
  <c r="AC77" i="73"/>
  <c r="AB77" i="73"/>
  <c r="AA77" i="73"/>
  <c r="Z77" i="73"/>
  <c r="Y77" i="73"/>
  <c r="X77" i="73"/>
  <c r="W77" i="73"/>
  <c r="V77" i="73"/>
  <c r="U77" i="73"/>
  <c r="T77" i="73"/>
  <c r="S77" i="73"/>
  <c r="R77" i="73"/>
  <c r="Q77" i="73"/>
  <c r="P77" i="73"/>
  <c r="O77" i="73"/>
  <c r="N77" i="73"/>
  <c r="M77" i="73"/>
  <c r="L77" i="73"/>
  <c r="K77" i="73"/>
  <c r="J77" i="73"/>
  <c r="I77" i="73"/>
  <c r="H77" i="73"/>
  <c r="G77" i="73"/>
  <c r="F77" i="73"/>
  <c r="E77" i="73"/>
  <c r="AG58" i="73"/>
  <c r="AF58" i="73"/>
  <c r="AE58" i="73"/>
  <c r="AD58" i="73"/>
  <c r="AC58" i="73"/>
  <c r="AB58" i="73"/>
  <c r="AA58" i="73"/>
  <c r="Z58" i="73"/>
  <c r="Y58" i="73"/>
  <c r="X58" i="73"/>
  <c r="W58" i="73"/>
  <c r="V58" i="73"/>
  <c r="U58" i="73"/>
  <c r="T58" i="73"/>
  <c r="S58" i="73"/>
  <c r="R58" i="73"/>
  <c r="Q58" i="73"/>
  <c r="P58" i="73"/>
  <c r="O58" i="73"/>
  <c r="N58" i="73"/>
  <c r="M58" i="73"/>
  <c r="L58" i="73"/>
  <c r="K58" i="73"/>
  <c r="J58" i="73"/>
  <c r="I58" i="73"/>
  <c r="H58" i="73"/>
  <c r="G58" i="73"/>
  <c r="F58" i="73"/>
  <c r="E58" i="73"/>
  <c r="AG39" i="73"/>
  <c r="AF39" i="73"/>
  <c r="AE39" i="73"/>
  <c r="AD39" i="73"/>
  <c r="AC39" i="73"/>
  <c r="AB39" i="73"/>
  <c r="AA39" i="73"/>
  <c r="Z39" i="73"/>
  <c r="Y39" i="73"/>
  <c r="X39" i="73"/>
  <c r="W39" i="73"/>
  <c r="V39" i="73"/>
  <c r="U39" i="73"/>
  <c r="T39" i="73"/>
  <c r="S39" i="73"/>
  <c r="R39" i="73"/>
  <c r="Q39" i="73"/>
  <c r="P39" i="73"/>
  <c r="O39" i="73"/>
  <c r="N39" i="73"/>
  <c r="M39" i="73"/>
  <c r="L39" i="73"/>
  <c r="K39" i="73"/>
  <c r="J39" i="73"/>
  <c r="I39" i="73"/>
  <c r="H39" i="73"/>
  <c r="G39" i="73"/>
  <c r="F39" i="73"/>
  <c r="E39" i="73"/>
  <c r="AG20" i="73"/>
  <c r="AF20" i="73"/>
  <c r="AE20" i="73"/>
  <c r="AD20" i="73"/>
  <c r="AC20" i="73"/>
  <c r="AB20" i="73"/>
  <c r="AA20" i="73"/>
  <c r="Z20" i="73"/>
  <c r="Y20" i="73"/>
  <c r="X20" i="73"/>
  <c r="W20" i="73"/>
  <c r="V20" i="73"/>
  <c r="U20" i="73"/>
  <c r="T20" i="73"/>
  <c r="S20" i="73"/>
  <c r="R20" i="73"/>
  <c r="Q20" i="73"/>
  <c r="P20" i="73"/>
  <c r="O20" i="73"/>
  <c r="N20" i="73"/>
  <c r="M20" i="73"/>
  <c r="L20" i="73"/>
  <c r="K20" i="73"/>
  <c r="J20" i="73"/>
  <c r="I20" i="73"/>
  <c r="H20" i="73"/>
  <c r="G20" i="73"/>
  <c r="F20" i="73"/>
  <c r="E20" i="73"/>
  <c r="AG134" i="72"/>
  <c r="AF134" i="72"/>
  <c r="AE134" i="72"/>
  <c r="AD134" i="72"/>
  <c r="AC134" i="72"/>
  <c r="AB134" i="72"/>
  <c r="AA134" i="72"/>
  <c r="Z134" i="72"/>
  <c r="Y134" i="72"/>
  <c r="X134" i="72"/>
  <c r="W134" i="72"/>
  <c r="V134" i="72"/>
  <c r="U134" i="72"/>
  <c r="T134" i="72"/>
  <c r="S134" i="72"/>
  <c r="R134" i="72"/>
  <c r="Q134" i="72"/>
  <c r="P134" i="72"/>
  <c r="O134" i="72"/>
  <c r="N134" i="72"/>
  <c r="M134" i="72"/>
  <c r="L134" i="72"/>
  <c r="K134" i="72"/>
  <c r="J134" i="72"/>
  <c r="I134" i="72"/>
  <c r="H134" i="72"/>
  <c r="G134" i="72"/>
  <c r="F134" i="72"/>
  <c r="E134" i="72"/>
  <c r="AG115" i="72"/>
  <c r="AF115" i="72"/>
  <c r="AE115" i="72"/>
  <c r="AD115" i="72"/>
  <c r="AC115" i="72"/>
  <c r="AB115" i="72"/>
  <c r="AA115" i="72"/>
  <c r="Z115" i="72"/>
  <c r="Y115" i="72"/>
  <c r="X115" i="72"/>
  <c r="W115" i="72"/>
  <c r="V115" i="72"/>
  <c r="U115" i="72"/>
  <c r="T115" i="72"/>
  <c r="S115" i="72"/>
  <c r="R115" i="72"/>
  <c r="Q115" i="72"/>
  <c r="P115" i="72"/>
  <c r="O115" i="72"/>
  <c r="N115" i="72"/>
  <c r="M115" i="72"/>
  <c r="L115" i="72"/>
  <c r="K115" i="72"/>
  <c r="J115" i="72"/>
  <c r="I115" i="72"/>
  <c r="H115" i="72"/>
  <c r="G115" i="72"/>
  <c r="F115" i="72"/>
  <c r="E115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G96" i="72"/>
  <c r="F96" i="72"/>
  <c r="E96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S77" i="72"/>
  <c r="R77" i="72"/>
  <c r="Q77" i="72"/>
  <c r="P77" i="72"/>
  <c r="O77" i="72"/>
  <c r="N77" i="72"/>
  <c r="M77" i="72"/>
  <c r="L77" i="72"/>
  <c r="K77" i="72"/>
  <c r="J77" i="72"/>
  <c r="I77" i="72"/>
  <c r="H77" i="72"/>
  <c r="G77" i="72"/>
  <c r="F77" i="72"/>
  <c r="E77" i="72"/>
  <c r="AG58" i="72"/>
  <c r="AF58" i="72"/>
  <c r="AE58" i="72"/>
  <c r="AD58" i="72"/>
  <c r="AC58" i="72"/>
  <c r="AB58" i="72"/>
  <c r="AA58" i="72"/>
  <c r="Z58" i="72"/>
  <c r="Y58" i="72"/>
  <c r="X58" i="72"/>
  <c r="W58" i="72"/>
  <c r="V58" i="72"/>
  <c r="U58" i="72"/>
  <c r="T58" i="72"/>
  <c r="S58" i="72"/>
  <c r="R58" i="72"/>
  <c r="Q58" i="72"/>
  <c r="P58" i="72"/>
  <c r="O58" i="72"/>
  <c r="N58" i="72"/>
  <c r="M58" i="72"/>
  <c r="L58" i="72"/>
  <c r="K58" i="72"/>
  <c r="J58" i="72"/>
  <c r="I58" i="72"/>
  <c r="H58" i="72"/>
  <c r="G58" i="72"/>
  <c r="F58" i="72"/>
  <c r="E58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L39" i="72"/>
  <c r="K39" i="72"/>
  <c r="J39" i="72"/>
  <c r="I39" i="72"/>
  <c r="H39" i="72"/>
  <c r="G39" i="72"/>
  <c r="F39" i="72"/>
  <c r="E39" i="72"/>
  <c r="AG20" i="72"/>
  <c r="AF20" i="72"/>
  <c r="AE20" i="72"/>
  <c r="AD20" i="72"/>
  <c r="AC20" i="72"/>
  <c r="AB20" i="72"/>
  <c r="AA20" i="72"/>
  <c r="Z20" i="72"/>
  <c r="Y20" i="72"/>
  <c r="X20" i="72"/>
  <c r="W20" i="72"/>
  <c r="V20" i="72"/>
  <c r="U20" i="72"/>
  <c r="T20" i="72"/>
  <c r="S20" i="72"/>
  <c r="R20" i="72"/>
  <c r="Q20" i="72"/>
  <c r="P20" i="72"/>
  <c r="O20" i="72"/>
  <c r="N20" i="72"/>
  <c r="M20" i="72"/>
  <c r="L20" i="72"/>
  <c r="K20" i="72"/>
  <c r="J20" i="72"/>
  <c r="I20" i="72"/>
  <c r="H20" i="72"/>
  <c r="G20" i="72"/>
  <c r="F20" i="72"/>
  <c r="E20" i="72"/>
  <c r="AG134" i="71"/>
  <c r="AF134" i="71"/>
  <c r="AE134" i="71"/>
  <c r="AD134" i="71"/>
  <c r="AC134" i="71"/>
  <c r="AB134" i="71"/>
  <c r="AA134" i="71"/>
  <c r="Z134" i="71"/>
  <c r="Y134" i="71"/>
  <c r="X134" i="71"/>
  <c r="W134" i="71"/>
  <c r="V134" i="71"/>
  <c r="U134" i="71"/>
  <c r="T134" i="71"/>
  <c r="S134" i="71"/>
  <c r="R134" i="71"/>
  <c r="Q134" i="71"/>
  <c r="P134" i="71"/>
  <c r="O134" i="71"/>
  <c r="N134" i="71"/>
  <c r="M134" i="71"/>
  <c r="L134" i="71"/>
  <c r="K134" i="71"/>
  <c r="J134" i="71"/>
  <c r="I134" i="71"/>
  <c r="H134" i="71"/>
  <c r="G134" i="71"/>
  <c r="F134" i="71"/>
  <c r="E134" i="71"/>
  <c r="AG115" i="71"/>
  <c r="AF115" i="71"/>
  <c r="AE115" i="71"/>
  <c r="AD115" i="71"/>
  <c r="AC115" i="71"/>
  <c r="AB115" i="71"/>
  <c r="AA115" i="71"/>
  <c r="Z115" i="71"/>
  <c r="Y115" i="71"/>
  <c r="X115" i="71"/>
  <c r="W115" i="71"/>
  <c r="V115" i="71"/>
  <c r="U115" i="71"/>
  <c r="T115" i="71"/>
  <c r="S115" i="71"/>
  <c r="R115" i="71"/>
  <c r="Q115" i="71"/>
  <c r="P115" i="71"/>
  <c r="O115" i="71"/>
  <c r="N115" i="71"/>
  <c r="M115" i="71"/>
  <c r="L115" i="71"/>
  <c r="K115" i="71"/>
  <c r="J115" i="71"/>
  <c r="I115" i="71"/>
  <c r="H115" i="71"/>
  <c r="G115" i="71"/>
  <c r="F115" i="71"/>
  <c r="E115" i="71"/>
  <c r="AG96" i="71"/>
  <c r="AF96" i="71"/>
  <c r="AE96" i="71"/>
  <c r="AD96" i="71"/>
  <c r="AC96" i="71"/>
  <c r="AB96" i="71"/>
  <c r="AA96" i="71"/>
  <c r="Z96" i="71"/>
  <c r="Y96" i="71"/>
  <c r="X96" i="71"/>
  <c r="W96" i="71"/>
  <c r="V96" i="71"/>
  <c r="U96" i="71"/>
  <c r="T96" i="71"/>
  <c r="S96" i="71"/>
  <c r="R96" i="71"/>
  <c r="Q96" i="71"/>
  <c r="P96" i="71"/>
  <c r="O96" i="71"/>
  <c r="N96" i="71"/>
  <c r="M96" i="71"/>
  <c r="L96" i="71"/>
  <c r="K96" i="71"/>
  <c r="J96" i="71"/>
  <c r="I96" i="71"/>
  <c r="H96" i="71"/>
  <c r="G96" i="71"/>
  <c r="F96" i="71"/>
  <c r="E96" i="71"/>
  <c r="AG77" i="71"/>
  <c r="AF77" i="71"/>
  <c r="AE77" i="71"/>
  <c r="AD77" i="71"/>
  <c r="AC77" i="71"/>
  <c r="AB77" i="71"/>
  <c r="AA77" i="71"/>
  <c r="Z77" i="71"/>
  <c r="Y77" i="71"/>
  <c r="X77" i="71"/>
  <c r="W77" i="71"/>
  <c r="V77" i="71"/>
  <c r="U77" i="71"/>
  <c r="T77" i="71"/>
  <c r="S77" i="71"/>
  <c r="R77" i="71"/>
  <c r="Q77" i="71"/>
  <c r="P77" i="71"/>
  <c r="O77" i="71"/>
  <c r="N77" i="71"/>
  <c r="M77" i="71"/>
  <c r="L77" i="71"/>
  <c r="K77" i="71"/>
  <c r="J77" i="71"/>
  <c r="I77" i="71"/>
  <c r="H77" i="71"/>
  <c r="G77" i="71"/>
  <c r="F77" i="71"/>
  <c r="E77" i="71"/>
  <c r="AG58" i="71"/>
  <c r="AF58" i="71"/>
  <c r="AE58" i="71"/>
  <c r="AD58" i="71"/>
  <c r="AC58" i="71"/>
  <c r="AB58" i="71"/>
  <c r="AA58" i="71"/>
  <c r="Z58" i="71"/>
  <c r="Y58" i="71"/>
  <c r="X58" i="71"/>
  <c r="W58" i="71"/>
  <c r="V58" i="71"/>
  <c r="U58" i="71"/>
  <c r="T58" i="71"/>
  <c r="S58" i="71"/>
  <c r="R58" i="71"/>
  <c r="Q58" i="71"/>
  <c r="P58" i="71"/>
  <c r="O58" i="71"/>
  <c r="N58" i="71"/>
  <c r="M58" i="71"/>
  <c r="L58" i="71"/>
  <c r="K58" i="71"/>
  <c r="J58" i="71"/>
  <c r="I58" i="71"/>
  <c r="H58" i="71"/>
  <c r="G58" i="71"/>
  <c r="F58" i="71"/>
  <c r="E58" i="71"/>
  <c r="AG39" i="71"/>
  <c r="AF39" i="71"/>
  <c r="AE39" i="71"/>
  <c r="AD39" i="71"/>
  <c r="AC39" i="71"/>
  <c r="AB39" i="71"/>
  <c r="AA39" i="71"/>
  <c r="Z39" i="71"/>
  <c r="Y39" i="71"/>
  <c r="X39" i="71"/>
  <c r="W39" i="71"/>
  <c r="V39" i="71"/>
  <c r="U39" i="71"/>
  <c r="T39" i="71"/>
  <c r="S39" i="71"/>
  <c r="R39" i="71"/>
  <c r="Q39" i="71"/>
  <c r="P39" i="71"/>
  <c r="O39" i="71"/>
  <c r="N39" i="71"/>
  <c r="M39" i="71"/>
  <c r="L39" i="71"/>
  <c r="K39" i="71"/>
  <c r="J39" i="71"/>
  <c r="I39" i="71"/>
  <c r="H39" i="71"/>
  <c r="G39" i="71"/>
  <c r="F39" i="71"/>
  <c r="E39" i="71"/>
  <c r="AG20" i="71"/>
  <c r="AF20" i="71"/>
  <c r="AE20" i="71"/>
  <c r="AD20" i="71"/>
  <c r="AC20" i="71"/>
  <c r="AB20" i="71"/>
  <c r="AA20" i="71"/>
  <c r="Z20" i="71"/>
  <c r="Y20" i="71"/>
  <c r="X20" i="71"/>
  <c r="W20" i="71"/>
  <c r="V20" i="71"/>
  <c r="U20" i="71"/>
  <c r="T20" i="71"/>
  <c r="S20" i="71"/>
  <c r="R20" i="71"/>
  <c r="Q20" i="71"/>
  <c r="P20" i="71"/>
  <c r="O20" i="71"/>
  <c r="N20" i="71"/>
  <c r="M20" i="71"/>
  <c r="L20" i="71"/>
  <c r="K20" i="71"/>
  <c r="J20" i="71"/>
  <c r="I20" i="71"/>
  <c r="H20" i="71"/>
  <c r="G20" i="71"/>
  <c r="F20" i="71"/>
  <c r="E20" i="71"/>
  <c r="AG134" i="70"/>
  <c r="AF134" i="70"/>
  <c r="AE134" i="70"/>
  <c r="AD134" i="70"/>
  <c r="AC134" i="70"/>
  <c r="AB134" i="70"/>
  <c r="AA134" i="70"/>
  <c r="Z134" i="70"/>
  <c r="Y134" i="70"/>
  <c r="X134" i="70"/>
  <c r="W134" i="70"/>
  <c r="V134" i="70"/>
  <c r="U134" i="70"/>
  <c r="T134" i="70"/>
  <c r="S134" i="70"/>
  <c r="R134" i="70"/>
  <c r="Q134" i="70"/>
  <c r="P134" i="70"/>
  <c r="O134" i="70"/>
  <c r="N134" i="70"/>
  <c r="M134" i="70"/>
  <c r="L134" i="70"/>
  <c r="K134" i="70"/>
  <c r="J134" i="70"/>
  <c r="I134" i="70"/>
  <c r="H134" i="70"/>
  <c r="G134" i="70"/>
  <c r="F134" i="70"/>
  <c r="E134" i="70"/>
  <c r="AG115" i="70"/>
  <c r="AF115" i="70"/>
  <c r="AE115" i="70"/>
  <c r="AD115" i="70"/>
  <c r="AC115" i="70"/>
  <c r="AB115" i="70"/>
  <c r="AA115" i="70"/>
  <c r="Z115" i="70"/>
  <c r="Y115" i="70"/>
  <c r="X115" i="70"/>
  <c r="W115" i="70"/>
  <c r="V115" i="70"/>
  <c r="U115" i="70"/>
  <c r="T115" i="70"/>
  <c r="S115" i="70"/>
  <c r="R115" i="70"/>
  <c r="Q115" i="70"/>
  <c r="P115" i="70"/>
  <c r="O115" i="70"/>
  <c r="N115" i="70"/>
  <c r="M115" i="70"/>
  <c r="L115" i="70"/>
  <c r="K115" i="70"/>
  <c r="J115" i="70"/>
  <c r="I115" i="70"/>
  <c r="H115" i="70"/>
  <c r="G115" i="70"/>
  <c r="F115" i="70"/>
  <c r="E115" i="70"/>
  <c r="AG96" i="70"/>
  <c r="AF96" i="70"/>
  <c r="AE96" i="70"/>
  <c r="AD96" i="70"/>
  <c r="AC96" i="70"/>
  <c r="AB96" i="70"/>
  <c r="AA96" i="70"/>
  <c r="Z96" i="70"/>
  <c r="Y96" i="70"/>
  <c r="X96" i="70"/>
  <c r="W96" i="70"/>
  <c r="V96" i="70"/>
  <c r="U96" i="70"/>
  <c r="T96" i="70"/>
  <c r="S96" i="70"/>
  <c r="R96" i="70"/>
  <c r="Q96" i="70"/>
  <c r="P96" i="70"/>
  <c r="O96" i="70"/>
  <c r="N96" i="70"/>
  <c r="M96" i="70"/>
  <c r="L96" i="70"/>
  <c r="K96" i="70"/>
  <c r="J96" i="70"/>
  <c r="I96" i="70"/>
  <c r="H96" i="70"/>
  <c r="G96" i="70"/>
  <c r="F96" i="70"/>
  <c r="E96" i="70"/>
  <c r="AG77" i="70"/>
  <c r="AF77" i="70"/>
  <c r="AE77" i="70"/>
  <c r="AD77" i="70"/>
  <c r="AC77" i="70"/>
  <c r="AB77" i="70"/>
  <c r="AA77" i="70"/>
  <c r="Z77" i="70"/>
  <c r="Y77" i="70"/>
  <c r="X77" i="70"/>
  <c r="W77" i="70"/>
  <c r="V77" i="70"/>
  <c r="U77" i="70"/>
  <c r="T77" i="70"/>
  <c r="S77" i="70"/>
  <c r="R77" i="70"/>
  <c r="Q77" i="70"/>
  <c r="P77" i="70"/>
  <c r="O77" i="70"/>
  <c r="N77" i="70"/>
  <c r="M77" i="70"/>
  <c r="L77" i="70"/>
  <c r="K77" i="70"/>
  <c r="J77" i="70"/>
  <c r="I77" i="70"/>
  <c r="H77" i="70"/>
  <c r="G77" i="70"/>
  <c r="F77" i="70"/>
  <c r="E77" i="70"/>
  <c r="AG58" i="70"/>
  <c r="AF58" i="70"/>
  <c r="AE58" i="70"/>
  <c r="AD58" i="70"/>
  <c r="AC58" i="70"/>
  <c r="AB58" i="70"/>
  <c r="AA58" i="70"/>
  <c r="Z58" i="70"/>
  <c r="Y58" i="70"/>
  <c r="X58" i="70"/>
  <c r="W58" i="70"/>
  <c r="V58" i="70"/>
  <c r="U58" i="70"/>
  <c r="T58" i="70"/>
  <c r="S58" i="70"/>
  <c r="R58" i="70"/>
  <c r="Q58" i="70"/>
  <c r="P58" i="70"/>
  <c r="O58" i="70"/>
  <c r="N58" i="70"/>
  <c r="M58" i="70"/>
  <c r="L58" i="70"/>
  <c r="K58" i="70"/>
  <c r="J58" i="70"/>
  <c r="I58" i="70"/>
  <c r="H58" i="70"/>
  <c r="G58" i="70"/>
  <c r="F58" i="70"/>
  <c r="E58" i="70"/>
  <c r="AG39" i="70"/>
  <c r="AF39" i="70"/>
  <c r="AE39" i="70"/>
  <c r="AD39" i="70"/>
  <c r="AC39" i="70"/>
  <c r="AB39" i="70"/>
  <c r="AA39" i="70"/>
  <c r="Z39" i="70"/>
  <c r="Y39" i="70"/>
  <c r="X39" i="70"/>
  <c r="W39" i="70"/>
  <c r="V39" i="70"/>
  <c r="U39" i="70"/>
  <c r="T39" i="70"/>
  <c r="S39" i="70"/>
  <c r="R39" i="70"/>
  <c r="Q39" i="70"/>
  <c r="P39" i="70"/>
  <c r="O39" i="70"/>
  <c r="N39" i="70"/>
  <c r="M39" i="70"/>
  <c r="L39" i="70"/>
  <c r="K39" i="70"/>
  <c r="J39" i="70"/>
  <c r="I39" i="70"/>
  <c r="H39" i="70"/>
  <c r="G39" i="70"/>
  <c r="F39" i="70"/>
  <c r="E39" i="70"/>
  <c r="AG20" i="70"/>
  <c r="AF20" i="70"/>
  <c r="AE20" i="70"/>
  <c r="AD20" i="70"/>
  <c r="AC20" i="70"/>
  <c r="AB20" i="70"/>
  <c r="AA20" i="70"/>
  <c r="Z20" i="70"/>
  <c r="Y20" i="70"/>
  <c r="X20" i="70"/>
  <c r="W20" i="70"/>
  <c r="V20" i="70"/>
  <c r="U20" i="70"/>
  <c r="T20" i="70"/>
  <c r="S20" i="70"/>
  <c r="R20" i="70"/>
  <c r="Q20" i="70"/>
  <c r="P20" i="70"/>
  <c r="O20" i="70"/>
  <c r="N20" i="70"/>
  <c r="M20" i="70"/>
  <c r="L20" i="70"/>
  <c r="K20" i="70"/>
  <c r="J20" i="70"/>
  <c r="I20" i="70"/>
  <c r="H20" i="70"/>
  <c r="G20" i="70"/>
  <c r="F20" i="70"/>
  <c r="E20" i="70"/>
  <c r="AG134" i="69"/>
  <c r="AF134" i="69"/>
  <c r="AE134" i="69"/>
  <c r="AD134" i="69"/>
  <c r="AC134" i="69"/>
  <c r="AB134" i="69"/>
  <c r="AA134" i="69"/>
  <c r="Z134" i="69"/>
  <c r="Y134" i="69"/>
  <c r="X134" i="69"/>
  <c r="W134" i="69"/>
  <c r="V134" i="69"/>
  <c r="U134" i="69"/>
  <c r="T134" i="69"/>
  <c r="S134" i="69"/>
  <c r="R134" i="69"/>
  <c r="Q134" i="69"/>
  <c r="P134" i="69"/>
  <c r="O134" i="69"/>
  <c r="N134" i="69"/>
  <c r="M134" i="69"/>
  <c r="L134" i="69"/>
  <c r="K134" i="69"/>
  <c r="J134" i="69"/>
  <c r="I134" i="69"/>
  <c r="H134" i="69"/>
  <c r="G134" i="69"/>
  <c r="F134" i="69"/>
  <c r="E134" i="69"/>
  <c r="AG115" i="69"/>
  <c r="AF115" i="69"/>
  <c r="AE115" i="69"/>
  <c r="AD115" i="69"/>
  <c r="AC115" i="69"/>
  <c r="AB115" i="69"/>
  <c r="AA115" i="69"/>
  <c r="Z115" i="69"/>
  <c r="Y115" i="69"/>
  <c r="X115" i="69"/>
  <c r="W115" i="69"/>
  <c r="V115" i="69"/>
  <c r="U115" i="69"/>
  <c r="T115" i="69"/>
  <c r="S115" i="69"/>
  <c r="R115" i="69"/>
  <c r="Q115" i="69"/>
  <c r="P115" i="69"/>
  <c r="O115" i="69"/>
  <c r="N115" i="69"/>
  <c r="M115" i="69"/>
  <c r="L115" i="69"/>
  <c r="K115" i="69"/>
  <c r="J115" i="69"/>
  <c r="I115" i="69"/>
  <c r="H115" i="69"/>
  <c r="G115" i="69"/>
  <c r="F115" i="69"/>
  <c r="E115" i="69"/>
  <c r="AG96" i="69"/>
  <c r="AF96" i="69"/>
  <c r="AE96" i="69"/>
  <c r="AD96" i="69"/>
  <c r="AC96" i="69"/>
  <c r="AB96" i="69"/>
  <c r="AA96" i="69"/>
  <c r="Z96" i="69"/>
  <c r="Y96" i="69"/>
  <c r="X96" i="69"/>
  <c r="W96" i="69"/>
  <c r="V96" i="69"/>
  <c r="U96" i="69"/>
  <c r="T96" i="69"/>
  <c r="S96" i="69"/>
  <c r="R96" i="69"/>
  <c r="Q96" i="69"/>
  <c r="P96" i="69"/>
  <c r="O96" i="69"/>
  <c r="N96" i="69"/>
  <c r="M96" i="69"/>
  <c r="L96" i="69"/>
  <c r="K96" i="69"/>
  <c r="J96" i="69"/>
  <c r="I96" i="69"/>
  <c r="H96" i="69"/>
  <c r="G96" i="69"/>
  <c r="F96" i="69"/>
  <c r="E96" i="69"/>
  <c r="AG77" i="69"/>
  <c r="AF77" i="69"/>
  <c r="AE77" i="69"/>
  <c r="AD77" i="69"/>
  <c r="AC77" i="69"/>
  <c r="AB77" i="69"/>
  <c r="AA77" i="69"/>
  <c r="Z77" i="69"/>
  <c r="Y77" i="69"/>
  <c r="X77" i="69"/>
  <c r="W77" i="69"/>
  <c r="V77" i="69"/>
  <c r="U77" i="69"/>
  <c r="T77" i="69"/>
  <c r="S77" i="69"/>
  <c r="R77" i="69"/>
  <c r="Q77" i="69"/>
  <c r="P77" i="69"/>
  <c r="O77" i="69"/>
  <c r="N77" i="69"/>
  <c r="M77" i="69"/>
  <c r="L77" i="69"/>
  <c r="K77" i="69"/>
  <c r="J77" i="69"/>
  <c r="I77" i="69"/>
  <c r="H77" i="69"/>
  <c r="G77" i="69"/>
  <c r="F77" i="69"/>
  <c r="E77" i="69"/>
  <c r="AG58" i="69"/>
  <c r="AF58" i="69"/>
  <c r="AE58" i="69"/>
  <c r="AD58" i="69"/>
  <c r="AC58" i="69"/>
  <c r="AB58" i="69"/>
  <c r="AA58" i="69"/>
  <c r="Z58" i="69"/>
  <c r="Y58" i="69"/>
  <c r="X58" i="69"/>
  <c r="W58" i="69"/>
  <c r="V58" i="69"/>
  <c r="U58" i="69"/>
  <c r="T58" i="69"/>
  <c r="S58" i="69"/>
  <c r="R58" i="69"/>
  <c r="Q58" i="69"/>
  <c r="P58" i="69"/>
  <c r="O58" i="69"/>
  <c r="N58" i="69"/>
  <c r="M58" i="69"/>
  <c r="L58" i="69"/>
  <c r="K58" i="69"/>
  <c r="J58" i="69"/>
  <c r="I58" i="69"/>
  <c r="H58" i="69"/>
  <c r="G58" i="69"/>
  <c r="F58" i="69"/>
  <c r="E58" i="69"/>
  <c r="AG39" i="69"/>
  <c r="AF39" i="69"/>
  <c r="AE39" i="69"/>
  <c r="AD39" i="69"/>
  <c r="AC39" i="69"/>
  <c r="AB39" i="69"/>
  <c r="AA39" i="69"/>
  <c r="Z39" i="69"/>
  <c r="Y39" i="69"/>
  <c r="X39" i="69"/>
  <c r="W39" i="69"/>
  <c r="V39" i="69"/>
  <c r="U39" i="69"/>
  <c r="T39" i="69"/>
  <c r="S39" i="69"/>
  <c r="R39" i="69"/>
  <c r="Q39" i="69"/>
  <c r="P39" i="69"/>
  <c r="O39" i="69"/>
  <c r="N39" i="69"/>
  <c r="M39" i="69"/>
  <c r="L39" i="69"/>
  <c r="K39" i="69"/>
  <c r="J39" i="69"/>
  <c r="I39" i="69"/>
  <c r="H39" i="69"/>
  <c r="G39" i="69"/>
  <c r="F39" i="69"/>
  <c r="E39" i="69"/>
  <c r="AG20" i="69"/>
  <c r="AF20" i="69"/>
  <c r="AE20" i="69"/>
  <c r="AD20" i="69"/>
  <c r="AC20" i="69"/>
  <c r="AB20" i="69"/>
  <c r="AA20" i="69"/>
  <c r="Z20" i="69"/>
  <c r="Y20" i="69"/>
  <c r="X20" i="69"/>
  <c r="W20" i="69"/>
  <c r="V20" i="69"/>
  <c r="U20" i="69"/>
  <c r="T20" i="69"/>
  <c r="S20" i="69"/>
  <c r="R20" i="69"/>
  <c r="Q20" i="69"/>
  <c r="P20" i="69"/>
  <c r="O20" i="69"/>
  <c r="N20" i="69"/>
  <c r="M20" i="69"/>
  <c r="L20" i="69"/>
  <c r="K20" i="69"/>
  <c r="J20" i="69"/>
  <c r="I20" i="69"/>
  <c r="H20" i="69"/>
  <c r="G20" i="69"/>
  <c r="F20" i="69"/>
  <c r="E20" i="69"/>
  <c r="AG134" i="68"/>
  <c r="AF134" i="68"/>
  <c r="AE134" i="68"/>
  <c r="AD134" i="68"/>
  <c r="AC134" i="68"/>
  <c r="AB134" i="68"/>
  <c r="AA134" i="68"/>
  <c r="Z134" i="68"/>
  <c r="Y134" i="68"/>
  <c r="X134" i="68"/>
  <c r="W134" i="68"/>
  <c r="V134" i="68"/>
  <c r="U134" i="68"/>
  <c r="T134" i="68"/>
  <c r="S134" i="68"/>
  <c r="R134" i="68"/>
  <c r="Q134" i="68"/>
  <c r="P134" i="68"/>
  <c r="O134" i="68"/>
  <c r="N134" i="68"/>
  <c r="M134" i="68"/>
  <c r="L134" i="68"/>
  <c r="K134" i="68"/>
  <c r="J134" i="68"/>
  <c r="I134" i="68"/>
  <c r="H134" i="68"/>
  <c r="G134" i="68"/>
  <c r="F134" i="68"/>
  <c r="E134" i="68"/>
  <c r="AG115" i="68"/>
  <c r="AF115" i="68"/>
  <c r="AE115" i="68"/>
  <c r="AD115" i="68"/>
  <c r="AC115" i="68"/>
  <c r="AB115" i="68"/>
  <c r="AA115" i="68"/>
  <c r="Z115" i="68"/>
  <c r="Y115" i="68"/>
  <c r="X115" i="68"/>
  <c r="W115" i="68"/>
  <c r="V115" i="68"/>
  <c r="U115" i="68"/>
  <c r="T115" i="68"/>
  <c r="S115" i="68"/>
  <c r="R115" i="68"/>
  <c r="Q115" i="68"/>
  <c r="P115" i="68"/>
  <c r="O115" i="68"/>
  <c r="N115" i="68"/>
  <c r="M115" i="68"/>
  <c r="L115" i="68"/>
  <c r="K115" i="68"/>
  <c r="J115" i="68"/>
  <c r="I115" i="68"/>
  <c r="H115" i="68"/>
  <c r="G115" i="68"/>
  <c r="F115" i="68"/>
  <c r="E115" i="68"/>
  <c r="AG96" i="68"/>
  <c r="AF96" i="68"/>
  <c r="AE96" i="68"/>
  <c r="AD96" i="68"/>
  <c r="AC96" i="68"/>
  <c r="AB96" i="68"/>
  <c r="AA96" i="68"/>
  <c r="Z96" i="68"/>
  <c r="Y96" i="68"/>
  <c r="X96" i="68"/>
  <c r="W96" i="68"/>
  <c r="V96" i="68"/>
  <c r="U96" i="68"/>
  <c r="T96" i="68"/>
  <c r="S96" i="68"/>
  <c r="R96" i="68"/>
  <c r="Q96" i="68"/>
  <c r="P96" i="68"/>
  <c r="O96" i="68"/>
  <c r="N96" i="68"/>
  <c r="M96" i="68"/>
  <c r="L96" i="68"/>
  <c r="K96" i="68"/>
  <c r="J96" i="68"/>
  <c r="I96" i="68"/>
  <c r="H96" i="68"/>
  <c r="G96" i="68"/>
  <c r="F96" i="68"/>
  <c r="E96" i="68"/>
  <c r="AG77" i="68"/>
  <c r="AF77" i="68"/>
  <c r="AE77" i="68"/>
  <c r="AD77" i="68"/>
  <c r="AC77" i="68"/>
  <c r="AB77" i="68"/>
  <c r="AA77" i="68"/>
  <c r="Z77" i="68"/>
  <c r="Y77" i="68"/>
  <c r="X77" i="68"/>
  <c r="W77" i="68"/>
  <c r="V77" i="68"/>
  <c r="U77" i="68"/>
  <c r="T77" i="68"/>
  <c r="S77" i="68"/>
  <c r="R77" i="68"/>
  <c r="Q77" i="68"/>
  <c r="P77" i="68"/>
  <c r="O77" i="68"/>
  <c r="N77" i="68"/>
  <c r="M77" i="68"/>
  <c r="L77" i="68"/>
  <c r="K77" i="68"/>
  <c r="J77" i="68"/>
  <c r="I77" i="68"/>
  <c r="H77" i="68"/>
  <c r="G77" i="68"/>
  <c r="F77" i="68"/>
  <c r="E77" i="68"/>
  <c r="AG58" i="68"/>
  <c r="AF58" i="68"/>
  <c r="AE58" i="68"/>
  <c r="AD58" i="68"/>
  <c r="AC58" i="68"/>
  <c r="AB58" i="68"/>
  <c r="AA58" i="68"/>
  <c r="Z58" i="68"/>
  <c r="Y58" i="68"/>
  <c r="X58" i="68"/>
  <c r="W58" i="68"/>
  <c r="V58" i="68"/>
  <c r="U58" i="68"/>
  <c r="T58" i="68"/>
  <c r="S58" i="68"/>
  <c r="R58" i="68"/>
  <c r="Q58" i="68"/>
  <c r="P58" i="68"/>
  <c r="O58" i="68"/>
  <c r="N58" i="68"/>
  <c r="M58" i="68"/>
  <c r="L58" i="68"/>
  <c r="K58" i="68"/>
  <c r="J58" i="68"/>
  <c r="I58" i="68"/>
  <c r="H58" i="68"/>
  <c r="G58" i="68"/>
  <c r="F58" i="68"/>
  <c r="E58" i="68"/>
  <c r="AG39" i="68"/>
  <c r="AF39" i="68"/>
  <c r="AE39" i="68"/>
  <c r="AD39" i="68"/>
  <c r="AC39" i="68"/>
  <c r="AB39" i="68"/>
  <c r="AA39" i="68"/>
  <c r="Z39" i="68"/>
  <c r="Y39" i="68"/>
  <c r="X39" i="68"/>
  <c r="W39" i="68"/>
  <c r="V39" i="68"/>
  <c r="U39" i="68"/>
  <c r="T39" i="68"/>
  <c r="S39" i="68"/>
  <c r="R39" i="68"/>
  <c r="Q39" i="68"/>
  <c r="P39" i="68"/>
  <c r="O39" i="68"/>
  <c r="N39" i="68"/>
  <c r="M39" i="68"/>
  <c r="L39" i="68"/>
  <c r="K39" i="68"/>
  <c r="J39" i="68"/>
  <c r="I39" i="68"/>
  <c r="H39" i="68"/>
  <c r="G39" i="68"/>
  <c r="F39" i="68"/>
  <c r="E39" i="68"/>
  <c r="AG20" i="68"/>
  <c r="AF20" i="68"/>
  <c r="AE20" i="68"/>
  <c r="AD20" i="68"/>
  <c r="AC20" i="68"/>
  <c r="AB20" i="68"/>
  <c r="AA20" i="68"/>
  <c r="Z20" i="68"/>
  <c r="Y20" i="68"/>
  <c r="X20" i="68"/>
  <c r="W20" i="68"/>
  <c r="V20" i="68"/>
  <c r="U20" i="68"/>
  <c r="T20" i="68"/>
  <c r="S20" i="68"/>
  <c r="R20" i="68"/>
  <c r="Q20" i="68"/>
  <c r="P20" i="68"/>
  <c r="O20" i="68"/>
  <c r="N20" i="68"/>
  <c r="M20" i="68"/>
  <c r="L20" i="68"/>
  <c r="K20" i="68"/>
  <c r="J20" i="68"/>
  <c r="I20" i="68"/>
  <c r="H20" i="68"/>
  <c r="G20" i="68"/>
  <c r="F20" i="68"/>
  <c r="E20" i="68"/>
  <c r="AG134" i="67"/>
  <c r="AF134" i="67"/>
  <c r="AE134" i="67"/>
  <c r="AD134" i="67"/>
  <c r="AC134" i="67"/>
  <c r="AB134" i="67"/>
  <c r="AA134" i="67"/>
  <c r="Z134" i="67"/>
  <c r="Y134" i="67"/>
  <c r="X134" i="67"/>
  <c r="W134" i="67"/>
  <c r="V134" i="67"/>
  <c r="U134" i="67"/>
  <c r="T134" i="67"/>
  <c r="S134" i="67"/>
  <c r="R134" i="67"/>
  <c r="Q134" i="67"/>
  <c r="P134" i="67"/>
  <c r="O134" i="67"/>
  <c r="N134" i="67"/>
  <c r="M134" i="67"/>
  <c r="L134" i="67"/>
  <c r="K134" i="67"/>
  <c r="J134" i="67"/>
  <c r="I134" i="67"/>
  <c r="H134" i="67"/>
  <c r="G134" i="67"/>
  <c r="F134" i="67"/>
  <c r="E134" i="67"/>
  <c r="AG115" i="67"/>
  <c r="AF115" i="67"/>
  <c r="AE115" i="67"/>
  <c r="AD115" i="67"/>
  <c r="AC115" i="67"/>
  <c r="AB115" i="67"/>
  <c r="AA115" i="67"/>
  <c r="Z115" i="67"/>
  <c r="Y115" i="67"/>
  <c r="X115" i="67"/>
  <c r="W115" i="67"/>
  <c r="V115" i="67"/>
  <c r="U115" i="67"/>
  <c r="T115" i="67"/>
  <c r="S115" i="67"/>
  <c r="R115" i="67"/>
  <c r="Q115" i="67"/>
  <c r="P115" i="67"/>
  <c r="O115" i="67"/>
  <c r="N115" i="67"/>
  <c r="M115" i="67"/>
  <c r="L115" i="67"/>
  <c r="K115" i="67"/>
  <c r="J115" i="67"/>
  <c r="I115" i="67"/>
  <c r="H115" i="67"/>
  <c r="G115" i="67"/>
  <c r="F115" i="67"/>
  <c r="E115" i="67"/>
  <c r="AG96" i="67"/>
  <c r="AF96" i="67"/>
  <c r="AE96" i="67"/>
  <c r="AD96" i="67"/>
  <c r="AC96" i="67"/>
  <c r="AB96" i="67"/>
  <c r="AA96" i="67"/>
  <c r="Z96" i="67"/>
  <c r="Y96" i="67"/>
  <c r="X96" i="67"/>
  <c r="W96" i="67"/>
  <c r="V96" i="67"/>
  <c r="U96" i="67"/>
  <c r="T96" i="67"/>
  <c r="S96" i="67"/>
  <c r="R96" i="67"/>
  <c r="Q96" i="67"/>
  <c r="P96" i="67"/>
  <c r="O96" i="67"/>
  <c r="N96" i="67"/>
  <c r="M96" i="67"/>
  <c r="L96" i="67"/>
  <c r="K96" i="67"/>
  <c r="J96" i="67"/>
  <c r="I96" i="67"/>
  <c r="H96" i="67"/>
  <c r="G96" i="67"/>
  <c r="F96" i="67"/>
  <c r="E96" i="67"/>
  <c r="AG77" i="67"/>
  <c r="AF77" i="67"/>
  <c r="AE77" i="67"/>
  <c r="AD77" i="67"/>
  <c r="AC77" i="67"/>
  <c r="AB77" i="67"/>
  <c r="AA77" i="67"/>
  <c r="Z77" i="67"/>
  <c r="Y77" i="67"/>
  <c r="X77" i="67"/>
  <c r="W77" i="67"/>
  <c r="V77" i="67"/>
  <c r="U77" i="67"/>
  <c r="T77" i="67"/>
  <c r="S77" i="67"/>
  <c r="R77" i="67"/>
  <c r="Q77" i="67"/>
  <c r="P77" i="67"/>
  <c r="O77" i="67"/>
  <c r="N77" i="67"/>
  <c r="M77" i="67"/>
  <c r="L77" i="67"/>
  <c r="K77" i="67"/>
  <c r="J77" i="67"/>
  <c r="I77" i="67"/>
  <c r="H77" i="67"/>
  <c r="G77" i="67"/>
  <c r="F77" i="67"/>
  <c r="E77" i="67"/>
  <c r="AG58" i="67"/>
  <c r="AF58" i="67"/>
  <c r="AE58" i="67"/>
  <c r="AD58" i="67"/>
  <c r="AC58" i="67"/>
  <c r="AB58" i="67"/>
  <c r="AA58" i="67"/>
  <c r="Z58" i="67"/>
  <c r="Y58" i="67"/>
  <c r="X58" i="67"/>
  <c r="W58" i="67"/>
  <c r="V58" i="67"/>
  <c r="U58" i="67"/>
  <c r="T58" i="67"/>
  <c r="S58" i="67"/>
  <c r="R58" i="67"/>
  <c r="Q58" i="67"/>
  <c r="P58" i="67"/>
  <c r="O58" i="67"/>
  <c r="N58" i="67"/>
  <c r="M58" i="67"/>
  <c r="L58" i="67"/>
  <c r="K58" i="67"/>
  <c r="J58" i="67"/>
  <c r="I58" i="67"/>
  <c r="H58" i="67"/>
  <c r="G58" i="67"/>
  <c r="F58" i="67"/>
  <c r="E58" i="67"/>
  <c r="AG39" i="67"/>
  <c r="AF39" i="67"/>
  <c r="AE39" i="67"/>
  <c r="AD39" i="67"/>
  <c r="AC39" i="67"/>
  <c r="AB39" i="67"/>
  <c r="AA39" i="67"/>
  <c r="Z39" i="67"/>
  <c r="Y39" i="67"/>
  <c r="X39" i="67"/>
  <c r="W39" i="67"/>
  <c r="V39" i="67"/>
  <c r="U39" i="67"/>
  <c r="T39" i="67"/>
  <c r="S39" i="67"/>
  <c r="R39" i="67"/>
  <c r="Q39" i="67"/>
  <c r="P39" i="67"/>
  <c r="O39" i="67"/>
  <c r="N39" i="67"/>
  <c r="M39" i="67"/>
  <c r="L39" i="67"/>
  <c r="K39" i="67"/>
  <c r="J39" i="67"/>
  <c r="I39" i="67"/>
  <c r="H39" i="67"/>
  <c r="G39" i="67"/>
  <c r="F39" i="67"/>
  <c r="E39" i="67"/>
  <c r="AG20" i="67"/>
  <c r="AF20" i="67"/>
  <c r="AE20" i="67"/>
  <c r="AD20" i="67"/>
  <c r="AC20" i="67"/>
  <c r="AB20" i="67"/>
  <c r="AA20" i="67"/>
  <c r="Z20" i="67"/>
  <c r="Y20" i="67"/>
  <c r="X20" i="67"/>
  <c r="W20" i="67"/>
  <c r="V20" i="67"/>
  <c r="U20" i="67"/>
  <c r="T20" i="67"/>
  <c r="S20" i="67"/>
  <c r="R20" i="67"/>
  <c r="Q20" i="67"/>
  <c r="P20" i="67"/>
  <c r="O20" i="67"/>
  <c r="N20" i="67"/>
  <c r="M20" i="67"/>
  <c r="L20" i="67"/>
  <c r="K20" i="67"/>
  <c r="J20" i="67"/>
  <c r="I20" i="67"/>
  <c r="H20" i="67"/>
  <c r="G20" i="67"/>
  <c r="F20" i="67"/>
  <c r="E20" i="67"/>
  <c r="AG134" i="66"/>
  <c r="AF134" i="66"/>
  <c r="AE134" i="66"/>
  <c r="AD134" i="66"/>
  <c r="AC134" i="66"/>
  <c r="AB134" i="66"/>
  <c r="AA134" i="66"/>
  <c r="Z134" i="66"/>
  <c r="Y134" i="66"/>
  <c r="X134" i="66"/>
  <c r="W134" i="66"/>
  <c r="V134" i="66"/>
  <c r="U134" i="66"/>
  <c r="T134" i="66"/>
  <c r="S134" i="66"/>
  <c r="R134" i="66"/>
  <c r="Q134" i="66"/>
  <c r="P134" i="66"/>
  <c r="O134" i="66"/>
  <c r="N134" i="66"/>
  <c r="M134" i="66"/>
  <c r="L134" i="66"/>
  <c r="K134" i="66"/>
  <c r="J134" i="66"/>
  <c r="I134" i="66"/>
  <c r="H134" i="66"/>
  <c r="G134" i="66"/>
  <c r="F134" i="66"/>
  <c r="E134" i="66"/>
  <c r="AG115" i="66"/>
  <c r="AF115" i="66"/>
  <c r="AE115" i="66"/>
  <c r="AD115" i="66"/>
  <c r="AC115" i="66"/>
  <c r="AB115" i="66"/>
  <c r="AA115" i="66"/>
  <c r="Z115" i="66"/>
  <c r="Y115" i="66"/>
  <c r="X115" i="66"/>
  <c r="W115" i="66"/>
  <c r="V115" i="66"/>
  <c r="U115" i="66"/>
  <c r="T115" i="66"/>
  <c r="S115" i="66"/>
  <c r="R115" i="66"/>
  <c r="Q115" i="66"/>
  <c r="P115" i="66"/>
  <c r="O115" i="66"/>
  <c r="N115" i="66"/>
  <c r="M115" i="66"/>
  <c r="L115" i="66"/>
  <c r="K115" i="66"/>
  <c r="J115" i="66"/>
  <c r="I115" i="66"/>
  <c r="H115" i="66"/>
  <c r="G115" i="66"/>
  <c r="F115" i="66"/>
  <c r="E115" i="66"/>
  <c r="AG96" i="66"/>
  <c r="AF96" i="66"/>
  <c r="AE96" i="66"/>
  <c r="AD96" i="66"/>
  <c r="AC96" i="66"/>
  <c r="AB96" i="66"/>
  <c r="AA96" i="66"/>
  <c r="Z96" i="66"/>
  <c r="Y96" i="66"/>
  <c r="X96" i="66"/>
  <c r="W96" i="66"/>
  <c r="V96" i="66"/>
  <c r="U96" i="66"/>
  <c r="T96" i="66"/>
  <c r="S96" i="66"/>
  <c r="R96" i="66"/>
  <c r="Q96" i="66"/>
  <c r="P96" i="66"/>
  <c r="O96" i="66"/>
  <c r="N96" i="66"/>
  <c r="M96" i="66"/>
  <c r="L96" i="66"/>
  <c r="K96" i="66"/>
  <c r="J96" i="66"/>
  <c r="I96" i="66"/>
  <c r="H96" i="66"/>
  <c r="G96" i="66"/>
  <c r="F96" i="66"/>
  <c r="E96" i="66"/>
  <c r="AG77" i="66"/>
  <c r="AF77" i="66"/>
  <c r="AE77" i="66"/>
  <c r="AD77" i="66"/>
  <c r="AC77" i="66"/>
  <c r="AB77" i="66"/>
  <c r="AA77" i="66"/>
  <c r="Z77" i="66"/>
  <c r="Y77" i="66"/>
  <c r="X77" i="66"/>
  <c r="W77" i="66"/>
  <c r="V77" i="66"/>
  <c r="U77" i="66"/>
  <c r="T77" i="66"/>
  <c r="S77" i="66"/>
  <c r="R77" i="66"/>
  <c r="Q77" i="66"/>
  <c r="P77" i="66"/>
  <c r="O77" i="66"/>
  <c r="N77" i="66"/>
  <c r="M77" i="66"/>
  <c r="L77" i="66"/>
  <c r="K77" i="66"/>
  <c r="J77" i="66"/>
  <c r="I77" i="66"/>
  <c r="H77" i="66"/>
  <c r="G77" i="66"/>
  <c r="F77" i="66"/>
  <c r="E77" i="66"/>
  <c r="AG58" i="66"/>
  <c r="AF58" i="66"/>
  <c r="AE58" i="66"/>
  <c r="AD58" i="66"/>
  <c r="AC58" i="66"/>
  <c r="AB58" i="66"/>
  <c r="AA58" i="66"/>
  <c r="Z58" i="66"/>
  <c r="Y58" i="66"/>
  <c r="X58" i="66"/>
  <c r="W58" i="66"/>
  <c r="V58" i="66"/>
  <c r="U58" i="66"/>
  <c r="T58" i="66"/>
  <c r="S58" i="66"/>
  <c r="R58" i="66"/>
  <c r="Q58" i="66"/>
  <c r="P58" i="66"/>
  <c r="O58" i="66"/>
  <c r="N58" i="66"/>
  <c r="M58" i="66"/>
  <c r="L58" i="66"/>
  <c r="K58" i="66"/>
  <c r="J58" i="66"/>
  <c r="I58" i="66"/>
  <c r="H58" i="66"/>
  <c r="G58" i="66"/>
  <c r="F58" i="66"/>
  <c r="E58" i="66"/>
  <c r="AG39" i="66"/>
  <c r="AF39" i="66"/>
  <c r="AE39" i="66"/>
  <c r="AD39" i="66"/>
  <c r="AC39" i="66"/>
  <c r="AB39" i="66"/>
  <c r="AA39" i="66"/>
  <c r="Z39" i="66"/>
  <c r="Y39" i="66"/>
  <c r="X39" i="66"/>
  <c r="W39" i="66"/>
  <c r="V39" i="66"/>
  <c r="U39" i="66"/>
  <c r="T39" i="66"/>
  <c r="S39" i="66"/>
  <c r="R39" i="66"/>
  <c r="Q39" i="66"/>
  <c r="P39" i="66"/>
  <c r="O39" i="66"/>
  <c r="N39" i="66"/>
  <c r="M39" i="66"/>
  <c r="L39" i="66"/>
  <c r="K39" i="66"/>
  <c r="J39" i="66"/>
  <c r="I39" i="66"/>
  <c r="H39" i="66"/>
  <c r="G39" i="66"/>
  <c r="F39" i="66"/>
  <c r="E39" i="66"/>
  <c r="AG20" i="66"/>
  <c r="AF20" i="66"/>
  <c r="AE20" i="66"/>
  <c r="AD20" i="66"/>
  <c r="AC20" i="66"/>
  <c r="AB20" i="66"/>
  <c r="AA20" i="66"/>
  <c r="Z20" i="66"/>
  <c r="Y20" i="66"/>
  <c r="X20" i="66"/>
  <c r="W20" i="66"/>
  <c r="V20" i="66"/>
  <c r="U20" i="66"/>
  <c r="T20" i="66"/>
  <c r="S20" i="66"/>
  <c r="R20" i="66"/>
  <c r="Q20" i="66"/>
  <c r="P20" i="66"/>
  <c r="O20" i="66"/>
  <c r="N20" i="66"/>
  <c r="M20" i="66"/>
  <c r="L20" i="66"/>
  <c r="K20" i="66"/>
  <c r="J20" i="66"/>
  <c r="I20" i="66"/>
  <c r="H20" i="66"/>
  <c r="G20" i="66"/>
  <c r="F20" i="66"/>
  <c r="E20" i="66"/>
  <c r="AG134" i="65"/>
  <c r="AF134" i="65"/>
  <c r="AE134" i="65"/>
  <c r="AD134" i="65"/>
  <c r="AC134" i="65"/>
  <c r="AB134" i="65"/>
  <c r="AA134" i="65"/>
  <c r="Z134" i="65"/>
  <c r="Y134" i="65"/>
  <c r="X134" i="65"/>
  <c r="W134" i="65"/>
  <c r="V134" i="65"/>
  <c r="U134" i="65"/>
  <c r="T134" i="65"/>
  <c r="S134" i="65"/>
  <c r="R134" i="65"/>
  <c r="Q134" i="65"/>
  <c r="P134" i="65"/>
  <c r="O134" i="65"/>
  <c r="N134" i="65"/>
  <c r="M134" i="65"/>
  <c r="L134" i="65"/>
  <c r="K134" i="65"/>
  <c r="J134" i="65"/>
  <c r="I134" i="65"/>
  <c r="H134" i="65"/>
  <c r="G134" i="65"/>
  <c r="F134" i="65"/>
  <c r="E134" i="65"/>
  <c r="AG115" i="65"/>
  <c r="AF115" i="65"/>
  <c r="AE115" i="65"/>
  <c r="AD115" i="65"/>
  <c r="AC115" i="65"/>
  <c r="AB115" i="65"/>
  <c r="AA115" i="65"/>
  <c r="Z115" i="65"/>
  <c r="Y115" i="65"/>
  <c r="X115" i="65"/>
  <c r="W115" i="65"/>
  <c r="V115" i="65"/>
  <c r="U115" i="65"/>
  <c r="T115" i="65"/>
  <c r="S115" i="65"/>
  <c r="R115" i="65"/>
  <c r="Q115" i="65"/>
  <c r="P115" i="65"/>
  <c r="O115" i="65"/>
  <c r="N115" i="65"/>
  <c r="M115" i="65"/>
  <c r="L115" i="65"/>
  <c r="K115" i="65"/>
  <c r="J115" i="65"/>
  <c r="I115" i="65"/>
  <c r="H115" i="65"/>
  <c r="G115" i="65"/>
  <c r="F115" i="65"/>
  <c r="E115" i="65"/>
  <c r="AG96" i="65"/>
  <c r="AF96" i="65"/>
  <c r="AE96" i="65"/>
  <c r="AD96" i="65"/>
  <c r="AC96" i="65"/>
  <c r="AB96" i="65"/>
  <c r="AA96" i="65"/>
  <c r="Z96" i="65"/>
  <c r="Y96" i="65"/>
  <c r="X96" i="65"/>
  <c r="W96" i="65"/>
  <c r="V96" i="65"/>
  <c r="U96" i="65"/>
  <c r="T96" i="65"/>
  <c r="S96" i="65"/>
  <c r="R96" i="65"/>
  <c r="Q96" i="65"/>
  <c r="P96" i="65"/>
  <c r="O96" i="65"/>
  <c r="N96" i="65"/>
  <c r="M96" i="65"/>
  <c r="L96" i="65"/>
  <c r="K96" i="65"/>
  <c r="J96" i="65"/>
  <c r="I96" i="65"/>
  <c r="H96" i="65"/>
  <c r="G96" i="65"/>
  <c r="F96" i="65"/>
  <c r="E96" i="65"/>
  <c r="AG77" i="65"/>
  <c r="AF77" i="65"/>
  <c r="AE77" i="65"/>
  <c r="AD77" i="65"/>
  <c r="AC77" i="65"/>
  <c r="AB77" i="65"/>
  <c r="AA77" i="65"/>
  <c r="Z77" i="65"/>
  <c r="Y77" i="65"/>
  <c r="X77" i="65"/>
  <c r="W77" i="65"/>
  <c r="V77" i="65"/>
  <c r="U77" i="65"/>
  <c r="T77" i="65"/>
  <c r="S77" i="65"/>
  <c r="R77" i="65"/>
  <c r="Q77" i="65"/>
  <c r="P77" i="65"/>
  <c r="O77" i="65"/>
  <c r="N77" i="65"/>
  <c r="M77" i="65"/>
  <c r="L77" i="65"/>
  <c r="K77" i="65"/>
  <c r="J77" i="65"/>
  <c r="I77" i="65"/>
  <c r="H77" i="65"/>
  <c r="G77" i="65"/>
  <c r="F77" i="65"/>
  <c r="E77" i="65"/>
  <c r="AG58" i="65"/>
  <c r="AF58" i="65"/>
  <c r="AE58" i="65"/>
  <c r="AD58" i="65"/>
  <c r="AC58" i="65"/>
  <c r="AB58" i="65"/>
  <c r="AA58" i="65"/>
  <c r="Z58" i="65"/>
  <c r="Y58" i="65"/>
  <c r="X58" i="65"/>
  <c r="W58" i="65"/>
  <c r="V58" i="65"/>
  <c r="U58" i="65"/>
  <c r="T58" i="65"/>
  <c r="S58" i="65"/>
  <c r="R58" i="65"/>
  <c r="Q58" i="65"/>
  <c r="P58" i="65"/>
  <c r="O58" i="65"/>
  <c r="N58" i="65"/>
  <c r="M58" i="65"/>
  <c r="L58" i="65"/>
  <c r="K58" i="65"/>
  <c r="J58" i="65"/>
  <c r="I58" i="65"/>
  <c r="H58" i="65"/>
  <c r="G58" i="65"/>
  <c r="F58" i="65"/>
  <c r="E58" i="65"/>
  <c r="AG20" i="65"/>
  <c r="AF20" i="65"/>
  <c r="AE20" i="65"/>
  <c r="AD20" i="65"/>
  <c r="AC20" i="65"/>
  <c r="AB20" i="65"/>
  <c r="AA20" i="65"/>
  <c r="Z20" i="65"/>
  <c r="Y20" i="65"/>
  <c r="X20" i="65"/>
  <c r="W20" i="65"/>
  <c r="V20" i="65"/>
  <c r="U20" i="65"/>
  <c r="T20" i="65"/>
  <c r="S20" i="65"/>
  <c r="R20" i="65"/>
  <c r="Q20" i="65"/>
  <c r="P20" i="65"/>
  <c r="O20" i="65"/>
  <c r="N20" i="65"/>
  <c r="M20" i="65"/>
  <c r="L20" i="65"/>
  <c r="K20" i="65"/>
  <c r="J20" i="65"/>
  <c r="I20" i="65"/>
  <c r="H20" i="65"/>
  <c r="G20" i="65"/>
  <c r="F20" i="65"/>
  <c r="E20" i="65"/>
  <c r="AG134" i="64"/>
  <c r="AF134" i="64"/>
  <c r="AE134" i="64"/>
  <c r="AD134" i="64"/>
  <c r="AC134" i="64"/>
  <c r="AB134" i="64"/>
  <c r="AA134" i="64"/>
  <c r="Z134" i="64"/>
  <c r="Y134" i="64"/>
  <c r="X134" i="64"/>
  <c r="W134" i="64"/>
  <c r="V134" i="64"/>
  <c r="U134" i="64"/>
  <c r="T134" i="64"/>
  <c r="S134" i="64"/>
  <c r="R134" i="64"/>
  <c r="Q134" i="64"/>
  <c r="P134" i="64"/>
  <c r="O134" i="64"/>
  <c r="N134" i="64"/>
  <c r="M134" i="64"/>
  <c r="L134" i="64"/>
  <c r="K134" i="64"/>
  <c r="J134" i="64"/>
  <c r="I134" i="64"/>
  <c r="H134" i="64"/>
  <c r="G134" i="64"/>
  <c r="F134" i="64"/>
  <c r="E134" i="64"/>
  <c r="AG115" i="64"/>
  <c r="AF115" i="64"/>
  <c r="AE115" i="64"/>
  <c r="AD115" i="64"/>
  <c r="AC115" i="64"/>
  <c r="AB115" i="64"/>
  <c r="AA115" i="64"/>
  <c r="Z115" i="64"/>
  <c r="Y115" i="64"/>
  <c r="X115" i="64"/>
  <c r="W115" i="64"/>
  <c r="V115" i="64"/>
  <c r="U115" i="64"/>
  <c r="T115" i="64"/>
  <c r="S115" i="64"/>
  <c r="R115" i="64"/>
  <c r="Q115" i="64"/>
  <c r="P115" i="64"/>
  <c r="O115" i="64"/>
  <c r="N115" i="64"/>
  <c r="M115" i="64"/>
  <c r="L115" i="64"/>
  <c r="K115" i="64"/>
  <c r="J115" i="64"/>
  <c r="I115" i="64"/>
  <c r="H115" i="64"/>
  <c r="G115" i="64"/>
  <c r="F115" i="64"/>
  <c r="E115" i="64"/>
  <c r="AG96" i="64"/>
  <c r="AF96" i="64"/>
  <c r="AE96" i="64"/>
  <c r="AD96" i="64"/>
  <c r="AC96" i="64"/>
  <c r="AB96" i="64"/>
  <c r="AA96" i="64"/>
  <c r="Z96" i="64"/>
  <c r="Y96" i="64"/>
  <c r="X96" i="64"/>
  <c r="W96" i="64"/>
  <c r="V96" i="64"/>
  <c r="U96" i="64"/>
  <c r="T96" i="64"/>
  <c r="S96" i="64"/>
  <c r="R96" i="64"/>
  <c r="Q96" i="64"/>
  <c r="P96" i="64"/>
  <c r="O96" i="64"/>
  <c r="N96" i="64"/>
  <c r="M96" i="64"/>
  <c r="L96" i="64"/>
  <c r="K96" i="64"/>
  <c r="J96" i="64"/>
  <c r="I96" i="64"/>
  <c r="H96" i="64"/>
  <c r="G96" i="64"/>
  <c r="F96" i="64"/>
  <c r="E96" i="64"/>
  <c r="AG77" i="64"/>
  <c r="AF77" i="64"/>
  <c r="AE77" i="64"/>
  <c r="AD77" i="64"/>
  <c r="AC77" i="64"/>
  <c r="AB77" i="64"/>
  <c r="AA77" i="64"/>
  <c r="Z77" i="64"/>
  <c r="Y77" i="64"/>
  <c r="X77" i="64"/>
  <c r="W77" i="64"/>
  <c r="V77" i="64"/>
  <c r="U77" i="64"/>
  <c r="T77" i="64"/>
  <c r="S77" i="64"/>
  <c r="R77" i="64"/>
  <c r="Q77" i="64"/>
  <c r="P77" i="64"/>
  <c r="O77" i="64"/>
  <c r="N77" i="64"/>
  <c r="M77" i="64"/>
  <c r="L77" i="64"/>
  <c r="K77" i="64"/>
  <c r="J77" i="64"/>
  <c r="I77" i="64"/>
  <c r="H77" i="64"/>
  <c r="G77" i="64"/>
  <c r="F77" i="64"/>
  <c r="E77" i="64"/>
  <c r="AG58" i="64"/>
  <c r="AF58" i="64"/>
  <c r="AE58" i="64"/>
  <c r="AD58" i="64"/>
  <c r="AC58" i="64"/>
  <c r="AB58" i="64"/>
  <c r="AA58" i="64"/>
  <c r="Z58" i="64"/>
  <c r="Y58" i="64"/>
  <c r="X58" i="64"/>
  <c r="W58" i="64"/>
  <c r="V58" i="64"/>
  <c r="U58" i="64"/>
  <c r="T58" i="64"/>
  <c r="S58" i="64"/>
  <c r="R58" i="64"/>
  <c r="Q58" i="64"/>
  <c r="P58" i="64"/>
  <c r="O58" i="64"/>
  <c r="N58" i="64"/>
  <c r="M58" i="64"/>
  <c r="L58" i="64"/>
  <c r="K58" i="64"/>
  <c r="J58" i="64"/>
  <c r="I58" i="64"/>
  <c r="H58" i="64"/>
  <c r="G58" i="64"/>
  <c r="F58" i="64"/>
  <c r="E58" i="64"/>
  <c r="AG39" i="64"/>
  <c r="AF39" i="64"/>
  <c r="AE39" i="64"/>
  <c r="AD39" i="64"/>
  <c r="AC39" i="64"/>
  <c r="AB39" i="64"/>
  <c r="AA39" i="64"/>
  <c r="Z39" i="64"/>
  <c r="Y39" i="64"/>
  <c r="X39" i="64"/>
  <c r="W39" i="64"/>
  <c r="V39" i="64"/>
  <c r="U39" i="64"/>
  <c r="T39" i="64"/>
  <c r="S39" i="64"/>
  <c r="R39" i="64"/>
  <c r="Q39" i="64"/>
  <c r="P39" i="64"/>
  <c r="O39" i="64"/>
  <c r="N39" i="64"/>
  <c r="M39" i="64"/>
  <c r="L39" i="64"/>
  <c r="K39" i="64"/>
  <c r="J39" i="64"/>
  <c r="I39" i="64"/>
  <c r="H39" i="64"/>
  <c r="G39" i="64"/>
  <c r="F39" i="64"/>
  <c r="E39" i="64"/>
  <c r="AG20" i="64"/>
  <c r="AF20" i="64"/>
  <c r="AE20" i="64"/>
  <c r="AD20" i="64"/>
  <c r="AC20" i="64"/>
  <c r="AB20" i="64"/>
  <c r="AA20" i="64"/>
  <c r="Z20" i="64"/>
  <c r="Y20" i="64"/>
  <c r="X20" i="64"/>
  <c r="W20" i="64"/>
  <c r="V20" i="64"/>
  <c r="U20" i="64"/>
  <c r="T20" i="64"/>
  <c r="S20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AG134" i="63"/>
  <c r="AF134" i="63"/>
  <c r="AE134" i="63"/>
  <c r="AD134" i="63"/>
  <c r="AC134" i="63"/>
  <c r="AB134" i="63"/>
  <c r="AA134" i="63"/>
  <c r="Z134" i="63"/>
  <c r="Y134" i="63"/>
  <c r="X134" i="63"/>
  <c r="W134" i="63"/>
  <c r="V134" i="63"/>
  <c r="U134" i="63"/>
  <c r="T134" i="63"/>
  <c r="S134" i="63"/>
  <c r="R134" i="63"/>
  <c r="Q134" i="63"/>
  <c r="P134" i="63"/>
  <c r="O134" i="63"/>
  <c r="N134" i="63"/>
  <c r="M134" i="63"/>
  <c r="L134" i="63"/>
  <c r="K134" i="63"/>
  <c r="J134" i="63"/>
  <c r="I134" i="63"/>
  <c r="H134" i="63"/>
  <c r="G134" i="63"/>
  <c r="F134" i="63"/>
  <c r="E134" i="63"/>
  <c r="AG115" i="63"/>
  <c r="AF115" i="63"/>
  <c r="AE115" i="63"/>
  <c r="AD115" i="63"/>
  <c r="AC115" i="63"/>
  <c r="AB115" i="63"/>
  <c r="AA115" i="63"/>
  <c r="Z115" i="63"/>
  <c r="Y115" i="63"/>
  <c r="X115" i="63"/>
  <c r="W115" i="63"/>
  <c r="V115" i="63"/>
  <c r="U115" i="63"/>
  <c r="T115" i="63"/>
  <c r="S115" i="63"/>
  <c r="R115" i="63"/>
  <c r="Q115" i="63"/>
  <c r="P115" i="63"/>
  <c r="O115" i="63"/>
  <c r="N115" i="63"/>
  <c r="M115" i="63"/>
  <c r="L115" i="63"/>
  <c r="K115" i="63"/>
  <c r="J115" i="63"/>
  <c r="I115" i="63"/>
  <c r="H115" i="63"/>
  <c r="G115" i="63"/>
  <c r="F115" i="63"/>
  <c r="E115" i="63"/>
  <c r="AG96" i="63"/>
  <c r="AF96" i="63"/>
  <c r="AE96" i="63"/>
  <c r="AD96" i="63"/>
  <c r="AC96" i="63"/>
  <c r="AB96" i="63"/>
  <c r="AA96" i="63"/>
  <c r="Z96" i="63"/>
  <c r="Y96" i="63"/>
  <c r="X96" i="63"/>
  <c r="W96" i="63"/>
  <c r="V96" i="63"/>
  <c r="U96" i="63"/>
  <c r="T96" i="63"/>
  <c r="S96" i="63"/>
  <c r="R96" i="63"/>
  <c r="Q96" i="63"/>
  <c r="P96" i="63"/>
  <c r="O96" i="63"/>
  <c r="N96" i="63"/>
  <c r="M96" i="63"/>
  <c r="L96" i="63"/>
  <c r="K96" i="63"/>
  <c r="J96" i="63"/>
  <c r="I96" i="63"/>
  <c r="H96" i="63"/>
  <c r="G96" i="63"/>
  <c r="F96" i="63"/>
  <c r="E96" i="63"/>
  <c r="AG77" i="63"/>
  <c r="AF77" i="63"/>
  <c r="AE77" i="63"/>
  <c r="AD77" i="63"/>
  <c r="AC77" i="63"/>
  <c r="AB77" i="63"/>
  <c r="AA77" i="63"/>
  <c r="Z77" i="63"/>
  <c r="Y77" i="63"/>
  <c r="X77" i="63"/>
  <c r="W77" i="63"/>
  <c r="V77" i="63"/>
  <c r="U77" i="63"/>
  <c r="T77" i="63"/>
  <c r="S77" i="63"/>
  <c r="R77" i="63"/>
  <c r="Q77" i="63"/>
  <c r="P77" i="63"/>
  <c r="O77" i="63"/>
  <c r="N77" i="63"/>
  <c r="M77" i="63"/>
  <c r="L77" i="63"/>
  <c r="K77" i="63"/>
  <c r="J77" i="63"/>
  <c r="I77" i="63"/>
  <c r="H77" i="63"/>
  <c r="G77" i="63"/>
  <c r="F77" i="63"/>
  <c r="E77" i="63"/>
  <c r="AG58" i="63"/>
  <c r="AF58" i="63"/>
  <c r="AE58" i="63"/>
  <c r="AD58" i="63"/>
  <c r="AC58" i="63"/>
  <c r="AB58" i="63"/>
  <c r="AA58" i="63"/>
  <c r="Z58" i="63"/>
  <c r="Y58" i="63"/>
  <c r="X58" i="63"/>
  <c r="W58" i="63"/>
  <c r="V58" i="63"/>
  <c r="U58" i="63"/>
  <c r="T58" i="63"/>
  <c r="S58" i="63"/>
  <c r="R58" i="63"/>
  <c r="Q58" i="63"/>
  <c r="P58" i="63"/>
  <c r="O58" i="63"/>
  <c r="N58" i="63"/>
  <c r="M58" i="63"/>
  <c r="L58" i="63"/>
  <c r="K58" i="63"/>
  <c r="J58" i="63"/>
  <c r="I58" i="63"/>
  <c r="H58" i="63"/>
  <c r="G58" i="63"/>
  <c r="F58" i="63"/>
  <c r="E58" i="63"/>
  <c r="AG39" i="63"/>
  <c r="AF39" i="63"/>
  <c r="AE39" i="63"/>
  <c r="AD39" i="63"/>
  <c r="AC39" i="63"/>
  <c r="AB39" i="63"/>
  <c r="AA39" i="63"/>
  <c r="Z39" i="63"/>
  <c r="Y39" i="63"/>
  <c r="X39" i="63"/>
  <c r="W39" i="63"/>
  <c r="V39" i="63"/>
  <c r="U39" i="63"/>
  <c r="T39" i="63"/>
  <c r="S39" i="63"/>
  <c r="R39" i="63"/>
  <c r="Q39" i="63"/>
  <c r="P39" i="63"/>
  <c r="O39" i="63"/>
  <c r="N39" i="63"/>
  <c r="M39" i="63"/>
  <c r="L39" i="63"/>
  <c r="K39" i="63"/>
  <c r="J39" i="63"/>
  <c r="I39" i="63"/>
  <c r="H39" i="63"/>
  <c r="G39" i="63"/>
  <c r="F39" i="63"/>
  <c r="E39" i="63"/>
  <c r="AG20" i="63"/>
  <c r="AF20" i="63"/>
  <c r="AE20" i="63"/>
  <c r="AD20" i="63"/>
  <c r="AC20" i="63"/>
  <c r="AB20" i="63"/>
  <c r="AA20" i="63"/>
  <c r="Z20" i="63"/>
  <c r="Y20" i="63"/>
  <c r="X20" i="63"/>
  <c r="W20" i="63"/>
  <c r="V20" i="63"/>
  <c r="U20" i="63"/>
  <c r="T20" i="63"/>
  <c r="S20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AG134" i="62"/>
  <c r="AF134" i="62"/>
  <c r="AE134" i="62"/>
  <c r="AD134" i="62"/>
  <c r="AC134" i="62"/>
  <c r="AB134" i="62"/>
  <c r="AA134" i="62"/>
  <c r="Z134" i="62"/>
  <c r="Y134" i="62"/>
  <c r="X134" i="62"/>
  <c r="W134" i="62"/>
  <c r="V134" i="62"/>
  <c r="U134" i="62"/>
  <c r="T134" i="62"/>
  <c r="S134" i="62"/>
  <c r="R134" i="62"/>
  <c r="Q134" i="62"/>
  <c r="P134" i="62"/>
  <c r="O134" i="62"/>
  <c r="N134" i="62"/>
  <c r="M134" i="62"/>
  <c r="L134" i="62"/>
  <c r="K134" i="62"/>
  <c r="J134" i="62"/>
  <c r="I134" i="62"/>
  <c r="H134" i="62"/>
  <c r="G134" i="62"/>
  <c r="F134" i="62"/>
  <c r="E134" i="62"/>
  <c r="AG115" i="62"/>
  <c r="AF115" i="62"/>
  <c r="AE115" i="62"/>
  <c r="AD115" i="62"/>
  <c r="AC115" i="62"/>
  <c r="AB115" i="62"/>
  <c r="AA115" i="62"/>
  <c r="Z115" i="62"/>
  <c r="Y115" i="62"/>
  <c r="X115" i="62"/>
  <c r="W115" i="62"/>
  <c r="V115" i="62"/>
  <c r="U115" i="62"/>
  <c r="T115" i="62"/>
  <c r="S115" i="62"/>
  <c r="R115" i="62"/>
  <c r="Q115" i="62"/>
  <c r="P115" i="62"/>
  <c r="O115" i="62"/>
  <c r="N115" i="62"/>
  <c r="M115" i="62"/>
  <c r="L115" i="62"/>
  <c r="K115" i="62"/>
  <c r="J115" i="62"/>
  <c r="I115" i="62"/>
  <c r="H115" i="62"/>
  <c r="G115" i="62"/>
  <c r="F115" i="62"/>
  <c r="E115" i="62"/>
  <c r="AG96" i="62"/>
  <c r="AF96" i="62"/>
  <c r="AE96" i="62"/>
  <c r="AD96" i="62"/>
  <c r="AC96" i="62"/>
  <c r="AB96" i="62"/>
  <c r="AA96" i="62"/>
  <c r="Z96" i="62"/>
  <c r="Y96" i="62"/>
  <c r="X96" i="62"/>
  <c r="W96" i="62"/>
  <c r="V96" i="62"/>
  <c r="U96" i="62"/>
  <c r="T96" i="62"/>
  <c r="S96" i="62"/>
  <c r="R96" i="62"/>
  <c r="Q96" i="62"/>
  <c r="P96" i="62"/>
  <c r="O96" i="62"/>
  <c r="N96" i="62"/>
  <c r="M96" i="62"/>
  <c r="L96" i="62"/>
  <c r="K96" i="62"/>
  <c r="J96" i="62"/>
  <c r="I96" i="62"/>
  <c r="H96" i="62"/>
  <c r="G96" i="62"/>
  <c r="F96" i="62"/>
  <c r="E96" i="62"/>
  <c r="AG77" i="62"/>
  <c r="AF77" i="62"/>
  <c r="AE77" i="62"/>
  <c r="AD77" i="62"/>
  <c r="AC77" i="62"/>
  <c r="AB77" i="62"/>
  <c r="AA77" i="62"/>
  <c r="Z77" i="62"/>
  <c r="Y77" i="62"/>
  <c r="X77" i="62"/>
  <c r="W77" i="62"/>
  <c r="V77" i="62"/>
  <c r="U77" i="62"/>
  <c r="T77" i="62"/>
  <c r="S77" i="62"/>
  <c r="R77" i="62"/>
  <c r="Q77" i="62"/>
  <c r="P77" i="62"/>
  <c r="O77" i="62"/>
  <c r="N77" i="62"/>
  <c r="M77" i="62"/>
  <c r="L77" i="62"/>
  <c r="K77" i="62"/>
  <c r="J77" i="62"/>
  <c r="I77" i="62"/>
  <c r="H77" i="62"/>
  <c r="G77" i="62"/>
  <c r="F77" i="62"/>
  <c r="E77" i="62"/>
  <c r="AG58" i="62"/>
  <c r="AF58" i="62"/>
  <c r="AE58" i="62"/>
  <c r="AD58" i="62"/>
  <c r="AC58" i="62"/>
  <c r="AB58" i="62"/>
  <c r="AA58" i="62"/>
  <c r="Z58" i="62"/>
  <c r="Y58" i="62"/>
  <c r="X58" i="62"/>
  <c r="W58" i="62"/>
  <c r="V58" i="62"/>
  <c r="U58" i="62"/>
  <c r="T58" i="62"/>
  <c r="S58" i="62"/>
  <c r="R58" i="62"/>
  <c r="Q58" i="62"/>
  <c r="P58" i="62"/>
  <c r="O58" i="62"/>
  <c r="N58" i="62"/>
  <c r="M58" i="62"/>
  <c r="L58" i="62"/>
  <c r="K58" i="62"/>
  <c r="J58" i="62"/>
  <c r="I58" i="62"/>
  <c r="H58" i="62"/>
  <c r="G58" i="62"/>
  <c r="F58" i="62"/>
  <c r="E58" i="62"/>
  <c r="AG39" i="62"/>
  <c r="AF39" i="62"/>
  <c r="AE39" i="62"/>
  <c r="AD39" i="62"/>
  <c r="AC39" i="62"/>
  <c r="AB39" i="62"/>
  <c r="AA39" i="62"/>
  <c r="Z39" i="62"/>
  <c r="Y39" i="62"/>
  <c r="X39" i="62"/>
  <c r="W39" i="62"/>
  <c r="V39" i="62"/>
  <c r="U39" i="62"/>
  <c r="T39" i="62"/>
  <c r="S39" i="62"/>
  <c r="R39" i="62"/>
  <c r="Q39" i="62"/>
  <c r="P39" i="62"/>
  <c r="O39" i="62"/>
  <c r="N39" i="62"/>
  <c r="M39" i="62"/>
  <c r="L39" i="62"/>
  <c r="K39" i="62"/>
  <c r="J39" i="62"/>
  <c r="I39" i="62"/>
  <c r="H39" i="62"/>
  <c r="G39" i="62"/>
  <c r="F39" i="62"/>
  <c r="E39" i="62"/>
  <c r="AG20" i="62"/>
  <c r="AF20" i="62"/>
  <c r="AE20" i="62"/>
  <c r="AD20" i="62"/>
  <c r="AC20" i="62"/>
  <c r="AB20" i="62"/>
  <c r="AA20" i="62"/>
  <c r="Z20" i="62"/>
  <c r="Y20" i="62"/>
  <c r="X20" i="62"/>
  <c r="W20" i="62"/>
  <c r="V20" i="62"/>
  <c r="U20" i="62"/>
  <c r="T20" i="62"/>
  <c r="S20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AG134" i="61"/>
  <c r="AF134" i="61"/>
  <c r="AE134" i="61"/>
  <c r="AD134" i="61"/>
  <c r="AC134" i="61"/>
  <c r="AB134" i="61"/>
  <c r="AA134" i="61"/>
  <c r="Z134" i="61"/>
  <c r="Y134" i="61"/>
  <c r="X134" i="61"/>
  <c r="W134" i="61"/>
  <c r="V134" i="61"/>
  <c r="U134" i="61"/>
  <c r="T134" i="61"/>
  <c r="S134" i="61"/>
  <c r="R134" i="61"/>
  <c r="Q134" i="61"/>
  <c r="P134" i="61"/>
  <c r="O134" i="61"/>
  <c r="N134" i="61"/>
  <c r="M134" i="61"/>
  <c r="L134" i="61"/>
  <c r="K134" i="61"/>
  <c r="J134" i="61"/>
  <c r="I134" i="61"/>
  <c r="H134" i="61"/>
  <c r="G134" i="61"/>
  <c r="F134" i="61"/>
  <c r="E134" i="61"/>
  <c r="AG115" i="61"/>
  <c r="AF115" i="61"/>
  <c r="AE115" i="61"/>
  <c r="AD115" i="61"/>
  <c r="AC115" i="61"/>
  <c r="AB115" i="61"/>
  <c r="AA115" i="61"/>
  <c r="Z115" i="61"/>
  <c r="Y115" i="61"/>
  <c r="X115" i="61"/>
  <c r="W115" i="61"/>
  <c r="V115" i="61"/>
  <c r="U115" i="61"/>
  <c r="T115" i="61"/>
  <c r="S115" i="61"/>
  <c r="R115" i="61"/>
  <c r="Q115" i="61"/>
  <c r="P115" i="61"/>
  <c r="O115" i="61"/>
  <c r="N115" i="61"/>
  <c r="M115" i="61"/>
  <c r="L115" i="61"/>
  <c r="K115" i="61"/>
  <c r="J115" i="61"/>
  <c r="I115" i="61"/>
  <c r="H115" i="61"/>
  <c r="G115" i="61"/>
  <c r="F115" i="61"/>
  <c r="E115" i="61"/>
  <c r="AG96" i="61"/>
  <c r="AF96" i="61"/>
  <c r="AE96" i="61"/>
  <c r="AD96" i="61"/>
  <c r="AC96" i="61"/>
  <c r="AB96" i="61"/>
  <c r="AA96" i="61"/>
  <c r="Z96" i="61"/>
  <c r="Y96" i="61"/>
  <c r="X96" i="61"/>
  <c r="W96" i="61"/>
  <c r="V96" i="61"/>
  <c r="U96" i="61"/>
  <c r="T96" i="61"/>
  <c r="S96" i="61"/>
  <c r="R96" i="61"/>
  <c r="Q96" i="61"/>
  <c r="P96" i="61"/>
  <c r="O96" i="61"/>
  <c r="N96" i="61"/>
  <c r="M96" i="61"/>
  <c r="L96" i="61"/>
  <c r="K96" i="61"/>
  <c r="J96" i="61"/>
  <c r="I96" i="61"/>
  <c r="H96" i="61"/>
  <c r="G96" i="61"/>
  <c r="F96" i="61"/>
  <c r="E96" i="61"/>
  <c r="AG77" i="61"/>
  <c r="AF77" i="61"/>
  <c r="AE77" i="61"/>
  <c r="AD77" i="61"/>
  <c r="AC77" i="61"/>
  <c r="AB77" i="61"/>
  <c r="AA77" i="61"/>
  <c r="Z77" i="61"/>
  <c r="Y77" i="61"/>
  <c r="X77" i="61"/>
  <c r="W77" i="61"/>
  <c r="V77" i="61"/>
  <c r="U77" i="61"/>
  <c r="T77" i="61"/>
  <c r="S77" i="61"/>
  <c r="R77" i="61"/>
  <c r="Q77" i="61"/>
  <c r="P77" i="61"/>
  <c r="O77" i="61"/>
  <c r="N77" i="61"/>
  <c r="M77" i="61"/>
  <c r="L77" i="61"/>
  <c r="K77" i="61"/>
  <c r="J77" i="61"/>
  <c r="I77" i="61"/>
  <c r="H77" i="61"/>
  <c r="G77" i="61"/>
  <c r="F77" i="61"/>
  <c r="E77" i="61"/>
  <c r="AG58" i="61"/>
  <c r="AF58" i="61"/>
  <c r="AE58" i="61"/>
  <c r="AD58" i="61"/>
  <c r="AC58" i="61"/>
  <c r="AB58" i="61"/>
  <c r="AA58" i="61"/>
  <c r="Z58" i="61"/>
  <c r="Y58" i="61"/>
  <c r="X58" i="61"/>
  <c r="W58" i="61"/>
  <c r="V58" i="61"/>
  <c r="U58" i="61"/>
  <c r="T58" i="61"/>
  <c r="S58" i="61"/>
  <c r="R58" i="61"/>
  <c r="Q58" i="61"/>
  <c r="P58" i="61"/>
  <c r="O58" i="61"/>
  <c r="N58" i="61"/>
  <c r="M58" i="61"/>
  <c r="L58" i="61"/>
  <c r="K58" i="61"/>
  <c r="J58" i="61"/>
  <c r="I58" i="61"/>
  <c r="H58" i="61"/>
  <c r="G58" i="61"/>
  <c r="F58" i="61"/>
  <c r="E58" i="61"/>
  <c r="AG39" i="61"/>
  <c r="AF39" i="61"/>
  <c r="AE39" i="61"/>
  <c r="AD39" i="61"/>
  <c r="AC39" i="61"/>
  <c r="AB39" i="61"/>
  <c r="AA39" i="61"/>
  <c r="Z39" i="61"/>
  <c r="Y39" i="61"/>
  <c r="X39" i="61"/>
  <c r="W39" i="61"/>
  <c r="V39" i="61"/>
  <c r="U39" i="61"/>
  <c r="T39" i="61"/>
  <c r="S39" i="61"/>
  <c r="R39" i="61"/>
  <c r="Q39" i="61"/>
  <c r="P39" i="61"/>
  <c r="O39" i="61"/>
  <c r="N39" i="61"/>
  <c r="M39" i="61"/>
  <c r="L39" i="61"/>
  <c r="K39" i="61"/>
  <c r="J39" i="61"/>
  <c r="I39" i="61"/>
  <c r="H39" i="61"/>
  <c r="G39" i="61"/>
  <c r="F39" i="61"/>
  <c r="E39" i="61"/>
  <c r="AG20" i="61"/>
  <c r="AF20" i="61"/>
  <c r="AE20" i="61"/>
  <c r="AD20" i="61"/>
  <c r="AC20" i="61"/>
  <c r="AB20" i="61"/>
  <c r="AA20" i="61"/>
  <c r="Z20" i="61"/>
  <c r="Y20" i="61"/>
  <c r="X20" i="61"/>
  <c r="W20" i="61"/>
  <c r="V20" i="61"/>
  <c r="U20" i="61"/>
  <c r="T20" i="61"/>
  <c r="S20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AG134" i="60"/>
  <c r="AF134" i="60"/>
  <c r="AE134" i="60"/>
  <c r="AD134" i="60"/>
  <c r="AC134" i="60"/>
  <c r="AB134" i="60"/>
  <c r="AA134" i="60"/>
  <c r="Z134" i="60"/>
  <c r="Y134" i="60"/>
  <c r="X134" i="60"/>
  <c r="W134" i="60"/>
  <c r="V134" i="60"/>
  <c r="U134" i="60"/>
  <c r="T134" i="60"/>
  <c r="S134" i="60"/>
  <c r="R134" i="60"/>
  <c r="Q134" i="60"/>
  <c r="P134" i="60"/>
  <c r="O134" i="60"/>
  <c r="N134" i="60"/>
  <c r="M134" i="60"/>
  <c r="L134" i="60"/>
  <c r="K134" i="60"/>
  <c r="J134" i="60"/>
  <c r="I134" i="60"/>
  <c r="H134" i="60"/>
  <c r="G134" i="60"/>
  <c r="F134" i="60"/>
  <c r="E134" i="60"/>
  <c r="AG115" i="60"/>
  <c r="AF115" i="60"/>
  <c r="AE115" i="60"/>
  <c r="AD115" i="60"/>
  <c r="AC115" i="60"/>
  <c r="AB115" i="60"/>
  <c r="AA115" i="60"/>
  <c r="Z115" i="60"/>
  <c r="Y115" i="60"/>
  <c r="X115" i="60"/>
  <c r="W115" i="60"/>
  <c r="V115" i="60"/>
  <c r="U115" i="60"/>
  <c r="T115" i="60"/>
  <c r="S115" i="60"/>
  <c r="R115" i="60"/>
  <c r="Q115" i="60"/>
  <c r="P115" i="60"/>
  <c r="O115" i="60"/>
  <c r="N115" i="60"/>
  <c r="M115" i="60"/>
  <c r="L115" i="60"/>
  <c r="K115" i="60"/>
  <c r="J115" i="60"/>
  <c r="I115" i="60"/>
  <c r="H115" i="60"/>
  <c r="G115" i="60"/>
  <c r="F115" i="60"/>
  <c r="E115" i="60"/>
  <c r="AG96" i="60"/>
  <c r="AF96" i="60"/>
  <c r="AE96" i="60"/>
  <c r="AD96" i="60"/>
  <c r="AC96" i="60"/>
  <c r="AB96" i="60"/>
  <c r="AA96" i="60"/>
  <c r="Z96" i="60"/>
  <c r="Y96" i="60"/>
  <c r="X96" i="60"/>
  <c r="W96" i="60"/>
  <c r="V96" i="60"/>
  <c r="U96" i="60"/>
  <c r="T96" i="60"/>
  <c r="S96" i="60"/>
  <c r="R96" i="60"/>
  <c r="Q96" i="60"/>
  <c r="P96" i="60"/>
  <c r="O96" i="60"/>
  <c r="N96" i="60"/>
  <c r="M96" i="60"/>
  <c r="L96" i="60"/>
  <c r="K96" i="60"/>
  <c r="J96" i="60"/>
  <c r="I96" i="60"/>
  <c r="H96" i="60"/>
  <c r="G96" i="60"/>
  <c r="F96" i="60"/>
  <c r="E96" i="60"/>
  <c r="AG77" i="60"/>
  <c r="AF77" i="60"/>
  <c r="AE77" i="60"/>
  <c r="AD77" i="60"/>
  <c r="AC77" i="60"/>
  <c r="AB77" i="60"/>
  <c r="AA77" i="60"/>
  <c r="Z77" i="60"/>
  <c r="Y77" i="60"/>
  <c r="X77" i="60"/>
  <c r="W77" i="60"/>
  <c r="V77" i="60"/>
  <c r="U77" i="60"/>
  <c r="T77" i="60"/>
  <c r="S77" i="60"/>
  <c r="R77" i="60"/>
  <c r="Q77" i="60"/>
  <c r="P77" i="60"/>
  <c r="O77" i="60"/>
  <c r="N77" i="60"/>
  <c r="M77" i="60"/>
  <c r="L77" i="60"/>
  <c r="K77" i="60"/>
  <c r="J77" i="60"/>
  <c r="I77" i="60"/>
  <c r="H77" i="60"/>
  <c r="G77" i="60"/>
  <c r="F77" i="60"/>
  <c r="E77" i="60"/>
  <c r="AG58" i="60"/>
  <c r="AF58" i="60"/>
  <c r="AE58" i="60"/>
  <c r="AD58" i="60"/>
  <c r="AC58" i="60"/>
  <c r="AB58" i="60"/>
  <c r="AA58" i="60"/>
  <c r="Z58" i="60"/>
  <c r="Y58" i="60"/>
  <c r="X58" i="60"/>
  <c r="W58" i="60"/>
  <c r="V58" i="60"/>
  <c r="U58" i="60"/>
  <c r="T58" i="60"/>
  <c r="S58" i="60"/>
  <c r="R58" i="60"/>
  <c r="Q58" i="60"/>
  <c r="P58" i="60"/>
  <c r="O58" i="60"/>
  <c r="N58" i="60"/>
  <c r="M58" i="60"/>
  <c r="L58" i="60"/>
  <c r="K58" i="60"/>
  <c r="J58" i="60"/>
  <c r="I58" i="60"/>
  <c r="H58" i="60"/>
  <c r="G58" i="60"/>
  <c r="F58" i="60"/>
  <c r="E58" i="60"/>
  <c r="AG39" i="60"/>
  <c r="AF39" i="60"/>
  <c r="AE39" i="60"/>
  <c r="AD39" i="60"/>
  <c r="AC39" i="60"/>
  <c r="AB39" i="60"/>
  <c r="AA39" i="60"/>
  <c r="Z39" i="60"/>
  <c r="Y39" i="60"/>
  <c r="X39" i="60"/>
  <c r="W39" i="60"/>
  <c r="V39" i="60"/>
  <c r="U39" i="60"/>
  <c r="T39" i="60"/>
  <c r="S39" i="60"/>
  <c r="R39" i="60"/>
  <c r="Q39" i="60"/>
  <c r="P39" i="60"/>
  <c r="O39" i="60"/>
  <c r="N39" i="60"/>
  <c r="M39" i="60"/>
  <c r="L39" i="60"/>
  <c r="K39" i="60"/>
  <c r="J39" i="60"/>
  <c r="I39" i="60"/>
  <c r="H39" i="60"/>
  <c r="G39" i="60"/>
  <c r="F39" i="60"/>
  <c r="E39" i="60"/>
  <c r="AG20" i="60"/>
  <c r="AF20" i="60"/>
  <c r="AE20" i="60"/>
  <c r="AD20" i="60"/>
  <c r="AC20" i="60"/>
  <c r="AB20" i="60"/>
  <c r="AA20" i="60"/>
  <c r="Z20" i="60"/>
  <c r="Y20" i="60"/>
  <c r="X20" i="60"/>
  <c r="W20" i="60"/>
  <c r="V20" i="60"/>
  <c r="U20" i="60"/>
  <c r="T20" i="60"/>
  <c r="S20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AG134" i="59"/>
  <c r="AF134" i="59"/>
  <c r="AE134" i="59"/>
  <c r="AD134" i="59"/>
  <c r="AC134" i="59"/>
  <c r="AB134" i="59"/>
  <c r="AA134" i="59"/>
  <c r="Z134" i="59"/>
  <c r="Y134" i="59"/>
  <c r="X134" i="59"/>
  <c r="W134" i="59"/>
  <c r="V134" i="59"/>
  <c r="U134" i="59"/>
  <c r="T134" i="59"/>
  <c r="S134" i="59"/>
  <c r="R134" i="59"/>
  <c r="Q134" i="59"/>
  <c r="P134" i="59"/>
  <c r="O134" i="59"/>
  <c r="N134" i="59"/>
  <c r="M134" i="59"/>
  <c r="L134" i="59"/>
  <c r="K134" i="59"/>
  <c r="J134" i="59"/>
  <c r="I134" i="59"/>
  <c r="H134" i="59"/>
  <c r="G134" i="59"/>
  <c r="F134" i="59"/>
  <c r="E134" i="59"/>
  <c r="AG115" i="59"/>
  <c r="AF115" i="59"/>
  <c r="AE115" i="59"/>
  <c r="AD115" i="59"/>
  <c r="AC115" i="59"/>
  <c r="AB115" i="59"/>
  <c r="AA115" i="59"/>
  <c r="Z115" i="59"/>
  <c r="Y115" i="59"/>
  <c r="X115" i="59"/>
  <c r="W115" i="59"/>
  <c r="V115" i="59"/>
  <c r="U115" i="59"/>
  <c r="T115" i="59"/>
  <c r="S115" i="59"/>
  <c r="R115" i="59"/>
  <c r="Q115" i="59"/>
  <c r="P115" i="59"/>
  <c r="O115" i="59"/>
  <c r="N115" i="59"/>
  <c r="M115" i="59"/>
  <c r="L115" i="59"/>
  <c r="K115" i="59"/>
  <c r="J115" i="59"/>
  <c r="I115" i="59"/>
  <c r="H115" i="59"/>
  <c r="G115" i="59"/>
  <c r="F115" i="59"/>
  <c r="E115" i="59"/>
  <c r="AG96" i="59"/>
  <c r="AF96" i="59"/>
  <c r="AE96" i="59"/>
  <c r="AD96" i="59"/>
  <c r="AC96" i="59"/>
  <c r="AB96" i="59"/>
  <c r="AA96" i="59"/>
  <c r="Z96" i="59"/>
  <c r="Y96" i="59"/>
  <c r="X96" i="59"/>
  <c r="W96" i="59"/>
  <c r="V96" i="59"/>
  <c r="U96" i="59"/>
  <c r="T96" i="59"/>
  <c r="S96" i="59"/>
  <c r="R96" i="59"/>
  <c r="Q96" i="59"/>
  <c r="P96" i="59"/>
  <c r="O96" i="59"/>
  <c r="N96" i="59"/>
  <c r="M96" i="59"/>
  <c r="L96" i="59"/>
  <c r="K96" i="59"/>
  <c r="J96" i="59"/>
  <c r="I96" i="59"/>
  <c r="H96" i="59"/>
  <c r="G96" i="59"/>
  <c r="F96" i="59"/>
  <c r="E96" i="59"/>
  <c r="AG77" i="59"/>
  <c r="AF77" i="59"/>
  <c r="AE77" i="59"/>
  <c r="AD77" i="59"/>
  <c r="AC77" i="59"/>
  <c r="AB77" i="59"/>
  <c r="AA77" i="59"/>
  <c r="Z77" i="59"/>
  <c r="Y77" i="59"/>
  <c r="X77" i="59"/>
  <c r="W77" i="59"/>
  <c r="V77" i="59"/>
  <c r="U77" i="59"/>
  <c r="T77" i="59"/>
  <c r="S77" i="59"/>
  <c r="R77" i="59"/>
  <c r="Q77" i="59"/>
  <c r="P77" i="59"/>
  <c r="O77" i="59"/>
  <c r="N77" i="59"/>
  <c r="M77" i="59"/>
  <c r="L77" i="59"/>
  <c r="K77" i="59"/>
  <c r="J77" i="59"/>
  <c r="I77" i="59"/>
  <c r="H77" i="59"/>
  <c r="G77" i="59"/>
  <c r="F77" i="59"/>
  <c r="E77" i="59"/>
  <c r="AG58" i="59"/>
  <c r="AF58" i="59"/>
  <c r="AE58" i="59"/>
  <c r="AD58" i="59"/>
  <c r="AC58" i="59"/>
  <c r="AB58" i="59"/>
  <c r="AA58" i="59"/>
  <c r="Z58" i="59"/>
  <c r="Y58" i="59"/>
  <c r="X58" i="59"/>
  <c r="W58" i="59"/>
  <c r="V58" i="59"/>
  <c r="U58" i="59"/>
  <c r="T58" i="59"/>
  <c r="S58" i="59"/>
  <c r="R58" i="59"/>
  <c r="Q58" i="59"/>
  <c r="P58" i="59"/>
  <c r="O58" i="59"/>
  <c r="N58" i="59"/>
  <c r="M58" i="59"/>
  <c r="L58" i="59"/>
  <c r="K58" i="59"/>
  <c r="J58" i="59"/>
  <c r="I58" i="59"/>
  <c r="H58" i="59"/>
  <c r="G58" i="59"/>
  <c r="F58" i="59"/>
  <c r="E58" i="59"/>
  <c r="AG39" i="59"/>
  <c r="AF39" i="59"/>
  <c r="AE39" i="59"/>
  <c r="AD39" i="59"/>
  <c r="AC39" i="59"/>
  <c r="AB39" i="59"/>
  <c r="AA39" i="59"/>
  <c r="Z39" i="59"/>
  <c r="Y39" i="59"/>
  <c r="X39" i="59"/>
  <c r="W39" i="59"/>
  <c r="V39" i="59"/>
  <c r="U39" i="59"/>
  <c r="T39" i="59"/>
  <c r="S39" i="59"/>
  <c r="R39" i="59"/>
  <c r="Q39" i="59"/>
  <c r="P39" i="59"/>
  <c r="O39" i="59"/>
  <c r="N39" i="59"/>
  <c r="M39" i="59"/>
  <c r="L39" i="59"/>
  <c r="K39" i="59"/>
  <c r="J39" i="59"/>
  <c r="I39" i="59"/>
  <c r="H39" i="59"/>
  <c r="G39" i="59"/>
  <c r="F39" i="59"/>
  <c r="E39" i="59"/>
  <c r="AG20" i="59"/>
  <c r="AF20" i="59"/>
  <c r="AE20" i="59"/>
  <c r="AD20" i="59"/>
  <c r="AC20" i="59"/>
  <c r="AB20" i="59"/>
  <c r="AA20" i="59"/>
  <c r="Z20" i="59"/>
  <c r="Y20" i="59"/>
  <c r="X20" i="59"/>
  <c r="W20" i="59"/>
  <c r="V20" i="59"/>
  <c r="U20" i="59"/>
  <c r="T20" i="59"/>
  <c r="S20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AG134" i="58"/>
  <c r="AF134" i="58"/>
  <c r="AE134" i="58"/>
  <c r="AD134" i="58"/>
  <c r="AC134" i="58"/>
  <c r="AB134" i="58"/>
  <c r="AA134" i="58"/>
  <c r="Z134" i="58"/>
  <c r="Y134" i="58"/>
  <c r="X134" i="58"/>
  <c r="W134" i="58"/>
  <c r="V134" i="58"/>
  <c r="U134" i="58"/>
  <c r="T134" i="58"/>
  <c r="S134" i="58"/>
  <c r="R134" i="58"/>
  <c r="Q134" i="58"/>
  <c r="P134" i="58"/>
  <c r="O134" i="58"/>
  <c r="N134" i="58"/>
  <c r="M134" i="58"/>
  <c r="L134" i="58"/>
  <c r="K134" i="58"/>
  <c r="J134" i="58"/>
  <c r="I134" i="58"/>
  <c r="H134" i="58"/>
  <c r="G134" i="58"/>
  <c r="F134" i="58"/>
  <c r="E134" i="58"/>
  <c r="AG115" i="58"/>
  <c r="AF115" i="58"/>
  <c r="AE115" i="58"/>
  <c r="AD115" i="58"/>
  <c r="AC115" i="58"/>
  <c r="AB115" i="58"/>
  <c r="AA115" i="58"/>
  <c r="Z115" i="58"/>
  <c r="Y115" i="58"/>
  <c r="X115" i="58"/>
  <c r="W115" i="58"/>
  <c r="V115" i="58"/>
  <c r="U115" i="58"/>
  <c r="T115" i="58"/>
  <c r="S115" i="58"/>
  <c r="R115" i="58"/>
  <c r="Q115" i="58"/>
  <c r="P115" i="58"/>
  <c r="O115" i="58"/>
  <c r="N115" i="58"/>
  <c r="M115" i="58"/>
  <c r="L115" i="58"/>
  <c r="K115" i="58"/>
  <c r="J115" i="58"/>
  <c r="I115" i="58"/>
  <c r="H115" i="58"/>
  <c r="G115" i="58"/>
  <c r="F115" i="58"/>
  <c r="E115" i="58"/>
  <c r="AG96" i="58"/>
  <c r="AF96" i="58"/>
  <c r="AE96" i="58"/>
  <c r="AD96" i="58"/>
  <c r="AC96" i="58"/>
  <c r="AB96" i="58"/>
  <c r="AA96" i="58"/>
  <c r="Z96" i="58"/>
  <c r="Y96" i="58"/>
  <c r="X96" i="58"/>
  <c r="W96" i="58"/>
  <c r="V96" i="58"/>
  <c r="U96" i="58"/>
  <c r="T96" i="58"/>
  <c r="S96" i="58"/>
  <c r="R96" i="58"/>
  <c r="Q96" i="58"/>
  <c r="P96" i="58"/>
  <c r="O96" i="58"/>
  <c r="N96" i="58"/>
  <c r="M96" i="58"/>
  <c r="L96" i="58"/>
  <c r="K96" i="58"/>
  <c r="J96" i="58"/>
  <c r="I96" i="58"/>
  <c r="H96" i="58"/>
  <c r="G96" i="58"/>
  <c r="F96" i="58"/>
  <c r="E96" i="58"/>
  <c r="AG77" i="58"/>
  <c r="AF77" i="58"/>
  <c r="AE77" i="58"/>
  <c r="AD77" i="58"/>
  <c r="AC77" i="58"/>
  <c r="AB77" i="58"/>
  <c r="AA77" i="58"/>
  <c r="Z77" i="58"/>
  <c r="Y77" i="58"/>
  <c r="X77" i="58"/>
  <c r="W77" i="58"/>
  <c r="V77" i="58"/>
  <c r="U77" i="58"/>
  <c r="T77" i="58"/>
  <c r="S77" i="58"/>
  <c r="R77" i="58"/>
  <c r="Q77" i="58"/>
  <c r="P77" i="58"/>
  <c r="O77" i="58"/>
  <c r="N77" i="58"/>
  <c r="M77" i="58"/>
  <c r="L77" i="58"/>
  <c r="K77" i="58"/>
  <c r="J77" i="58"/>
  <c r="I77" i="58"/>
  <c r="H77" i="58"/>
  <c r="G77" i="58"/>
  <c r="F77" i="58"/>
  <c r="E77" i="58"/>
  <c r="AG58" i="58"/>
  <c r="AF58" i="58"/>
  <c r="AE58" i="58"/>
  <c r="AD58" i="58"/>
  <c r="AC58" i="58"/>
  <c r="AB58" i="58"/>
  <c r="AA58" i="58"/>
  <c r="Z58" i="58"/>
  <c r="Y58" i="58"/>
  <c r="X58" i="58"/>
  <c r="W58" i="58"/>
  <c r="V58" i="58"/>
  <c r="U58" i="58"/>
  <c r="T58" i="58"/>
  <c r="S58" i="58"/>
  <c r="R58" i="58"/>
  <c r="Q58" i="58"/>
  <c r="P58" i="58"/>
  <c r="O58" i="58"/>
  <c r="N58" i="58"/>
  <c r="M58" i="58"/>
  <c r="L58" i="58"/>
  <c r="K58" i="58"/>
  <c r="J58" i="58"/>
  <c r="I58" i="58"/>
  <c r="H58" i="58"/>
  <c r="G58" i="58"/>
  <c r="F58" i="58"/>
  <c r="E58" i="58"/>
  <c r="AG39" i="58"/>
  <c r="AF39" i="58"/>
  <c r="AE39" i="58"/>
  <c r="AD39" i="58"/>
  <c r="AC39" i="58"/>
  <c r="AB39" i="58"/>
  <c r="AA39" i="58"/>
  <c r="Z39" i="58"/>
  <c r="Y39" i="58"/>
  <c r="X39" i="58"/>
  <c r="W39" i="58"/>
  <c r="V39" i="58"/>
  <c r="U39" i="58"/>
  <c r="T39" i="58"/>
  <c r="S39" i="58"/>
  <c r="R39" i="58"/>
  <c r="Q39" i="58"/>
  <c r="P39" i="58"/>
  <c r="O39" i="58"/>
  <c r="N39" i="58"/>
  <c r="M39" i="58"/>
  <c r="L39" i="58"/>
  <c r="K39" i="58"/>
  <c r="J39" i="58"/>
  <c r="I39" i="58"/>
  <c r="H39" i="58"/>
  <c r="G39" i="58"/>
  <c r="F39" i="58"/>
  <c r="E39" i="58"/>
  <c r="AG20" i="58"/>
  <c r="AF20" i="58"/>
  <c r="AE20" i="58"/>
  <c r="AD20" i="58"/>
  <c r="AC20" i="58"/>
  <c r="AB20" i="58"/>
  <c r="AA20" i="58"/>
  <c r="Z20" i="58"/>
  <c r="Y20" i="58"/>
  <c r="X20" i="58"/>
  <c r="W20" i="58"/>
  <c r="V20" i="58"/>
  <c r="U20" i="58"/>
  <c r="T20" i="58"/>
  <c r="S20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AG134" i="57"/>
  <c r="AF134" i="57"/>
  <c r="AE134" i="57"/>
  <c r="AD134" i="57"/>
  <c r="AC134" i="57"/>
  <c r="AB134" i="57"/>
  <c r="AA134" i="57"/>
  <c r="Z134" i="57"/>
  <c r="Y134" i="57"/>
  <c r="X134" i="57"/>
  <c r="W134" i="57"/>
  <c r="V134" i="57"/>
  <c r="U134" i="57"/>
  <c r="T134" i="57"/>
  <c r="S134" i="57"/>
  <c r="R134" i="57"/>
  <c r="Q134" i="57"/>
  <c r="P134" i="57"/>
  <c r="O134" i="57"/>
  <c r="N134" i="57"/>
  <c r="M134" i="57"/>
  <c r="L134" i="57"/>
  <c r="K134" i="57"/>
  <c r="J134" i="57"/>
  <c r="I134" i="57"/>
  <c r="H134" i="57"/>
  <c r="G134" i="57"/>
  <c r="F134" i="57"/>
  <c r="E134" i="57"/>
  <c r="AG115" i="57"/>
  <c r="AF115" i="57"/>
  <c r="AE115" i="57"/>
  <c r="AD115" i="57"/>
  <c r="AC115" i="57"/>
  <c r="AB115" i="57"/>
  <c r="AA115" i="57"/>
  <c r="Z115" i="57"/>
  <c r="Y115" i="57"/>
  <c r="X115" i="57"/>
  <c r="W115" i="57"/>
  <c r="V115" i="57"/>
  <c r="U115" i="57"/>
  <c r="T115" i="57"/>
  <c r="S115" i="57"/>
  <c r="R115" i="57"/>
  <c r="Q115" i="57"/>
  <c r="P115" i="57"/>
  <c r="O115" i="57"/>
  <c r="N115" i="57"/>
  <c r="M115" i="57"/>
  <c r="L115" i="57"/>
  <c r="K115" i="57"/>
  <c r="J115" i="57"/>
  <c r="I115" i="57"/>
  <c r="H115" i="57"/>
  <c r="G115" i="57"/>
  <c r="F115" i="57"/>
  <c r="E115" i="57"/>
  <c r="AG96" i="57"/>
  <c r="AF96" i="57"/>
  <c r="AE96" i="57"/>
  <c r="AD96" i="57"/>
  <c r="AC96" i="57"/>
  <c r="AB96" i="57"/>
  <c r="AA96" i="57"/>
  <c r="Z96" i="57"/>
  <c r="Y96" i="57"/>
  <c r="X96" i="57"/>
  <c r="W96" i="57"/>
  <c r="V96" i="57"/>
  <c r="U96" i="57"/>
  <c r="T96" i="57"/>
  <c r="S96" i="57"/>
  <c r="R96" i="57"/>
  <c r="Q96" i="57"/>
  <c r="P96" i="57"/>
  <c r="O96" i="57"/>
  <c r="N96" i="57"/>
  <c r="M96" i="57"/>
  <c r="L96" i="57"/>
  <c r="K96" i="57"/>
  <c r="J96" i="57"/>
  <c r="I96" i="57"/>
  <c r="H96" i="57"/>
  <c r="G96" i="57"/>
  <c r="F96" i="57"/>
  <c r="E96" i="57"/>
  <c r="AG77" i="57"/>
  <c r="AF77" i="57"/>
  <c r="AE77" i="57"/>
  <c r="AD77" i="57"/>
  <c r="AC77" i="57"/>
  <c r="AB77" i="57"/>
  <c r="AA77" i="57"/>
  <c r="Z77" i="57"/>
  <c r="Y77" i="57"/>
  <c r="X77" i="57"/>
  <c r="W77" i="57"/>
  <c r="V77" i="57"/>
  <c r="U77" i="57"/>
  <c r="T77" i="57"/>
  <c r="S77" i="57"/>
  <c r="R77" i="57"/>
  <c r="Q77" i="57"/>
  <c r="P77" i="57"/>
  <c r="O77" i="57"/>
  <c r="N77" i="57"/>
  <c r="M77" i="57"/>
  <c r="L77" i="57"/>
  <c r="K77" i="57"/>
  <c r="J77" i="57"/>
  <c r="I77" i="57"/>
  <c r="H77" i="57"/>
  <c r="G77" i="57"/>
  <c r="F77" i="57"/>
  <c r="E77" i="57"/>
  <c r="AG58" i="57"/>
  <c r="AF58" i="57"/>
  <c r="AE58" i="57"/>
  <c r="AD58" i="57"/>
  <c r="AC58" i="57"/>
  <c r="AB58" i="57"/>
  <c r="AA58" i="57"/>
  <c r="Z58" i="57"/>
  <c r="Y58" i="57"/>
  <c r="X58" i="57"/>
  <c r="W58" i="57"/>
  <c r="V58" i="57"/>
  <c r="U58" i="57"/>
  <c r="T58" i="57"/>
  <c r="S58" i="57"/>
  <c r="R58" i="57"/>
  <c r="Q58" i="57"/>
  <c r="P58" i="57"/>
  <c r="O58" i="57"/>
  <c r="N58" i="57"/>
  <c r="M58" i="57"/>
  <c r="L58" i="57"/>
  <c r="K58" i="57"/>
  <c r="J58" i="57"/>
  <c r="I58" i="57"/>
  <c r="H58" i="57"/>
  <c r="G58" i="57"/>
  <c r="F58" i="57"/>
  <c r="E58" i="57"/>
  <c r="AG39" i="57"/>
  <c r="AF39" i="57"/>
  <c r="AE39" i="57"/>
  <c r="AD39" i="57"/>
  <c r="AC39" i="57"/>
  <c r="AB39" i="57"/>
  <c r="AA39" i="57"/>
  <c r="Z39" i="57"/>
  <c r="Y39" i="57"/>
  <c r="X39" i="57"/>
  <c r="W39" i="57"/>
  <c r="V39" i="57"/>
  <c r="U39" i="57"/>
  <c r="T39" i="57"/>
  <c r="S39" i="57"/>
  <c r="R39" i="57"/>
  <c r="Q39" i="57"/>
  <c r="P39" i="57"/>
  <c r="O39" i="57"/>
  <c r="N39" i="57"/>
  <c r="M39" i="57"/>
  <c r="L39" i="57"/>
  <c r="K39" i="57"/>
  <c r="J39" i="57"/>
  <c r="I39" i="57"/>
  <c r="H39" i="57"/>
  <c r="G39" i="57"/>
  <c r="F39" i="57"/>
  <c r="E39" i="57"/>
  <c r="AG20" i="57"/>
  <c r="AF20" i="57"/>
  <c r="AE20" i="57"/>
  <c r="AD20" i="57"/>
  <c r="AC20" i="57"/>
  <c r="AB20" i="57"/>
  <c r="AA20" i="57"/>
  <c r="Z20" i="57"/>
  <c r="Y20" i="57"/>
  <c r="X20" i="57"/>
  <c r="W20" i="57"/>
  <c r="V20" i="57"/>
  <c r="U20" i="57"/>
  <c r="T20" i="57"/>
  <c r="S20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AG134" i="56"/>
  <c r="AF134" i="56"/>
  <c r="AE134" i="56"/>
  <c r="AD134" i="56"/>
  <c r="AC134" i="56"/>
  <c r="AB134" i="56"/>
  <c r="AA134" i="56"/>
  <c r="Z134" i="56"/>
  <c r="Y134" i="56"/>
  <c r="X134" i="56"/>
  <c r="W134" i="56"/>
  <c r="V134" i="56"/>
  <c r="U134" i="56"/>
  <c r="T134" i="56"/>
  <c r="S134" i="56"/>
  <c r="R134" i="56"/>
  <c r="Q134" i="56"/>
  <c r="P134" i="56"/>
  <c r="O134" i="56"/>
  <c r="N134" i="56"/>
  <c r="M134" i="56"/>
  <c r="L134" i="56"/>
  <c r="K134" i="56"/>
  <c r="J134" i="56"/>
  <c r="I134" i="56"/>
  <c r="H134" i="56"/>
  <c r="G134" i="56"/>
  <c r="F134" i="56"/>
  <c r="E134" i="56"/>
  <c r="AH133" i="56"/>
  <c r="AH132" i="56"/>
  <c r="AH131" i="56"/>
  <c r="AH130" i="56"/>
  <c r="AH129" i="56"/>
  <c r="AH128" i="56"/>
  <c r="AH127" i="56"/>
  <c r="AH126" i="56"/>
  <c r="AH125" i="56"/>
  <c r="AH124" i="56"/>
  <c r="AH123" i="56"/>
  <c r="AH122" i="56"/>
  <c r="AH121" i="56"/>
  <c r="AH120" i="56"/>
  <c r="AH119" i="56"/>
  <c r="AH118" i="56"/>
  <c r="AH134" i="56"/>
  <c r="C128" i="55"/>
  <c r="AG115" i="56"/>
  <c r="AF115" i="56"/>
  <c r="AE115" i="56"/>
  <c r="AD115" i="56"/>
  <c r="AC115" i="56"/>
  <c r="AB115" i="56"/>
  <c r="AA115" i="56"/>
  <c r="Z115" i="56"/>
  <c r="Y115" i="56"/>
  <c r="X115" i="56"/>
  <c r="W115" i="56"/>
  <c r="V115" i="56"/>
  <c r="U115" i="56"/>
  <c r="T115" i="56"/>
  <c r="S115" i="56"/>
  <c r="R115" i="56"/>
  <c r="Q115" i="56"/>
  <c r="P115" i="56"/>
  <c r="O115" i="56"/>
  <c r="N115" i="56"/>
  <c r="M115" i="56"/>
  <c r="L115" i="56"/>
  <c r="K115" i="56"/>
  <c r="J115" i="56"/>
  <c r="I115" i="56"/>
  <c r="H115" i="56"/>
  <c r="G115" i="56"/>
  <c r="F115" i="56"/>
  <c r="E115" i="56"/>
  <c r="AH114" i="56"/>
  <c r="AH113" i="56"/>
  <c r="AH112" i="56"/>
  <c r="AH111" i="56"/>
  <c r="AH110" i="56"/>
  <c r="AH109" i="56"/>
  <c r="AH108" i="56"/>
  <c r="AH107" i="56"/>
  <c r="AH106" i="56"/>
  <c r="AH105" i="56"/>
  <c r="AH104" i="56"/>
  <c r="AH103" i="56"/>
  <c r="AH102" i="56"/>
  <c r="AH101" i="56"/>
  <c r="AH100" i="56"/>
  <c r="AH99" i="56"/>
  <c r="AH115" i="56"/>
  <c r="C127" i="55"/>
  <c r="AG96" i="56"/>
  <c r="AF96" i="56"/>
  <c r="AE96" i="56"/>
  <c r="AD96" i="56"/>
  <c r="AC96" i="56"/>
  <c r="AB96" i="56"/>
  <c r="AA96" i="56"/>
  <c r="Z96" i="56"/>
  <c r="Y96" i="56"/>
  <c r="X96" i="56"/>
  <c r="W96" i="56"/>
  <c r="V96" i="56"/>
  <c r="U96" i="56"/>
  <c r="T96" i="56"/>
  <c r="S96" i="56"/>
  <c r="R96" i="56"/>
  <c r="Q96" i="56"/>
  <c r="P96" i="56"/>
  <c r="O96" i="56"/>
  <c r="N96" i="56"/>
  <c r="M96" i="56"/>
  <c r="L96" i="56"/>
  <c r="K96" i="56"/>
  <c r="J96" i="56"/>
  <c r="I96" i="56"/>
  <c r="H96" i="56"/>
  <c r="G96" i="56"/>
  <c r="F96" i="56"/>
  <c r="E96" i="56"/>
  <c r="AH95" i="56"/>
  <c r="AH94" i="56"/>
  <c r="AH93" i="56"/>
  <c r="AH92" i="56"/>
  <c r="AH91" i="56"/>
  <c r="AH90" i="56"/>
  <c r="AH89" i="56"/>
  <c r="AH88" i="56"/>
  <c r="AH87" i="56"/>
  <c r="AH86" i="56"/>
  <c r="AH85" i="56"/>
  <c r="AH84" i="56"/>
  <c r="AH83" i="56"/>
  <c r="AH82" i="56"/>
  <c r="AH81" i="56"/>
  <c r="AH80" i="56"/>
  <c r="AH96" i="56"/>
  <c r="C126" i="55"/>
  <c r="AG77" i="56"/>
  <c r="AF77" i="56"/>
  <c r="AE77" i="56"/>
  <c r="AD77" i="56"/>
  <c r="AC77" i="56"/>
  <c r="AB77" i="56"/>
  <c r="AA77" i="56"/>
  <c r="Z77" i="56"/>
  <c r="Y77" i="56"/>
  <c r="X77" i="56"/>
  <c r="W77" i="56"/>
  <c r="V77" i="56"/>
  <c r="U77" i="56"/>
  <c r="T77" i="56"/>
  <c r="S77" i="56"/>
  <c r="R77" i="56"/>
  <c r="Q77" i="56"/>
  <c r="P77" i="56"/>
  <c r="O77" i="56"/>
  <c r="N77" i="56"/>
  <c r="M77" i="56"/>
  <c r="L77" i="56"/>
  <c r="K77" i="56"/>
  <c r="J77" i="56"/>
  <c r="I77" i="56"/>
  <c r="H77" i="56"/>
  <c r="G77" i="56"/>
  <c r="F77" i="56"/>
  <c r="E77" i="56"/>
  <c r="AH76" i="56"/>
  <c r="AH75" i="56"/>
  <c r="AH74" i="56"/>
  <c r="AH73" i="56"/>
  <c r="AH72" i="56"/>
  <c r="AH71" i="56"/>
  <c r="AH70" i="56"/>
  <c r="AH69" i="56"/>
  <c r="AH68" i="56"/>
  <c r="AH67" i="56"/>
  <c r="AH66" i="56"/>
  <c r="AH65" i="56"/>
  <c r="AH64" i="56"/>
  <c r="AH63" i="56"/>
  <c r="AH62" i="56"/>
  <c r="AH61" i="56"/>
  <c r="AH77" i="56"/>
  <c r="C125" i="55"/>
  <c r="AG58" i="56"/>
  <c r="AF58" i="56"/>
  <c r="AE58" i="56"/>
  <c r="AD58" i="56"/>
  <c r="AC58" i="56"/>
  <c r="AB58" i="56"/>
  <c r="AA58" i="56"/>
  <c r="Z58" i="56"/>
  <c r="Y58" i="56"/>
  <c r="X58" i="56"/>
  <c r="W58" i="56"/>
  <c r="V58" i="56"/>
  <c r="U58" i="56"/>
  <c r="T58" i="56"/>
  <c r="S58" i="56"/>
  <c r="R58" i="56"/>
  <c r="Q58" i="56"/>
  <c r="P58" i="56"/>
  <c r="O58" i="56"/>
  <c r="N58" i="56"/>
  <c r="M58" i="56"/>
  <c r="L58" i="56"/>
  <c r="K58" i="56"/>
  <c r="J58" i="56"/>
  <c r="I58" i="56"/>
  <c r="H58" i="56"/>
  <c r="G58" i="56"/>
  <c r="F58" i="56"/>
  <c r="E58" i="56"/>
  <c r="AH57" i="56"/>
  <c r="AH56" i="56"/>
  <c r="AH55" i="56"/>
  <c r="AH54" i="56"/>
  <c r="AH53" i="56"/>
  <c r="AH52" i="56"/>
  <c r="AH51" i="56"/>
  <c r="AH50" i="56"/>
  <c r="AH49" i="56"/>
  <c r="AH48" i="56"/>
  <c r="AH47" i="56"/>
  <c r="AH46" i="56"/>
  <c r="AH45" i="56"/>
  <c r="AH44" i="56"/>
  <c r="AH43" i="56"/>
  <c r="AH42" i="56"/>
  <c r="AH58" i="56"/>
  <c r="C124" i="55"/>
  <c r="AG39" i="56"/>
  <c r="AF39" i="56"/>
  <c r="AE39" i="56"/>
  <c r="AD39" i="56"/>
  <c r="AC39" i="56"/>
  <c r="AB39" i="56"/>
  <c r="AA39" i="56"/>
  <c r="Z39" i="56"/>
  <c r="Y39" i="56"/>
  <c r="X39" i="56"/>
  <c r="W39" i="56"/>
  <c r="V39" i="56"/>
  <c r="U39" i="56"/>
  <c r="T39" i="56"/>
  <c r="S39" i="56"/>
  <c r="R39" i="56"/>
  <c r="Q39" i="56"/>
  <c r="P39" i="56"/>
  <c r="O39" i="56"/>
  <c r="N39" i="56"/>
  <c r="M39" i="56"/>
  <c r="L39" i="56"/>
  <c r="K39" i="56"/>
  <c r="J39" i="56"/>
  <c r="I39" i="56"/>
  <c r="H39" i="56"/>
  <c r="G39" i="56"/>
  <c r="F39" i="56"/>
  <c r="E39" i="56"/>
  <c r="AH38" i="56"/>
  <c r="AH37" i="56"/>
  <c r="AH36" i="56"/>
  <c r="AH35" i="56"/>
  <c r="AH34" i="56"/>
  <c r="AH33" i="56"/>
  <c r="AH32" i="56"/>
  <c r="AH31" i="56"/>
  <c r="AH30" i="56"/>
  <c r="AH29" i="56"/>
  <c r="AH28" i="56"/>
  <c r="AH27" i="56"/>
  <c r="AH26" i="56"/>
  <c r="AH25" i="56"/>
  <c r="AH24" i="56"/>
  <c r="AH23" i="56"/>
  <c r="AH39" i="56"/>
  <c r="C123" i="55"/>
  <c r="AG20" i="56"/>
  <c r="AF20" i="56"/>
  <c r="AE20" i="56"/>
  <c r="AD20" i="56"/>
  <c r="AC20" i="56"/>
  <c r="AB20" i="56"/>
  <c r="AA20" i="56"/>
  <c r="Z20" i="56"/>
  <c r="Y20" i="56"/>
  <c r="X20" i="56"/>
  <c r="W20" i="56"/>
  <c r="V20" i="56"/>
  <c r="U20" i="56"/>
  <c r="T20" i="56"/>
  <c r="S20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E96" i="15"/>
  <c r="F96" i="15"/>
  <c r="G96" i="15"/>
  <c r="H96" i="15"/>
  <c r="I96" i="15"/>
  <c r="J96" i="15"/>
  <c r="K96" i="15"/>
  <c r="L96" i="15"/>
  <c r="M96" i="15"/>
  <c r="N96" i="15"/>
  <c r="O96" i="15"/>
  <c r="P96" i="15"/>
  <c r="Q96" i="15"/>
  <c r="R96" i="15"/>
  <c r="S96" i="15"/>
  <c r="T96" i="15"/>
  <c r="U96" i="15"/>
  <c r="V96" i="15"/>
  <c r="W96" i="15"/>
  <c r="X96" i="15"/>
  <c r="Y96" i="15"/>
  <c r="Z96" i="15"/>
  <c r="AA96" i="15"/>
  <c r="AB96" i="15"/>
  <c r="AC96" i="15"/>
  <c r="AD96" i="15"/>
  <c r="AE96" i="15"/>
  <c r="AF96" i="15"/>
  <c r="AG96" i="15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P6" i="3"/>
  <c r="B3" i="55"/>
  <c r="B4" i="55"/>
  <c r="B5" i="55"/>
  <c r="B6" i="55"/>
  <c r="B7" i="55"/>
  <c r="B8" i="55"/>
  <c r="B9" i="55"/>
  <c r="B10" i="55"/>
  <c r="AG134" i="19"/>
  <c r="AF134" i="19"/>
  <c r="AE134" i="19"/>
  <c r="AD134" i="19"/>
  <c r="AC134" i="19"/>
  <c r="AB134" i="19"/>
  <c r="AA134" i="19"/>
  <c r="Z134" i="19"/>
  <c r="Y134" i="19"/>
  <c r="X134" i="19"/>
  <c r="W134" i="19"/>
  <c r="V134" i="19"/>
  <c r="U134" i="19"/>
  <c r="T134" i="19"/>
  <c r="S134" i="19"/>
  <c r="R134" i="19"/>
  <c r="Q134" i="19"/>
  <c r="P134" i="19"/>
  <c r="O134" i="19"/>
  <c r="N134" i="19"/>
  <c r="M134" i="19"/>
  <c r="L134" i="19"/>
  <c r="K134" i="19"/>
  <c r="J134" i="19"/>
  <c r="I134" i="19"/>
  <c r="H134" i="19"/>
  <c r="G134" i="19"/>
  <c r="F134" i="19"/>
  <c r="E134" i="19"/>
  <c r="AH133" i="19"/>
  <c r="AH132" i="19"/>
  <c r="AH131" i="19"/>
  <c r="AH130" i="19"/>
  <c r="AH129" i="19"/>
  <c r="AH128" i="19"/>
  <c r="AH127" i="19"/>
  <c r="AH126" i="19"/>
  <c r="AH125" i="19"/>
  <c r="AH124" i="19"/>
  <c r="AH123" i="19"/>
  <c r="AH122" i="19"/>
  <c r="AH121" i="19"/>
  <c r="AH120" i="19"/>
  <c r="AH119" i="19"/>
  <c r="AH118" i="19"/>
  <c r="AH134" i="19"/>
  <c r="C121" i="55"/>
  <c r="AG115" i="19"/>
  <c r="AF115" i="19"/>
  <c r="AE115" i="19"/>
  <c r="AD115" i="19"/>
  <c r="AC115" i="19"/>
  <c r="AB115" i="19"/>
  <c r="AA115" i="19"/>
  <c r="Z115" i="19"/>
  <c r="Y115" i="19"/>
  <c r="X115" i="19"/>
  <c r="W115" i="19"/>
  <c r="V115" i="19"/>
  <c r="U115" i="19"/>
  <c r="T115" i="19"/>
  <c r="S115" i="19"/>
  <c r="R115" i="19"/>
  <c r="Q115" i="19"/>
  <c r="P115" i="19"/>
  <c r="O115" i="19"/>
  <c r="N115" i="19"/>
  <c r="M115" i="19"/>
  <c r="L115" i="19"/>
  <c r="K115" i="19"/>
  <c r="J115" i="19"/>
  <c r="I115" i="19"/>
  <c r="H115" i="19"/>
  <c r="G115" i="19"/>
  <c r="F115" i="19"/>
  <c r="E115" i="19"/>
  <c r="AH114" i="19"/>
  <c r="AH113" i="19"/>
  <c r="AH112" i="19"/>
  <c r="AH111" i="19"/>
  <c r="AH110" i="19"/>
  <c r="AH109" i="19"/>
  <c r="AH108" i="19"/>
  <c r="AH107" i="19"/>
  <c r="AH106" i="19"/>
  <c r="AH105" i="19"/>
  <c r="AH104" i="19"/>
  <c r="AH103" i="19"/>
  <c r="AH102" i="19"/>
  <c r="AH101" i="19"/>
  <c r="AH100" i="19"/>
  <c r="AH99" i="19"/>
  <c r="AH115" i="19"/>
  <c r="C120" i="55"/>
  <c r="AG96" i="19"/>
  <c r="AF96" i="19"/>
  <c r="AE96" i="19"/>
  <c r="AD96" i="19"/>
  <c r="AC96" i="19"/>
  <c r="AB96" i="19"/>
  <c r="AA96" i="19"/>
  <c r="Z96" i="19"/>
  <c r="Y96" i="19"/>
  <c r="X96" i="19"/>
  <c r="W96" i="19"/>
  <c r="V96" i="19"/>
  <c r="U96" i="19"/>
  <c r="T96" i="19"/>
  <c r="S96" i="19"/>
  <c r="R96" i="19"/>
  <c r="Q96" i="19"/>
  <c r="P96" i="19"/>
  <c r="O96" i="19"/>
  <c r="N96" i="19"/>
  <c r="M96" i="19"/>
  <c r="L96" i="19"/>
  <c r="K96" i="19"/>
  <c r="J96" i="19"/>
  <c r="I96" i="19"/>
  <c r="H96" i="19"/>
  <c r="G96" i="19"/>
  <c r="F96" i="19"/>
  <c r="E96" i="19"/>
  <c r="AH95" i="19"/>
  <c r="AH94" i="19"/>
  <c r="AH93" i="19"/>
  <c r="AH92" i="19"/>
  <c r="AH91" i="19"/>
  <c r="AH90" i="19"/>
  <c r="AH89" i="19"/>
  <c r="AH88" i="19"/>
  <c r="AH87" i="19"/>
  <c r="AH86" i="19"/>
  <c r="AH85" i="19"/>
  <c r="AH84" i="19"/>
  <c r="AH83" i="19"/>
  <c r="AH82" i="19"/>
  <c r="AH81" i="19"/>
  <c r="AH80" i="19"/>
  <c r="AH96" i="19"/>
  <c r="C119" i="55"/>
  <c r="AG77" i="19"/>
  <c r="AF77" i="19"/>
  <c r="AE77" i="19"/>
  <c r="AD77" i="19"/>
  <c r="AC77" i="19"/>
  <c r="AB77" i="19"/>
  <c r="AA77" i="19"/>
  <c r="Z77" i="19"/>
  <c r="Y77" i="19"/>
  <c r="X77" i="19"/>
  <c r="W77" i="19"/>
  <c r="V77" i="19"/>
  <c r="U77" i="19"/>
  <c r="T77" i="19"/>
  <c r="S77" i="19"/>
  <c r="R77" i="19"/>
  <c r="Q77" i="19"/>
  <c r="P77" i="19"/>
  <c r="O77" i="19"/>
  <c r="N77" i="19"/>
  <c r="M77" i="19"/>
  <c r="L77" i="19"/>
  <c r="K77" i="19"/>
  <c r="J77" i="19"/>
  <c r="I77" i="19"/>
  <c r="H77" i="19"/>
  <c r="G77" i="19"/>
  <c r="F77" i="19"/>
  <c r="E77" i="19"/>
  <c r="AH76" i="19"/>
  <c r="AH75" i="19"/>
  <c r="AH74" i="19"/>
  <c r="AH73" i="19"/>
  <c r="AH72" i="19"/>
  <c r="AH71" i="19"/>
  <c r="AH70" i="19"/>
  <c r="AH69" i="19"/>
  <c r="AH68" i="19"/>
  <c r="AH67" i="19"/>
  <c r="AH66" i="19"/>
  <c r="AH65" i="19"/>
  <c r="AH64" i="19"/>
  <c r="AH63" i="19"/>
  <c r="AH62" i="19"/>
  <c r="AH61" i="19"/>
  <c r="AH77" i="19"/>
  <c r="C118" i="55"/>
  <c r="AG58" i="19"/>
  <c r="AF58" i="19"/>
  <c r="AE58" i="19"/>
  <c r="AD58" i="19"/>
  <c r="AC58" i="19"/>
  <c r="AB58" i="19"/>
  <c r="AA58" i="19"/>
  <c r="Z58" i="19"/>
  <c r="Y58" i="19"/>
  <c r="X58" i="19"/>
  <c r="W58" i="19"/>
  <c r="V58" i="19"/>
  <c r="U58" i="19"/>
  <c r="T58" i="19"/>
  <c r="S58" i="19"/>
  <c r="R58" i="19"/>
  <c r="Q58" i="19"/>
  <c r="P58" i="19"/>
  <c r="O58" i="19"/>
  <c r="N58" i="19"/>
  <c r="M58" i="19"/>
  <c r="L58" i="19"/>
  <c r="K58" i="19"/>
  <c r="J58" i="19"/>
  <c r="I58" i="19"/>
  <c r="H58" i="19"/>
  <c r="G58" i="19"/>
  <c r="F58" i="19"/>
  <c r="E58" i="19"/>
  <c r="AH57" i="19"/>
  <c r="AH56" i="19"/>
  <c r="AH55" i="19"/>
  <c r="AH54" i="19"/>
  <c r="AH53" i="19"/>
  <c r="AH52" i="19"/>
  <c r="AH51" i="19"/>
  <c r="AH50" i="19"/>
  <c r="AH49" i="19"/>
  <c r="AH48" i="19"/>
  <c r="AH47" i="19"/>
  <c r="AH46" i="19"/>
  <c r="AH45" i="19"/>
  <c r="AH44" i="19"/>
  <c r="AH43" i="19"/>
  <c r="AH42" i="19"/>
  <c r="AH58" i="19"/>
  <c r="C117" i="55"/>
  <c r="AG39" i="19"/>
  <c r="AF39" i="19"/>
  <c r="AE39" i="19"/>
  <c r="AD39" i="19"/>
  <c r="AC39" i="19"/>
  <c r="AB39" i="19"/>
  <c r="AA39" i="19"/>
  <c r="Z39" i="19"/>
  <c r="Y39" i="19"/>
  <c r="X39" i="19"/>
  <c r="W39" i="19"/>
  <c r="V39" i="19"/>
  <c r="U39" i="19"/>
  <c r="T39" i="19"/>
  <c r="S39" i="19"/>
  <c r="R39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AH38" i="19"/>
  <c r="AH37" i="19"/>
  <c r="AH36" i="19"/>
  <c r="AH35" i="19"/>
  <c r="AH34" i="19"/>
  <c r="AH33" i="19"/>
  <c r="AH32" i="19"/>
  <c r="AH31" i="19"/>
  <c r="AH30" i="19"/>
  <c r="AH29" i="19"/>
  <c r="AH28" i="19"/>
  <c r="AH27" i="19"/>
  <c r="AH26" i="19"/>
  <c r="AH25" i="19"/>
  <c r="AH24" i="19"/>
  <c r="AH23" i="19"/>
  <c r="AH39" i="19"/>
  <c r="C116" i="55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AG134" i="18"/>
  <c r="AF134" i="18"/>
  <c r="AE134" i="18"/>
  <c r="AD134" i="18"/>
  <c r="AC134" i="18"/>
  <c r="AB134" i="18"/>
  <c r="AA134" i="18"/>
  <c r="Z134" i="18"/>
  <c r="Y134" i="18"/>
  <c r="X134" i="18"/>
  <c r="W134" i="18"/>
  <c r="V134" i="18"/>
  <c r="U134" i="18"/>
  <c r="T134" i="18"/>
  <c r="S134" i="18"/>
  <c r="R134" i="18"/>
  <c r="Q134" i="18"/>
  <c r="P134" i="18"/>
  <c r="O134" i="18"/>
  <c r="N134" i="18"/>
  <c r="M134" i="18"/>
  <c r="L134" i="18"/>
  <c r="K134" i="18"/>
  <c r="J134" i="18"/>
  <c r="I134" i="18"/>
  <c r="H134" i="18"/>
  <c r="G134" i="18"/>
  <c r="F134" i="18"/>
  <c r="E134" i="18"/>
  <c r="AJ133" i="18"/>
  <c r="AI133" i="18"/>
  <c r="AH133" i="18"/>
  <c r="AJ132" i="18"/>
  <c r="AI132" i="18"/>
  <c r="AH132" i="18"/>
  <c r="AJ131" i="18"/>
  <c r="AI131" i="18"/>
  <c r="AH131" i="18"/>
  <c r="AJ130" i="18"/>
  <c r="AI130" i="18"/>
  <c r="AH130" i="18"/>
  <c r="AJ129" i="18"/>
  <c r="AI129" i="18"/>
  <c r="AH129" i="18"/>
  <c r="AJ128" i="18"/>
  <c r="AI128" i="18"/>
  <c r="AH128" i="18"/>
  <c r="AJ127" i="18"/>
  <c r="AI127" i="18"/>
  <c r="AH127" i="18"/>
  <c r="AJ126" i="18"/>
  <c r="AI126" i="18"/>
  <c r="AH126" i="18"/>
  <c r="AJ125" i="18"/>
  <c r="AI125" i="18"/>
  <c r="AH125" i="18"/>
  <c r="AJ124" i="18"/>
  <c r="AI124" i="18"/>
  <c r="AH124" i="18"/>
  <c r="AJ123" i="18"/>
  <c r="AI123" i="18"/>
  <c r="AH123" i="18"/>
  <c r="AJ122" i="18"/>
  <c r="AI122" i="18"/>
  <c r="AH122" i="18"/>
  <c r="AJ121" i="18"/>
  <c r="AI121" i="18"/>
  <c r="AH121" i="18"/>
  <c r="AJ120" i="18"/>
  <c r="AI120" i="18"/>
  <c r="AH120" i="18"/>
  <c r="AJ119" i="18"/>
  <c r="AI119" i="18"/>
  <c r="AH119" i="18"/>
  <c r="AJ118" i="18"/>
  <c r="AI118" i="18"/>
  <c r="AH118" i="18"/>
  <c r="AH134" i="18"/>
  <c r="AG115" i="18"/>
  <c r="AF115" i="18"/>
  <c r="AE115" i="18"/>
  <c r="AD115" i="18"/>
  <c r="AC115" i="18"/>
  <c r="AB115" i="18"/>
  <c r="AA115" i="18"/>
  <c r="Z115" i="18"/>
  <c r="Y115" i="18"/>
  <c r="X115" i="18"/>
  <c r="W115" i="18"/>
  <c r="V115" i="18"/>
  <c r="U115" i="18"/>
  <c r="T115" i="18"/>
  <c r="S115" i="18"/>
  <c r="R115" i="18"/>
  <c r="Q115" i="18"/>
  <c r="P115" i="18"/>
  <c r="O115" i="18"/>
  <c r="N115" i="18"/>
  <c r="M115" i="18"/>
  <c r="L115" i="18"/>
  <c r="K115" i="18"/>
  <c r="J115" i="18"/>
  <c r="I115" i="18"/>
  <c r="H115" i="18"/>
  <c r="G115" i="18"/>
  <c r="F115" i="18"/>
  <c r="E115" i="18"/>
  <c r="AJ114" i="18"/>
  <c r="AI114" i="18"/>
  <c r="AH114" i="18"/>
  <c r="AJ113" i="18"/>
  <c r="AI113" i="18"/>
  <c r="AH113" i="18"/>
  <c r="AJ112" i="18"/>
  <c r="AI112" i="18"/>
  <c r="AH112" i="18"/>
  <c r="AJ111" i="18"/>
  <c r="AI111" i="18"/>
  <c r="AH111" i="18"/>
  <c r="AJ110" i="18"/>
  <c r="AI110" i="18"/>
  <c r="AH110" i="18"/>
  <c r="AJ109" i="18"/>
  <c r="AI109" i="18"/>
  <c r="AH109" i="18"/>
  <c r="AJ108" i="18"/>
  <c r="AI108" i="18"/>
  <c r="AH108" i="18"/>
  <c r="AJ107" i="18"/>
  <c r="AI107" i="18"/>
  <c r="AH107" i="18"/>
  <c r="AJ106" i="18"/>
  <c r="AI106" i="18"/>
  <c r="AH106" i="18"/>
  <c r="AJ105" i="18"/>
  <c r="AI105" i="18"/>
  <c r="AH105" i="18"/>
  <c r="AJ104" i="18"/>
  <c r="AI104" i="18"/>
  <c r="AH104" i="18"/>
  <c r="AJ103" i="18"/>
  <c r="AI103" i="18"/>
  <c r="AH103" i="18"/>
  <c r="AJ102" i="18"/>
  <c r="AI102" i="18"/>
  <c r="AH102" i="18"/>
  <c r="AJ101" i="18"/>
  <c r="AI101" i="18"/>
  <c r="AH101" i="18"/>
  <c r="AJ100" i="18"/>
  <c r="AI100" i="18"/>
  <c r="AH100" i="18"/>
  <c r="AJ99" i="18"/>
  <c r="AI99" i="18"/>
  <c r="AH99" i="18"/>
  <c r="AH115" i="18"/>
  <c r="C113" i="55"/>
  <c r="AG96" i="18"/>
  <c r="AF96" i="18"/>
  <c r="AE96" i="18"/>
  <c r="AD96" i="18"/>
  <c r="AC96" i="18"/>
  <c r="AB96" i="18"/>
  <c r="AA96" i="18"/>
  <c r="Z96" i="18"/>
  <c r="Y96" i="18"/>
  <c r="X96" i="18"/>
  <c r="W96" i="18"/>
  <c r="V96" i="18"/>
  <c r="U96" i="18"/>
  <c r="T96" i="18"/>
  <c r="S96" i="18"/>
  <c r="R96" i="18"/>
  <c r="Q96" i="18"/>
  <c r="P96" i="18"/>
  <c r="O96" i="18"/>
  <c r="N96" i="18"/>
  <c r="M96" i="18"/>
  <c r="L96" i="18"/>
  <c r="K96" i="18"/>
  <c r="J96" i="18"/>
  <c r="I96" i="18"/>
  <c r="H96" i="18"/>
  <c r="G96" i="18"/>
  <c r="F96" i="18"/>
  <c r="E96" i="18"/>
  <c r="AJ95" i="18"/>
  <c r="AI95" i="18"/>
  <c r="AH95" i="18"/>
  <c r="AJ94" i="18"/>
  <c r="AI94" i="18"/>
  <c r="AH94" i="18"/>
  <c r="AJ93" i="18"/>
  <c r="AI93" i="18"/>
  <c r="AH93" i="18"/>
  <c r="AJ92" i="18"/>
  <c r="AI92" i="18"/>
  <c r="AH92" i="18"/>
  <c r="AJ91" i="18"/>
  <c r="AI91" i="18"/>
  <c r="AH91" i="18"/>
  <c r="AJ90" i="18"/>
  <c r="AI90" i="18"/>
  <c r="AH90" i="18"/>
  <c r="AJ89" i="18"/>
  <c r="AI89" i="18"/>
  <c r="AH89" i="18"/>
  <c r="AJ88" i="18"/>
  <c r="AI88" i="18"/>
  <c r="AH88" i="18"/>
  <c r="AJ87" i="18"/>
  <c r="AI87" i="18"/>
  <c r="AH87" i="18"/>
  <c r="AJ86" i="18"/>
  <c r="AI86" i="18"/>
  <c r="AH86" i="18"/>
  <c r="AJ85" i="18"/>
  <c r="AI85" i="18"/>
  <c r="AH85" i="18"/>
  <c r="AJ84" i="18"/>
  <c r="AI84" i="18"/>
  <c r="AH84" i="18"/>
  <c r="AJ83" i="18"/>
  <c r="AI83" i="18"/>
  <c r="AH83" i="18"/>
  <c r="AJ82" i="18"/>
  <c r="AI82" i="18"/>
  <c r="AH82" i="18"/>
  <c r="AJ81" i="18"/>
  <c r="AI81" i="18"/>
  <c r="AH81" i="18"/>
  <c r="AJ80" i="18"/>
  <c r="AI80" i="18"/>
  <c r="AH80" i="18"/>
  <c r="AH96" i="18"/>
  <c r="C112" i="55"/>
  <c r="AG77" i="18"/>
  <c r="AF77" i="18"/>
  <c r="AE77" i="18"/>
  <c r="AD77" i="18"/>
  <c r="AC77" i="18"/>
  <c r="AB77" i="18"/>
  <c r="AA77" i="18"/>
  <c r="Z77" i="18"/>
  <c r="Y77" i="18"/>
  <c r="X77" i="18"/>
  <c r="W77" i="18"/>
  <c r="V77" i="18"/>
  <c r="U77" i="18"/>
  <c r="T77" i="18"/>
  <c r="S77" i="18"/>
  <c r="R77" i="18"/>
  <c r="Q77" i="18"/>
  <c r="P77" i="18"/>
  <c r="O77" i="18"/>
  <c r="N77" i="18"/>
  <c r="M77" i="18"/>
  <c r="L77" i="18"/>
  <c r="K77" i="18"/>
  <c r="J77" i="18"/>
  <c r="I77" i="18"/>
  <c r="H77" i="18"/>
  <c r="G77" i="18"/>
  <c r="F77" i="18"/>
  <c r="E77" i="18"/>
  <c r="AJ76" i="18"/>
  <c r="AI76" i="18"/>
  <c r="AH76" i="18"/>
  <c r="AJ75" i="18"/>
  <c r="AI75" i="18"/>
  <c r="AH75" i="18"/>
  <c r="AJ74" i="18"/>
  <c r="AI74" i="18"/>
  <c r="AH74" i="18"/>
  <c r="AJ73" i="18"/>
  <c r="AI73" i="18"/>
  <c r="AH73" i="18"/>
  <c r="AJ72" i="18"/>
  <c r="AI72" i="18"/>
  <c r="AH72" i="18"/>
  <c r="AJ71" i="18"/>
  <c r="AI71" i="18"/>
  <c r="AH71" i="18"/>
  <c r="AJ70" i="18"/>
  <c r="AI70" i="18"/>
  <c r="AH70" i="18"/>
  <c r="AJ69" i="18"/>
  <c r="AI69" i="18"/>
  <c r="AH69" i="18"/>
  <c r="AJ68" i="18"/>
  <c r="AI68" i="18"/>
  <c r="AH68" i="18"/>
  <c r="AJ67" i="18"/>
  <c r="AI67" i="18"/>
  <c r="AH67" i="18"/>
  <c r="AJ66" i="18"/>
  <c r="AI66" i="18"/>
  <c r="AH66" i="18"/>
  <c r="AJ65" i="18"/>
  <c r="AI65" i="18"/>
  <c r="AH65" i="18"/>
  <c r="AJ64" i="18"/>
  <c r="AI64" i="18"/>
  <c r="AH64" i="18"/>
  <c r="AJ63" i="18"/>
  <c r="AI63" i="18"/>
  <c r="AH63" i="18"/>
  <c r="AJ62" i="18"/>
  <c r="AI62" i="18"/>
  <c r="AH62" i="18"/>
  <c r="AJ61" i="18"/>
  <c r="AI61" i="18"/>
  <c r="AH61" i="18"/>
  <c r="AH77" i="18"/>
  <c r="C111" i="55"/>
  <c r="AG58" i="18"/>
  <c r="AF58" i="18"/>
  <c r="AE58" i="18"/>
  <c r="AD58" i="18"/>
  <c r="AC58" i="18"/>
  <c r="AB58" i="18"/>
  <c r="AA58" i="18"/>
  <c r="Z58" i="18"/>
  <c r="Y58" i="18"/>
  <c r="X58" i="18"/>
  <c r="W58" i="18"/>
  <c r="V58" i="18"/>
  <c r="U58" i="18"/>
  <c r="T58" i="18"/>
  <c r="S58" i="18"/>
  <c r="R58" i="18"/>
  <c r="Q58" i="18"/>
  <c r="P58" i="18"/>
  <c r="O58" i="18"/>
  <c r="N58" i="18"/>
  <c r="M58" i="18"/>
  <c r="L58" i="18"/>
  <c r="K58" i="18"/>
  <c r="J58" i="18"/>
  <c r="I58" i="18"/>
  <c r="H58" i="18"/>
  <c r="G58" i="18"/>
  <c r="F58" i="18"/>
  <c r="E58" i="18"/>
  <c r="AJ57" i="18"/>
  <c r="AI57" i="18"/>
  <c r="AH57" i="18"/>
  <c r="AJ56" i="18"/>
  <c r="AI56" i="18"/>
  <c r="AH56" i="18"/>
  <c r="AJ55" i="18"/>
  <c r="AI55" i="18"/>
  <c r="AH55" i="18"/>
  <c r="AJ54" i="18"/>
  <c r="AI54" i="18"/>
  <c r="AH54" i="18"/>
  <c r="AJ53" i="18"/>
  <c r="AI53" i="18"/>
  <c r="AH53" i="18"/>
  <c r="AJ52" i="18"/>
  <c r="AI52" i="18"/>
  <c r="AH52" i="18"/>
  <c r="AJ51" i="18"/>
  <c r="AI51" i="18"/>
  <c r="AH51" i="18"/>
  <c r="AJ50" i="18"/>
  <c r="AI50" i="18"/>
  <c r="AH50" i="18"/>
  <c r="AJ49" i="18"/>
  <c r="AI49" i="18"/>
  <c r="AH49" i="18"/>
  <c r="AJ48" i="18"/>
  <c r="AI48" i="18"/>
  <c r="AH48" i="18"/>
  <c r="AJ47" i="18"/>
  <c r="AI47" i="18"/>
  <c r="AH47" i="18"/>
  <c r="AJ46" i="18"/>
  <c r="AI46" i="18"/>
  <c r="AH46" i="18"/>
  <c r="AJ45" i="18"/>
  <c r="AI45" i="18"/>
  <c r="AH45" i="18"/>
  <c r="AJ44" i="18"/>
  <c r="AI44" i="18"/>
  <c r="AH44" i="18"/>
  <c r="AJ43" i="18"/>
  <c r="AI43" i="18"/>
  <c r="AH43" i="18"/>
  <c r="AJ42" i="18"/>
  <c r="AI42" i="18"/>
  <c r="AH42" i="18"/>
  <c r="AH58" i="18"/>
  <c r="C110" i="55"/>
  <c r="AG39" i="18"/>
  <c r="AF39" i="18"/>
  <c r="AE39" i="18"/>
  <c r="AD39" i="18"/>
  <c r="AC39" i="18"/>
  <c r="AB39" i="18"/>
  <c r="AA39" i="18"/>
  <c r="Z39" i="18"/>
  <c r="Y39" i="18"/>
  <c r="X39" i="18"/>
  <c r="W39" i="18"/>
  <c r="V39" i="18"/>
  <c r="U39" i="18"/>
  <c r="T39" i="18"/>
  <c r="S39" i="18"/>
  <c r="R39" i="18"/>
  <c r="Q39" i="18"/>
  <c r="P39" i="18"/>
  <c r="O39" i="18"/>
  <c r="N39" i="18"/>
  <c r="M39" i="18"/>
  <c r="L39" i="18"/>
  <c r="K39" i="18"/>
  <c r="J39" i="18"/>
  <c r="I39" i="18"/>
  <c r="H39" i="18"/>
  <c r="G39" i="18"/>
  <c r="F39" i="18"/>
  <c r="E39" i="18"/>
  <c r="AJ38" i="18"/>
  <c r="AI38" i="18"/>
  <c r="AH38" i="18"/>
  <c r="AJ37" i="18"/>
  <c r="AI37" i="18"/>
  <c r="AH37" i="18"/>
  <c r="AJ36" i="18"/>
  <c r="AI36" i="18"/>
  <c r="AH36" i="18"/>
  <c r="AJ35" i="18"/>
  <c r="AI35" i="18"/>
  <c r="AH35" i="18"/>
  <c r="AJ34" i="18"/>
  <c r="AI34" i="18"/>
  <c r="AH34" i="18"/>
  <c r="AJ33" i="18"/>
  <c r="AI33" i="18"/>
  <c r="AH33" i="18"/>
  <c r="AJ32" i="18"/>
  <c r="AI32" i="18"/>
  <c r="AH32" i="18"/>
  <c r="AJ31" i="18"/>
  <c r="AI31" i="18"/>
  <c r="AH31" i="18"/>
  <c r="AJ30" i="18"/>
  <c r="AI30" i="18"/>
  <c r="AH30" i="18"/>
  <c r="AJ29" i="18"/>
  <c r="AI29" i="18"/>
  <c r="AH29" i="18"/>
  <c r="AJ28" i="18"/>
  <c r="AI28" i="18"/>
  <c r="AH28" i="18"/>
  <c r="AJ27" i="18"/>
  <c r="AI27" i="18"/>
  <c r="AH27" i="18"/>
  <c r="AJ26" i="18"/>
  <c r="AI26" i="18"/>
  <c r="AH26" i="18"/>
  <c r="AJ25" i="18"/>
  <c r="AI25" i="18"/>
  <c r="AH25" i="18"/>
  <c r="AJ24" i="18"/>
  <c r="AI24" i="18"/>
  <c r="AH24" i="18"/>
  <c r="AJ23" i="18"/>
  <c r="AI23" i="18"/>
  <c r="AH23" i="18"/>
  <c r="AH39" i="18"/>
  <c r="C109" i="55"/>
  <c r="AG20" i="18"/>
  <c r="AF20" i="18"/>
  <c r="AE20" i="18"/>
  <c r="AD20" i="18"/>
  <c r="AC20" i="18"/>
  <c r="AB20" i="18"/>
  <c r="AA20" i="18"/>
  <c r="Z20" i="18"/>
  <c r="Y20" i="18"/>
  <c r="X20" i="18"/>
  <c r="W20" i="18"/>
  <c r="V20" i="18"/>
  <c r="U20" i="18"/>
  <c r="T20" i="18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AG134" i="17"/>
  <c r="AF134" i="17"/>
  <c r="AE134" i="17"/>
  <c r="AD134" i="17"/>
  <c r="AC134" i="17"/>
  <c r="AB134" i="17"/>
  <c r="AA134" i="17"/>
  <c r="Z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AH133" i="17"/>
  <c r="AH132" i="17"/>
  <c r="AH131" i="17"/>
  <c r="AH130" i="17"/>
  <c r="AH129" i="17"/>
  <c r="AH128" i="17"/>
  <c r="AH127" i="17"/>
  <c r="AH126" i="17"/>
  <c r="AH125" i="17"/>
  <c r="AH124" i="17"/>
  <c r="AH123" i="17"/>
  <c r="AH122" i="17"/>
  <c r="AH121" i="17"/>
  <c r="AH120" i="17"/>
  <c r="AH119" i="17"/>
  <c r="AH118" i="17"/>
  <c r="AH134" i="17"/>
  <c r="C107" i="55"/>
  <c r="AG115" i="17"/>
  <c r="AF115" i="17"/>
  <c r="AE115" i="17"/>
  <c r="AD115" i="17"/>
  <c r="AC115" i="17"/>
  <c r="AB115" i="17"/>
  <c r="AA115" i="17"/>
  <c r="Z115" i="17"/>
  <c r="Y115" i="17"/>
  <c r="X115" i="17"/>
  <c r="W115" i="17"/>
  <c r="V115" i="17"/>
  <c r="U115" i="17"/>
  <c r="T115" i="17"/>
  <c r="S115" i="17"/>
  <c r="R115" i="17"/>
  <c r="Q115" i="17"/>
  <c r="P115" i="17"/>
  <c r="O115" i="17"/>
  <c r="N115" i="17"/>
  <c r="M115" i="17"/>
  <c r="L115" i="17"/>
  <c r="K115" i="17"/>
  <c r="J115" i="17"/>
  <c r="I115" i="17"/>
  <c r="H115" i="17"/>
  <c r="G115" i="17"/>
  <c r="F115" i="17"/>
  <c r="E115" i="17"/>
  <c r="AH114" i="17"/>
  <c r="AH113" i="17"/>
  <c r="AH112" i="17"/>
  <c r="AH111" i="17"/>
  <c r="AH110" i="17"/>
  <c r="AH109" i="17"/>
  <c r="AH108" i="17"/>
  <c r="AH107" i="17"/>
  <c r="AH106" i="17"/>
  <c r="AH105" i="17"/>
  <c r="AH104" i="17"/>
  <c r="AH103" i="17"/>
  <c r="AH102" i="17"/>
  <c r="AH101" i="17"/>
  <c r="AH100" i="17"/>
  <c r="AH99" i="17"/>
  <c r="AH115" i="17"/>
  <c r="C106" i="55"/>
  <c r="AG96" i="17"/>
  <c r="AF96" i="17"/>
  <c r="AE96" i="17"/>
  <c r="AD96" i="17"/>
  <c r="AC96" i="17"/>
  <c r="AB96" i="17"/>
  <c r="AA96" i="17"/>
  <c r="Z96" i="17"/>
  <c r="Y96" i="17"/>
  <c r="X96" i="17"/>
  <c r="W96" i="17"/>
  <c r="V96" i="17"/>
  <c r="U96" i="17"/>
  <c r="T96" i="17"/>
  <c r="S96" i="17"/>
  <c r="R96" i="17"/>
  <c r="Q96" i="17"/>
  <c r="P96" i="17"/>
  <c r="O96" i="17"/>
  <c r="N96" i="17"/>
  <c r="M96" i="17"/>
  <c r="L96" i="17"/>
  <c r="K96" i="17"/>
  <c r="J96" i="17"/>
  <c r="I96" i="17"/>
  <c r="H96" i="17"/>
  <c r="G96" i="17"/>
  <c r="F96" i="17"/>
  <c r="E96" i="17"/>
  <c r="AH95" i="17"/>
  <c r="AH94" i="17"/>
  <c r="AH93" i="17"/>
  <c r="AH92" i="17"/>
  <c r="AH91" i="17"/>
  <c r="AH90" i="17"/>
  <c r="AH89" i="17"/>
  <c r="AH88" i="17"/>
  <c r="AH87" i="17"/>
  <c r="AH86" i="17"/>
  <c r="AH85" i="17"/>
  <c r="AH84" i="17"/>
  <c r="AH83" i="17"/>
  <c r="AH82" i="17"/>
  <c r="AH81" i="17"/>
  <c r="AH80" i="17"/>
  <c r="AH96" i="17"/>
  <c r="C105" i="55"/>
  <c r="AG77" i="17"/>
  <c r="AF77" i="17"/>
  <c r="AE77" i="17"/>
  <c r="AD77" i="17"/>
  <c r="AC77" i="17"/>
  <c r="AB77" i="17"/>
  <c r="AA77" i="17"/>
  <c r="Z77" i="17"/>
  <c r="Y77" i="17"/>
  <c r="X77" i="17"/>
  <c r="W77" i="17"/>
  <c r="V77" i="17"/>
  <c r="U77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H77" i="17"/>
  <c r="G77" i="17"/>
  <c r="F77" i="17"/>
  <c r="E77" i="17"/>
  <c r="AH76" i="17"/>
  <c r="AH75" i="17"/>
  <c r="AH74" i="17"/>
  <c r="AH73" i="17"/>
  <c r="AH72" i="17"/>
  <c r="AH71" i="17"/>
  <c r="AH70" i="17"/>
  <c r="AH69" i="17"/>
  <c r="AH68" i="17"/>
  <c r="AH67" i="17"/>
  <c r="AH66" i="17"/>
  <c r="AH65" i="17"/>
  <c r="AH64" i="17"/>
  <c r="AH63" i="17"/>
  <c r="AH62" i="17"/>
  <c r="AH61" i="17"/>
  <c r="AH77" i="17"/>
  <c r="C104" i="55"/>
  <c r="AG58" i="17"/>
  <c r="AF58" i="17"/>
  <c r="AE58" i="17"/>
  <c r="AD58" i="17"/>
  <c r="AC58" i="17"/>
  <c r="AB58" i="17"/>
  <c r="AA58" i="17"/>
  <c r="Z58" i="17"/>
  <c r="Y58" i="17"/>
  <c r="X58" i="17"/>
  <c r="W58" i="17"/>
  <c r="V58" i="17"/>
  <c r="U58" i="17"/>
  <c r="T58" i="17"/>
  <c r="S58" i="17"/>
  <c r="R58" i="17"/>
  <c r="Q58" i="17"/>
  <c r="P58" i="17"/>
  <c r="O58" i="17"/>
  <c r="N58" i="17"/>
  <c r="M58" i="17"/>
  <c r="L58" i="17"/>
  <c r="K58" i="17"/>
  <c r="J58" i="17"/>
  <c r="I58" i="17"/>
  <c r="H58" i="17"/>
  <c r="G58" i="17"/>
  <c r="F58" i="17"/>
  <c r="E58" i="17"/>
  <c r="AH57" i="17"/>
  <c r="AH56" i="17"/>
  <c r="AH55" i="17"/>
  <c r="AH54" i="17"/>
  <c r="AH53" i="17"/>
  <c r="AH52" i="17"/>
  <c r="AH51" i="17"/>
  <c r="AH50" i="17"/>
  <c r="AH49" i="17"/>
  <c r="AH48" i="17"/>
  <c r="AH47" i="17"/>
  <c r="AH46" i="17"/>
  <c r="AH45" i="17"/>
  <c r="AH44" i="17"/>
  <c r="AH43" i="17"/>
  <c r="AH42" i="17"/>
  <c r="AH58" i="17"/>
  <c r="C103" i="55"/>
  <c r="AG39" i="17"/>
  <c r="AF39" i="17"/>
  <c r="AE39" i="17"/>
  <c r="AD39" i="17"/>
  <c r="AC39" i="17"/>
  <c r="AB39" i="17"/>
  <c r="AA39" i="17"/>
  <c r="Z39" i="17"/>
  <c r="Y39" i="17"/>
  <c r="X39" i="17"/>
  <c r="W39" i="17"/>
  <c r="V39" i="17"/>
  <c r="U39" i="17"/>
  <c r="T39" i="17"/>
  <c r="S39" i="17"/>
  <c r="R39" i="17"/>
  <c r="Q39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AH38" i="17"/>
  <c r="AH37" i="17"/>
  <c r="AH36" i="17"/>
  <c r="AH35" i="17"/>
  <c r="AH34" i="17"/>
  <c r="AH33" i="17"/>
  <c r="AH32" i="17"/>
  <c r="AH31" i="17"/>
  <c r="AH30" i="17"/>
  <c r="AH29" i="17"/>
  <c r="AH28" i="17"/>
  <c r="AH27" i="17"/>
  <c r="AH26" i="17"/>
  <c r="AH25" i="17"/>
  <c r="AH24" i="17"/>
  <c r="AH23" i="17"/>
  <c r="AH39" i="17"/>
  <c r="C102" i="55"/>
  <c r="AG20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AG134" i="16"/>
  <c r="AF134" i="16"/>
  <c r="AE134" i="16"/>
  <c r="AD134" i="16"/>
  <c r="AC134" i="16"/>
  <c r="AB134" i="16"/>
  <c r="AA134" i="16"/>
  <c r="Z134" i="16"/>
  <c r="Y134" i="16"/>
  <c r="X134" i="16"/>
  <c r="W134" i="16"/>
  <c r="V134" i="16"/>
  <c r="U134" i="16"/>
  <c r="T134" i="16"/>
  <c r="S134" i="16"/>
  <c r="R134" i="16"/>
  <c r="Q134" i="16"/>
  <c r="P134" i="16"/>
  <c r="O134" i="16"/>
  <c r="N134" i="16"/>
  <c r="M134" i="16"/>
  <c r="L134" i="16"/>
  <c r="K134" i="16"/>
  <c r="J134" i="16"/>
  <c r="I134" i="16"/>
  <c r="H134" i="16"/>
  <c r="G134" i="16"/>
  <c r="F134" i="16"/>
  <c r="E134" i="16"/>
  <c r="AH133" i="16"/>
  <c r="AH132" i="16"/>
  <c r="AH131" i="16"/>
  <c r="AH130" i="16"/>
  <c r="AH129" i="16"/>
  <c r="AH128" i="16"/>
  <c r="AH127" i="16"/>
  <c r="AH126" i="16"/>
  <c r="AH125" i="16"/>
  <c r="AH124" i="16"/>
  <c r="AH123" i="16"/>
  <c r="AH122" i="16"/>
  <c r="AH121" i="16"/>
  <c r="AH120" i="16"/>
  <c r="AH119" i="16"/>
  <c r="AH118" i="16"/>
  <c r="AH134" i="16"/>
  <c r="C100" i="55"/>
  <c r="AG115" i="16"/>
  <c r="AF115" i="16"/>
  <c r="AE115" i="16"/>
  <c r="AD115" i="16"/>
  <c r="AC115" i="16"/>
  <c r="AB115" i="16"/>
  <c r="AA115" i="16"/>
  <c r="Z115" i="16"/>
  <c r="Y115" i="16"/>
  <c r="X115" i="16"/>
  <c r="W115" i="16"/>
  <c r="V115" i="16"/>
  <c r="U115" i="16"/>
  <c r="T115" i="16"/>
  <c r="S115" i="16"/>
  <c r="R115" i="16"/>
  <c r="Q115" i="16"/>
  <c r="P115" i="16"/>
  <c r="O115" i="16"/>
  <c r="N115" i="16"/>
  <c r="M115" i="16"/>
  <c r="L115" i="16"/>
  <c r="K115" i="16"/>
  <c r="J115" i="16"/>
  <c r="I115" i="16"/>
  <c r="H115" i="16"/>
  <c r="G115" i="16"/>
  <c r="F115" i="16"/>
  <c r="E115" i="16"/>
  <c r="AH114" i="16"/>
  <c r="AH113" i="16"/>
  <c r="AH112" i="16"/>
  <c r="AH111" i="16"/>
  <c r="AH110" i="16"/>
  <c r="AH109" i="16"/>
  <c r="AH108" i="16"/>
  <c r="AH107" i="16"/>
  <c r="AH106" i="16"/>
  <c r="AH105" i="16"/>
  <c r="AH104" i="16"/>
  <c r="AH103" i="16"/>
  <c r="AH102" i="16"/>
  <c r="AH101" i="16"/>
  <c r="AH100" i="16"/>
  <c r="AH99" i="16"/>
  <c r="AH115" i="16"/>
  <c r="C99" i="55"/>
  <c r="AG96" i="16"/>
  <c r="AF96" i="16"/>
  <c r="AE96" i="16"/>
  <c r="AD96" i="16"/>
  <c r="AC96" i="16"/>
  <c r="AB96" i="16"/>
  <c r="AA96" i="16"/>
  <c r="Z96" i="16"/>
  <c r="Y96" i="16"/>
  <c r="X96" i="16"/>
  <c r="W96" i="16"/>
  <c r="V96" i="16"/>
  <c r="U96" i="16"/>
  <c r="T96" i="16"/>
  <c r="S96" i="16"/>
  <c r="R96" i="16"/>
  <c r="Q96" i="16"/>
  <c r="P96" i="16"/>
  <c r="O96" i="16"/>
  <c r="N96" i="16"/>
  <c r="M96" i="16"/>
  <c r="L96" i="16"/>
  <c r="K96" i="16"/>
  <c r="J96" i="16"/>
  <c r="I96" i="16"/>
  <c r="H96" i="16"/>
  <c r="G96" i="16"/>
  <c r="F96" i="16"/>
  <c r="E96" i="16"/>
  <c r="AH95" i="16"/>
  <c r="AH94" i="16"/>
  <c r="AH93" i="16"/>
  <c r="AH92" i="16"/>
  <c r="AH91" i="16"/>
  <c r="AH90" i="16"/>
  <c r="AH89" i="16"/>
  <c r="AH88" i="16"/>
  <c r="AH87" i="16"/>
  <c r="AH86" i="16"/>
  <c r="AH85" i="16"/>
  <c r="AH84" i="16"/>
  <c r="AH83" i="16"/>
  <c r="AH82" i="16"/>
  <c r="AH81" i="16"/>
  <c r="AH80" i="16"/>
  <c r="AH96" i="16"/>
  <c r="C98" i="55"/>
  <c r="AG77" i="16"/>
  <c r="AF77" i="16"/>
  <c r="AE77" i="16"/>
  <c r="AD77" i="16"/>
  <c r="AC77" i="16"/>
  <c r="AB77" i="16"/>
  <c r="AA77" i="16"/>
  <c r="Z77" i="16"/>
  <c r="Y77" i="16"/>
  <c r="X77" i="16"/>
  <c r="W77" i="16"/>
  <c r="V77" i="16"/>
  <c r="U77" i="16"/>
  <c r="T77" i="16"/>
  <c r="S77" i="16"/>
  <c r="R77" i="16"/>
  <c r="Q77" i="16"/>
  <c r="P77" i="16"/>
  <c r="O77" i="16"/>
  <c r="N77" i="16"/>
  <c r="M77" i="16"/>
  <c r="L77" i="16"/>
  <c r="K77" i="16"/>
  <c r="J77" i="16"/>
  <c r="I77" i="16"/>
  <c r="H77" i="16"/>
  <c r="G77" i="16"/>
  <c r="F77" i="16"/>
  <c r="E77" i="16"/>
  <c r="AH76" i="16"/>
  <c r="AH75" i="16"/>
  <c r="AH74" i="16"/>
  <c r="AH73" i="16"/>
  <c r="AH72" i="16"/>
  <c r="AH71" i="16"/>
  <c r="AH70" i="16"/>
  <c r="AH69" i="16"/>
  <c r="AH68" i="16"/>
  <c r="AH67" i="16"/>
  <c r="AH66" i="16"/>
  <c r="AH65" i="16"/>
  <c r="AH64" i="16"/>
  <c r="AH63" i="16"/>
  <c r="AH62" i="16"/>
  <c r="AH61" i="16"/>
  <c r="AH77" i="16"/>
  <c r="C97" i="55"/>
  <c r="AG58" i="16"/>
  <c r="AF58" i="16"/>
  <c r="AE58" i="16"/>
  <c r="AD58" i="16"/>
  <c r="AC58" i="16"/>
  <c r="AB58" i="16"/>
  <c r="AA58" i="16"/>
  <c r="Z58" i="16"/>
  <c r="Y58" i="16"/>
  <c r="X58" i="16"/>
  <c r="W58" i="16"/>
  <c r="V58" i="16"/>
  <c r="U58" i="16"/>
  <c r="T58" i="16"/>
  <c r="S58" i="16"/>
  <c r="R58" i="16"/>
  <c r="Q58" i="16"/>
  <c r="P58" i="16"/>
  <c r="O58" i="16"/>
  <c r="N58" i="16"/>
  <c r="M58" i="16"/>
  <c r="L58" i="16"/>
  <c r="K58" i="16"/>
  <c r="J58" i="16"/>
  <c r="I58" i="16"/>
  <c r="H58" i="16"/>
  <c r="G58" i="16"/>
  <c r="F58" i="16"/>
  <c r="E58" i="16"/>
  <c r="AH57" i="16"/>
  <c r="AH56" i="16"/>
  <c r="AH55" i="16"/>
  <c r="AH54" i="16"/>
  <c r="AH53" i="16"/>
  <c r="AH52" i="16"/>
  <c r="AH51" i="16"/>
  <c r="AH50" i="16"/>
  <c r="AH49" i="16"/>
  <c r="AH48" i="16"/>
  <c r="AH47" i="16"/>
  <c r="AH46" i="16"/>
  <c r="AH45" i="16"/>
  <c r="AH44" i="16"/>
  <c r="AH43" i="16"/>
  <c r="AH42" i="16"/>
  <c r="AH58" i="16"/>
  <c r="C96" i="55"/>
  <c r="AG39" i="16"/>
  <c r="AF39" i="16"/>
  <c r="AE39" i="16"/>
  <c r="AD39" i="16"/>
  <c r="AC39" i="16"/>
  <c r="AB39" i="16"/>
  <c r="AA39" i="16"/>
  <c r="Z39" i="16"/>
  <c r="Y39" i="16"/>
  <c r="X39" i="16"/>
  <c r="W39" i="16"/>
  <c r="V39" i="16"/>
  <c r="U39" i="16"/>
  <c r="T39" i="16"/>
  <c r="S39" i="16"/>
  <c r="R39" i="16"/>
  <c r="Q39" i="16"/>
  <c r="P39" i="16"/>
  <c r="O39" i="16"/>
  <c r="N39" i="16"/>
  <c r="M39" i="16"/>
  <c r="L39" i="16"/>
  <c r="K39" i="16"/>
  <c r="J39" i="16"/>
  <c r="I39" i="16"/>
  <c r="H39" i="16"/>
  <c r="G39" i="16"/>
  <c r="F39" i="16"/>
  <c r="E39" i="16"/>
  <c r="AH38" i="16"/>
  <c r="AH37" i="16"/>
  <c r="AH36" i="16"/>
  <c r="AH35" i="16"/>
  <c r="AH34" i="16"/>
  <c r="AH33" i="16"/>
  <c r="AH32" i="16"/>
  <c r="AH31" i="16"/>
  <c r="AH30" i="16"/>
  <c r="AH29" i="16"/>
  <c r="AH28" i="16"/>
  <c r="AH27" i="16"/>
  <c r="AH26" i="16"/>
  <c r="AH25" i="16"/>
  <c r="AH24" i="16"/>
  <c r="AH23" i="16"/>
  <c r="AH39" i="16"/>
  <c r="C95" i="55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AG134" i="15"/>
  <c r="AF134" i="15"/>
  <c r="AE134" i="15"/>
  <c r="AD134" i="15"/>
  <c r="AC134" i="15"/>
  <c r="AB134" i="15"/>
  <c r="AA134" i="15"/>
  <c r="Z134" i="15"/>
  <c r="Y134" i="15"/>
  <c r="X134" i="15"/>
  <c r="W134" i="15"/>
  <c r="V134" i="15"/>
  <c r="U134" i="15"/>
  <c r="T134" i="15"/>
  <c r="S134" i="15"/>
  <c r="R134" i="15"/>
  <c r="Q134" i="15"/>
  <c r="P134" i="15"/>
  <c r="O134" i="15"/>
  <c r="N134" i="15"/>
  <c r="M134" i="15"/>
  <c r="L134" i="15"/>
  <c r="K134" i="15"/>
  <c r="J134" i="15"/>
  <c r="I134" i="15"/>
  <c r="H134" i="15"/>
  <c r="G134" i="15"/>
  <c r="F134" i="15"/>
  <c r="E134" i="15"/>
  <c r="AH133" i="15"/>
  <c r="AH132" i="15"/>
  <c r="AH131" i="15"/>
  <c r="AH130" i="15"/>
  <c r="AH129" i="15"/>
  <c r="AH128" i="15"/>
  <c r="AH127" i="15"/>
  <c r="AH126" i="15"/>
  <c r="AH125" i="15"/>
  <c r="AH124" i="15"/>
  <c r="AH123" i="15"/>
  <c r="AH122" i="15"/>
  <c r="AH121" i="15"/>
  <c r="AH120" i="15"/>
  <c r="AH119" i="15"/>
  <c r="AH118" i="15"/>
  <c r="AH134" i="15"/>
  <c r="C93" i="55"/>
  <c r="AG115" i="15"/>
  <c r="AF115" i="15"/>
  <c r="AE115" i="15"/>
  <c r="AD115" i="15"/>
  <c r="AC115" i="15"/>
  <c r="AB115" i="15"/>
  <c r="AA115" i="15"/>
  <c r="Z115" i="15"/>
  <c r="Y115" i="15"/>
  <c r="X115" i="15"/>
  <c r="W115" i="15"/>
  <c r="V115" i="15"/>
  <c r="U115" i="15"/>
  <c r="T115" i="15"/>
  <c r="S115" i="15"/>
  <c r="R115" i="15"/>
  <c r="Q115" i="15"/>
  <c r="P115" i="15"/>
  <c r="O115" i="15"/>
  <c r="N115" i="15"/>
  <c r="M115" i="15"/>
  <c r="L115" i="15"/>
  <c r="K115" i="15"/>
  <c r="J115" i="15"/>
  <c r="I115" i="15"/>
  <c r="H115" i="15"/>
  <c r="G115" i="15"/>
  <c r="F115" i="15"/>
  <c r="E115" i="15"/>
  <c r="AH114" i="15"/>
  <c r="AH113" i="15"/>
  <c r="AH112" i="15"/>
  <c r="AH111" i="15"/>
  <c r="AH110" i="15"/>
  <c r="AH109" i="15"/>
  <c r="AH108" i="15"/>
  <c r="AH107" i="15"/>
  <c r="AH106" i="15"/>
  <c r="AH105" i="15"/>
  <c r="AH104" i="15"/>
  <c r="AH103" i="15"/>
  <c r="AH102" i="15"/>
  <c r="AH101" i="15"/>
  <c r="AH100" i="15"/>
  <c r="AH99" i="15"/>
  <c r="AH115" i="15"/>
  <c r="C92" i="55"/>
  <c r="AH95" i="15"/>
  <c r="AH94" i="15"/>
  <c r="AH93" i="15"/>
  <c r="AH92" i="15"/>
  <c r="AH91" i="15"/>
  <c r="AH90" i="15"/>
  <c r="AH89" i="15"/>
  <c r="AH88" i="15"/>
  <c r="AH87" i="15"/>
  <c r="AH86" i="15"/>
  <c r="AH85" i="15"/>
  <c r="AH84" i="15"/>
  <c r="AH83" i="15"/>
  <c r="AH82" i="15"/>
  <c r="AH81" i="15"/>
  <c r="AH80" i="15"/>
  <c r="AH96" i="15"/>
  <c r="C91" i="55"/>
  <c r="AG77" i="15"/>
  <c r="AF77" i="15"/>
  <c r="AE77" i="15"/>
  <c r="AD77" i="15"/>
  <c r="AC77" i="15"/>
  <c r="AB77" i="15"/>
  <c r="AA77" i="15"/>
  <c r="Z77" i="15"/>
  <c r="Y77" i="15"/>
  <c r="X77" i="15"/>
  <c r="W77" i="15"/>
  <c r="V77" i="15"/>
  <c r="U77" i="15"/>
  <c r="T77" i="15"/>
  <c r="S77" i="15"/>
  <c r="R77" i="15"/>
  <c r="Q77" i="15"/>
  <c r="P77" i="15"/>
  <c r="O77" i="15"/>
  <c r="N77" i="15"/>
  <c r="M77" i="15"/>
  <c r="L77" i="15"/>
  <c r="K77" i="15"/>
  <c r="J77" i="15"/>
  <c r="I77" i="15"/>
  <c r="H77" i="15"/>
  <c r="G77" i="15"/>
  <c r="F77" i="15"/>
  <c r="E77" i="15"/>
  <c r="AH76" i="15"/>
  <c r="AH75" i="15"/>
  <c r="AH74" i="15"/>
  <c r="AH73" i="15"/>
  <c r="AH72" i="15"/>
  <c r="AH71" i="15"/>
  <c r="AH70" i="15"/>
  <c r="AH69" i="15"/>
  <c r="AH68" i="15"/>
  <c r="AH67" i="15"/>
  <c r="AH66" i="15"/>
  <c r="AH65" i="15"/>
  <c r="AH64" i="15"/>
  <c r="AH63" i="15"/>
  <c r="AH62" i="15"/>
  <c r="AH61" i="15"/>
  <c r="AH77" i="15"/>
  <c r="C90" i="55"/>
  <c r="AG58" i="15"/>
  <c r="AF58" i="15"/>
  <c r="AE58" i="15"/>
  <c r="AD58" i="15"/>
  <c r="AC58" i="15"/>
  <c r="AB58" i="15"/>
  <c r="AA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E58" i="15"/>
  <c r="AH57" i="15"/>
  <c r="AH56" i="15"/>
  <c r="AH55" i="15"/>
  <c r="AH54" i="15"/>
  <c r="AH53" i="15"/>
  <c r="AH52" i="15"/>
  <c r="AH51" i="15"/>
  <c r="AH50" i="15"/>
  <c r="AH49" i="15"/>
  <c r="AH48" i="15"/>
  <c r="AH47" i="15"/>
  <c r="AH46" i="15"/>
  <c r="AH45" i="15"/>
  <c r="AH44" i="15"/>
  <c r="AH43" i="15"/>
  <c r="AH42" i="15"/>
  <c r="AH58" i="15"/>
  <c r="C89" i="55"/>
  <c r="AG39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AH38" i="15"/>
  <c r="AH37" i="15"/>
  <c r="AH36" i="15"/>
  <c r="AH35" i="15"/>
  <c r="AH34" i="15"/>
  <c r="AH33" i="15"/>
  <c r="AH32" i="15"/>
  <c r="AH31" i="15"/>
  <c r="AH30" i="15"/>
  <c r="AH29" i="15"/>
  <c r="AH28" i="15"/>
  <c r="AH27" i="15"/>
  <c r="AH26" i="15"/>
  <c r="AH25" i="15"/>
  <c r="AH24" i="15"/>
  <c r="AH23" i="15"/>
  <c r="AH39" i="15"/>
  <c r="C88" i="55"/>
  <c r="AG20" i="15"/>
  <c r="AF20" i="15"/>
  <c r="AE20" i="15"/>
  <c r="AD20" i="15"/>
  <c r="AC20" i="15"/>
  <c r="AB20" i="15"/>
  <c r="AA20" i="15"/>
  <c r="Z20" i="15"/>
  <c r="Y20" i="15"/>
  <c r="X20" i="15"/>
  <c r="W20" i="15"/>
  <c r="V20" i="15"/>
  <c r="U20" i="15"/>
  <c r="T20" i="15"/>
  <c r="S20" i="15"/>
  <c r="R20" i="15"/>
  <c r="Q20" i="15"/>
  <c r="P20" i="15"/>
  <c r="O20" i="15"/>
  <c r="N20" i="15"/>
  <c r="M20" i="15"/>
  <c r="L20" i="15"/>
  <c r="K20" i="15"/>
  <c r="J20" i="15"/>
  <c r="I20" i="15"/>
  <c r="H20" i="15"/>
  <c r="G20" i="15"/>
  <c r="F20" i="15"/>
  <c r="E20" i="15"/>
  <c r="AG134" i="14"/>
  <c r="AF134" i="14"/>
  <c r="AE134" i="14"/>
  <c r="AD134" i="14"/>
  <c r="AC134" i="14"/>
  <c r="AB134" i="14"/>
  <c r="AA134" i="14"/>
  <c r="Z134" i="14"/>
  <c r="Y134" i="14"/>
  <c r="X134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K134" i="14"/>
  <c r="J134" i="14"/>
  <c r="I134" i="14"/>
  <c r="H134" i="14"/>
  <c r="G134" i="14"/>
  <c r="F134" i="14"/>
  <c r="E134" i="14"/>
  <c r="AH133" i="14"/>
  <c r="AH132" i="14"/>
  <c r="AH131" i="14"/>
  <c r="AH130" i="14"/>
  <c r="AH129" i="14"/>
  <c r="AH128" i="14"/>
  <c r="AH127" i="14"/>
  <c r="AH126" i="14"/>
  <c r="AH125" i="14"/>
  <c r="AH124" i="14"/>
  <c r="AH123" i="14"/>
  <c r="AH122" i="14"/>
  <c r="AH121" i="14"/>
  <c r="AH120" i="14"/>
  <c r="AH119" i="14"/>
  <c r="AH118" i="14"/>
  <c r="AH134" i="14"/>
  <c r="C86" i="55"/>
  <c r="AG115" i="14"/>
  <c r="AF115" i="14"/>
  <c r="AE115" i="14"/>
  <c r="AD115" i="14"/>
  <c r="AC115" i="14"/>
  <c r="AB115" i="14"/>
  <c r="AA115" i="14"/>
  <c r="Z115" i="14"/>
  <c r="Y115" i="14"/>
  <c r="X115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K115" i="14"/>
  <c r="J115" i="14"/>
  <c r="I115" i="14"/>
  <c r="H115" i="14"/>
  <c r="G115" i="14"/>
  <c r="F115" i="14"/>
  <c r="E115" i="14"/>
  <c r="AH114" i="14"/>
  <c r="AH113" i="14"/>
  <c r="AH112" i="14"/>
  <c r="AH111" i="14"/>
  <c r="AH110" i="14"/>
  <c r="AH109" i="14"/>
  <c r="AH108" i="14"/>
  <c r="AH107" i="14"/>
  <c r="AH106" i="14"/>
  <c r="AH105" i="14"/>
  <c r="AH104" i="14"/>
  <c r="AH103" i="14"/>
  <c r="AH102" i="14"/>
  <c r="AH101" i="14"/>
  <c r="AH100" i="14"/>
  <c r="AH99" i="14"/>
  <c r="AH115" i="14"/>
  <c r="C85" i="55"/>
  <c r="AG96" i="14"/>
  <c r="AF96" i="14"/>
  <c r="AE96" i="14"/>
  <c r="AD96" i="14"/>
  <c r="AC96" i="14"/>
  <c r="AB96" i="14"/>
  <c r="AA96" i="14"/>
  <c r="Z96" i="14"/>
  <c r="Y96" i="14"/>
  <c r="X96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K96" i="14"/>
  <c r="J96" i="14"/>
  <c r="I96" i="14"/>
  <c r="H96" i="14"/>
  <c r="G96" i="14"/>
  <c r="F96" i="14"/>
  <c r="E96" i="14"/>
  <c r="AH95" i="14"/>
  <c r="AH94" i="14"/>
  <c r="AH93" i="14"/>
  <c r="AH92" i="14"/>
  <c r="AH91" i="14"/>
  <c r="AH90" i="14"/>
  <c r="AH89" i="14"/>
  <c r="AH88" i="14"/>
  <c r="AH87" i="14"/>
  <c r="AH86" i="14"/>
  <c r="AH85" i="14"/>
  <c r="AH84" i="14"/>
  <c r="AH83" i="14"/>
  <c r="AH82" i="14"/>
  <c r="AH81" i="14"/>
  <c r="AH80" i="14"/>
  <c r="AH96" i="14"/>
  <c r="C84" i="55"/>
  <c r="AG77" i="14"/>
  <c r="AF77" i="14"/>
  <c r="AE77" i="14"/>
  <c r="AD77" i="14"/>
  <c r="AC77" i="14"/>
  <c r="AB77" i="14"/>
  <c r="AA77" i="14"/>
  <c r="Z77" i="14"/>
  <c r="Y77" i="14"/>
  <c r="X77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K77" i="14"/>
  <c r="J77" i="14"/>
  <c r="I77" i="14"/>
  <c r="H77" i="14"/>
  <c r="G77" i="14"/>
  <c r="F77" i="14"/>
  <c r="E77" i="14"/>
  <c r="AH76" i="14"/>
  <c r="AH75" i="14"/>
  <c r="AH74" i="14"/>
  <c r="AH73" i="14"/>
  <c r="AH72" i="14"/>
  <c r="AH71" i="14"/>
  <c r="AH70" i="14"/>
  <c r="AH69" i="14"/>
  <c r="AH68" i="14"/>
  <c r="AH67" i="14"/>
  <c r="AH66" i="14"/>
  <c r="AH65" i="14"/>
  <c r="AH64" i="14"/>
  <c r="AH63" i="14"/>
  <c r="AH62" i="14"/>
  <c r="AH61" i="14"/>
  <c r="AH77" i="14"/>
  <c r="C83" i="55"/>
  <c r="AG58" i="14"/>
  <c r="AF58" i="14"/>
  <c r="AE58" i="14"/>
  <c r="AD58" i="14"/>
  <c r="AC58" i="14"/>
  <c r="AB58" i="14"/>
  <c r="AA58" i="14"/>
  <c r="Z58" i="14"/>
  <c r="Y58" i="14"/>
  <c r="X58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K58" i="14"/>
  <c r="J58" i="14"/>
  <c r="I58" i="14"/>
  <c r="H58" i="14"/>
  <c r="G58" i="14"/>
  <c r="F58" i="14"/>
  <c r="E58" i="14"/>
  <c r="AH57" i="14"/>
  <c r="AH56" i="14"/>
  <c r="AH55" i="14"/>
  <c r="AH54" i="14"/>
  <c r="AH53" i="14"/>
  <c r="AH52" i="14"/>
  <c r="AH51" i="14"/>
  <c r="AH50" i="14"/>
  <c r="AH49" i="14"/>
  <c r="AH48" i="14"/>
  <c r="AH47" i="14"/>
  <c r="AH45" i="14"/>
  <c r="AH44" i="14"/>
  <c r="AH43" i="14"/>
  <c r="AH42" i="14"/>
  <c r="AH58" i="14"/>
  <c r="C82" i="55"/>
  <c r="AG39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AH38" i="14"/>
  <c r="AH37" i="14"/>
  <c r="AH36" i="14"/>
  <c r="AH35" i="14"/>
  <c r="AH34" i="14"/>
  <c r="AH33" i="14"/>
  <c r="AH32" i="14"/>
  <c r="AH31" i="14"/>
  <c r="AH30" i="14"/>
  <c r="AH29" i="14"/>
  <c r="AH28" i="14"/>
  <c r="AH27" i="14"/>
  <c r="AH26" i="14"/>
  <c r="AH25" i="14"/>
  <c r="AH24" i="14"/>
  <c r="AH23" i="14"/>
  <c r="AH39" i="14"/>
  <c r="C81" i="55"/>
  <c r="AG20" i="14"/>
  <c r="AF20" i="14"/>
  <c r="AE20" i="14"/>
  <c r="AD20" i="14"/>
  <c r="AC20" i="14"/>
  <c r="AB20" i="14"/>
  <c r="AA20" i="14"/>
  <c r="Z20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AG134" i="13"/>
  <c r="AF134" i="13"/>
  <c r="AE134" i="13"/>
  <c r="AD134" i="13"/>
  <c r="AC134" i="13"/>
  <c r="AB134" i="13"/>
  <c r="AA134" i="13"/>
  <c r="Z134" i="13"/>
  <c r="Y134" i="13"/>
  <c r="X134" i="13"/>
  <c r="W134" i="13"/>
  <c r="V134" i="13"/>
  <c r="U134" i="13"/>
  <c r="T134" i="13"/>
  <c r="S134" i="13"/>
  <c r="R134" i="13"/>
  <c r="Q134" i="13"/>
  <c r="P134" i="13"/>
  <c r="O134" i="13"/>
  <c r="N134" i="13"/>
  <c r="M134" i="13"/>
  <c r="L134" i="13"/>
  <c r="K134" i="13"/>
  <c r="J134" i="13"/>
  <c r="I134" i="13"/>
  <c r="H134" i="13"/>
  <c r="G134" i="13"/>
  <c r="F134" i="13"/>
  <c r="E134" i="13"/>
  <c r="AH133" i="13"/>
  <c r="AH132" i="13"/>
  <c r="AH131" i="13"/>
  <c r="AH130" i="13"/>
  <c r="AH129" i="13"/>
  <c r="AH128" i="13"/>
  <c r="AH127" i="13"/>
  <c r="AH126" i="13"/>
  <c r="AH125" i="13"/>
  <c r="AH124" i="13"/>
  <c r="AH123" i="13"/>
  <c r="AH122" i="13"/>
  <c r="AH121" i="13"/>
  <c r="AH120" i="13"/>
  <c r="AH119" i="13"/>
  <c r="AH118" i="13"/>
  <c r="AH134" i="13"/>
  <c r="C79" i="55"/>
  <c r="AG115" i="13"/>
  <c r="AF115" i="13"/>
  <c r="AE115" i="13"/>
  <c r="AD115" i="13"/>
  <c r="AC115" i="13"/>
  <c r="AB115" i="13"/>
  <c r="AA115" i="13"/>
  <c r="Z115" i="13"/>
  <c r="Y115" i="13"/>
  <c r="X115" i="13"/>
  <c r="W115" i="13"/>
  <c r="V115" i="13"/>
  <c r="U115" i="13"/>
  <c r="T115" i="13"/>
  <c r="S115" i="13"/>
  <c r="R115" i="13"/>
  <c r="Q115" i="13"/>
  <c r="P115" i="13"/>
  <c r="O115" i="13"/>
  <c r="N115" i="13"/>
  <c r="M115" i="13"/>
  <c r="L115" i="13"/>
  <c r="K115" i="13"/>
  <c r="J115" i="13"/>
  <c r="I115" i="13"/>
  <c r="H115" i="13"/>
  <c r="G115" i="13"/>
  <c r="F115" i="13"/>
  <c r="E115" i="13"/>
  <c r="AH114" i="13"/>
  <c r="AH113" i="13"/>
  <c r="AH112" i="13"/>
  <c r="AH111" i="13"/>
  <c r="AH110" i="13"/>
  <c r="AH109" i="13"/>
  <c r="AH108" i="13"/>
  <c r="AH107" i="13"/>
  <c r="AH106" i="13"/>
  <c r="AH105" i="13"/>
  <c r="AH104" i="13"/>
  <c r="AH103" i="13"/>
  <c r="AH102" i="13"/>
  <c r="AH101" i="13"/>
  <c r="AH100" i="13"/>
  <c r="AH99" i="13"/>
  <c r="AH115" i="13"/>
  <c r="C78" i="55"/>
  <c r="AG96" i="13"/>
  <c r="AF96" i="13"/>
  <c r="AE96" i="13"/>
  <c r="AD96" i="13"/>
  <c r="AC96" i="13"/>
  <c r="AB96" i="13"/>
  <c r="AA96" i="13"/>
  <c r="Z96" i="13"/>
  <c r="Y96" i="13"/>
  <c r="X96" i="13"/>
  <c r="W96" i="13"/>
  <c r="V96" i="13"/>
  <c r="U96" i="13"/>
  <c r="T96" i="13"/>
  <c r="S96" i="13"/>
  <c r="R96" i="13"/>
  <c r="Q96" i="13"/>
  <c r="P96" i="13"/>
  <c r="O96" i="13"/>
  <c r="N96" i="13"/>
  <c r="M96" i="13"/>
  <c r="L96" i="13"/>
  <c r="K96" i="13"/>
  <c r="J96" i="13"/>
  <c r="I96" i="13"/>
  <c r="H96" i="13"/>
  <c r="G96" i="13"/>
  <c r="F96" i="13"/>
  <c r="E96" i="13"/>
  <c r="AH95" i="13"/>
  <c r="AH94" i="13"/>
  <c r="AH93" i="13"/>
  <c r="AH92" i="13"/>
  <c r="AH91" i="13"/>
  <c r="AH90" i="13"/>
  <c r="AH89" i="13"/>
  <c r="AH88" i="13"/>
  <c r="AH87" i="13"/>
  <c r="AH86" i="13"/>
  <c r="AH85" i="13"/>
  <c r="AH84" i="13"/>
  <c r="AH83" i="13"/>
  <c r="AH82" i="13"/>
  <c r="AH81" i="13"/>
  <c r="AH80" i="13"/>
  <c r="AH96" i="13"/>
  <c r="C77" i="55"/>
  <c r="AG77" i="13"/>
  <c r="AF77" i="13"/>
  <c r="AE77" i="13"/>
  <c r="AD77" i="13"/>
  <c r="AC77" i="13"/>
  <c r="AB77" i="13"/>
  <c r="AA77" i="13"/>
  <c r="Z77" i="13"/>
  <c r="Y77" i="13"/>
  <c r="X77" i="13"/>
  <c r="W77" i="13"/>
  <c r="V77" i="13"/>
  <c r="U77" i="13"/>
  <c r="T77" i="13"/>
  <c r="S77" i="13"/>
  <c r="R77" i="13"/>
  <c r="Q77" i="13"/>
  <c r="P77" i="13"/>
  <c r="O77" i="13"/>
  <c r="N77" i="13"/>
  <c r="M77" i="13"/>
  <c r="L77" i="13"/>
  <c r="K77" i="13"/>
  <c r="J77" i="13"/>
  <c r="I77" i="13"/>
  <c r="H77" i="13"/>
  <c r="G77" i="13"/>
  <c r="F77" i="13"/>
  <c r="E77" i="13"/>
  <c r="AH76" i="13"/>
  <c r="AH75" i="13"/>
  <c r="AH74" i="13"/>
  <c r="AH73" i="13"/>
  <c r="AH72" i="13"/>
  <c r="AH71" i="13"/>
  <c r="AH70" i="13"/>
  <c r="AH69" i="13"/>
  <c r="AH68" i="13"/>
  <c r="AH67" i="13"/>
  <c r="AH66" i="13"/>
  <c r="AH65" i="13"/>
  <c r="AH64" i="13"/>
  <c r="AH63" i="13"/>
  <c r="AH62" i="13"/>
  <c r="AH61" i="13"/>
  <c r="AH77" i="13"/>
  <c r="C76" i="55"/>
  <c r="AG58" i="13"/>
  <c r="AF58" i="13"/>
  <c r="AE58" i="13"/>
  <c r="AD58" i="13"/>
  <c r="AC58" i="13"/>
  <c r="AB58" i="13"/>
  <c r="AA58" i="13"/>
  <c r="Z58" i="13"/>
  <c r="Y58" i="13"/>
  <c r="X58" i="13"/>
  <c r="W58" i="13"/>
  <c r="V58" i="13"/>
  <c r="U58" i="13"/>
  <c r="T58" i="13"/>
  <c r="S58" i="13"/>
  <c r="R58" i="13"/>
  <c r="Q58" i="13"/>
  <c r="P58" i="13"/>
  <c r="O58" i="13"/>
  <c r="N58" i="13"/>
  <c r="M58" i="13"/>
  <c r="L58" i="13"/>
  <c r="K58" i="13"/>
  <c r="J58" i="13"/>
  <c r="I58" i="13"/>
  <c r="H58" i="13"/>
  <c r="G58" i="13"/>
  <c r="F58" i="13"/>
  <c r="E58" i="13"/>
  <c r="AH57" i="13"/>
  <c r="AH56" i="13"/>
  <c r="AH55" i="13"/>
  <c r="AH54" i="13"/>
  <c r="AH53" i="13"/>
  <c r="AH52" i="13"/>
  <c r="AH51" i="13"/>
  <c r="AH50" i="13"/>
  <c r="AH49" i="13"/>
  <c r="AH48" i="13"/>
  <c r="AH47" i="13"/>
  <c r="AH46" i="13"/>
  <c r="AH45" i="13"/>
  <c r="AH44" i="13"/>
  <c r="AH43" i="13"/>
  <c r="AH42" i="13"/>
  <c r="AH58" i="13"/>
  <c r="C75" i="55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AH38" i="13"/>
  <c r="AH37" i="13"/>
  <c r="AH36" i="13"/>
  <c r="AH35" i="13"/>
  <c r="AH34" i="13"/>
  <c r="AH33" i="13"/>
  <c r="AH32" i="13"/>
  <c r="AH31" i="13"/>
  <c r="AH30" i="13"/>
  <c r="AH29" i="13"/>
  <c r="AH28" i="13"/>
  <c r="AH27" i="13"/>
  <c r="AH26" i="13"/>
  <c r="AH25" i="13"/>
  <c r="AH24" i="13"/>
  <c r="AH23" i="13"/>
  <c r="AH39" i="13"/>
  <c r="C74" i="55"/>
  <c r="AG20" i="13"/>
  <c r="AF20" i="13"/>
  <c r="AE20" i="13"/>
  <c r="AD20" i="13"/>
  <c r="AC20" i="13"/>
  <c r="AB20" i="13"/>
  <c r="AA20" i="13"/>
  <c r="Z20" i="13"/>
  <c r="Y20" i="13"/>
  <c r="X20" i="13"/>
  <c r="W20" i="13"/>
  <c r="V20" i="13"/>
  <c r="U20" i="13"/>
  <c r="T20" i="13"/>
  <c r="S20" i="13"/>
  <c r="R20" i="13"/>
  <c r="Q20" i="13"/>
  <c r="P20" i="13"/>
  <c r="O20" i="13"/>
  <c r="N20" i="13"/>
  <c r="M20" i="13"/>
  <c r="L20" i="13"/>
  <c r="K20" i="13"/>
  <c r="J20" i="13"/>
  <c r="I20" i="13"/>
  <c r="H20" i="13"/>
  <c r="G20" i="13"/>
  <c r="F20" i="13"/>
  <c r="E20" i="13"/>
  <c r="AG134" i="12"/>
  <c r="AF134" i="12"/>
  <c r="AE134" i="12"/>
  <c r="AD134" i="12"/>
  <c r="AC134" i="12"/>
  <c r="AB134" i="12"/>
  <c r="AA134" i="12"/>
  <c r="Z134" i="12"/>
  <c r="Y134" i="12"/>
  <c r="X134" i="12"/>
  <c r="W134" i="12"/>
  <c r="V134" i="12"/>
  <c r="U134" i="12"/>
  <c r="T134" i="12"/>
  <c r="S134" i="12"/>
  <c r="R134" i="12"/>
  <c r="Q134" i="12"/>
  <c r="P134" i="12"/>
  <c r="O134" i="12"/>
  <c r="N134" i="12"/>
  <c r="M134" i="12"/>
  <c r="L134" i="12"/>
  <c r="K134" i="12"/>
  <c r="J134" i="12"/>
  <c r="I134" i="12"/>
  <c r="H134" i="12"/>
  <c r="G134" i="12"/>
  <c r="F134" i="12"/>
  <c r="E134" i="12"/>
  <c r="AH133" i="12"/>
  <c r="AH132" i="12"/>
  <c r="AH131" i="12"/>
  <c r="AH130" i="12"/>
  <c r="AH129" i="12"/>
  <c r="AH128" i="12"/>
  <c r="AH127" i="12"/>
  <c r="AH126" i="12"/>
  <c r="AH125" i="12"/>
  <c r="AH124" i="12"/>
  <c r="AH123" i="12"/>
  <c r="AH122" i="12"/>
  <c r="AH121" i="12"/>
  <c r="AH120" i="12"/>
  <c r="AH119" i="12"/>
  <c r="AH118" i="12"/>
  <c r="AH134" i="12"/>
  <c r="C72" i="55"/>
  <c r="AG115" i="12"/>
  <c r="AF115" i="12"/>
  <c r="AE115" i="12"/>
  <c r="AD115" i="12"/>
  <c r="AC115" i="12"/>
  <c r="AB115" i="12"/>
  <c r="AA115" i="12"/>
  <c r="Z115" i="12"/>
  <c r="Y115" i="12"/>
  <c r="X115" i="12"/>
  <c r="W115" i="12"/>
  <c r="V115" i="12"/>
  <c r="U115" i="12"/>
  <c r="T115" i="12"/>
  <c r="S115" i="12"/>
  <c r="R115" i="12"/>
  <c r="Q115" i="12"/>
  <c r="P115" i="12"/>
  <c r="O115" i="12"/>
  <c r="N115" i="12"/>
  <c r="M115" i="12"/>
  <c r="L115" i="12"/>
  <c r="K115" i="12"/>
  <c r="J115" i="12"/>
  <c r="I115" i="12"/>
  <c r="H115" i="12"/>
  <c r="G115" i="12"/>
  <c r="F115" i="12"/>
  <c r="E115" i="12"/>
  <c r="AH114" i="12"/>
  <c r="AH113" i="12"/>
  <c r="AH112" i="12"/>
  <c r="AH111" i="12"/>
  <c r="AH110" i="12"/>
  <c r="AH109" i="12"/>
  <c r="AH108" i="12"/>
  <c r="AH107" i="12"/>
  <c r="AH106" i="12"/>
  <c r="AH105" i="12"/>
  <c r="AH104" i="12"/>
  <c r="AH103" i="12"/>
  <c r="AH102" i="12"/>
  <c r="AH101" i="12"/>
  <c r="AH100" i="12"/>
  <c r="AH99" i="12"/>
  <c r="AH115" i="12"/>
  <c r="C71" i="55"/>
  <c r="AG96" i="12"/>
  <c r="AF96" i="12"/>
  <c r="AE96" i="12"/>
  <c r="AD96" i="12"/>
  <c r="AC96" i="12"/>
  <c r="AB96" i="12"/>
  <c r="AA96" i="12"/>
  <c r="Z96" i="12"/>
  <c r="Y96" i="12"/>
  <c r="X96" i="12"/>
  <c r="W96" i="12"/>
  <c r="V96" i="12"/>
  <c r="U96" i="12"/>
  <c r="T96" i="12"/>
  <c r="S96" i="12"/>
  <c r="R96" i="12"/>
  <c r="Q96" i="12"/>
  <c r="P96" i="12"/>
  <c r="O96" i="12"/>
  <c r="N96" i="12"/>
  <c r="M96" i="12"/>
  <c r="L96" i="12"/>
  <c r="K96" i="12"/>
  <c r="J96" i="12"/>
  <c r="I96" i="12"/>
  <c r="H96" i="12"/>
  <c r="G96" i="12"/>
  <c r="F96" i="12"/>
  <c r="E96" i="12"/>
  <c r="AH95" i="12"/>
  <c r="AH94" i="12"/>
  <c r="AH93" i="12"/>
  <c r="AH92" i="12"/>
  <c r="AH91" i="12"/>
  <c r="AH90" i="12"/>
  <c r="AH89" i="12"/>
  <c r="AH88" i="12"/>
  <c r="AH87" i="12"/>
  <c r="AH86" i="12"/>
  <c r="AH85" i="12"/>
  <c r="AH84" i="12"/>
  <c r="AH83" i="12"/>
  <c r="AH82" i="12"/>
  <c r="AH81" i="12"/>
  <c r="AH80" i="12"/>
  <c r="AH96" i="12"/>
  <c r="C70" i="55"/>
  <c r="AG77" i="12"/>
  <c r="AF77" i="12"/>
  <c r="AE77" i="12"/>
  <c r="AD77" i="12"/>
  <c r="AC77" i="12"/>
  <c r="AB77" i="12"/>
  <c r="AA77" i="12"/>
  <c r="Z77" i="12"/>
  <c r="Y77" i="12"/>
  <c r="X77" i="12"/>
  <c r="W77" i="12"/>
  <c r="V77" i="12"/>
  <c r="U77" i="12"/>
  <c r="T77" i="12"/>
  <c r="S77" i="12"/>
  <c r="R77" i="12"/>
  <c r="Q77" i="12"/>
  <c r="P77" i="12"/>
  <c r="O77" i="12"/>
  <c r="N77" i="12"/>
  <c r="M77" i="12"/>
  <c r="L77" i="12"/>
  <c r="K77" i="12"/>
  <c r="J77" i="12"/>
  <c r="I77" i="12"/>
  <c r="H77" i="12"/>
  <c r="G77" i="12"/>
  <c r="F77" i="12"/>
  <c r="E77" i="12"/>
  <c r="AH76" i="12"/>
  <c r="AH75" i="12"/>
  <c r="AH74" i="12"/>
  <c r="AH73" i="12"/>
  <c r="AH72" i="12"/>
  <c r="AH71" i="12"/>
  <c r="AH70" i="12"/>
  <c r="AH69" i="12"/>
  <c r="AH68" i="12"/>
  <c r="AH67" i="12"/>
  <c r="AH66" i="12"/>
  <c r="AH65" i="12"/>
  <c r="AH64" i="12"/>
  <c r="AH63" i="12"/>
  <c r="AH62" i="12"/>
  <c r="AH61" i="12"/>
  <c r="AH77" i="12"/>
  <c r="C69" i="55"/>
  <c r="AG58" i="12"/>
  <c r="AF58" i="12"/>
  <c r="AE58" i="12"/>
  <c r="AD58" i="12"/>
  <c r="AC58" i="12"/>
  <c r="AB58" i="12"/>
  <c r="AA58" i="12"/>
  <c r="Z58" i="12"/>
  <c r="Y58" i="12"/>
  <c r="X58" i="12"/>
  <c r="W58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J58" i="12"/>
  <c r="I58" i="12"/>
  <c r="H58" i="12"/>
  <c r="G58" i="12"/>
  <c r="F58" i="12"/>
  <c r="E58" i="12"/>
  <c r="AH57" i="12"/>
  <c r="AH56" i="12"/>
  <c r="AH55" i="12"/>
  <c r="AH54" i="12"/>
  <c r="AH53" i="12"/>
  <c r="AH52" i="12"/>
  <c r="AH51" i="12"/>
  <c r="AH50" i="12"/>
  <c r="AH49" i="12"/>
  <c r="AH48" i="12"/>
  <c r="AH47" i="12"/>
  <c r="AH46" i="12"/>
  <c r="AH45" i="12"/>
  <c r="AH44" i="12"/>
  <c r="AH43" i="12"/>
  <c r="AH42" i="12"/>
  <c r="AH58" i="12"/>
  <c r="C68" i="55"/>
  <c r="AG39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AH38" i="12"/>
  <c r="AH37" i="12"/>
  <c r="AH36" i="12"/>
  <c r="AH35" i="12"/>
  <c r="AH34" i="12"/>
  <c r="AH33" i="12"/>
  <c r="AH32" i="12"/>
  <c r="AH31" i="12"/>
  <c r="AH30" i="12"/>
  <c r="AH29" i="12"/>
  <c r="AH28" i="12"/>
  <c r="AH27" i="12"/>
  <c r="AH26" i="12"/>
  <c r="AH25" i="12"/>
  <c r="AH24" i="12"/>
  <c r="AH23" i="12"/>
  <c r="AH39" i="12"/>
  <c r="C67" i="55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AG134" i="11"/>
  <c r="AF134" i="11"/>
  <c r="AE134" i="11"/>
  <c r="AD134" i="11"/>
  <c r="AC134" i="11"/>
  <c r="AB134" i="11"/>
  <c r="AA134" i="11"/>
  <c r="Z134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E134" i="11"/>
  <c r="AH133" i="11"/>
  <c r="AH132" i="11"/>
  <c r="AH131" i="11"/>
  <c r="AH130" i="11"/>
  <c r="AH129" i="11"/>
  <c r="AH128" i="11"/>
  <c r="AH127" i="11"/>
  <c r="AH126" i="11"/>
  <c r="AH125" i="11"/>
  <c r="AH124" i="11"/>
  <c r="AH123" i="11"/>
  <c r="AH122" i="11"/>
  <c r="AH121" i="11"/>
  <c r="AH120" i="11"/>
  <c r="AH119" i="11"/>
  <c r="AH118" i="11"/>
  <c r="AH134" i="11"/>
  <c r="C65" i="55"/>
  <c r="AG115" i="11"/>
  <c r="AF115" i="11"/>
  <c r="AE115" i="11"/>
  <c r="AD115" i="11"/>
  <c r="AC115" i="11"/>
  <c r="AB115" i="11"/>
  <c r="AA115" i="11"/>
  <c r="Z115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E115" i="11"/>
  <c r="AH114" i="11"/>
  <c r="AH113" i="11"/>
  <c r="AH112" i="11"/>
  <c r="AH111" i="11"/>
  <c r="AH110" i="11"/>
  <c r="AH109" i="11"/>
  <c r="AH108" i="11"/>
  <c r="AH107" i="11"/>
  <c r="AH106" i="11"/>
  <c r="AH105" i="11"/>
  <c r="AH104" i="11"/>
  <c r="AH103" i="11"/>
  <c r="AH102" i="11"/>
  <c r="AH101" i="11"/>
  <c r="AH100" i="11"/>
  <c r="AH99" i="11"/>
  <c r="AH115" i="11"/>
  <c r="C64" i="55"/>
  <c r="AG96" i="11"/>
  <c r="AF96" i="11"/>
  <c r="AE96" i="11"/>
  <c r="AD96" i="11"/>
  <c r="AC96" i="11"/>
  <c r="AB96" i="11"/>
  <c r="AA96" i="11"/>
  <c r="Z96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E96" i="11"/>
  <c r="AH95" i="11"/>
  <c r="AH94" i="11"/>
  <c r="AH93" i="11"/>
  <c r="AH92" i="11"/>
  <c r="AH91" i="11"/>
  <c r="AH90" i="11"/>
  <c r="AH89" i="11"/>
  <c r="AH88" i="11"/>
  <c r="AH87" i="11"/>
  <c r="AH86" i="11"/>
  <c r="AH85" i="11"/>
  <c r="AH84" i="11"/>
  <c r="AH83" i="11"/>
  <c r="AH82" i="11"/>
  <c r="AH81" i="11"/>
  <c r="AH80" i="11"/>
  <c r="AH96" i="11"/>
  <c r="C63" i="55"/>
  <c r="AG77" i="11"/>
  <c r="AF77" i="11"/>
  <c r="AE77" i="11"/>
  <c r="AD77" i="11"/>
  <c r="AC77" i="11"/>
  <c r="AB77" i="11"/>
  <c r="AA77" i="11"/>
  <c r="Z77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E77" i="11"/>
  <c r="AH76" i="11"/>
  <c r="AH75" i="11"/>
  <c r="AH74" i="11"/>
  <c r="AH73" i="11"/>
  <c r="AH72" i="11"/>
  <c r="AH71" i="11"/>
  <c r="AH70" i="11"/>
  <c r="AH69" i="11"/>
  <c r="AH68" i="11"/>
  <c r="AH67" i="11"/>
  <c r="AH66" i="11"/>
  <c r="AH65" i="11"/>
  <c r="AH64" i="11"/>
  <c r="AH63" i="11"/>
  <c r="AH62" i="11"/>
  <c r="AH61" i="11"/>
  <c r="AH77" i="11"/>
  <c r="C62" i="55"/>
  <c r="AG58" i="11"/>
  <c r="AF58" i="11"/>
  <c r="AE58" i="11"/>
  <c r="AD58" i="11"/>
  <c r="AC58" i="11"/>
  <c r="AB58" i="11"/>
  <c r="AA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E58" i="11"/>
  <c r="AH57" i="11"/>
  <c r="AH56" i="11"/>
  <c r="AH55" i="11"/>
  <c r="AH54" i="11"/>
  <c r="AH53" i="11"/>
  <c r="AH52" i="11"/>
  <c r="AH51" i="11"/>
  <c r="AH50" i="11"/>
  <c r="AH49" i="11"/>
  <c r="AH48" i="11"/>
  <c r="AH47" i="11"/>
  <c r="AH46" i="11"/>
  <c r="AH45" i="11"/>
  <c r="AH44" i="11"/>
  <c r="AH43" i="11"/>
  <c r="AH42" i="11"/>
  <c r="AH58" i="11"/>
  <c r="C61" i="55"/>
  <c r="AG39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AH38" i="11"/>
  <c r="AH37" i="11"/>
  <c r="AH36" i="11"/>
  <c r="AH35" i="11"/>
  <c r="AH34" i="11"/>
  <c r="AH33" i="11"/>
  <c r="AH32" i="11"/>
  <c r="AH31" i="11"/>
  <c r="AH30" i="11"/>
  <c r="AH29" i="11"/>
  <c r="AH28" i="11"/>
  <c r="AH27" i="11"/>
  <c r="AH26" i="11"/>
  <c r="AH25" i="11"/>
  <c r="AH24" i="11"/>
  <c r="AH23" i="11"/>
  <c r="AH39" i="11"/>
  <c r="C60" i="55"/>
  <c r="AG20" i="11"/>
  <c r="AF20" i="11"/>
  <c r="AE20" i="11"/>
  <c r="AD20" i="11"/>
  <c r="AC20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AH133" i="10"/>
  <c r="AH132" i="10"/>
  <c r="AH131" i="10"/>
  <c r="AH130" i="10"/>
  <c r="AH129" i="10"/>
  <c r="AH128" i="10"/>
  <c r="AH127" i="10"/>
  <c r="AH126" i="10"/>
  <c r="AH125" i="10"/>
  <c r="AH124" i="10"/>
  <c r="AH123" i="10"/>
  <c r="AH122" i="10"/>
  <c r="AH121" i="10"/>
  <c r="AH120" i="10"/>
  <c r="AH119" i="10"/>
  <c r="AH118" i="10"/>
  <c r="AH134" i="10"/>
  <c r="C58" i="55"/>
  <c r="AG115" i="10"/>
  <c r="AF115" i="10"/>
  <c r="AE115" i="10"/>
  <c r="AD115" i="10"/>
  <c r="AC115" i="10"/>
  <c r="AB115" i="10"/>
  <c r="AA115" i="10"/>
  <c r="Z115" i="10"/>
  <c r="Y115" i="10"/>
  <c r="X115" i="10"/>
  <c r="W115" i="10"/>
  <c r="V115" i="10"/>
  <c r="U115" i="10"/>
  <c r="T115" i="10"/>
  <c r="S115" i="10"/>
  <c r="R115" i="10"/>
  <c r="Q115" i="10"/>
  <c r="P115" i="10"/>
  <c r="O115" i="10"/>
  <c r="N115" i="10"/>
  <c r="M115" i="10"/>
  <c r="L115" i="10"/>
  <c r="K115" i="10"/>
  <c r="J115" i="10"/>
  <c r="I115" i="10"/>
  <c r="H115" i="10"/>
  <c r="G115" i="10"/>
  <c r="F115" i="10"/>
  <c r="E115" i="10"/>
  <c r="AH114" i="10"/>
  <c r="AH113" i="10"/>
  <c r="AH112" i="10"/>
  <c r="AH111" i="10"/>
  <c r="AH110" i="10"/>
  <c r="AH109" i="10"/>
  <c r="AH108" i="10"/>
  <c r="AH107" i="10"/>
  <c r="AH106" i="10"/>
  <c r="AH105" i="10"/>
  <c r="AH104" i="10"/>
  <c r="AH103" i="10"/>
  <c r="AH102" i="10"/>
  <c r="AH101" i="10"/>
  <c r="AH100" i="10"/>
  <c r="AH99" i="10"/>
  <c r="AH115" i="10"/>
  <c r="C57" i="55"/>
  <c r="AG96" i="10"/>
  <c r="AF96" i="10"/>
  <c r="AE96" i="10"/>
  <c r="AD96" i="10"/>
  <c r="AC96" i="10"/>
  <c r="AB96" i="10"/>
  <c r="AA96" i="10"/>
  <c r="Z96" i="10"/>
  <c r="Y96" i="10"/>
  <c r="X96" i="10"/>
  <c r="W96" i="10"/>
  <c r="V96" i="10"/>
  <c r="U96" i="10"/>
  <c r="T96" i="10"/>
  <c r="S96" i="10"/>
  <c r="R96" i="10"/>
  <c r="Q96" i="10"/>
  <c r="P96" i="10"/>
  <c r="O96" i="10"/>
  <c r="N96" i="10"/>
  <c r="M96" i="10"/>
  <c r="L96" i="10"/>
  <c r="K96" i="10"/>
  <c r="J96" i="10"/>
  <c r="I96" i="10"/>
  <c r="H96" i="10"/>
  <c r="G96" i="10"/>
  <c r="F96" i="10"/>
  <c r="E96" i="10"/>
  <c r="AH95" i="10"/>
  <c r="AH94" i="10"/>
  <c r="AH93" i="10"/>
  <c r="AH92" i="10"/>
  <c r="AH91" i="10"/>
  <c r="AH90" i="10"/>
  <c r="AH89" i="10"/>
  <c r="AH88" i="10"/>
  <c r="AH87" i="10"/>
  <c r="AH86" i="10"/>
  <c r="AH85" i="10"/>
  <c r="AH84" i="10"/>
  <c r="AH83" i="10"/>
  <c r="AH82" i="10"/>
  <c r="AH81" i="10"/>
  <c r="AH80" i="10"/>
  <c r="AH96" i="10"/>
  <c r="C56" i="55"/>
  <c r="AG77" i="10"/>
  <c r="AF77" i="10"/>
  <c r="AE77" i="10"/>
  <c r="AD77" i="10"/>
  <c r="AC77" i="10"/>
  <c r="AB77" i="10"/>
  <c r="AA77" i="10"/>
  <c r="Z77" i="10"/>
  <c r="Y77" i="10"/>
  <c r="X77" i="10"/>
  <c r="W77" i="10"/>
  <c r="V77" i="10"/>
  <c r="U77" i="10"/>
  <c r="T77" i="10"/>
  <c r="S77" i="10"/>
  <c r="R77" i="10"/>
  <c r="Q77" i="10"/>
  <c r="P77" i="10"/>
  <c r="O77" i="10"/>
  <c r="N77" i="10"/>
  <c r="M77" i="10"/>
  <c r="L77" i="10"/>
  <c r="K77" i="10"/>
  <c r="J77" i="10"/>
  <c r="I77" i="10"/>
  <c r="H77" i="10"/>
  <c r="G77" i="10"/>
  <c r="F77" i="10"/>
  <c r="E77" i="10"/>
  <c r="AH76" i="10"/>
  <c r="AH75" i="10"/>
  <c r="AH74" i="10"/>
  <c r="AH73" i="10"/>
  <c r="AH72" i="10"/>
  <c r="AH71" i="10"/>
  <c r="AH70" i="10"/>
  <c r="AH69" i="10"/>
  <c r="AH68" i="10"/>
  <c r="AH67" i="10"/>
  <c r="AH66" i="10"/>
  <c r="AH65" i="10"/>
  <c r="AH64" i="10"/>
  <c r="AH63" i="10"/>
  <c r="AH62" i="10"/>
  <c r="AH61" i="10"/>
  <c r="AH77" i="10"/>
  <c r="C55" i="55"/>
  <c r="AG58" i="10"/>
  <c r="AF58" i="10"/>
  <c r="AE58" i="10"/>
  <c r="AD58" i="10"/>
  <c r="AC58" i="10"/>
  <c r="AB58" i="10"/>
  <c r="AA58" i="10"/>
  <c r="Z58" i="10"/>
  <c r="Y58" i="10"/>
  <c r="X58" i="10"/>
  <c r="W58" i="10"/>
  <c r="V58" i="10"/>
  <c r="U58" i="10"/>
  <c r="T58" i="10"/>
  <c r="S58" i="10"/>
  <c r="R58" i="10"/>
  <c r="Q58" i="10"/>
  <c r="P58" i="10"/>
  <c r="O58" i="10"/>
  <c r="N58" i="10"/>
  <c r="M58" i="10"/>
  <c r="L58" i="10"/>
  <c r="K58" i="10"/>
  <c r="J58" i="10"/>
  <c r="I58" i="10"/>
  <c r="H58" i="10"/>
  <c r="G58" i="10"/>
  <c r="F58" i="10"/>
  <c r="E58" i="10"/>
  <c r="AH57" i="10"/>
  <c r="AH56" i="10"/>
  <c r="AH55" i="10"/>
  <c r="AH54" i="10"/>
  <c r="AH53" i="10"/>
  <c r="AH52" i="10"/>
  <c r="AH51" i="10"/>
  <c r="AH50" i="10"/>
  <c r="AH49" i="10"/>
  <c r="AH48" i="10"/>
  <c r="AH47" i="10"/>
  <c r="AH46" i="10"/>
  <c r="AH45" i="10"/>
  <c r="AH44" i="10"/>
  <c r="AH43" i="10"/>
  <c r="AH42" i="10"/>
  <c r="AH58" i="10"/>
  <c r="C54" i="55"/>
  <c r="AG39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AH38" i="10"/>
  <c r="AH37" i="10"/>
  <c r="AH36" i="10"/>
  <c r="AH35" i="10"/>
  <c r="AH34" i="10"/>
  <c r="AH33" i="10"/>
  <c r="AH32" i="10"/>
  <c r="AH31" i="10"/>
  <c r="AH30" i="10"/>
  <c r="AH29" i="10"/>
  <c r="AH28" i="10"/>
  <c r="AH27" i="10"/>
  <c r="AH26" i="10"/>
  <c r="AH25" i="10"/>
  <c r="AH24" i="10"/>
  <c r="AH23" i="10"/>
  <c r="AJ4" i="10"/>
  <c r="AH39" i="10"/>
  <c r="C53" i="55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AG134" i="9"/>
  <c r="AF134" i="9"/>
  <c r="AE134" i="9"/>
  <c r="AD134" i="9"/>
  <c r="AC134" i="9"/>
  <c r="AB134" i="9"/>
  <c r="AA134" i="9"/>
  <c r="Z134" i="9"/>
  <c r="Y134" i="9"/>
  <c r="X134" i="9"/>
  <c r="W134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J134" i="9"/>
  <c r="I134" i="9"/>
  <c r="H134" i="9"/>
  <c r="G134" i="9"/>
  <c r="F134" i="9"/>
  <c r="E134" i="9"/>
  <c r="AH133" i="9"/>
  <c r="AH132" i="9"/>
  <c r="AH131" i="9"/>
  <c r="AH130" i="9"/>
  <c r="AH129" i="9"/>
  <c r="AH128" i="9"/>
  <c r="AH127" i="9"/>
  <c r="AH126" i="9"/>
  <c r="AH125" i="9"/>
  <c r="AH124" i="9"/>
  <c r="AH123" i="9"/>
  <c r="AH122" i="9"/>
  <c r="AH121" i="9"/>
  <c r="AH120" i="9"/>
  <c r="AH119" i="9"/>
  <c r="AH118" i="9"/>
  <c r="AH134" i="9"/>
  <c r="C51" i="55"/>
  <c r="AG115" i="9"/>
  <c r="AF115" i="9"/>
  <c r="AE115" i="9"/>
  <c r="AD115" i="9"/>
  <c r="AC115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AH114" i="9"/>
  <c r="AH113" i="9"/>
  <c r="AH112" i="9"/>
  <c r="AH111" i="9"/>
  <c r="AH110" i="9"/>
  <c r="AH109" i="9"/>
  <c r="AH108" i="9"/>
  <c r="AH107" i="9"/>
  <c r="AH106" i="9"/>
  <c r="AH105" i="9"/>
  <c r="AH104" i="9"/>
  <c r="AH103" i="9"/>
  <c r="AH102" i="9"/>
  <c r="AH101" i="9"/>
  <c r="AH100" i="9"/>
  <c r="AH99" i="9"/>
  <c r="AH115" i="9"/>
  <c r="C50" i="55"/>
  <c r="AG96" i="9"/>
  <c r="AF96" i="9"/>
  <c r="AE96" i="9"/>
  <c r="AD96" i="9"/>
  <c r="AC96" i="9"/>
  <c r="AB96" i="9"/>
  <c r="AA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I96" i="9"/>
  <c r="H96" i="9"/>
  <c r="G96" i="9"/>
  <c r="F96" i="9"/>
  <c r="E96" i="9"/>
  <c r="AH95" i="9"/>
  <c r="AH94" i="9"/>
  <c r="AH93" i="9"/>
  <c r="AH92" i="9"/>
  <c r="AH91" i="9"/>
  <c r="AH90" i="9"/>
  <c r="AH89" i="9"/>
  <c r="AH88" i="9"/>
  <c r="AH87" i="9"/>
  <c r="AH86" i="9"/>
  <c r="AH85" i="9"/>
  <c r="AH84" i="9"/>
  <c r="AH83" i="9"/>
  <c r="AH82" i="9"/>
  <c r="AH81" i="9"/>
  <c r="AH80" i="9"/>
  <c r="AH96" i="9"/>
  <c r="C49" i="55"/>
  <c r="AG77" i="9"/>
  <c r="AF77" i="9"/>
  <c r="AE77" i="9"/>
  <c r="AD77" i="9"/>
  <c r="AC77" i="9"/>
  <c r="AB77" i="9"/>
  <c r="AA77" i="9"/>
  <c r="Z77" i="9"/>
  <c r="Y77" i="9"/>
  <c r="X77" i="9"/>
  <c r="W77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AH76" i="9"/>
  <c r="AH75" i="9"/>
  <c r="AH74" i="9"/>
  <c r="AH73" i="9"/>
  <c r="AH72" i="9"/>
  <c r="AH71" i="9"/>
  <c r="AH70" i="9"/>
  <c r="AH69" i="9"/>
  <c r="AH68" i="9"/>
  <c r="AH67" i="9"/>
  <c r="AH66" i="9"/>
  <c r="AH65" i="9"/>
  <c r="AH64" i="9"/>
  <c r="AH63" i="9"/>
  <c r="AH62" i="9"/>
  <c r="AH61" i="9"/>
  <c r="AH77" i="9"/>
  <c r="C48" i="55"/>
  <c r="AG58" i="9"/>
  <c r="AF58" i="9"/>
  <c r="AE58" i="9"/>
  <c r="AD58" i="9"/>
  <c r="AC58" i="9"/>
  <c r="AB58" i="9"/>
  <c r="AA58" i="9"/>
  <c r="Z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E58" i="9"/>
  <c r="AH57" i="9"/>
  <c r="AH56" i="9"/>
  <c r="AH55" i="9"/>
  <c r="AH54" i="9"/>
  <c r="AH53" i="9"/>
  <c r="AH52" i="9"/>
  <c r="AH51" i="9"/>
  <c r="AH50" i="9"/>
  <c r="AH49" i="9"/>
  <c r="AH48" i="9"/>
  <c r="AH47" i="9"/>
  <c r="AH46" i="9"/>
  <c r="AH45" i="9"/>
  <c r="AH44" i="9"/>
  <c r="AH43" i="9"/>
  <c r="AH42" i="9"/>
  <c r="AH58" i="9"/>
  <c r="C47" i="55"/>
  <c r="AG39" i="9"/>
  <c r="AF39" i="9"/>
  <c r="AE39" i="9"/>
  <c r="AD39" i="9"/>
  <c r="AC39" i="9"/>
  <c r="AB39" i="9"/>
  <c r="AA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AH38" i="9"/>
  <c r="AH37" i="9"/>
  <c r="AH36" i="9"/>
  <c r="AH35" i="9"/>
  <c r="AH34" i="9"/>
  <c r="AH33" i="9"/>
  <c r="AH32" i="9"/>
  <c r="AH31" i="9"/>
  <c r="AH30" i="9"/>
  <c r="AH29" i="9"/>
  <c r="AH28" i="9"/>
  <c r="AH27" i="9"/>
  <c r="AH26" i="9"/>
  <c r="AH25" i="9"/>
  <c r="AH24" i="9"/>
  <c r="AH23" i="9"/>
  <c r="AH39" i="9"/>
  <c r="C46" i="55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AG134" i="8"/>
  <c r="AF134" i="8"/>
  <c r="AE134" i="8"/>
  <c r="AD134" i="8"/>
  <c r="AC134" i="8"/>
  <c r="AB134" i="8"/>
  <c r="AA134" i="8"/>
  <c r="Z134" i="8"/>
  <c r="Y134" i="8"/>
  <c r="X134" i="8"/>
  <c r="W134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J134" i="8"/>
  <c r="I134" i="8"/>
  <c r="H134" i="8"/>
  <c r="G134" i="8"/>
  <c r="F134" i="8"/>
  <c r="E134" i="8"/>
  <c r="AH133" i="8"/>
  <c r="AH132" i="8"/>
  <c r="AH131" i="8"/>
  <c r="AH130" i="8"/>
  <c r="AH129" i="8"/>
  <c r="AH128" i="8"/>
  <c r="AH127" i="8"/>
  <c r="AH126" i="8"/>
  <c r="AH125" i="8"/>
  <c r="AH124" i="8"/>
  <c r="AH123" i="8"/>
  <c r="AH122" i="8"/>
  <c r="AH121" i="8"/>
  <c r="AH120" i="8"/>
  <c r="AH119" i="8"/>
  <c r="AH118" i="8"/>
  <c r="AH134" i="8"/>
  <c r="C44" i="55"/>
  <c r="AG115" i="8"/>
  <c r="AF115" i="8"/>
  <c r="AE115" i="8"/>
  <c r="AD115" i="8"/>
  <c r="AC115" i="8"/>
  <c r="AB115" i="8"/>
  <c r="AA115" i="8"/>
  <c r="Z115" i="8"/>
  <c r="Y115" i="8"/>
  <c r="X115" i="8"/>
  <c r="W115" i="8"/>
  <c r="V115" i="8"/>
  <c r="U115" i="8"/>
  <c r="T115" i="8"/>
  <c r="S115" i="8"/>
  <c r="R115" i="8"/>
  <c r="Q115" i="8"/>
  <c r="P115" i="8"/>
  <c r="O115" i="8"/>
  <c r="N115" i="8"/>
  <c r="M115" i="8"/>
  <c r="L115" i="8"/>
  <c r="K115" i="8"/>
  <c r="J115" i="8"/>
  <c r="I115" i="8"/>
  <c r="H115" i="8"/>
  <c r="G115" i="8"/>
  <c r="F115" i="8"/>
  <c r="E115" i="8"/>
  <c r="AH114" i="8"/>
  <c r="AH113" i="8"/>
  <c r="AH112" i="8"/>
  <c r="AH111" i="8"/>
  <c r="AH110" i="8"/>
  <c r="AH109" i="8"/>
  <c r="AH108" i="8"/>
  <c r="AH107" i="8"/>
  <c r="AH106" i="8"/>
  <c r="AH105" i="8"/>
  <c r="AH104" i="8"/>
  <c r="AH103" i="8"/>
  <c r="AH102" i="8"/>
  <c r="AH101" i="8"/>
  <c r="AH100" i="8"/>
  <c r="AH99" i="8"/>
  <c r="AH115" i="8"/>
  <c r="C43" i="55"/>
  <c r="AG96" i="8"/>
  <c r="AF96" i="8"/>
  <c r="AE96" i="8"/>
  <c r="AD96" i="8"/>
  <c r="AC96" i="8"/>
  <c r="AB96" i="8"/>
  <c r="AA96" i="8"/>
  <c r="Z96" i="8"/>
  <c r="Y96" i="8"/>
  <c r="X96" i="8"/>
  <c r="W96" i="8"/>
  <c r="V96" i="8"/>
  <c r="U96" i="8"/>
  <c r="T96" i="8"/>
  <c r="S96" i="8"/>
  <c r="R96" i="8"/>
  <c r="Q96" i="8"/>
  <c r="P96" i="8"/>
  <c r="O96" i="8"/>
  <c r="N96" i="8"/>
  <c r="M96" i="8"/>
  <c r="L96" i="8"/>
  <c r="K96" i="8"/>
  <c r="J96" i="8"/>
  <c r="I96" i="8"/>
  <c r="H96" i="8"/>
  <c r="G96" i="8"/>
  <c r="F96" i="8"/>
  <c r="E96" i="8"/>
  <c r="AH95" i="8"/>
  <c r="AH94" i="8"/>
  <c r="AH93" i="8"/>
  <c r="AH92" i="8"/>
  <c r="AH91" i="8"/>
  <c r="AH90" i="8"/>
  <c r="AH89" i="8"/>
  <c r="AH88" i="8"/>
  <c r="AH87" i="8"/>
  <c r="AH86" i="8"/>
  <c r="AH85" i="8"/>
  <c r="AH84" i="8"/>
  <c r="AH83" i="8"/>
  <c r="AH82" i="8"/>
  <c r="AH81" i="8"/>
  <c r="AH80" i="8"/>
  <c r="AH96" i="8"/>
  <c r="C42" i="55"/>
  <c r="AG77" i="8"/>
  <c r="AF77" i="8"/>
  <c r="AE77" i="8"/>
  <c r="AD77" i="8"/>
  <c r="AC77" i="8"/>
  <c r="AB77" i="8"/>
  <c r="AA77" i="8"/>
  <c r="Z77" i="8"/>
  <c r="Y77" i="8"/>
  <c r="X77" i="8"/>
  <c r="W77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AH76" i="8"/>
  <c r="AH75" i="8"/>
  <c r="AH74" i="8"/>
  <c r="AH73" i="8"/>
  <c r="AH72" i="8"/>
  <c r="AH71" i="8"/>
  <c r="AH70" i="8"/>
  <c r="AH69" i="8"/>
  <c r="AH68" i="8"/>
  <c r="AH67" i="8"/>
  <c r="AH66" i="8"/>
  <c r="AH65" i="8"/>
  <c r="AH64" i="8"/>
  <c r="AH63" i="8"/>
  <c r="AH62" i="8"/>
  <c r="AH61" i="8"/>
  <c r="AH77" i="8"/>
  <c r="C41" i="55"/>
  <c r="AG58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AH57" i="8"/>
  <c r="AH56" i="8"/>
  <c r="AH55" i="8"/>
  <c r="AH54" i="8"/>
  <c r="AH53" i="8"/>
  <c r="AH52" i="8"/>
  <c r="AH51" i="8"/>
  <c r="AH50" i="8"/>
  <c r="AH49" i="8"/>
  <c r="AH48" i="8"/>
  <c r="AH47" i="8"/>
  <c r="AH46" i="8"/>
  <c r="AH45" i="8"/>
  <c r="AH44" i="8"/>
  <c r="AH43" i="8"/>
  <c r="AH42" i="8"/>
  <c r="AH58" i="8"/>
  <c r="C40" i="55"/>
  <c r="AG3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H26" i="8"/>
  <c r="AH25" i="8"/>
  <c r="AH24" i="8"/>
  <c r="AH23" i="8"/>
  <c r="AH39" i="8"/>
  <c r="C39" i="55"/>
  <c r="AG20" i="8"/>
  <c r="AF20" i="8"/>
  <c r="AE20" i="8"/>
  <c r="AD20" i="8"/>
  <c r="AC20" i="8"/>
  <c r="AB20" i="8"/>
  <c r="AA20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AG134" i="7"/>
  <c r="AF134" i="7"/>
  <c r="AE134" i="7"/>
  <c r="AD134" i="7"/>
  <c r="AC134" i="7"/>
  <c r="AB134" i="7"/>
  <c r="AA134" i="7"/>
  <c r="Z134" i="7"/>
  <c r="Y134" i="7"/>
  <c r="X134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AH133" i="7"/>
  <c r="AH132" i="7"/>
  <c r="AH131" i="7"/>
  <c r="AH130" i="7"/>
  <c r="AH129" i="7"/>
  <c r="AH128" i="7"/>
  <c r="AH127" i="7"/>
  <c r="AH126" i="7"/>
  <c r="AH125" i="7"/>
  <c r="AH124" i="7"/>
  <c r="AH123" i="7"/>
  <c r="AH122" i="7"/>
  <c r="AH121" i="7"/>
  <c r="AH120" i="7"/>
  <c r="AH119" i="7"/>
  <c r="AH118" i="7"/>
  <c r="AH134" i="7"/>
  <c r="C30" i="55"/>
  <c r="AG115" i="7"/>
  <c r="AF115" i="7"/>
  <c r="AE115" i="7"/>
  <c r="AD115" i="7"/>
  <c r="AC115" i="7"/>
  <c r="AB115" i="7"/>
  <c r="AA115" i="7"/>
  <c r="Z115" i="7"/>
  <c r="Y115" i="7"/>
  <c r="X115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AH114" i="7"/>
  <c r="AH113" i="7"/>
  <c r="AH112" i="7"/>
  <c r="AH111" i="7"/>
  <c r="AH110" i="7"/>
  <c r="AH109" i="7"/>
  <c r="AH108" i="7"/>
  <c r="AH107" i="7"/>
  <c r="AH106" i="7"/>
  <c r="AH105" i="7"/>
  <c r="AH104" i="7"/>
  <c r="AH103" i="7"/>
  <c r="AH102" i="7"/>
  <c r="AH101" i="7"/>
  <c r="AH100" i="7"/>
  <c r="AH99" i="7"/>
  <c r="AH115" i="7"/>
  <c r="C29" i="55"/>
  <c r="AG96" i="7"/>
  <c r="AF96" i="7"/>
  <c r="AE96" i="7"/>
  <c r="AD96" i="7"/>
  <c r="AC96" i="7"/>
  <c r="AB96" i="7"/>
  <c r="AA96" i="7"/>
  <c r="Z96" i="7"/>
  <c r="Y96" i="7"/>
  <c r="X96" i="7"/>
  <c r="W96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AH95" i="7"/>
  <c r="AH94" i="7"/>
  <c r="AH93" i="7"/>
  <c r="AH92" i="7"/>
  <c r="AH91" i="7"/>
  <c r="AH90" i="7"/>
  <c r="AH89" i="7"/>
  <c r="AH88" i="7"/>
  <c r="AH87" i="7"/>
  <c r="AH86" i="7"/>
  <c r="AH85" i="7"/>
  <c r="AH84" i="7"/>
  <c r="AH83" i="7"/>
  <c r="AH82" i="7"/>
  <c r="AH81" i="7"/>
  <c r="AH80" i="7"/>
  <c r="AH96" i="7"/>
  <c r="C28" i="55"/>
  <c r="AG77" i="7"/>
  <c r="AF77" i="7"/>
  <c r="AE77" i="7"/>
  <c r="AD77" i="7"/>
  <c r="AC77" i="7"/>
  <c r="AB77" i="7"/>
  <c r="AA77" i="7"/>
  <c r="Z77" i="7"/>
  <c r="Y77" i="7"/>
  <c r="X77" i="7"/>
  <c r="W77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AH76" i="7"/>
  <c r="AH75" i="7"/>
  <c r="AH74" i="7"/>
  <c r="AH73" i="7"/>
  <c r="AH72" i="7"/>
  <c r="AH71" i="7"/>
  <c r="AH70" i="7"/>
  <c r="AH69" i="7"/>
  <c r="AH68" i="7"/>
  <c r="AH67" i="7"/>
  <c r="AH66" i="7"/>
  <c r="AH65" i="7"/>
  <c r="AH64" i="7"/>
  <c r="AH63" i="7"/>
  <c r="AH62" i="7"/>
  <c r="AH61" i="7"/>
  <c r="AH77" i="7"/>
  <c r="C27" i="55"/>
  <c r="AG58" i="7"/>
  <c r="AF58" i="7"/>
  <c r="AE58" i="7"/>
  <c r="AD58" i="7"/>
  <c r="AC58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AH57" i="7"/>
  <c r="AH56" i="7"/>
  <c r="AH55" i="7"/>
  <c r="AH54" i="7"/>
  <c r="AH53" i="7"/>
  <c r="AH52" i="7"/>
  <c r="AH51" i="7"/>
  <c r="AH50" i="7"/>
  <c r="AH49" i="7"/>
  <c r="AH48" i="7"/>
  <c r="AH47" i="7"/>
  <c r="AH46" i="7"/>
  <c r="AH45" i="7"/>
  <c r="AH44" i="7"/>
  <c r="AH43" i="7"/>
  <c r="AH42" i="7"/>
  <c r="AH58" i="7"/>
  <c r="C26" i="55"/>
  <c r="AG39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AH38" i="7"/>
  <c r="AH37" i="7"/>
  <c r="AH36" i="7"/>
  <c r="AH35" i="7"/>
  <c r="AH34" i="7"/>
  <c r="AH33" i="7"/>
  <c r="AH32" i="7"/>
  <c r="AH31" i="7"/>
  <c r="AH30" i="7"/>
  <c r="AH29" i="7"/>
  <c r="AH28" i="7"/>
  <c r="AH27" i="7"/>
  <c r="AH26" i="7"/>
  <c r="AH25" i="7"/>
  <c r="AH24" i="7"/>
  <c r="AH23" i="7"/>
  <c r="AH39" i="7"/>
  <c r="C25" i="55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AG134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AH133" i="6"/>
  <c r="AH132" i="6"/>
  <c r="AH131" i="6"/>
  <c r="AH130" i="6"/>
  <c r="AH129" i="6"/>
  <c r="AH128" i="6"/>
  <c r="AH127" i="6"/>
  <c r="AH126" i="6"/>
  <c r="AH125" i="6"/>
  <c r="AH124" i="6"/>
  <c r="AH123" i="6"/>
  <c r="AH122" i="6"/>
  <c r="AH121" i="6"/>
  <c r="AH120" i="6"/>
  <c r="AH119" i="6"/>
  <c r="AH118" i="6"/>
  <c r="AH134" i="6"/>
  <c r="C23" i="55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AH114" i="6"/>
  <c r="AH113" i="6"/>
  <c r="AH112" i="6"/>
  <c r="AH111" i="6"/>
  <c r="AH110" i="6"/>
  <c r="AH109" i="6"/>
  <c r="AH108" i="6"/>
  <c r="AH107" i="6"/>
  <c r="AH106" i="6"/>
  <c r="AH105" i="6"/>
  <c r="AH104" i="6"/>
  <c r="AH103" i="6"/>
  <c r="AH102" i="6"/>
  <c r="AH101" i="6"/>
  <c r="AH100" i="6"/>
  <c r="AH99" i="6"/>
  <c r="AH115" i="6"/>
  <c r="C22" i="55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AH95" i="6"/>
  <c r="AH94" i="6"/>
  <c r="AH93" i="6"/>
  <c r="AH92" i="6"/>
  <c r="AH91" i="6"/>
  <c r="AH90" i="6"/>
  <c r="AH89" i="6"/>
  <c r="AH88" i="6"/>
  <c r="AH87" i="6"/>
  <c r="AH86" i="6"/>
  <c r="AH85" i="6"/>
  <c r="AH84" i="6"/>
  <c r="AH83" i="6"/>
  <c r="AH82" i="6"/>
  <c r="AH81" i="6"/>
  <c r="AH80" i="6"/>
  <c r="AH96" i="6"/>
  <c r="C21" i="55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AH76" i="6"/>
  <c r="AH75" i="6"/>
  <c r="AH74" i="6"/>
  <c r="AH73" i="6"/>
  <c r="AH72" i="6"/>
  <c r="AH71" i="6"/>
  <c r="AH70" i="6"/>
  <c r="AH69" i="6"/>
  <c r="AH68" i="6"/>
  <c r="AH67" i="6"/>
  <c r="AH66" i="6"/>
  <c r="AH65" i="6"/>
  <c r="AH64" i="6"/>
  <c r="AH63" i="6"/>
  <c r="AH62" i="6"/>
  <c r="AH61" i="6"/>
  <c r="AH77" i="6"/>
  <c r="C20" i="55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AH57" i="6"/>
  <c r="AH56" i="6"/>
  <c r="AH55" i="6"/>
  <c r="AH54" i="6"/>
  <c r="AH53" i="6"/>
  <c r="AH52" i="6"/>
  <c r="AH51" i="6"/>
  <c r="AH50" i="6"/>
  <c r="AH49" i="6"/>
  <c r="AH48" i="6"/>
  <c r="AH47" i="6"/>
  <c r="AH46" i="6"/>
  <c r="AH45" i="6"/>
  <c r="AH44" i="6"/>
  <c r="AH43" i="6"/>
  <c r="AH42" i="6"/>
  <c r="AH58" i="6"/>
  <c r="C19" i="55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39" i="6"/>
  <c r="C18" i="55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AG134" i="5"/>
  <c r="AF134" i="5"/>
  <c r="AE134" i="5"/>
  <c r="AD134" i="5"/>
  <c r="AC134" i="5"/>
  <c r="AB134" i="5"/>
  <c r="AA134" i="5"/>
  <c r="Z134" i="5"/>
  <c r="Y134" i="5"/>
  <c r="X134" i="5"/>
  <c r="W134" i="5"/>
  <c r="V134" i="5"/>
  <c r="U134" i="5"/>
  <c r="T134" i="5"/>
  <c r="S134" i="5"/>
  <c r="R134" i="5"/>
  <c r="Q134" i="5"/>
  <c r="P134" i="5"/>
  <c r="O134" i="5"/>
  <c r="N134" i="5"/>
  <c r="M134" i="5"/>
  <c r="L134" i="5"/>
  <c r="K134" i="5"/>
  <c r="J134" i="5"/>
  <c r="I134" i="5"/>
  <c r="H134" i="5"/>
  <c r="G134" i="5"/>
  <c r="F134" i="5"/>
  <c r="E134" i="5"/>
  <c r="AH133" i="5"/>
  <c r="AH132" i="5"/>
  <c r="AH131" i="5"/>
  <c r="AH130" i="5"/>
  <c r="AH129" i="5"/>
  <c r="AH128" i="5"/>
  <c r="AH127" i="5"/>
  <c r="AH126" i="5"/>
  <c r="AH125" i="5"/>
  <c r="AH124" i="5"/>
  <c r="AH123" i="5"/>
  <c r="AH122" i="5"/>
  <c r="AH121" i="5"/>
  <c r="AH120" i="5"/>
  <c r="AH119" i="5"/>
  <c r="AH118" i="5"/>
  <c r="AH134" i="5"/>
  <c r="C16" i="55"/>
  <c r="AG115" i="5"/>
  <c r="AF115" i="5"/>
  <c r="AE115" i="5"/>
  <c r="AD115" i="5"/>
  <c r="AC115" i="5"/>
  <c r="AB115" i="5"/>
  <c r="AA115" i="5"/>
  <c r="Z115" i="5"/>
  <c r="Y115" i="5"/>
  <c r="X115" i="5"/>
  <c r="W115" i="5"/>
  <c r="V115" i="5"/>
  <c r="U115" i="5"/>
  <c r="T115" i="5"/>
  <c r="S115" i="5"/>
  <c r="R115" i="5"/>
  <c r="Q115" i="5"/>
  <c r="P115" i="5"/>
  <c r="O115" i="5"/>
  <c r="N115" i="5"/>
  <c r="M115" i="5"/>
  <c r="L115" i="5"/>
  <c r="K115" i="5"/>
  <c r="J115" i="5"/>
  <c r="I115" i="5"/>
  <c r="H115" i="5"/>
  <c r="G115" i="5"/>
  <c r="F115" i="5"/>
  <c r="E115" i="5"/>
  <c r="AH114" i="5"/>
  <c r="AH113" i="5"/>
  <c r="AH112" i="5"/>
  <c r="AH111" i="5"/>
  <c r="AH110" i="5"/>
  <c r="AH109" i="5"/>
  <c r="AH108" i="5"/>
  <c r="AH107" i="5"/>
  <c r="AH106" i="5"/>
  <c r="AH105" i="5"/>
  <c r="AH104" i="5"/>
  <c r="AH103" i="5"/>
  <c r="AH102" i="5"/>
  <c r="AH101" i="5"/>
  <c r="AH100" i="5"/>
  <c r="AH99" i="5"/>
  <c r="AH115" i="5"/>
  <c r="C15" i="5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6" i="5"/>
  <c r="AH95" i="5"/>
  <c r="AH94" i="5"/>
  <c r="AH93" i="5"/>
  <c r="AH92" i="5"/>
  <c r="AH91" i="5"/>
  <c r="AH90" i="5"/>
  <c r="AH89" i="5"/>
  <c r="AH88" i="5"/>
  <c r="AH87" i="5"/>
  <c r="AH86" i="5"/>
  <c r="AH85" i="5"/>
  <c r="AH84" i="5"/>
  <c r="AH83" i="5"/>
  <c r="AH82" i="5"/>
  <c r="AH81" i="5"/>
  <c r="AH80" i="5"/>
  <c r="AH96" i="5"/>
  <c r="C14" i="55"/>
  <c r="AG77" i="5"/>
  <c r="AF77" i="5"/>
  <c r="AE77" i="5"/>
  <c r="AD77" i="5"/>
  <c r="AC77" i="5"/>
  <c r="AB77" i="5"/>
  <c r="AA77" i="5"/>
  <c r="Z77" i="5"/>
  <c r="Y77" i="5"/>
  <c r="X77" i="5"/>
  <c r="W77" i="5"/>
  <c r="V77" i="5"/>
  <c r="U77" i="5"/>
  <c r="T77" i="5"/>
  <c r="S77" i="5"/>
  <c r="R77" i="5"/>
  <c r="Q77" i="5"/>
  <c r="P77" i="5"/>
  <c r="O77" i="5"/>
  <c r="N77" i="5"/>
  <c r="M77" i="5"/>
  <c r="L77" i="5"/>
  <c r="K77" i="5"/>
  <c r="J77" i="5"/>
  <c r="I77" i="5"/>
  <c r="H77" i="5"/>
  <c r="G77" i="5"/>
  <c r="F77" i="5"/>
  <c r="E77" i="5"/>
  <c r="AH76" i="5"/>
  <c r="AH75" i="5"/>
  <c r="AH74" i="5"/>
  <c r="AH73" i="5"/>
  <c r="AH72" i="5"/>
  <c r="AH71" i="5"/>
  <c r="AH70" i="5"/>
  <c r="AH69" i="5"/>
  <c r="AH68" i="5"/>
  <c r="AH67" i="5"/>
  <c r="AH66" i="5"/>
  <c r="AH65" i="5"/>
  <c r="AH64" i="5"/>
  <c r="AH63" i="5"/>
  <c r="AH62" i="5"/>
  <c r="AH61" i="5"/>
  <c r="AH77" i="5"/>
  <c r="C13" i="55"/>
  <c r="AG58" i="5"/>
  <c r="AF58" i="5"/>
  <c r="AE58" i="5"/>
  <c r="AD58" i="5"/>
  <c r="AC58" i="5"/>
  <c r="AB58" i="5"/>
  <c r="AA58" i="5"/>
  <c r="Z58" i="5"/>
  <c r="Y58" i="5"/>
  <c r="X58" i="5"/>
  <c r="W58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AH57" i="5"/>
  <c r="AH56" i="5"/>
  <c r="AH55" i="5"/>
  <c r="AH54" i="5"/>
  <c r="AH53" i="5"/>
  <c r="AH52" i="5"/>
  <c r="AH51" i="5"/>
  <c r="AH50" i="5"/>
  <c r="AH49" i="5"/>
  <c r="AH48" i="5"/>
  <c r="AH47" i="5"/>
  <c r="AH46" i="5"/>
  <c r="AH45" i="5"/>
  <c r="AH44" i="5"/>
  <c r="AH43" i="5"/>
  <c r="AH42" i="5"/>
  <c r="AH58" i="5"/>
  <c r="C12" i="55"/>
  <c r="AG39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AH38" i="5"/>
  <c r="AH37" i="5"/>
  <c r="AH36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39" i="5"/>
  <c r="C11" i="5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O134" i="4"/>
  <c r="N134" i="4"/>
  <c r="M134" i="4"/>
  <c r="L134" i="4"/>
  <c r="K134" i="4"/>
  <c r="J134" i="4"/>
  <c r="I134" i="4"/>
  <c r="H134" i="4"/>
  <c r="G134" i="4"/>
  <c r="F134" i="4"/>
  <c r="E134" i="4"/>
  <c r="AH133" i="4"/>
  <c r="AH132" i="4"/>
  <c r="AH131" i="4"/>
  <c r="AH130" i="4"/>
  <c r="AH129" i="4"/>
  <c r="AH128" i="4"/>
  <c r="AH127" i="4"/>
  <c r="AH126" i="4"/>
  <c r="AH125" i="4"/>
  <c r="AH124" i="4"/>
  <c r="AH123" i="4"/>
  <c r="AH122" i="4"/>
  <c r="AH121" i="4"/>
  <c r="AH120" i="4"/>
  <c r="AH119" i="4"/>
  <c r="AH118" i="4"/>
  <c r="AH134" i="4"/>
  <c r="C9" i="55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AH114" i="4"/>
  <c r="AH113" i="4"/>
  <c r="AI112" i="4"/>
  <c r="AH112" i="4"/>
  <c r="AI111" i="4"/>
  <c r="AH111" i="4"/>
  <c r="AI110" i="4"/>
  <c r="AH110" i="4"/>
  <c r="AI109" i="4"/>
  <c r="AH109" i="4"/>
  <c r="AI108" i="4"/>
  <c r="AH108" i="4"/>
  <c r="AH107" i="4"/>
  <c r="AH106" i="4"/>
  <c r="AH105" i="4"/>
  <c r="AH104" i="4"/>
  <c r="AH103" i="4"/>
  <c r="AH102" i="4"/>
  <c r="AH101" i="4"/>
  <c r="AH100" i="4"/>
  <c r="AH99" i="4"/>
  <c r="AH115" i="4"/>
  <c r="C8" i="55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AH95" i="4"/>
  <c r="AH94" i="4"/>
  <c r="AI93" i="4"/>
  <c r="AH93" i="4"/>
  <c r="AI92" i="4"/>
  <c r="AH92" i="4"/>
  <c r="AI91" i="4"/>
  <c r="AH91" i="4"/>
  <c r="AI90" i="4"/>
  <c r="AH90" i="4"/>
  <c r="AI89" i="4"/>
  <c r="AH89" i="4"/>
  <c r="AH88" i="4"/>
  <c r="AH87" i="4"/>
  <c r="AH86" i="4"/>
  <c r="AH85" i="4"/>
  <c r="AH84" i="4"/>
  <c r="AH83" i="4"/>
  <c r="AH82" i="4"/>
  <c r="AH81" i="4"/>
  <c r="AH80" i="4"/>
  <c r="AH96" i="4"/>
  <c r="C7" i="55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AH76" i="4"/>
  <c r="AH75" i="4"/>
  <c r="AI74" i="4"/>
  <c r="AH74" i="4"/>
  <c r="AI73" i="4"/>
  <c r="AH73" i="4"/>
  <c r="AI72" i="4"/>
  <c r="AH72" i="4"/>
  <c r="AI71" i="4"/>
  <c r="AH71" i="4"/>
  <c r="AI70" i="4"/>
  <c r="AH70" i="4"/>
  <c r="AH69" i="4"/>
  <c r="AH68" i="4"/>
  <c r="AH67" i="4"/>
  <c r="AH66" i="4"/>
  <c r="AH65" i="4"/>
  <c r="AH64" i="4"/>
  <c r="AH63" i="4"/>
  <c r="AH62" i="4"/>
  <c r="AH61" i="4"/>
  <c r="AH77" i="4"/>
  <c r="C6" i="55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AI55" i="4"/>
  <c r="AI54" i="4"/>
  <c r="AI53" i="4"/>
  <c r="AI52" i="4"/>
  <c r="AI51" i="4"/>
  <c r="AH58" i="4"/>
  <c r="C5" i="55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AH38" i="4"/>
  <c r="AH37" i="4"/>
  <c r="AI36" i="4"/>
  <c r="AH36" i="4"/>
  <c r="AI35" i="4"/>
  <c r="AH35" i="4"/>
  <c r="AI34" i="4"/>
  <c r="AH34" i="4"/>
  <c r="AI33" i="4"/>
  <c r="AH33" i="4"/>
  <c r="AI32" i="4"/>
  <c r="AH32" i="4"/>
  <c r="AH31" i="4"/>
  <c r="AH30" i="4"/>
  <c r="AH39" i="4"/>
  <c r="C22" i="4"/>
  <c r="C41" i="4"/>
  <c r="C60" i="4"/>
  <c r="C79" i="4"/>
  <c r="C98" i="4"/>
  <c r="C117" i="4"/>
  <c r="C3" i="5"/>
  <c r="C22" i="5"/>
  <c r="C41" i="5"/>
  <c r="C60" i="5"/>
  <c r="C79" i="5"/>
  <c r="C98" i="5"/>
  <c r="C117" i="5"/>
  <c r="C3" i="6"/>
  <c r="C22" i="6"/>
  <c r="C41" i="6"/>
  <c r="C60" i="6"/>
  <c r="C79" i="6"/>
  <c r="C98" i="6"/>
  <c r="C117" i="6"/>
  <c r="C3" i="7"/>
  <c r="C22" i="7"/>
  <c r="C41" i="7"/>
  <c r="C60" i="7"/>
  <c r="C79" i="7"/>
  <c r="C98" i="7"/>
  <c r="C117" i="7"/>
  <c r="AH19" i="4"/>
  <c r="AH18" i="4"/>
  <c r="AH17" i="4"/>
  <c r="AH16" i="4"/>
  <c r="AH15" i="4"/>
  <c r="AH14" i="4"/>
  <c r="AH13" i="4"/>
  <c r="AH12" i="4"/>
  <c r="AJ12" i="4"/>
  <c r="AH11" i="4"/>
  <c r="AJ11" i="4"/>
  <c r="AH10" i="4"/>
  <c r="AJ10" i="4"/>
  <c r="AH9" i="4"/>
  <c r="AJ9" i="4"/>
  <c r="AH8" i="4"/>
  <c r="AJ8" i="4"/>
  <c r="AH7" i="4"/>
  <c r="AJ7" i="4"/>
  <c r="AH6" i="4"/>
  <c r="AJ6" i="4"/>
  <c r="AH5" i="4"/>
  <c r="AJ5" i="4"/>
  <c r="AH4" i="4"/>
  <c r="P370" i="3"/>
  <c r="P369" i="3"/>
  <c r="P368" i="3"/>
  <c r="P367" i="3"/>
  <c r="P366" i="3"/>
  <c r="P365" i="3"/>
  <c r="P364" i="3"/>
  <c r="P363" i="3"/>
  <c r="P362" i="3"/>
  <c r="P361" i="3"/>
  <c r="P360" i="3"/>
  <c r="P359" i="3"/>
  <c r="P358" i="3"/>
  <c r="P357" i="3"/>
  <c r="P356" i="3"/>
  <c r="P355" i="3"/>
  <c r="P354" i="3"/>
  <c r="P353" i="3"/>
  <c r="P352" i="3"/>
  <c r="P351" i="3"/>
  <c r="P350" i="3"/>
  <c r="P349" i="3"/>
  <c r="P348" i="3"/>
  <c r="P347" i="3"/>
  <c r="P346" i="3"/>
  <c r="P345" i="3"/>
  <c r="P344" i="3"/>
  <c r="P343" i="3"/>
  <c r="P342" i="3"/>
  <c r="P341" i="3"/>
  <c r="P340" i="3"/>
  <c r="P339" i="3"/>
  <c r="P338" i="3"/>
  <c r="P337" i="3"/>
  <c r="P336" i="3"/>
  <c r="P335" i="3"/>
  <c r="P334" i="3"/>
  <c r="P333" i="3"/>
  <c r="P332" i="3"/>
  <c r="P331" i="3"/>
  <c r="P330" i="3"/>
  <c r="P329" i="3"/>
  <c r="P328" i="3"/>
  <c r="P327" i="3"/>
  <c r="P326" i="3"/>
  <c r="P325" i="3"/>
  <c r="P324" i="3"/>
  <c r="P323" i="3"/>
  <c r="P322" i="3"/>
  <c r="P321" i="3"/>
  <c r="P320" i="3"/>
  <c r="P319" i="3"/>
  <c r="P318" i="3"/>
  <c r="P317" i="3"/>
  <c r="P316" i="3"/>
  <c r="P315" i="3"/>
  <c r="P314" i="3"/>
  <c r="P313" i="3"/>
  <c r="P312" i="3"/>
  <c r="P311" i="3"/>
  <c r="P310" i="3"/>
  <c r="P309" i="3"/>
  <c r="P308" i="3"/>
  <c r="P307" i="3"/>
  <c r="P306" i="3"/>
  <c r="P305" i="3"/>
  <c r="P304" i="3"/>
  <c r="P303" i="3"/>
  <c r="P302" i="3"/>
  <c r="P301" i="3"/>
  <c r="P300" i="3"/>
  <c r="P299" i="3"/>
  <c r="P298" i="3"/>
  <c r="P297" i="3"/>
  <c r="P296" i="3"/>
  <c r="P295" i="3"/>
  <c r="P294" i="3"/>
  <c r="P293" i="3"/>
  <c r="P292" i="3"/>
  <c r="P291" i="3"/>
  <c r="P290" i="3"/>
  <c r="P289" i="3"/>
  <c r="P288" i="3"/>
  <c r="P287" i="3"/>
  <c r="P286" i="3"/>
  <c r="P285" i="3"/>
  <c r="P284" i="3"/>
  <c r="P283" i="3"/>
  <c r="P282" i="3"/>
  <c r="P281" i="3"/>
  <c r="P280" i="3"/>
  <c r="P279" i="3"/>
  <c r="P278" i="3"/>
  <c r="P277" i="3"/>
  <c r="P276" i="3"/>
  <c r="P275" i="3"/>
  <c r="P274" i="3"/>
  <c r="P273" i="3"/>
  <c r="P272" i="3"/>
  <c r="P271" i="3"/>
  <c r="P270" i="3"/>
  <c r="P269" i="3"/>
  <c r="P268" i="3"/>
  <c r="P267" i="3"/>
  <c r="P266" i="3"/>
  <c r="P265" i="3"/>
  <c r="P264" i="3"/>
  <c r="P263" i="3"/>
  <c r="P262" i="3"/>
  <c r="P261" i="3"/>
  <c r="P260" i="3"/>
  <c r="P259" i="3"/>
  <c r="P258" i="3"/>
  <c r="P257" i="3"/>
  <c r="P256" i="3"/>
  <c r="P255" i="3"/>
  <c r="P254" i="3"/>
  <c r="P253" i="3"/>
  <c r="P252" i="3"/>
  <c r="P251" i="3"/>
  <c r="P250" i="3"/>
  <c r="P249" i="3"/>
  <c r="P248" i="3"/>
  <c r="P247" i="3"/>
  <c r="P246" i="3"/>
  <c r="P245" i="3"/>
  <c r="P244" i="3"/>
  <c r="P243" i="3"/>
  <c r="P242" i="3"/>
  <c r="P241" i="3"/>
  <c r="P240" i="3"/>
  <c r="P239" i="3"/>
  <c r="P238" i="3"/>
  <c r="P237" i="3"/>
  <c r="P236" i="3"/>
  <c r="P235" i="3"/>
  <c r="P234" i="3"/>
  <c r="P233" i="3"/>
  <c r="P232" i="3"/>
  <c r="P231" i="3"/>
  <c r="P230" i="3"/>
  <c r="P229" i="3"/>
  <c r="P228" i="3"/>
  <c r="P227" i="3"/>
  <c r="P226" i="3"/>
  <c r="P225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A7" i="3"/>
  <c r="A8" i="3"/>
  <c r="A9" i="3"/>
  <c r="A10" i="3"/>
  <c r="A11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O1" i="3"/>
  <c r="O3" i="3"/>
  <c r="N1" i="3"/>
  <c r="N3" i="3"/>
  <c r="M1" i="3"/>
  <c r="M3" i="3"/>
  <c r="L1" i="3"/>
  <c r="L3" i="3"/>
  <c r="K1" i="3"/>
  <c r="K3" i="3"/>
  <c r="J1" i="3"/>
  <c r="J3" i="3"/>
  <c r="I1" i="3"/>
  <c r="I3" i="3"/>
  <c r="H1" i="3"/>
  <c r="H3" i="3"/>
  <c r="G1" i="3"/>
  <c r="G3" i="3"/>
  <c r="F1" i="3"/>
  <c r="F3" i="3"/>
  <c r="E1" i="3"/>
  <c r="E3" i="3"/>
  <c r="D1" i="3"/>
  <c r="D3" i="3"/>
  <c r="C1" i="3"/>
  <c r="C3" i="3"/>
  <c r="B1" i="3"/>
  <c r="B3" i="3"/>
  <c r="AG134" i="2"/>
  <c r="AF134" i="2"/>
  <c r="AE134" i="2"/>
  <c r="AD134" i="2"/>
  <c r="AC134" i="2"/>
  <c r="AB134" i="2"/>
  <c r="AA134" i="2"/>
  <c r="Z134" i="2"/>
  <c r="Y134" i="2"/>
  <c r="X134" i="2"/>
  <c r="W134" i="2"/>
  <c r="V134" i="2"/>
  <c r="U134" i="2"/>
  <c r="T134" i="2"/>
  <c r="S134" i="2"/>
  <c r="R134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AH133" i="2"/>
  <c r="AH132" i="2"/>
  <c r="AH131" i="2"/>
  <c r="AH130" i="2"/>
  <c r="AH129" i="2"/>
  <c r="AH128" i="2"/>
  <c r="AH127" i="2"/>
  <c r="AH126" i="2"/>
  <c r="AH125" i="2"/>
  <c r="AH124" i="2"/>
  <c r="AH123" i="2"/>
  <c r="AH122" i="2"/>
  <c r="AH121" i="2"/>
  <c r="AH120" i="2"/>
  <c r="AH119" i="2"/>
  <c r="AH118" i="2"/>
  <c r="AH134" i="2"/>
  <c r="C37" i="55"/>
  <c r="AG115" i="2"/>
  <c r="AF115" i="2"/>
  <c r="AE115" i="2"/>
  <c r="AD115" i="2"/>
  <c r="AC115" i="2"/>
  <c r="AB115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AH114" i="2"/>
  <c r="AH113" i="2"/>
  <c r="AH112" i="2"/>
  <c r="AH111" i="2"/>
  <c r="AH110" i="2"/>
  <c r="AH109" i="2"/>
  <c r="AH108" i="2"/>
  <c r="AH107" i="2"/>
  <c r="AH106" i="2"/>
  <c r="AH105" i="2"/>
  <c r="AH104" i="2"/>
  <c r="AH103" i="2"/>
  <c r="AH102" i="2"/>
  <c r="AH101" i="2"/>
  <c r="AH100" i="2"/>
  <c r="AH99" i="2"/>
  <c r="AH115" i="2"/>
  <c r="C36" i="55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AH95" i="2"/>
  <c r="AH94" i="2"/>
  <c r="AH93" i="2"/>
  <c r="AH92" i="2"/>
  <c r="AH91" i="2"/>
  <c r="AH90" i="2"/>
  <c r="AH89" i="2"/>
  <c r="AH88" i="2"/>
  <c r="AH87" i="2"/>
  <c r="AH86" i="2"/>
  <c r="AH85" i="2"/>
  <c r="AH84" i="2"/>
  <c r="AH83" i="2"/>
  <c r="AH82" i="2"/>
  <c r="AH81" i="2"/>
  <c r="AH80" i="2"/>
  <c r="AH96" i="2"/>
  <c r="C35" i="55"/>
  <c r="AG77" i="2"/>
  <c r="AF77" i="2"/>
  <c r="AE77" i="2"/>
  <c r="AD77" i="2"/>
  <c r="AC77" i="2"/>
  <c r="AB77" i="2"/>
  <c r="AA77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AH76" i="2"/>
  <c r="AH75" i="2"/>
  <c r="AH74" i="2"/>
  <c r="AH73" i="2"/>
  <c r="AH72" i="2"/>
  <c r="AH71" i="2"/>
  <c r="AH70" i="2"/>
  <c r="AH69" i="2"/>
  <c r="AH68" i="2"/>
  <c r="AH67" i="2"/>
  <c r="AH66" i="2"/>
  <c r="AH65" i="2"/>
  <c r="AH64" i="2"/>
  <c r="AH63" i="2"/>
  <c r="AH62" i="2"/>
  <c r="AH61" i="2"/>
  <c r="AH77" i="2"/>
  <c r="C34" i="55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AH57" i="2"/>
  <c r="AH56" i="2"/>
  <c r="AH55" i="2"/>
  <c r="AH54" i="2"/>
  <c r="AH53" i="2"/>
  <c r="AH52" i="2"/>
  <c r="AH51" i="2"/>
  <c r="AH50" i="2"/>
  <c r="AH49" i="2"/>
  <c r="AH48" i="2"/>
  <c r="AH47" i="2"/>
  <c r="AH46" i="2"/>
  <c r="AH45" i="2"/>
  <c r="AH44" i="2"/>
  <c r="AH43" i="2"/>
  <c r="AH42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AH38" i="2"/>
  <c r="AH37" i="2"/>
  <c r="AH36" i="2"/>
  <c r="AH35" i="2"/>
  <c r="AH34" i="2"/>
  <c r="AH33" i="2"/>
  <c r="AH32" i="2"/>
  <c r="AH31" i="2"/>
  <c r="AH30" i="2"/>
  <c r="AH29" i="2"/>
  <c r="AH28" i="2"/>
  <c r="AH27" i="2"/>
  <c r="AH26" i="2"/>
  <c r="AH25" i="2"/>
  <c r="AH24" i="2"/>
  <c r="AH23" i="2"/>
  <c r="AH39" i="2"/>
  <c r="C32" i="55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C3" i="2"/>
  <c r="C22" i="2"/>
  <c r="C41" i="2"/>
  <c r="C60" i="2"/>
  <c r="C79" i="2"/>
  <c r="C98" i="2"/>
  <c r="C117" i="2"/>
  <c r="C3" i="8"/>
  <c r="C22" i="8"/>
  <c r="C41" i="8"/>
  <c r="C60" i="8"/>
  <c r="C79" i="8"/>
  <c r="C98" i="8"/>
  <c r="C117" i="8"/>
  <c r="C3" i="9"/>
  <c r="C22" i="9"/>
  <c r="C41" i="9"/>
  <c r="C60" i="9"/>
  <c r="C79" i="9"/>
  <c r="C98" i="9"/>
  <c r="C117" i="9"/>
  <c r="C3" i="10"/>
  <c r="C22" i="10"/>
  <c r="C41" i="10"/>
  <c r="C60" i="10"/>
  <c r="C79" i="10"/>
  <c r="C98" i="10"/>
  <c r="C117" i="10"/>
  <c r="C3" i="11"/>
  <c r="C22" i="11"/>
  <c r="C41" i="11"/>
  <c r="C60" i="11"/>
  <c r="C79" i="11"/>
  <c r="C98" i="11"/>
  <c r="C117" i="11"/>
  <c r="C3" i="12"/>
  <c r="C22" i="12"/>
  <c r="C41" i="12"/>
  <c r="C60" i="12"/>
  <c r="C79" i="12"/>
  <c r="C98" i="12"/>
  <c r="C117" i="12"/>
  <c r="C3" i="13"/>
  <c r="C22" i="13"/>
  <c r="C41" i="13"/>
  <c r="C60" i="13"/>
  <c r="C79" i="13"/>
  <c r="C98" i="13"/>
  <c r="C117" i="13"/>
  <c r="C3" i="14"/>
  <c r="C22" i="14"/>
  <c r="C41" i="14"/>
  <c r="C60" i="14"/>
  <c r="C79" i="14"/>
  <c r="C98" i="14"/>
  <c r="C117" i="14"/>
  <c r="C3" i="15"/>
  <c r="C22" i="15"/>
  <c r="C41" i="15"/>
  <c r="C60" i="15"/>
  <c r="C79" i="15"/>
  <c r="C98" i="15"/>
  <c r="C117" i="15"/>
  <c r="C3" i="16"/>
  <c r="C22" i="16"/>
  <c r="C41" i="16"/>
  <c r="C60" i="16"/>
  <c r="C79" i="16"/>
  <c r="C98" i="16"/>
  <c r="C117" i="16"/>
  <c r="C3" i="17"/>
  <c r="C22" i="17"/>
  <c r="C41" i="17"/>
  <c r="C60" i="17"/>
  <c r="C79" i="17"/>
  <c r="C98" i="17"/>
  <c r="C117" i="17"/>
  <c r="C3" i="18"/>
  <c r="B11" i="55"/>
  <c r="B12" i="55"/>
  <c r="B13" i="55"/>
  <c r="B14" i="55"/>
  <c r="B15" i="55"/>
  <c r="B16" i="55"/>
  <c r="B17" i="55"/>
  <c r="E10" i="55"/>
  <c r="D133" i="91"/>
  <c r="C133" i="91"/>
  <c r="D132" i="91"/>
  <c r="C132" i="91"/>
  <c r="D131" i="91"/>
  <c r="C131" i="91"/>
  <c r="D130" i="91"/>
  <c r="C130" i="91"/>
  <c r="D129" i="91"/>
  <c r="C129" i="91"/>
  <c r="D128" i="91"/>
  <c r="C128" i="91"/>
  <c r="D127" i="91"/>
  <c r="C127" i="91"/>
  <c r="D126" i="91"/>
  <c r="C126" i="91"/>
  <c r="D125" i="91"/>
  <c r="C125" i="91"/>
  <c r="D124" i="91"/>
  <c r="C124" i="91"/>
  <c r="D123" i="91"/>
  <c r="C123" i="91"/>
  <c r="D122" i="91"/>
  <c r="C122" i="91"/>
  <c r="D121" i="91"/>
  <c r="C121" i="91"/>
  <c r="D120" i="91"/>
  <c r="C120" i="91"/>
  <c r="D119" i="91"/>
  <c r="C119" i="91"/>
  <c r="D118" i="91"/>
  <c r="C118" i="91"/>
  <c r="D114" i="91"/>
  <c r="C114" i="91"/>
  <c r="D113" i="91"/>
  <c r="C113" i="91"/>
  <c r="D112" i="91"/>
  <c r="C112" i="91"/>
  <c r="D111" i="91"/>
  <c r="C111" i="91"/>
  <c r="D110" i="91"/>
  <c r="C110" i="91"/>
  <c r="D109" i="91"/>
  <c r="C109" i="91"/>
  <c r="D108" i="91"/>
  <c r="C108" i="91"/>
  <c r="D107" i="91"/>
  <c r="C107" i="91"/>
  <c r="D106" i="91"/>
  <c r="C106" i="91"/>
  <c r="D105" i="91"/>
  <c r="C105" i="91"/>
  <c r="D104" i="91"/>
  <c r="C104" i="91"/>
  <c r="D103" i="91"/>
  <c r="C103" i="91"/>
  <c r="D102" i="91"/>
  <c r="C102" i="91"/>
  <c r="D101" i="91"/>
  <c r="C101" i="91"/>
  <c r="D100" i="91"/>
  <c r="C100" i="91"/>
  <c r="D99" i="91"/>
  <c r="C99" i="91"/>
  <c r="D95" i="91"/>
  <c r="C95" i="91"/>
  <c r="D94" i="91"/>
  <c r="C94" i="91"/>
  <c r="D93" i="91"/>
  <c r="C93" i="91"/>
  <c r="D92" i="91"/>
  <c r="C92" i="91"/>
  <c r="D91" i="91"/>
  <c r="C91" i="91"/>
  <c r="D90" i="91"/>
  <c r="C90" i="91"/>
  <c r="D89" i="91"/>
  <c r="C89" i="91"/>
  <c r="D88" i="91"/>
  <c r="C88" i="91"/>
  <c r="D87" i="91"/>
  <c r="C87" i="91"/>
  <c r="D86" i="91"/>
  <c r="C86" i="91"/>
  <c r="D85" i="91"/>
  <c r="C85" i="91"/>
  <c r="D84" i="91"/>
  <c r="C84" i="91"/>
  <c r="D83" i="91"/>
  <c r="C83" i="91"/>
  <c r="D82" i="91"/>
  <c r="C82" i="91"/>
  <c r="D81" i="91"/>
  <c r="C81" i="91"/>
  <c r="D80" i="91"/>
  <c r="C80" i="91"/>
  <c r="D76" i="91"/>
  <c r="C76" i="91"/>
  <c r="D75" i="91"/>
  <c r="C75" i="91"/>
  <c r="D74" i="91"/>
  <c r="C74" i="91"/>
  <c r="D73" i="91"/>
  <c r="C73" i="91"/>
  <c r="D72" i="91"/>
  <c r="C72" i="91"/>
  <c r="D71" i="91"/>
  <c r="C71" i="91"/>
  <c r="D70" i="91"/>
  <c r="C70" i="91"/>
  <c r="D69" i="91"/>
  <c r="C69" i="91"/>
  <c r="D68" i="91"/>
  <c r="C68" i="91"/>
  <c r="D67" i="91"/>
  <c r="C67" i="91"/>
  <c r="D66" i="91"/>
  <c r="C66" i="91"/>
  <c r="D65" i="91"/>
  <c r="C65" i="91"/>
  <c r="D64" i="91"/>
  <c r="C64" i="91"/>
  <c r="D63" i="91"/>
  <c r="C63" i="91"/>
  <c r="D62" i="91"/>
  <c r="C62" i="91"/>
  <c r="D61" i="91"/>
  <c r="C61" i="91"/>
  <c r="D57" i="91"/>
  <c r="C57" i="91"/>
  <c r="D56" i="91"/>
  <c r="C56" i="91"/>
  <c r="D55" i="91"/>
  <c r="C55" i="91"/>
  <c r="D54" i="91"/>
  <c r="C54" i="91"/>
  <c r="D53" i="91"/>
  <c r="C53" i="91"/>
  <c r="D52" i="91"/>
  <c r="C52" i="91"/>
  <c r="D51" i="91"/>
  <c r="C51" i="91"/>
  <c r="D50" i="91"/>
  <c r="C50" i="91"/>
  <c r="D49" i="91"/>
  <c r="C49" i="91"/>
  <c r="D48" i="91"/>
  <c r="C48" i="91"/>
  <c r="D47" i="91"/>
  <c r="C47" i="91"/>
  <c r="D46" i="91"/>
  <c r="C46" i="91"/>
  <c r="D45" i="91"/>
  <c r="C45" i="91"/>
  <c r="D44" i="91"/>
  <c r="C44" i="91"/>
  <c r="D43" i="91"/>
  <c r="C43" i="91"/>
  <c r="D42" i="91"/>
  <c r="C42" i="91"/>
  <c r="D38" i="91"/>
  <c r="C38" i="91"/>
  <c r="D37" i="91"/>
  <c r="C37" i="91"/>
  <c r="D36" i="91"/>
  <c r="C36" i="91"/>
  <c r="D35" i="91"/>
  <c r="C35" i="91"/>
  <c r="D34" i="91"/>
  <c r="C34" i="91"/>
  <c r="D33" i="91"/>
  <c r="C33" i="91"/>
  <c r="D32" i="91"/>
  <c r="C32" i="91"/>
  <c r="D31" i="91"/>
  <c r="C31" i="91"/>
  <c r="D30" i="91"/>
  <c r="C30" i="91"/>
  <c r="D29" i="91"/>
  <c r="C29" i="91"/>
  <c r="D28" i="91"/>
  <c r="C28" i="91"/>
  <c r="D27" i="91"/>
  <c r="C27" i="91"/>
  <c r="D26" i="91"/>
  <c r="C26" i="91"/>
  <c r="D25" i="91"/>
  <c r="C25" i="91"/>
  <c r="D24" i="91"/>
  <c r="C24" i="91"/>
  <c r="D23" i="91"/>
  <c r="C23" i="91"/>
  <c r="D19" i="91"/>
  <c r="C19" i="91"/>
  <c r="D18" i="91"/>
  <c r="C18" i="91"/>
  <c r="D17" i="91"/>
  <c r="C17" i="91"/>
  <c r="D16" i="91"/>
  <c r="C16" i="91"/>
  <c r="D15" i="91"/>
  <c r="C15" i="91"/>
  <c r="D14" i="91"/>
  <c r="C14" i="91"/>
  <c r="D13" i="91"/>
  <c r="C13" i="91"/>
  <c r="D12" i="91"/>
  <c r="C12" i="91"/>
  <c r="D11" i="91"/>
  <c r="C11" i="91"/>
  <c r="D10" i="91"/>
  <c r="C10" i="91"/>
  <c r="D9" i="91"/>
  <c r="C9" i="91"/>
  <c r="D8" i="91"/>
  <c r="C8" i="91"/>
  <c r="D7" i="91"/>
  <c r="C7" i="91"/>
  <c r="D6" i="91"/>
  <c r="C6" i="91"/>
  <c r="D5" i="91"/>
  <c r="C5" i="91"/>
  <c r="D4" i="91"/>
  <c r="C4" i="91"/>
  <c r="D133" i="90"/>
  <c r="C133" i="90"/>
  <c r="D132" i="90"/>
  <c r="C132" i="90"/>
  <c r="D131" i="90"/>
  <c r="C131" i="90"/>
  <c r="D130" i="90"/>
  <c r="C130" i="90"/>
  <c r="D129" i="90"/>
  <c r="C129" i="90"/>
  <c r="D128" i="90"/>
  <c r="C128" i="90"/>
  <c r="D127" i="90"/>
  <c r="C127" i="90"/>
  <c r="D126" i="90"/>
  <c r="C126" i="90"/>
  <c r="D125" i="90"/>
  <c r="C125" i="90"/>
  <c r="D124" i="90"/>
  <c r="C124" i="90"/>
  <c r="D123" i="90"/>
  <c r="C123" i="90"/>
  <c r="D122" i="90"/>
  <c r="C122" i="90"/>
  <c r="D121" i="90"/>
  <c r="C121" i="90"/>
  <c r="D120" i="90"/>
  <c r="C120" i="90"/>
  <c r="D119" i="90"/>
  <c r="C119" i="90"/>
  <c r="D118" i="90"/>
  <c r="C118" i="90"/>
  <c r="D114" i="90"/>
  <c r="C114" i="90"/>
  <c r="D113" i="90"/>
  <c r="C113" i="90"/>
  <c r="D112" i="90"/>
  <c r="C112" i="90"/>
  <c r="D111" i="90"/>
  <c r="C111" i="90"/>
  <c r="D110" i="90"/>
  <c r="C110" i="90"/>
  <c r="D109" i="90"/>
  <c r="C109" i="90"/>
  <c r="D108" i="90"/>
  <c r="C108" i="90"/>
  <c r="D107" i="90"/>
  <c r="C107" i="90"/>
  <c r="D106" i="90"/>
  <c r="C106" i="90"/>
  <c r="D105" i="90"/>
  <c r="C105" i="90"/>
  <c r="D104" i="90"/>
  <c r="C104" i="90"/>
  <c r="D103" i="90"/>
  <c r="C103" i="90"/>
  <c r="D102" i="90"/>
  <c r="C102" i="90"/>
  <c r="D101" i="90"/>
  <c r="C101" i="90"/>
  <c r="D100" i="90"/>
  <c r="C100" i="90"/>
  <c r="D99" i="90"/>
  <c r="C99" i="90"/>
  <c r="D95" i="90"/>
  <c r="C95" i="90"/>
  <c r="D94" i="90"/>
  <c r="C94" i="90"/>
  <c r="D93" i="90"/>
  <c r="C93" i="90"/>
  <c r="D92" i="90"/>
  <c r="C92" i="90"/>
  <c r="D91" i="90"/>
  <c r="C91" i="90"/>
  <c r="D90" i="90"/>
  <c r="C90" i="90"/>
  <c r="D89" i="90"/>
  <c r="C89" i="90"/>
  <c r="D88" i="90"/>
  <c r="C88" i="90"/>
  <c r="D87" i="90"/>
  <c r="C87" i="90"/>
  <c r="D86" i="90"/>
  <c r="C86" i="90"/>
  <c r="D85" i="90"/>
  <c r="C85" i="90"/>
  <c r="D84" i="90"/>
  <c r="C84" i="90"/>
  <c r="D83" i="90"/>
  <c r="C83" i="90"/>
  <c r="D82" i="90"/>
  <c r="C82" i="90"/>
  <c r="D81" i="90"/>
  <c r="C81" i="90"/>
  <c r="D80" i="90"/>
  <c r="C80" i="90"/>
  <c r="D76" i="90"/>
  <c r="C76" i="90"/>
  <c r="D75" i="90"/>
  <c r="C75" i="90"/>
  <c r="D74" i="90"/>
  <c r="C74" i="90"/>
  <c r="D73" i="90"/>
  <c r="C73" i="90"/>
  <c r="D72" i="90"/>
  <c r="C72" i="90"/>
  <c r="D71" i="90"/>
  <c r="C71" i="90"/>
  <c r="D70" i="90"/>
  <c r="C70" i="90"/>
  <c r="D69" i="90"/>
  <c r="C69" i="90"/>
  <c r="D68" i="90"/>
  <c r="C68" i="90"/>
  <c r="D67" i="90"/>
  <c r="C67" i="90"/>
  <c r="D66" i="90"/>
  <c r="C66" i="90"/>
  <c r="D65" i="90"/>
  <c r="C65" i="90"/>
  <c r="D64" i="90"/>
  <c r="C64" i="90"/>
  <c r="D63" i="90"/>
  <c r="C63" i="90"/>
  <c r="D62" i="90"/>
  <c r="C62" i="90"/>
  <c r="D61" i="90"/>
  <c r="C61" i="90"/>
  <c r="D57" i="90"/>
  <c r="C57" i="90"/>
  <c r="D56" i="90"/>
  <c r="C56" i="90"/>
  <c r="D55" i="90"/>
  <c r="C55" i="90"/>
  <c r="D54" i="90"/>
  <c r="C54" i="90"/>
  <c r="D53" i="90"/>
  <c r="C53" i="90"/>
  <c r="D52" i="90"/>
  <c r="C52" i="90"/>
  <c r="D51" i="90"/>
  <c r="C51" i="90"/>
  <c r="D50" i="90"/>
  <c r="C50" i="90"/>
  <c r="D49" i="90"/>
  <c r="C49" i="90"/>
  <c r="D48" i="90"/>
  <c r="C48" i="90"/>
  <c r="D47" i="90"/>
  <c r="C47" i="90"/>
  <c r="D46" i="90"/>
  <c r="C46" i="90"/>
  <c r="D45" i="90"/>
  <c r="C45" i="90"/>
  <c r="D44" i="90"/>
  <c r="C44" i="90"/>
  <c r="D43" i="90"/>
  <c r="C43" i="90"/>
  <c r="D42" i="90"/>
  <c r="C42" i="90"/>
  <c r="D38" i="90"/>
  <c r="C38" i="90"/>
  <c r="D37" i="90"/>
  <c r="C37" i="90"/>
  <c r="D36" i="90"/>
  <c r="C36" i="90"/>
  <c r="D35" i="90"/>
  <c r="C35" i="90"/>
  <c r="D34" i="90"/>
  <c r="C34" i="90"/>
  <c r="D33" i="90"/>
  <c r="C33" i="90"/>
  <c r="D32" i="90"/>
  <c r="C32" i="90"/>
  <c r="D31" i="90"/>
  <c r="C31" i="90"/>
  <c r="D30" i="90"/>
  <c r="C30" i="90"/>
  <c r="D29" i="90"/>
  <c r="C29" i="90"/>
  <c r="D28" i="90"/>
  <c r="C28" i="90"/>
  <c r="D27" i="90"/>
  <c r="C27" i="90"/>
  <c r="D26" i="90"/>
  <c r="C26" i="90"/>
  <c r="D25" i="90"/>
  <c r="C25" i="90"/>
  <c r="D24" i="90"/>
  <c r="C24" i="90"/>
  <c r="D23" i="90"/>
  <c r="C23" i="90"/>
  <c r="D19" i="90"/>
  <c r="C19" i="90"/>
  <c r="D18" i="90"/>
  <c r="C18" i="90"/>
  <c r="D17" i="90"/>
  <c r="C17" i="90"/>
  <c r="D16" i="90"/>
  <c r="C16" i="90"/>
  <c r="D15" i="90"/>
  <c r="C15" i="90"/>
  <c r="D14" i="90"/>
  <c r="C14" i="90"/>
  <c r="D13" i="90"/>
  <c r="C13" i="90"/>
  <c r="D12" i="90"/>
  <c r="C12" i="90"/>
  <c r="D11" i="90"/>
  <c r="C11" i="90"/>
  <c r="D10" i="90"/>
  <c r="C10" i="90"/>
  <c r="D9" i="90"/>
  <c r="C9" i="90"/>
  <c r="D8" i="90"/>
  <c r="C8" i="90"/>
  <c r="D7" i="90"/>
  <c r="C7" i="90"/>
  <c r="D6" i="90"/>
  <c r="C6" i="90"/>
  <c r="D5" i="90"/>
  <c r="C5" i="90"/>
  <c r="D4" i="90"/>
  <c r="C4" i="90"/>
  <c r="D133" i="89"/>
  <c r="C133" i="89"/>
  <c r="D132" i="89"/>
  <c r="C132" i="89"/>
  <c r="D131" i="89"/>
  <c r="C131" i="89"/>
  <c r="D130" i="89"/>
  <c r="C130" i="89"/>
  <c r="D129" i="89"/>
  <c r="C129" i="89"/>
  <c r="D128" i="89"/>
  <c r="C128" i="89"/>
  <c r="D127" i="89"/>
  <c r="C127" i="89"/>
  <c r="D126" i="89"/>
  <c r="C126" i="89"/>
  <c r="D125" i="89"/>
  <c r="C125" i="89"/>
  <c r="D124" i="89"/>
  <c r="C124" i="89"/>
  <c r="D123" i="89"/>
  <c r="C123" i="89"/>
  <c r="D122" i="89"/>
  <c r="C122" i="89"/>
  <c r="D121" i="89"/>
  <c r="C121" i="89"/>
  <c r="D120" i="89"/>
  <c r="C120" i="89"/>
  <c r="D119" i="89"/>
  <c r="C119" i="89"/>
  <c r="D118" i="89"/>
  <c r="C118" i="89"/>
  <c r="D114" i="89"/>
  <c r="C114" i="89"/>
  <c r="D113" i="89"/>
  <c r="C113" i="89"/>
  <c r="D112" i="89"/>
  <c r="C112" i="89"/>
  <c r="D111" i="89"/>
  <c r="C111" i="89"/>
  <c r="D110" i="89"/>
  <c r="C110" i="89"/>
  <c r="D109" i="89"/>
  <c r="C109" i="89"/>
  <c r="D108" i="89"/>
  <c r="C108" i="89"/>
  <c r="D107" i="89"/>
  <c r="C107" i="89"/>
  <c r="D106" i="89"/>
  <c r="C106" i="89"/>
  <c r="D105" i="89"/>
  <c r="C105" i="89"/>
  <c r="D104" i="89"/>
  <c r="C104" i="89"/>
  <c r="D103" i="89"/>
  <c r="C103" i="89"/>
  <c r="D102" i="89"/>
  <c r="C102" i="89"/>
  <c r="D101" i="89"/>
  <c r="C101" i="89"/>
  <c r="D100" i="89"/>
  <c r="C100" i="89"/>
  <c r="D99" i="89"/>
  <c r="C99" i="89"/>
  <c r="D95" i="89"/>
  <c r="C95" i="89"/>
  <c r="D94" i="89"/>
  <c r="C94" i="89"/>
  <c r="D93" i="89"/>
  <c r="C93" i="89"/>
  <c r="D92" i="89"/>
  <c r="C92" i="89"/>
  <c r="D91" i="89"/>
  <c r="C91" i="89"/>
  <c r="D90" i="89"/>
  <c r="C90" i="89"/>
  <c r="D89" i="89"/>
  <c r="C89" i="89"/>
  <c r="D88" i="89"/>
  <c r="C88" i="89"/>
  <c r="D87" i="89"/>
  <c r="C87" i="89"/>
  <c r="D86" i="89"/>
  <c r="C86" i="89"/>
  <c r="D85" i="89"/>
  <c r="C85" i="89"/>
  <c r="D84" i="89"/>
  <c r="C84" i="89"/>
  <c r="D83" i="89"/>
  <c r="C83" i="89"/>
  <c r="D82" i="89"/>
  <c r="C82" i="89"/>
  <c r="D81" i="89"/>
  <c r="C81" i="89"/>
  <c r="D80" i="89"/>
  <c r="C80" i="89"/>
  <c r="D76" i="89"/>
  <c r="C76" i="89"/>
  <c r="D75" i="89"/>
  <c r="C75" i="89"/>
  <c r="D74" i="89"/>
  <c r="C74" i="89"/>
  <c r="D73" i="89"/>
  <c r="C73" i="89"/>
  <c r="D72" i="89"/>
  <c r="C72" i="89"/>
  <c r="D71" i="89"/>
  <c r="C71" i="89"/>
  <c r="D70" i="89"/>
  <c r="C70" i="89"/>
  <c r="D69" i="89"/>
  <c r="C69" i="89"/>
  <c r="D68" i="89"/>
  <c r="C68" i="89"/>
  <c r="D67" i="89"/>
  <c r="C67" i="89"/>
  <c r="D66" i="89"/>
  <c r="C66" i="89"/>
  <c r="D65" i="89"/>
  <c r="C65" i="89"/>
  <c r="D64" i="89"/>
  <c r="C64" i="89"/>
  <c r="D63" i="89"/>
  <c r="C63" i="89"/>
  <c r="D62" i="89"/>
  <c r="C62" i="89"/>
  <c r="D61" i="89"/>
  <c r="C61" i="89"/>
  <c r="D57" i="89"/>
  <c r="C57" i="89"/>
  <c r="D56" i="89"/>
  <c r="C56" i="89"/>
  <c r="D55" i="89"/>
  <c r="C55" i="89"/>
  <c r="D54" i="89"/>
  <c r="C54" i="89"/>
  <c r="D53" i="89"/>
  <c r="C53" i="89"/>
  <c r="D52" i="89"/>
  <c r="C52" i="89"/>
  <c r="D51" i="89"/>
  <c r="C51" i="89"/>
  <c r="D50" i="89"/>
  <c r="C50" i="89"/>
  <c r="D49" i="89"/>
  <c r="C49" i="89"/>
  <c r="D48" i="89"/>
  <c r="C48" i="89"/>
  <c r="D47" i="89"/>
  <c r="C47" i="89"/>
  <c r="D46" i="89"/>
  <c r="C46" i="89"/>
  <c r="D45" i="89"/>
  <c r="C45" i="89"/>
  <c r="D44" i="89"/>
  <c r="C44" i="89"/>
  <c r="D43" i="89"/>
  <c r="C43" i="89"/>
  <c r="D42" i="89"/>
  <c r="C42" i="89"/>
  <c r="D38" i="89"/>
  <c r="C38" i="89"/>
  <c r="D37" i="89"/>
  <c r="C37" i="89"/>
  <c r="D36" i="89"/>
  <c r="C36" i="89"/>
  <c r="D35" i="89"/>
  <c r="C35" i="89"/>
  <c r="D34" i="89"/>
  <c r="C34" i="89"/>
  <c r="D33" i="89"/>
  <c r="C33" i="89"/>
  <c r="D32" i="89"/>
  <c r="C32" i="89"/>
  <c r="D31" i="89"/>
  <c r="C31" i="89"/>
  <c r="D30" i="89"/>
  <c r="C30" i="89"/>
  <c r="D29" i="89"/>
  <c r="C29" i="89"/>
  <c r="D28" i="89"/>
  <c r="C28" i="89"/>
  <c r="D27" i="89"/>
  <c r="C27" i="89"/>
  <c r="D26" i="89"/>
  <c r="C26" i="89"/>
  <c r="D25" i="89"/>
  <c r="C25" i="89"/>
  <c r="D24" i="89"/>
  <c r="C24" i="89"/>
  <c r="D23" i="89"/>
  <c r="C23" i="89"/>
  <c r="D19" i="89"/>
  <c r="C19" i="89"/>
  <c r="D18" i="89"/>
  <c r="C18" i="89"/>
  <c r="D17" i="89"/>
  <c r="C17" i="89"/>
  <c r="D16" i="89"/>
  <c r="C16" i="89"/>
  <c r="D15" i="89"/>
  <c r="C15" i="89"/>
  <c r="D14" i="89"/>
  <c r="C14" i="89"/>
  <c r="D13" i="89"/>
  <c r="C13" i="89"/>
  <c r="D12" i="89"/>
  <c r="C12" i="89"/>
  <c r="D11" i="89"/>
  <c r="C11" i="89"/>
  <c r="D10" i="89"/>
  <c r="C10" i="89"/>
  <c r="D9" i="89"/>
  <c r="C9" i="89"/>
  <c r="D8" i="89"/>
  <c r="C8" i="89"/>
  <c r="D7" i="89"/>
  <c r="C7" i="89"/>
  <c r="D6" i="89"/>
  <c r="C6" i="89"/>
  <c r="D5" i="89"/>
  <c r="C5" i="89"/>
  <c r="D4" i="89"/>
  <c r="C4" i="89"/>
  <c r="D133" i="88"/>
  <c r="C133" i="88"/>
  <c r="D132" i="88"/>
  <c r="C132" i="88"/>
  <c r="D131" i="88"/>
  <c r="C131" i="88"/>
  <c r="D130" i="88"/>
  <c r="C130" i="88"/>
  <c r="D129" i="88"/>
  <c r="C129" i="88"/>
  <c r="D128" i="88"/>
  <c r="C128" i="88"/>
  <c r="D127" i="88"/>
  <c r="C127" i="88"/>
  <c r="D126" i="88"/>
  <c r="C126" i="88"/>
  <c r="D125" i="88"/>
  <c r="C125" i="88"/>
  <c r="D124" i="88"/>
  <c r="C124" i="88"/>
  <c r="D123" i="88"/>
  <c r="C123" i="88"/>
  <c r="D122" i="88"/>
  <c r="C122" i="88"/>
  <c r="D121" i="88"/>
  <c r="C121" i="88"/>
  <c r="D120" i="88"/>
  <c r="C120" i="88"/>
  <c r="D119" i="88"/>
  <c r="C119" i="88"/>
  <c r="D118" i="88"/>
  <c r="C118" i="88"/>
  <c r="D114" i="88"/>
  <c r="C114" i="88"/>
  <c r="D113" i="88"/>
  <c r="C113" i="88"/>
  <c r="D112" i="88"/>
  <c r="C112" i="88"/>
  <c r="D111" i="88"/>
  <c r="C111" i="88"/>
  <c r="D110" i="88"/>
  <c r="C110" i="88"/>
  <c r="D109" i="88"/>
  <c r="C109" i="88"/>
  <c r="D108" i="88"/>
  <c r="C108" i="88"/>
  <c r="D107" i="88"/>
  <c r="C107" i="88"/>
  <c r="D106" i="88"/>
  <c r="C106" i="88"/>
  <c r="D105" i="88"/>
  <c r="C105" i="88"/>
  <c r="D104" i="88"/>
  <c r="C104" i="88"/>
  <c r="D103" i="88"/>
  <c r="C103" i="88"/>
  <c r="D102" i="88"/>
  <c r="C102" i="88"/>
  <c r="D101" i="88"/>
  <c r="C101" i="88"/>
  <c r="D100" i="88"/>
  <c r="C100" i="88"/>
  <c r="D99" i="88"/>
  <c r="C99" i="88"/>
  <c r="D95" i="88"/>
  <c r="C95" i="88"/>
  <c r="D94" i="88"/>
  <c r="C94" i="88"/>
  <c r="D93" i="88"/>
  <c r="C93" i="88"/>
  <c r="D92" i="88"/>
  <c r="C92" i="88"/>
  <c r="D91" i="88"/>
  <c r="C91" i="88"/>
  <c r="D90" i="88"/>
  <c r="C90" i="88"/>
  <c r="D89" i="88"/>
  <c r="C89" i="88"/>
  <c r="D88" i="88"/>
  <c r="C88" i="88"/>
  <c r="D87" i="88"/>
  <c r="C87" i="88"/>
  <c r="D86" i="88"/>
  <c r="C86" i="88"/>
  <c r="D85" i="88"/>
  <c r="C85" i="88"/>
  <c r="D84" i="88"/>
  <c r="C84" i="88"/>
  <c r="D83" i="88"/>
  <c r="C83" i="88"/>
  <c r="D82" i="88"/>
  <c r="C82" i="88"/>
  <c r="D81" i="88"/>
  <c r="C81" i="88"/>
  <c r="D80" i="88"/>
  <c r="C80" i="88"/>
  <c r="D76" i="88"/>
  <c r="C76" i="88"/>
  <c r="D75" i="88"/>
  <c r="C75" i="88"/>
  <c r="D74" i="88"/>
  <c r="C74" i="88"/>
  <c r="D73" i="88"/>
  <c r="C73" i="88"/>
  <c r="D72" i="88"/>
  <c r="C72" i="88"/>
  <c r="D71" i="88"/>
  <c r="C71" i="88"/>
  <c r="D70" i="88"/>
  <c r="C70" i="88"/>
  <c r="D69" i="88"/>
  <c r="C69" i="88"/>
  <c r="D68" i="88"/>
  <c r="C68" i="88"/>
  <c r="D67" i="88"/>
  <c r="C67" i="88"/>
  <c r="D66" i="88"/>
  <c r="C66" i="88"/>
  <c r="D65" i="88"/>
  <c r="C65" i="88"/>
  <c r="D64" i="88"/>
  <c r="C64" i="88"/>
  <c r="D63" i="88"/>
  <c r="C63" i="88"/>
  <c r="D62" i="88"/>
  <c r="C62" i="88"/>
  <c r="D61" i="88"/>
  <c r="C61" i="88"/>
  <c r="D57" i="88"/>
  <c r="C57" i="88"/>
  <c r="D56" i="88"/>
  <c r="C56" i="88"/>
  <c r="D55" i="88"/>
  <c r="C55" i="88"/>
  <c r="D54" i="88"/>
  <c r="C54" i="88"/>
  <c r="D53" i="88"/>
  <c r="C53" i="88"/>
  <c r="D52" i="88"/>
  <c r="C52" i="88"/>
  <c r="D51" i="88"/>
  <c r="C51" i="88"/>
  <c r="D50" i="88"/>
  <c r="C50" i="88"/>
  <c r="D49" i="88"/>
  <c r="C49" i="88"/>
  <c r="D48" i="88"/>
  <c r="C48" i="88"/>
  <c r="D47" i="88"/>
  <c r="C47" i="88"/>
  <c r="D46" i="88"/>
  <c r="C46" i="88"/>
  <c r="D45" i="88"/>
  <c r="C45" i="88"/>
  <c r="D44" i="88"/>
  <c r="C44" i="88"/>
  <c r="D43" i="88"/>
  <c r="C43" i="88"/>
  <c r="D42" i="88"/>
  <c r="C42" i="88"/>
  <c r="D38" i="88"/>
  <c r="C38" i="88"/>
  <c r="D37" i="88"/>
  <c r="C37" i="88"/>
  <c r="D36" i="88"/>
  <c r="C36" i="88"/>
  <c r="D35" i="88"/>
  <c r="C35" i="88"/>
  <c r="D34" i="88"/>
  <c r="C34" i="88"/>
  <c r="D33" i="88"/>
  <c r="C33" i="88"/>
  <c r="D32" i="88"/>
  <c r="C32" i="88"/>
  <c r="D31" i="88"/>
  <c r="C31" i="88"/>
  <c r="D30" i="88"/>
  <c r="C30" i="88"/>
  <c r="D29" i="88"/>
  <c r="C29" i="88"/>
  <c r="D28" i="88"/>
  <c r="C28" i="88"/>
  <c r="D27" i="88"/>
  <c r="C27" i="88"/>
  <c r="D26" i="88"/>
  <c r="C26" i="88"/>
  <c r="D25" i="88"/>
  <c r="C25" i="88"/>
  <c r="D24" i="88"/>
  <c r="C24" i="88"/>
  <c r="D23" i="88"/>
  <c r="C23" i="88"/>
  <c r="D19" i="88"/>
  <c r="C19" i="88"/>
  <c r="D18" i="88"/>
  <c r="C18" i="88"/>
  <c r="D17" i="88"/>
  <c r="C17" i="88"/>
  <c r="D16" i="88"/>
  <c r="C16" i="88"/>
  <c r="D15" i="88"/>
  <c r="C15" i="88"/>
  <c r="D14" i="88"/>
  <c r="C14" i="88"/>
  <c r="D13" i="88"/>
  <c r="C13" i="88"/>
  <c r="D12" i="88"/>
  <c r="C12" i="88"/>
  <c r="D11" i="88"/>
  <c r="C11" i="88"/>
  <c r="D10" i="88"/>
  <c r="C10" i="88"/>
  <c r="D9" i="88"/>
  <c r="C9" i="88"/>
  <c r="D8" i="88"/>
  <c r="C8" i="88"/>
  <c r="D7" i="88"/>
  <c r="C7" i="88"/>
  <c r="D6" i="88"/>
  <c r="C6" i="88"/>
  <c r="D5" i="88"/>
  <c r="C5" i="88"/>
  <c r="D4" i="88"/>
  <c r="C4" i="88"/>
  <c r="D133" i="87"/>
  <c r="C133" i="87"/>
  <c r="D132" i="87"/>
  <c r="C132" i="87"/>
  <c r="D131" i="87"/>
  <c r="C131" i="87"/>
  <c r="D130" i="87"/>
  <c r="C130" i="87"/>
  <c r="D129" i="87"/>
  <c r="C129" i="87"/>
  <c r="D128" i="87"/>
  <c r="C128" i="87"/>
  <c r="D127" i="87"/>
  <c r="C127" i="87"/>
  <c r="D126" i="87"/>
  <c r="C126" i="87"/>
  <c r="D125" i="87"/>
  <c r="C125" i="87"/>
  <c r="D124" i="87"/>
  <c r="C124" i="87"/>
  <c r="D123" i="87"/>
  <c r="C123" i="87"/>
  <c r="D122" i="87"/>
  <c r="C122" i="87"/>
  <c r="D121" i="87"/>
  <c r="C121" i="87"/>
  <c r="D120" i="87"/>
  <c r="C120" i="87"/>
  <c r="D119" i="87"/>
  <c r="C119" i="87"/>
  <c r="D118" i="87"/>
  <c r="C118" i="87"/>
  <c r="D114" i="87"/>
  <c r="C114" i="87"/>
  <c r="D113" i="87"/>
  <c r="C113" i="87"/>
  <c r="D112" i="87"/>
  <c r="C112" i="87"/>
  <c r="D111" i="87"/>
  <c r="C111" i="87"/>
  <c r="D110" i="87"/>
  <c r="C110" i="87"/>
  <c r="D109" i="87"/>
  <c r="C109" i="87"/>
  <c r="D108" i="87"/>
  <c r="C108" i="87"/>
  <c r="D107" i="87"/>
  <c r="C107" i="87"/>
  <c r="D106" i="87"/>
  <c r="C106" i="87"/>
  <c r="D105" i="87"/>
  <c r="C105" i="87"/>
  <c r="D104" i="87"/>
  <c r="C104" i="87"/>
  <c r="D103" i="87"/>
  <c r="C103" i="87"/>
  <c r="D102" i="87"/>
  <c r="C102" i="87"/>
  <c r="D101" i="87"/>
  <c r="C101" i="87"/>
  <c r="D100" i="87"/>
  <c r="C100" i="87"/>
  <c r="D99" i="87"/>
  <c r="C99" i="87"/>
  <c r="D95" i="87"/>
  <c r="C95" i="87"/>
  <c r="D94" i="87"/>
  <c r="C94" i="87"/>
  <c r="D93" i="87"/>
  <c r="C93" i="87"/>
  <c r="D92" i="87"/>
  <c r="C92" i="87"/>
  <c r="D91" i="87"/>
  <c r="C91" i="87"/>
  <c r="D90" i="87"/>
  <c r="C90" i="87"/>
  <c r="D89" i="87"/>
  <c r="C89" i="87"/>
  <c r="D88" i="87"/>
  <c r="C88" i="87"/>
  <c r="D87" i="87"/>
  <c r="C87" i="87"/>
  <c r="D86" i="87"/>
  <c r="C86" i="87"/>
  <c r="D85" i="87"/>
  <c r="C85" i="87"/>
  <c r="D84" i="87"/>
  <c r="C84" i="87"/>
  <c r="D83" i="87"/>
  <c r="C83" i="87"/>
  <c r="D82" i="87"/>
  <c r="C82" i="87"/>
  <c r="D81" i="87"/>
  <c r="C81" i="87"/>
  <c r="D80" i="87"/>
  <c r="C80" i="87"/>
  <c r="D76" i="87"/>
  <c r="C76" i="87"/>
  <c r="D75" i="87"/>
  <c r="C75" i="87"/>
  <c r="D74" i="87"/>
  <c r="C74" i="87"/>
  <c r="D73" i="87"/>
  <c r="C73" i="87"/>
  <c r="D72" i="87"/>
  <c r="C72" i="87"/>
  <c r="D71" i="87"/>
  <c r="C71" i="87"/>
  <c r="D70" i="87"/>
  <c r="C70" i="87"/>
  <c r="D69" i="87"/>
  <c r="C69" i="87"/>
  <c r="D68" i="87"/>
  <c r="C68" i="87"/>
  <c r="D67" i="87"/>
  <c r="C67" i="87"/>
  <c r="D66" i="87"/>
  <c r="C66" i="87"/>
  <c r="D65" i="87"/>
  <c r="C65" i="87"/>
  <c r="D64" i="87"/>
  <c r="C64" i="87"/>
  <c r="D63" i="87"/>
  <c r="C63" i="87"/>
  <c r="D62" i="87"/>
  <c r="C62" i="87"/>
  <c r="D61" i="87"/>
  <c r="C61" i="87"/>
  <c r="D57" i="87"/>
  <c r="C57" i="87"/>
  <c r="D56" i="87"/>
  <c r="C56" i="87"/>
  <c r="D55" i="87"/>
  <c r="C55" i="87"/>
  <c r="D54" i="87"/>
  <c r="C54" i="87"/>
  <c r="D53" i="87"/>
  <c r="C53" i="87"/>
  <c r="D52" i="87"/>
  <c r="C52" i="87"/>
  <c r="D51" i="87"/>
  <c r="C51" i="87"/>
  <c r="D50" i="87"/>
  <c r="C50" i="87"/>
  <c r="D49" i="87"/>
  <c r="C49" i="87"/>
  <c r="D48" i="87"/>
  <c r="C48" i="87"/>
  <c r="D47" i="87"/>
  <c r="C47" i="87"/>
  <c r="D46" i="87"/>
  <c r="C46" i="87"/>
  <c r="D45" i="87"/>
  <c r="C45" i="87"/>
  <c r="D44" i="87"/>
  <c r="C44" i="87"/>
  <c r="D43" i="87"/>
  <c r="C43" i="87"/>
  <c r="D42" i="87"/>
  <c r="C42" i="87"/>
  <c r="D38" i="87"/>
  <c r="C38" i="87"/>
  <c r="D37" i="87"/>
  <c r="C37" i="87"/>
  <c r="D36" i="87"/>
  <c r="C36" i="87"/>
  <c r="D35" i="87"/>
  <c r="C35" i="87"/>
  <c r="D34" i="87"/>
  <c r="C34" i="87"/>
  <c r="D33" i="87"/>
  <c r="C33" i="87"/>
  <c r="D32" i="87"/>
  <c r="C32" i="87"/>
  <c r="D31" i="87"/>
  <c r="C31" i="87"/>
  <c r="D30" i="87"/>
  <c r="C30" i="87"/>
  <c r="D29" i="87"/>
  <c r="C29" i="87"/>
  <c r="D28" i="87"/>
  <c r="C28" i="87"/>
  <c r="D27" i="87"/>
  <c r="C27" i="87"/>
  <c r="D26" i="87"/>
  <c r="C26" i="87"/>
  <c r="D25" i="87"/>
  <c r="C25" i="87"/>
  <c r="D24" i="87"/>
  <c r="C24" i="87"/>
  <c r="D23" i="87"/>
  <c r="C23" i="87"/>
  <c r="D19" i="87"/>
  <c r="C19" i="87"/>
  <c r="D18" i="87"/>
  <c r="C18" i="87"/>
  <c r="D17" i="87"/>
  <c r="C17" i="87"/>
  <c r="D16" i="87"/>
  <c r="C16" i="87"/>
  <c r="D15" i="87"/>
  <c r="C15" i="87"/>
  <c r="D14" i="87"/>
  <c r="C14" i="87"/>
  <c r="D13" i="87"/>
  <c r="C13" i="87"/>
  <c r="D12" i="87"/>
  <c r="C12" i="87"/>
  <c r="D11" i="87"/>
  <c r="C11" i="87"/>
  <c r="D10" i="87"/>
  <c r="C10" i="87"/>
  <c r="D9" i="87"/>
  <c r="C9" i="87"/>
  <c r="D8" i="87"/>
  <c r="C8" i="87"/>
  <c r="D7" i="87"/>
  <c r="C7" i="87"/>
  <c r="D6" i="87"/>
  <c r="C6" i="87"/>
  <c r="D5" i="87"/>
  <c r="C5" i="87"/>
  <c r="D4" i="87"/>
  <c r="C4" i="87"/>
  <c r="D133" i="86"/>
  <c r="C133" i="86"/>
  <c r="D132" i="86"/>
  <c r="C132" i="86"/>
  <c r="D131" i="86"/>
  <c r="C131" i="86"/>
  <c r="D130" i="86"/>
  <c r="C130" i="86"/>
  <c r="D129" i="86"/>
  <c r="C129" i="86"/>
  <c r="D128" i="86"/>
  <c r="C128" i="86"/>
  <c r="D127" i="86"/>
  <c r="C127" i="86"/>
  <c r="D126" i="86"/>
  <c r="C126" i="86"/>
  <c r="D125" i="86"/>
  <c r="C125" i="86"/>
  <c r="D124" i="86"/>
  <c r="C124" i="86"/>
  <c r="D123" i="86"/>
  <c r="C123" i="86"/>
  <c r="D122" i="86"/>
  <c r="C122" i="86"/>
  <c r="D121" i="86"/>
  <c r="C121" i="86"/>
  <c r="D120" i="86"/>
  <c r="C120" i="86"/>
  <c r="D119" i="86"/>
  <c r="C119" i="86"/>
  <c r="D118" i="86"/>
  <c r="C118" i="86"/>
  <c r="D114" i="86"/>
  <c r="C114" i="86"/>
  <c r="D113" i="86"/>
  <c r="C113" i="86"/>
  <c r="D112" i="86"/>
  <c r="C112" i="86"/>
  <c r="D111" i="86"/>
  <c r="C111" i="86"/>
  <c r="D110" i="86"/>
  <c r="C110" i="86"/>
  <c r="D109" i="86"/>
  <c r="C109" i="86"/>
  <c r="D108" i="86"/>
  <c r="C108" i="86"/>
  <c r="D107" i="86"/>
  <c r="C107" i="86"/>
  <c r="D106" i="86"/>
  <c r="C106" i="86"/>
  <c r="D105" i="86"/>
  <c r="C105" i="86"/>
  <c r="D104" i="86"/>
  <c r="C104" i="86"/>
  <c r="D103" i="86"/>
  <c r="C103" i="86"/>
  <c r="D102" i="86"/>
  <c r="C102" i="86"/>
  <c r="D101" i="86"/>
  <c r="C101" i="86"/>
  <c r="D100" i="86"/>
  <c r="C100" i="86"/>
  <c r="D99" i="86"/>
  <c r="C99" i="86"/>
  <c r="D95" i="86"/>
  <c r="C95" i="86"/>
  <c r="D94" i="86"/>
  <c r="C94" i="86"/>
  <c r="D93" i="86"/>
  <c r="C93" i="86"/>
  <c r="D92" i="86"/>
  <c r="C92" i="86"/>
  <c r="D91" i="86"/>
  <c r="C91" i="86"/>
  <c r="D90" i="86"/>
  <c r="C90" i="86"/>
  <c r="D89" i="86"/>
  <c r="C89" i="86"/>
  <c r="D88" i="86"/>
  <c r="C88" i="86"/>
  <c r="D87" i="86"/>
  <c r="C87" i="86"/>
  <c r="D86" i="86"/>
  <c r="C86" i="86"/>
  <c r="D85" i="86"/>
  <c r="C85" i="86"/>
  <c r="D84" i="86"/>
  <c r="C84" i="86"/>
  <c r="D83" i="86"/>
  <c r="C83" i="86"/>
  <c r="D82" i="86"/>
  <c r="C82" i="86"/>
  <c r="D81" i="86"/>
  <c r="C81" i="86"/>
  <c r="D80" i="86"/>
  <c r="C80" i="86"/>
  <c r="D76" i="86"/>
  <c r="C76" i="86"/>
  <c r="D75" i="86"/>
  <c r="C75" i="86"/>
  <c r="D74" i="86"/>
  <c r="C74" i="86"/>
  <c r="D73" i="86"/>
  <c r="C73" i="86"/>
  <c r="D72" i="86"/>
  <c r="C72" i="86"/>
  <c r="D71" i="86"/>
  <c r="C71" i="86"/>
  <c r="D70" i="86"/>
  <c r="C70" i="86"/>
  <c r="D69" i="86"/>
  <c r="C69" i="86"/>
  <c r="D68" i="86"/>
  <c r="C68" i="86"/>
  <c r="D67" i="86"/>
  <c r="C67" i="86"/>
  <c r="D66" i="86"/>
  <c r="C66" i="86"/>
  <c r="D65" i="86"/>
  <c r="C65" i="86"/>
  <c r="D64" i="86"/>
  <c r="C64" i="86"/>
  <c r="D63" i="86"/>
  <c r="C63" i="86"/>
  <c r="D62" i="86"/>
  <c r="C62" i="86"/>
  <c r="D61" i="86"/>
  <c r="C61" i="86"/>
  <c r="D57" i="86"/>
  <c r="C57" i="86"/>
  <c r="D56" i="86"/>
  <c r="C56" i="86"/>
  <c r="D55" i="86"/>
  <c r="C55" i="86"/>
  <c r="D54" i="86"/>
  <c r="C54" i="86"/>
  <c r="D53" i="86"/>
  <c r="C53" i="86"/>
  <c r="D52" i="86"/>
  <c r="C52" i="86"/>
  <c r="D51" i="86"/>
  <c r="C51" i="86"/>
  <c r="D50" i="86"/>
  <c r="C50" i="86"/>
  <c r="D49" i="86"/>
  <c r="C49" i="86"/>
  <c r="D48" i="86"/>
  <c r="C48" i="86"/>
  <c r="D47" i="86"/>
  <c r="C47" i="86"/>
  <c r="D46" i="86"/>
  <c r="C46" i="86"/>
  <c r="D45" i="86"/>
  <c r="C45" i="86"/>
  <c r="D44" i="86"/>
  <c r="C44" i="86"/>
  <c r="D43" i="86"/>
  <c r="C43" i="86"/>
  <c r="D42" i="86"/>
  <c r="C42" i="86"/>
  <c r="D38" i="86"/>
  <c r="C38" i="86"/>
  <c r="D37" i="86"/>
  <c r="C37" i="86"/>
  <c r="D36" i="86"/>
  <c r="C36" i="86"/>
  <c r="D35" i="86"/>
  <c r="C35" i="86"/>
  <c r="D34" i="86"/>
  <c r="C34" i="86"/>
  <c r="D33" i="86"/>
  <c r="C33" i="86"/>
  <c r="D32" i="86"/>
  <c r="C32" i="86"/>
  <c r="D31" i="86"/>
  <c r="C31" i="86"/>
  <c r="D30" i="86"/>
  <c r="C30" i="86"/>
  <c r="D29" i="86"/>
  <c r="C29" i="86"/>
  <c r="D28" i="86"/>
  <c r="C28" i="86"/>
  <c r="D27" i="86"/>
  <c r="C27" i="86"/>
  <c r="D26" i="86"/>
  <c r="C26" i="86"/>
  <c r="D25" i="86"/>
  <c r="C25" i="86"/>
  <c r="D24" i="86"/>
  <c r="C24" i="86"/>
  <c r="D23" i="86"/>
  <c r="C23" i="86"/>
  <c r="D19" i="86"/>
  <c r="C19" i="86"/>
  <c r="D18" i="86"/>
  <c r="C18" i="86"/>
  <c r="D17" i="86"/>
  <c r="C17" i="86"/>
  <c r="D16" i="86"/>
  <c r="C16" i="86"/>
  <c r="D15" i="86"/>
  <c r="C15" i="86"/>
  <c r="D14" i="86"/>
  <c r="C14" i="86"/>
  <c r="D13" i="86"/>
  <c r="C13" i="86"/>
  <c r="D12" i="86"/>
  <c r="C12" i="86"/>
  <c r="D11" i="86"/>
  <c r="C11" i="86"/>
  <c r="D10" i="86"/>
  <c r="C10" i="86"/>
  <c r="D9" i="86"/>
  <c r="C9" i="86"/>
  <c r="D8" i="86"/>
  <c r="C8" i="86"/>
  <c r="D7" i="86"/>
  <c r="C7" i="86"/>
  <c r="D6" i="86"/>
  <c r="C6" i="86"/>
  <c r="D5" i="86"/>
  <c r="C5" i="86"/>
  <c r="D4" i="86"/>
  <c r="C4" i="86"/>
  <c r="D133" i="85"/>
  <c r="C133" i="85"/>
  <c r="D132" i="85"/>
  <c r="C132" i="85"/>
  <c r="D131" i="85"/>
  <c r="C131" i="85"/>
  <c r="D130" i="85"/>
  <c r="C130" i="85"/>
  <c r="D129" i="85"/>
  <c r="C129" i="85"/>
  <c r="D128" i="85"/>
  <c r="C128" i="85"/>
  <c r="D127" i="85"/>
  <c r="C127" i="85"/>
  <c r="D126" i="85"/>
  <c r="C126" i="85"/>
  <c r="D125" i="85"/>
  <c r="C125" i="85"/>
  <c r="D124" i="85"/>
  <c r="C124" i="85"/>
  <c r="D123" i="85"/>
  <c r="C123" i="85"/>
  <c r="D122" i="85"/>
  <c r="C122" i="85"/>
  <c r="D121" i="85"/>
  <c r="C121" i="85"/>
  <c r="D120" i="85"/>
  <c r="C120" i="85"/>
  <c r="D119" i="85"/>
  <c r="C119" i="85"/>
  <c r="D118" i="85"/>
  <c r="C118" i="85"/>
  <c r="D114" i="85"/>
  <c r="C114" i="85"/>
  <c r="D113" i="85"/>
  <c r="C113" i="85"/>
  <c r="D112" i="85"/>
  <c r="C112" i="85"/>
  <c r="D111" i="85"/>
  <c r="C111" i="85"/>
  <c r="D110" i="85"/>
  <c r="C110" i="85"/>
  <c r="D109" i="85"/>
  <c r="C109" i="85"/>
  <c r="D108" i="85"/>
  <c r="C108" i="85"/>
  <c r="D107" i="85"/>
  <c r="C107" i="85"/>
  <c r="D106" i="85"/>
  <c r="C106" i="85"/>
  <c r="D105" i="85"/>
  <c r="C105" i="85"/>
  <c r="D104" i="85"/>
  <c r="C104" i="85"/>
  <c r="D103" i="85"/>
  <c r="C103" i="85"/>
  <c r="D102" i="85"/>
  <c r="C102" i="85"/>
  <c r="D101" i="85"/>
  <c r="C101" i="85"/>
  <c r="D100" i="85"/>
  <c r="C100" i="85"/>
  <c r="D99" i="85"/>
  <c r="C99" i="85"/>
  <c r="D95" i="85"/>
  <c r="C95" i="85"/>
  <c r="D94" i="85"/>
  <c r="C94" i="85"/>
  <c r="D93" i="85"/>
  <c r="C93" i="85"/>
  <c r="D92" i="85"/>
  <c r="C92" i="85"/>
  <c r="D91" i="85"/>
  <c r="C91" i="85"/>
  <c r="D90" i="85"/>
  <c r="C90" i="85"/>
  <c r="D89" i="85"/>
  <c r="C89" i="85"/>
  <c r="D88" i="85"/>
  <c r="C88" i="85"/>
  <c r="D87" i="85"/>
  <c r="C87" i="85"/>
  <c r="D86" i="85"/>
  <c r="C86" i="85"/>
  <c r="D85" i="85"/>
  <c r="C85" i="85"/>
  <c r="D84" i="85"/>
  <c r="C84" i="85"/>
  <c r="D83" i="85"/>
  <c r="C83" i="85"/>
  <c r="D82" i="85"/>
  <c r="C82" i="85"/>
  <c r="D81" i="85"/>
  <c r="C81" i="85"/>
  <c r="D80" i="85"/>
  <c r="C80" i="85"/>
  <c r="D76" i="85"/>
  <c r="C76" i="85"/>
  <c r="D75" i="85"/>
  <c r="C75" i="85"/>
  <c r="D74" i="85"/>
  <c r="C74" i="85"/>
  <c r="D73" i="85"/>
  <c r="C73" i="85"/>
  <c r="D72" i="85"/>
  <c r="C72" i="85"/>
  <c r="D71" i="85"/>
  <c r="C71" i="85"/>
  <c r="D70" i="85"/>
  <c r="C70" i="85"/>
  <c r="D69" i="85"/>
  <c r="C69" i="85"/>
  <c r="D68" i="85"/>
  <c r="C68" i="85"/>
  <c r="D67" i="85"/>
  <c r="C67" i="85"/>
  <c r="D66" i="85"/>
  <c r="C66" i="85"/>
  <c r="D65" i="85"/>
  <c r="C65" i="85"/>
  <c r="D64" i="85"/>
  <c r="C64" i="85"/>
  <c r="D63" i="85"/>
  <c r="C63" i="85"/>
  <c r="D62" i="85"/>
  <c r="C62" i="85"/>
  <c r="D61" i="85"/>
  <c r="C61" i="85"/>
  <c r="D57" i="85"/>
  <c r="C57" i="85"/>
  <c r="D56" i="85"/>
  <c r="C56" i="85"/>
  <c r="D55" i="85"/>
  <c r="C55" i="85"/>
  <c r="D54" i="85"/>
  <c r="C54" i="85"/>
  <c r="D53" i="85"/>
  <c r="C53" i="85"/>
  <c r="D52" i="85"/>
  <c r="C52" i="85"/>
  <c r="D51" i="85"/>
  <c r="C51" i="85"/>
  <c r="D50" i="85"/>
  <c r="C50" i="85"/>
  <c r="D49" i="85"/>
  <c r="C49" i="85"/>
  <c r="D48" i="85"/>
  <c r="C48" i="85"/>
  <c r="D47" i="85"/>
  <c r="C47" i="85"/>
  <c r="D46" i="85"/>
  <c r="C46" i="85"/>
  <c r="D45" i="85"/>
  <c r="C45" i="85"/>
  <c r="D44" i="85"/>
  <c r="C44" i="85"/>
  <c r="D43" i="85"/>
  <c r="C43" i="85"/>
  <c r="D42" i="85"/>
  <c r="C42" i="85"/>
  <c r="D38" i="85"/>
  <c r="C38" i="85"/>
  <c r="D37" i="85"/>
  <c r="C37" i="85"/>
  <c r="D36" i="85"/>
  <c r="C36" i="85"/>
  <c r="D35" i="85"/>
  <c r="C35" i="85"/>
  <c r="D34" i="85"/>
  <c r="C34" i="85"/>
  <c r="D33" i="85"/>
  <c r="C33" i="85"/>
  <c r="D32" i="85"/>
  <c r="C32" i="85"/>
  <c r="D31" i="85"/>
  <c r="C31" i="85"/>
  <c r="D30" i="85"/>
  <c r="C30" i="85"/>
  <c r="D29" i="85"/>
  <c r="C29" i="85"/>
  <c r="D28" i="85"/>
  <c r="C28" i="85"/>
  <c r="D27" i="85"/>
  <c r="C27" i="85"/>
  <c r="D26" i="85"/>
  <c r="C26" i="85"/>
  <c r="D25" i="85"/>
  <c r="C25" i="85"/>
  <c r="D24" i="85"/>
  <c r="C24" i="85"/>
  <c r="D23" i="85"/>
  <c r="C23" i="85"/>
  <c r="D19" i="85"/>
  <c r="C19" i="85"/>
  <c r="D18" i="85"/>
  <c r="C18" i="85"/>
  <c r="D17" i="85"/>
  <c r="C17" i="85"/>
  <c r="D16" i="85"/>
  <c r="C16" i="85"/>
  <c r="D15" i="85"/>
  <c r="C15" i="85"/>
  <c r="D14" i="85"/>
  <c r="C14" i="85"/>
  <c r="D13" i="85"/>
  <c r="C13" i="85"/>
  <c r="D12" i="85"/>
  <c r="C12" i="85"/>
  <c r="D11" i="85"/>
  <c r="C11" i="85"/>
  <c r="D10" i="85"/>
  <c r="C10" i="85"/>
  <c r="D9" i="85"/>
  <c r="C9" i="85"/>
  <c r="D8" i="85"/>
  <c r="C8" i="85"/>
  <c r="D7" i="85"/>
  <c r="C7" i="85"/>
  <c r="D6" i="85"/>
  <c r="C6" i="85"/>
  <c r="D5" i="85"/>
  <c r="C5" i="85"/>
  <c r="D4" i="85"/>
  <c r="C4" i="85"/>
  <c r="D133" i="84"/>
  <c r="C133" i="84"/>
  <c r="D132" i="84"/>
  <c r="C132" i="84"/>
  <c r="D131" i="84"/>
  <c r="C131" i="84"/>
  <c r="D130" i="84"/>
  <c r="C130" i="84"/>
  <c r="D129" i="84"/>
  <c r="C129" i="84"/>
  <c r="D128" i="84"/>
  <c r="C128" i="84"/>
  <c r="D127" i="84"/>
  <c r="C127" i="84"/>
  <c r="D126" i="84"/>
  <c r="C126" i="84"/>
  <c r="D125" i="84"/>
  <c r="C125" i="84"/>
  <c r="D124" i="84"/>
  <c r="C124" i="84"/>
  <c r="D123" i="84"/>
  <c r="C123" i="84"/>
  <c r="D122" i="84"/>
  <c r="C122" i="84"/>
  <c r="D121" i="84"/>
  <c r="C121" i="84"/>
  <c r="D120" i="84"/>
  <c r="C120" i="84"/>
  <c r="D119" i="84"/>
  <c r="C119" i="84"/>
  <c r="D118" i="84"/>
  <c r="C118" i="84"/>
  <c r="D114" i="84"/>
  <c r="C114" i="84"/>
  <c r="D113" i="84"/>
  <c r="C113" i="84"/>
  <c r="D112" i="84"/>
  <c r="C112" i="84"/>
  <c r="D111" i="84"/>
  <c r="C111" i="84"/>
  <c r="D110" i="84"/>
  <c r="C110" i="84"/>
  <c r="D109" i="84"/>
  <c r="C109" i="84"/>
  <c r="D108" i="84"/>
  <c r="C108" i="84"/>
  <c r="D107" i="84"/>
  <c r="C107" i="84"/>
  <c r="D106" i="84"/>
  <c r="C106" i="84"/>
  <c r="D105" i="84"/>
  <c r="C105" i="84"/>
  <c r="D104" i="84"/>
  <c r="C104" i="84"/>
  <c r="D103" i="84"/>
  <c r="C103" i="84"/>
  <c r="D102" i="84"/>
  <c r="C102" i="84"/>
  <c r="D101" i="84"/>
  <c r="C101" i="84"/>
  <c r="D100" i="84"/>
  <c r="C100" i="84"/>
  <c r="D99" i="84"/>
  <c r="C99" i="84"/>
  <c r="D95" i="84"/>
  <c r="C95" i="84"/>
  <c r="D94" i="84"/>
  <c r="C94" i="84"/>
  <c r="D93" i="84"/>
  <c r="C93" i="84"/>
  <c r="D92" i="84"/>
  <c r="C92" i="84"/>
  <c r="D91" i="84"/>
  <c r="C91" i="84"/>
  <c r="D90" i="84"/>
  <c r="C90" i="84"/>
  <c r="D89" i="84"/>
  <c r="C89" i="84"/>
  <c r="D88" i="84"/>
  <c r="C88" i="84"/>
  <c r="D87" i="84"/>
  <c r="C87" i="84"/>
  <c r="D86" i="84"/>
  <c r="C86" i="84"/>
  <c r="D85" i="84"/>
  <c r="C85" i="84"/>
  <c r="D84" i="84"/>
  <c r="C84" i="84"/>
  <c r="D83" i="84"/>
  <c r="C83" i="84"/>
  <c r="D82" i="84"/>
  <c r="C82" i="84"/>
  <c r="D81" i="84"/>
  <c r="C81" i="84"/>
  <c r="D80" i="84"/>
  <c r="C80" i="84"/>
  <c r="D76" i="84"/>
  <c r="C76" i="84"/>
  <c r="D75" i="84"/>
  <c r="C75" i="84"/>
  <c r="D74" i="84"/>
  <c r="C74" i="84"/>
  <c r="D73" i="84"/>
  <c r="C73" i="84"/>
  <c r="D72" i="84"/>
  <c r="C72" i="84"/>
  <c r="D71" i="84"/>
  <c r="C71" i="84"/>
  <c r="D70" i="84"/>
  <c r="C70" i="84"/>
  <c r="D69" i="84"/>
  <c r="C69" i="84"/>
  <c r="D68" i="84"/>
  <c r="C68" i="84"/>
  <c r="D67" i="84"/>
  <c r="C67" i="84"/>
  <c r="D66" i="84"/>
  <c r="C66" i="84"/>
  <c r="D65" i="84"/>
  <c r="C65" i="84"/>
  <c r="D64" i="84"/>
  <c r="C64" i="84"/>
  <c r="D63" i="84"/>
  <c r="C63" i="84"/>
  <c r="D62" i="84"/>
  <c r="C62" i="84"/>
  <c r="D61" i="84"/>
  <c r="C61" i="84"/>
  <c r="D57" i="84"/>
  <c r="C57" i="84"/>
  <c r="D56" i="84"/>
  <c r="C56" i="84"/>
  <c r="D55" i="84"/>
  <c r="C55" i="84"/>
  <c r="D54" i="84"/>
  <c r="C54" i="84"/>
  <c r="D53" i="84"/>
  <c r="C53" i="84"/>
  <c r="D52" i="84"/>
  <c r="C52" i="84"/>
  <c r="D51" i="84"/>
  <c r="C51" i="84"/>
  <c r="D50" i="84"/>
  <c r="C50" i="84"/>
  <c r="D49" i="84"/>
  <c r="C49" i="84"/>
  <c r="D48" i="84"/>
  <c r="C48" i="84"/>
  <c r="D47" i="84"/>
  <c r="C47" i="84"/>
  <c r="D46" i="84"/>
  <c r="C46" i="84"/>
  <c r="D45" i="84"/>
  <c r="C45" i="84"/>
  <c r="D44" i="84"/>
  <c r="C44" i="84"/>
  <c r="D43" i="84"/>
  <c r="C43" i="84"/>
  <c r="D42" i="84"/>
  <c r="C42" i="84"/>
  <c r="D38" i="84"/>
  <c r="C38" i="84"/>
  <c r="D37" i="84"/>
  <c r="C37" i="84"/>
  <c r="D36" i="84"/>
  <c r="C36" i="84"/>
  <c r="D35" i="84"/>
  <c r="C35" i="84"/>
  <c r="D34" i="84"/>
  <c r="C34" i="84"/>
  <c r="D33" i="84"/>
  <c r="C33" i="84"/>
  <c r="D32" i="84"/>
  <c r="C32" i="84"/>
  <c r="D31" i="84"/>
  <c r="C31" i="84"/>
  <c r="D30" i="84"/>
  <c r="C30" i="84"/>
  <c r="D29" i="84"/>
  <c r="C29" i="84"/>
  <c r="D28" i="84"/>
  <c r="C28" i="84"/>
  <c r="D27" i="84"/>
  <c r="C27" i="84"/>
  <c r="D26" i="84"/>
  <c r="C26" i="84"/>
  <c r="D25" i="84"/>
  <c r="C25" i="84"/>
  <c r="D24" i="84"/>
  <c r="C24" i="84"/>
  <c r="D23" i="84"/>
  <c r="C23" i="84"/>
  <c r="D19" i="84"/>
  <c r="C19" i="84"/>
  <c r="D18" i="84"/>
  <c r="C18" i="84"/>
  <c r="D17" i="84"/>
  <c r="C17" i="84"/>
  <c r="D16" i="84"/>
  <c r="C16" i="84"/>
  <c r="D15" i="84"/>
  <c r="C15" i="84"/>
  <c r="D14" i="84"/>
  <c r="C14" i="84"/>
  <c r="D13" i="84"/>
  <c r="C13" i="84"/>
  <c r="D12" i="84"/>
  <c r="C12" i="84"/>
  <c r="D11" i="84"/>
  <c r="C11" i="84"/>
  <c r="D10" i="84"/>
  <c r="C10" i="84"/>
  <c r="D9" i="84"/>
  <c r="C9" i="84"/>
  <c r="D8" i="84"/>
  <c r="C8" i="84"/>
  <c r="D7" i="84"/>
  <c r="C7" i="84"/>
  <c r="D6" i="84"/>
  <c r="C6" i="84"/>
  <c r="D5" i="84"/>
  <c r="C5" i="84"/>
  <c r="D4" i="84"/>
  <c r="C4" i="84"/>
  <c r="D133" i="83"/>
  <c r="C133" i="83"/>
  <c r="D132" i="83"/>
  <c r="C132" i="83"/>
  <c r="D131" i="83"/>
  <c r="C131" i="83"/>
  <c r="D130" i="83"/>
  <c r="C130" i="83"/>
  <c r="D129" i="83"/>
  <c r="C129" i="83"/>
  <c r="D128" i="83"/>
  <c r="C128" i="83"/>
  <c r="D127" i="83"/>
  <c r="C127" i="83"/>
  <c r="D126" i="83"/>
  <c r="C126" i="83"/>
  <c r="D125" i="83"/>
  <c r="C125" i="83"/>
  <c r="D124" i="83"/>
  <c r="C124" i="83"/>
  <c r="D123" i="83"/>
  <c r="C123" i="83"/>
  <c r="D122" i="83"/>
  <c r="C122" i="83"/>
  <c r="D121" i="83"/>
  <c r="C121" i="83"/>
  <c r="D120" i="83"/>
  <c r="C120" i="83"/>
  <c r="D119" i="83"/>
  <c r="C119" i="83"/>
  <c r="D118" i="83"/>
  <c r="C118" i="83"/>
  <c r="D114" i="83"/>
  <c r="C114" i="83"/>
  <c r="D113" i="83"/>
  <c r="C113" i="83"/>
  <c r="D112" i="83"/>
  <c r="C112" i="83"/>
  <c r="D111" i="83"/>
  <c r="C111" i="83"/>
  <c r="D110" i="83"/>
  <c r="C110" i="83"/>
  <c r="D109" i="83"/>
  <c r="C109" i="83"/>
  <c r="D108" i="83"/>
  <c r="C108" i="83"/>
  <c r="D107" i="83"/>
  <c r="C107" i="83"/>
  <c r="D106" i="83"/>
  <c r="C106" i="83"/>
  <c r="D105" i="83"/>
  <c r="C105" i="83"/>
  <c r="D104" i="83"/>
  <c r="C104" i="83"/>
  <c r="D103" i="83"/>
  <c r="C103" i="83"/>
  <c r="D102" i="83"/>
  <c r="C102" i="83"/>
  <c r="D101" i="83"/>
  <c r="C101" i="83"/>
  <c r="D100" i="83"/>
  <c r="C100" i="83"/>
  <c r="D99" i="83"/>
  <c r="C99" i="83"/>
  <c r="D95" i="83"/>
  <c r="C95" i="83"/>
  <c r="D94" i="83"/>
  <c r="C94" i="83"/>
  <c r="D93" i="83"/>
  <c r="C93" i="83"/>
  <c r="D92" i="83"/>
  <c r="C92" i="83"/>
  <c r="D91" i="83"/>
  <c r="C91" i="83"/>
  <c r="D90" i="83"/>
  <c r="C90" i="83"/>
  <c r="D89" i="83"/>
  <c r="C89" i="83"/>
  <c r="D88" i="83"/>
  <c r="C88" i="83"/>
  <c r="D87" i="83"/>
  <c r="C87" i="83"/>
  <c r="D86" i="83"/>
  <c r="C86" i="83"/>
  <c r="D85" i="83"/>
  <c r="C85" i="83"/>
  <c r="D84" i="83"/>
  <c r="C84" i="83"/>
  <c r="D83" i="83"/>
  <c r="C83" i="83"/>
  <c r="D82" i="83"/>
  <c r="C82" i="83"/>
  <c r="D81" i="83"/>
  <c r="C81" i="83"/>
  <c r="D80" i="83"/>
  <c r="C80" i="83"/>
  <c r="D76" i="83"/>
  <c r="C76" i="83"/>
  <c r="D75" i="83"/>
  <c r="C75" i="83"/>
  <c r="D74" i="83"/>
  <c r="C74" i="83"/>
  <c r="D73" i="83"/>
  <c r="C73" i="83"/>
  <c r="D72" i="83"/>
  <c r="C72" i="83"/>
  <c r="D71" i="83"/>
  <c r="C71" i="83"/>
  <c r="D70" i="83"/>
  <c r="C70" i="83"/>
  <c r="D69" i="83"/>
  <c r="C69" i="83"/>
  <c r="D68" i="83"/>
  <c r="C68" i="83"/>
  <c r="D67" i="83"/>
  <c r="C67" i="83"/>
  <c r="D66" i="83"/>
  <c r="C66" i="83"/>
  <c r="D65" i="83"/>
  <c r="C65" i="83"/>
  <c r="D64" i="83"/>
  <c r="C64" i="83"/>
  <c r="D63" i="83"/>
  <c r="C63" i="83"/>
  <c r="D62" i="83"/>
  <c r="C62" i="83"/>
  <c r="D61" i="83"/>
  <c r="C61" i="83"/>
  <c r="D57" i="83"/>
  <c r="C57" i="83"/>
  <c r="D56" i="83"/>
  <c r="C56" i="83"/>
  <c r="D55" i="83"/>
  <c r="C55" i="83"/>
  <c r="D54" i="83"/>
  <c r="C54" i="83"/>
  <c r="D53" i="83"/>
  <c r="C53" i="83"/>
  <c r="D52" i="83"/>
  <c r="C52" i="83"/>
  <c r="D51" i="83"/>
  <c r="C51" i="83"/>
  <c r="D50" i="83"/>
  <c r="C50" i="83"/>
  <c r="D49" i="83"/>
  <c r="C49" i="83"/>
  <c r="D48" i="83"/>
  <c r="C48" i="83"/>
  <c r="D47" i="83"/>
  <c r="C47" i="83"/>
  <c r="D46" i="83"/>
  <c r="C46" i="83"/>
  <c r="D45" i="83"/>
  <c r="C45" i="83"/>
  <c r="D44" i="83"/>
  <c r="C44" i="83"/>
  <c r="D43" i="83"/>
  <c r="C43" i="83"/>
  <c r="D42" i="83"/>
  <c r="C42" i="83"/>
  <c r="D38" i="83"/>
  <c r="C38" i="83"/>
  <c r="D37" i="83"/>
  <c r="C37" i="83"/>
  <c r="D36" i="83"/>
  <c r="C36" i="83"/>
  <c r="D35" i="83"/>
  <c r="C35" i="83"/>
  <c r="D34" i="83"/>
  <c r="C34" i="83"/>
  <c r="D33" i="83"/>
  <c r="C33" i="83"/>
  <c r="D32" i="83"/>
  <c r="C32" i="83"/>
  <c r="D31" i="83"/>
  <c r="C31" i="83"/>
  <c r="D30" i="83"/>
  <c r="C30" i="83"/>
  <c r="D29" i="83"/>
  <c r="C29" i="83"/>
  <c r="D28" i="83"/>
  <c r="C28" i="83"/>
  <c r="D27" i="83"/>
  <c r="C27" i="83"/>
  <c r="D26" i="83"/>
  <c r="C26" i="83"/>
  <c r="D25" i="83"/>
  <c r="C25" i="83"/>
  <c r="D24" i="83"/>
  <c r="C24" i="83"/>
  <c r="D23" i="83"/>
  <c r="C23" i="83"/>
  <c r="D19" i="83"/>
  <c r="C19" i="83"/>
  <c r="D18" i="83"/>
  <c r="C18" i="83"/>
  <c r="D17" i="83"/>
  <c r="C17" i="83"/>
  <c r="D16" i="83"/>
  <c r="C16" i="83"/>
  <c r="D15" i="83"/>
  <c r="C15" i="83"/>
  <c r="D14" i="83"/>
  <c r="C14" i="83"/>
  <c r="D13" i="83"/>
  <c r="C13" i="83"/>
  <c r="D12" i="83"/>
  <c r="C12" i="83"/>
  <c r="D11" i="83"/>
  <c r="C11" i="83"/>
  <c r="D10" i="83"/>
  <c r="C10" i="83"/>
  <c r="D9" i="83"/>
  <c r="C9" i="83"/>
  <c r="D8" i="83"/>
  <c r="C8" i="83"/>
  <c r="D7" i="83"/>
  <c r="C7" i="83"/>
  <c r="D6" i="83"/>
  <c r="C6" i="83"/>
  <c r="D5" i="83"/>
  <c r="C5" i="83"/>
  <c r="D4" i="83"/>
  <c r="C4" i="83"/>
  <c r="D133" i="82"/>
  <c r="C133" i="82"/>
  <c r="D132" i="82"/>
  <c r="C132" i="82"/>
  <c r="D131" i="82"/>
  <c r="C131" i="82"/>
  <c r="D130" i="82"/>
  <c r="C130" i="82"/>
  <c r="D129" i="82"/>
  <c r="C129" i="82"/>
  <c r="D128" i="82"/>
  <c r="C128" i="82"/>
  <c r="D127" i="82"/>
  <c r="C127" i="82"/>
  <c r="D126" i="82"/>
  <c r="C126" i="82"/>
  <c r="D125" i="82"/>
  <c r="C125" i="82"/>
  <c r="D124" i="82"/>
  <c r="C124" i="82"/>
  <c r="D123" i="82"/>
  <c r="C123" i="82"/>
  <c r="D122" i="82"/>
  <c r="C122" i="82"/>
  <c r="D121" i="82"/>
  <c r="C121" i="82"/>
  <c r="D120" i="82"/>
  <c r="C120" i="82"/>
  <c r="D119" i="82"/>
  <c r="C119" i="82"/>
  <c r="D118" i="82"/>
  <c r="C118" i="82"/>
  <c r="D114" i="82"/>
  <c r="C114" i="82"/>
  <c r="D113" i="82"/>
  <c r="C113" i="82"/>
  <c r="D112" i="82"/>
  <c r="C112" i="82"/>
  <c r="D111" i="82"/>
  <c r="C111" i="82"/>
  <c r="D110" i="82"/>
  <c r="C110" i="82"/>
  <c r="D109" i="82"/>
  <c r="C109" i="82"/>
  <c r="D95" i="82"/>
  <c r="C95" i="82"/>
  <c r="D94" i="82"/>
  <c r="C94" i="82"/>
  <c r="D93" i="82"/>
  <c r="C93" i="82"/>
  <c r="D92" i="82"/>
  <c r="C92" i="82"/>
  <c r="D91" i="82"/>
  <c r="C91" i="82"/>
  <c r="D90" i="82"/>
  <c r="C90" i="82"/>
  <c r="D76" i="82"/>
  <c r="C76" i="82"/>
  <c r="D75" i="82"/>
  <c r="C75" i="82"/>
  <c r="D74" i="82"/>
  <c r="C74" i="82"/>
  <c r="D73" i="82"/>
  <c r="C73" i="82"/>
  <c r="D72" i="82"/>
  <c r="C72" i="82"/>
  <c r="D71" i="82"/>
  <c r="C71" i="82"/>
  <c r="D57" i="82"/>
  <c r="C57" i="82"/>
  <c r="D56" i="82"/>
  <c r="C56" i="82"/>
  <c r="D55" i="82"/>
  <c r="C55" i="82"/>
  <c r="D54" i="82"/>
  <c r="C54" i="82"/>
  <c r="D53" i="82"/>
  <c r="C53" i="82"/>
  <c r="D52" i="82"/>
  <c r="C52" i="82"/>
  <c r="D38" i="82"/>
  <c r="C38" i="82"/>
  <c r="D37" i="82"/>
  <c r="C37" i="82"/>
  <c r="D36" i="82"/>
  <c r="C36" i="82"/>
  <c r="D35" i="82"/>
  <c r="C35" i="82"/>
  <c r="D34" i="82"/>
  <c r="C34" i="82"/>
  <c r="D33" i="82"/>
  <c r="C33" i="82"/>
  <c r="D19" i="82"/>
  <c r="C19" i="82"/>
  <c r="D18" i="82"/>
  <c r="C18" i="82"/>
  <c r="D17" i="82"/>
  <c r="C17" i="82"/>
  <c r="D16" i="82"/>
  <c r="C16" i="82"/>
  <c r="D15" i="82"/>
  <c r="C15" i="82"/>
  <c r="D14" i="82"/>
  <c r="C14" i="82"/>
  <c r="D133" i="81"/>
  <c r="C133" i="81"/>
  <c r="D132" i="81"/>
  <c r="C132" i="81"/>
  <c r="D131" i="81"/>
  <c r="C131" i="81"/>
  <c r="D130" i="81"/>
  <c r="C130" i="81"/>
  <c r="D129" i="81"/>
  <c r="C129" i="81"/>
  <c r="D128" i="81"/>
  <c r="C128" i="81"/>
  <c r="D127" i="81"/>
  <c r="C127" i="81"/>
  <c r="D126" i="81"/>
  <c r="C126" i="81"/>
  <c r="D125" i="81"/>
  <c r="C125" i="81"/>
  <c r="D124" i="81"/>
  <c r="C124" i="81"/>
  <c r="D123" i="81"/>
  <c r="C123" i="81"/>
  <c r="D122" i="81"/>
  <c r="C122" i="81"/>
  <c r="D121" i="81"/>
  <c r="C121" i="81"/>
  <c r="D120" i="81"/>
  <c r="C120" i="81"/>
  <c r="D119" i="81"/>
  <c r="C119" i="81"/>
  <c r="D118" i="81"/>
  <c r="C118" i="81"/>
  <c r="D114" i="81"/>
  <c r="C114" i="81"/>
  <c r="D113" i="81"/>
  <c r="C113" i="81"/>
  <c r="D112" i="81"/>
  <c r="C112" i="81"/>
  <c r="D111" i="81"/>
  <c r="C111" i="81"/>
  <c r="D110" i="81"/>
  <c r="C110" i="81"/>
  <c r="D109" i="81"/>
  <c r="C109" i="81"/>
  <c r="D95" i="81"/>
  <c r="C95" i="81"/>
  <c r="D94" i="81"/>
  <c r="C94" i="81"/>
  <c r="D93" i="81"/>
  <c r="C93" i="81"/>
  <c r="D92" i="81"/>
  <c r="C92" i="81"/>
  <c r="D91" i="81"/>
  <c r="C91" i="81"/>
  <c r="D90" i="81"/>
  <c r="C90" i="81"/>
  <c r="D76" i="81"/>
  <c r="C76" i="81"/>
  <c r="D75" i="81"/>
  <c r="C75" i="81"/>
  <c r="D74" i="81"/>
  <c r="C74" i="81"/>
  <c r="D73" i="81"/>
  <c r="C73" i="81"/>
  <c r="D72" i="81"/>
  <c r="C72" i="81"/>
  <c r="D71" i="81"/>
  <c r="C71" i="81"/>
  <c r="D57" i="81"/>
  <c r="C57" i="81"/>
  <c r="D56" i="81"/>
  <c r="C56" i="81"/>
  <c r="D55" i="81"/>
  <c r="C55" i="81"/>
  <c r="D54" i="81"/>
  <c r="C54" i="81"/>
  <c r="D53" i="81"/>
  <c r="C53" i="81"/>
  <c r="D52" i="81"/>
  <c r="C52" i="81"/>
  <c r="D38" i="81"/>
  <c r="C38" i="81"/>
  <c r="D37" i="81"/>
  <c r="C37" i="81"/>
  <c r="D36" i="81"/>
  <c r="C36" i="81"/>
  <c r="D35" i="81"/>
  <c r="C35" i="81"/>
  <c r="D34" i="81"/>
  <c r="C34" i="81"/>
  <c r="D33" i="81"/>
  <c r="C33" i="81"/>
  <c r="D19" i="81"/>
  <c r="C19" i="81"/>
  <c r="D18" i="81"/>
  <c r="C18" i="81"/>
  <c r="D17" i="81"/>
  <c r="C17" i="81"/>
  <c r="D16" i="81"/>
  <c r="C16" i="81"/>
  <c r="D15" i="81"/>
  <c r="C15" i="81"/>
  <c r="D14" i="81"/>
  <c r="C14" i="81"/>
  <c r="D133" i="80"/>
  <c r="C133" i="80"/>
  <c r="D132" i="80"/>
  <c r="C132" i="80"/>
  <c r="D131" i="80"/>
  <c r="C131" i="80"/>
  <c r="D130" i="80"/>
  <c r="C130" i="80"/>
  <c r="D129" i="80"/>
  <c r="C129" i="80"/>
  <c r="D128" i="80"/>
  <c r="C128" i="80"/>
  <c r="D127" i="80"/>
  <c r="C127" i="80"/>
  <c r="D126" i="80"/>
  <c r="C126" i="80"/>
  <c r="D125" i="80"/>
  <c r="C125" i="80"/>
  <c r="D124" i="80"/>
  <c r="C124" i="80"/>
  <c r="D123" i="80"/>
  <c r="C123" i="80"/>
  <c r="D122" i="80"/>
  <c r="C122" i="80"/>
  <c r="D121" i="80"/>
  <c r="C121" i="80"/>
  <c r="D120" i="80"/>
  <c r="C120" i="80"/>
  <c r="D119" i="80"/>
  <c r="C119" i="80"/>
  <c r="D118" i="80"/>
  <c r="C118" i="80"/>
  <c r="D114" i="80"/>
  <c r="C114" i="80"/>
  <c r="D113" i="80"/>
  <c r="C113" i="80"/>
  <c r="D112" i="80"/>
  <c r="C112" i="80"/>
  <c r="D111" i="80"/>
  <c r="C111" i="80"/>
  <c r="D110" i="80"/>
  <c r="C110" i="80"/>
  <c r="D109" i="80"/>
  <c r="C109" i="80"/>
  <c r="D95" i="80"/>
  <c r="C95" i="80"/>
  <c r="D94" i="80"/>
  <c r="C94" i="80"/>
  <c r="D93" i="80"/>
  <c r="C93" i="80"/>
  <c r="D92" i="80"/>
  <c r="C92" i="80"/>
  <c r="D91" i="80"/>
  <c r="C91" i="80"/>
  <c r="D90" i="80"/>
  <c r="C90" i="80"/>
  <c r="D76" i="80"/>
  <c r="C76" i="80"/>
  <c r="D75" i="80"/>
  <c r="C75" i="80"/>
  <c r="D74" i="80"/>
  <c r="C74" i="80"/>
  <c r="D73" i="80"/>
  <c r="C73" i="80"/>
  <c r="D72" i="80"/>
  <c r="C72" i="80"/>
  <c r="D71" i="80"/>
  <c r="C71" i="80"/>
  <c r="D57" i="80"/>
  <c r="C57" i="80"/>
  <c r="D56" i="80"/>
  <c r="C56" i="80"/>
  <c r="D55" i="80"/>
  <c r="C55" i="80"/>
  <c r="D54" i="80"/>
  <c r="C54" i="80"/>
  <c r="D53" i="80"/>
  <c r="C53" i="80"/>
  <c r="D52" i="80"/>
  <c r="C52" i="80"/>
  <c r="D38" i="80"/>
  <c r="C38" i="80"/>
  <c r="D37" i="80"/>
  <c r="C37" i="80"/>
  <c r="D36" i="80"/>
  <c r="C36" i="80"/>
  <c r="D35" i="80"/>
  <c r="C35" i="80"/>
  <c r="D34" i="80"/>
  <c r="C34" i="80"/>
  <c r="D33" i="80"/>
  <c r="C33" i="80"/>
  <c r="D19" i="80"/>
  <c r="C19" i="80"/>
  <c r="D18" i="80"/>
  <c r="C18" i="80"/>
  <c r="D17" i="80"/>
  <c r="C17" i="80"/>
  <c r="D16" i="80"/>
  <c r="C16" i="80"/>
  <c r="D15" i="80"/>
  <c r="C15" i="80"/>
  <c r="D14" i="80"/>
  <c r="C14" i="80"/>
  <c r="D133" i="79"/>
  <c r="C133" i="79"/>
  <c r="D132" i="79"/>
  <c r="C132" i="79"/>
  <c r="D131" i="79"/>
  <c r="C131" i="79"/>
  <c r="D130" i="79"/>
  <c r="C130" i="79"/>
  <c r="D129" i="79"/>
  <c r="C129" i="79"/>
  <c r="D128" i="79"/>
  <c r="C128" i="79"/>
  <c r="D127" i="79"/>
  <c r="C127" i="79"/>
  <c r="D126" i="79"/>
  <c r="C126" i="79"/>
  <c r="D124" i="79"/>
  <c r="C124" i="79"/>
  <c r="D123" i="79"/>
  <c r="C123" i="79"/>
  <c r="D122" i="79"/>
  <c r="C122" i="79"/>
  <c r="D121" i="79"/>
  <c r="C121" i="79"/>
  <c r="D120" i="79"/>
  <c r="C120" i="79"/>
  <c r="D119" i="79"/>
  <c r="C119" i="79"/>
  <c r="D118" i="79"/>
  <c r="C118" i="79"/>
  <c r="D114" i="79"/>
  <c r="C114" i="79"/>
  <c r="D113" i="79"/>
  <c r="C113" i="79"/>
  <c r="D112" i="79"/>
  <c r="C112" i="79"/>
  <c r="D111" i="79"/>
  <c r="C111" i="79"/>
  <c r="D110" i="79"/>
  <c r="C110" i="79"/>
  <c r="D109" i="79"/>
  <c r="C109" i="79"/>
  <c r="D105" i="79"/>
  <c r="C105" i="79"/>
  <c r="D104" i="79"/>
  <c r="C104" i="79"/>
  <c r="C103" i="79"/>
  <c r="D102" i="79"/>
  <c r="C102" i="79"/>
  <c r="D101" i="79"/>
  <c r="C101" i="79"/>
  <c r="C100" i="79"/>
  <c r="D99" i="79"/>
  <c r="C99" i="79"/>
  <c r="D95" i="79"/>
  <c r="C95" i="79"/>
  <c r="D94" i="79"/>
  <c r="C94" i="79"/>
  <c r="D93" i="79"/>
  <c r="C93" i="79"/>
  <c r="D92" i="79"/>
  <c r="C92" i="79"/>
  <c r="D91" i="79"/>
  <c r="C91" i="79"/>
  <c r="D90" i="79"/>
  <c r="C90" i="79"/>
  <c r="D86" i="79"/>
  <c r="C86" i="79"/>
  <c r="D85" i="79"/>
  <c r="C85" i="79"/>
  <c r="C84" i="79"/>
  <c r="D83" i="79"/>
  <c r="C83" i="79"/>
  <c r="D82" i="79"/>
  <c r="C82" i="79"/>
  <c r="C81" i="79"/>
  <c r="D80" i="79"/>
  <c r="C80" i="79"/>
  <c r="D76" i="79"/>
  <c r="C76" i="79"/>
  <c r="D75" i="79"/>
  <c r="C75" i="79"/>
  <c r="D74" i="79"/>
  <c r="C74" i="79"/>
  <c r="D73" i="79"/>
  <c r="C73" i="79"/>
  <c r="D72" i="79"/>
  <c r="C72" i="79"/>
  <c r="D71" i="79"/>
  <c r="C71" i="79"/>
  <c r="D67" i="79"/>
  <c r="C67" i="79"/>
  <c r="D66" i="79"/>
  <c r="C66" i="79"/>
  <c r="C65" i="79"/>
  <c r="D64" i="79"/>
  <c r="C64" i="79"/>
  <c r="D63" i="79"/>
  <c r="C63" i="79"/>
  <c r="C62" i="79"/>
  <c r="D61" i="79"/>
  <c r="C61" i="79"/>
  <c r="D57" i="79"/>
  <c r="C57" i="79"/>
  <c r="D56" i="79"/>
  <c r="C56" i="79"/>
  <c r="D55" i="79"/>
  <c r="C55" i="79"/>
  <c r="D54" i="79"/>
  <c r="C54" i="79"/>
  <c r="D53" i="79"/>
  <c r="C53" i="79"/>
  <c r="D52" i="79"/>
  <c r="C52" i="79"/>
  <c r="D48" i="79"/>
  <c r="C48" i="79"/>
  <c r="D47" i="79"/>
  <c r="C47" i="79"/>
  <c r="C46" i="79"/>
  <c r="D45" i="79"/>
  <c r="C45" i="79"/>
  <c r="D44" i="79"/>
  <c r="C44" i="79"/>
  <c r="C43" i="79"/>
  <c r="D42" i="79"/>
  <c r="C42" i="79"/>
  <c r="D38" i="79"/>
  <c r="C38" i="79"/>
  <c r="D37" i="79"/>
  <c r="C37" i="79"/>
  <c r="D36" i="79"/>
  <c r="C36" i="79"/>
  <c r="D35" i="79"/>
  <c r="C35" i="79"/>
  <c r="D34" i="79"/>
  <c r="C34" i="79"/>
  <c r="D29" i="79"/>
  <c r="C29" i="79"/>
  <c r="D28" i="79"/>
  <c r="C28" i="79"/>
  <c r="C27" i="79"/>
  <c r="D26" i="79"/>
  <c r="C26" i="79"/>
  <c r="D25" i="79"/>
  <c r="C25" i="79"/>
  <c r="C24" i="79"/>
  <c r="D23" i="79"/>
  <c r="C23" i="79"/>
  <c r="D19" i="79"/>
  <c r="C19" i="79"/>
  <c r="D18" i="79"/>
  <c r="C18" i="79"/>
  <c r="D17" i="79"/>
  <c r="C17" i="79"/>
  <c r="D16" i="79"/>
  <c r="C16" i="79"/>
  <c r="D15" i="79"/>
  <c r="C15" i="79"/>
  <c r="D14" i="79"/>
  <c r="C14" i="79"/>
  <c r="D133" i="78"/>
  <c r="C133" i="78"/>
  <c r="D132" i="78"/>
  <c r="C132" i="78"/>
  <c r="D131" i="78"/>
  <c r="C131" i="78"/>
  <c r="D130" i="78"/>
  <c r="C130" i="78"/>
  <c r="D129" i="78"/>
  <c r="C129" i="78"/>
  <c r="D128" i="78"/>
  <c r="C128" i="78"/>
  <c r="D126" i="78"/>
  <c r="C126" i="78"/>
  <c r="D125" i="78"/>
  <c r="C125" i="78"/>
  <c r="D124" i="78"/>
  <c r="C124" i="78"/>
  <c r="D123" i="78"/>
  <c r="C123" i="78"/>
  <c r="D122" i="78"/>
  <c r="C122" i="78"/>
  <c r="D121" i="78"/>
  <c r="C121" i="78"/>
  <c r="D120" i="78"/>
  <c r="C120" i="78"/>
  <c r="D119" i="78"/>
  <c r="C119" i="78"/>
  <c r="D118" i="78"/>
  <c r="C118" i="78"/>
  <c r="D114" i="78"/>
  <c r="C114" i="78"/>
  <c r="D113" i="78"/>
  <c r="C113" i="78"/>
  <c r="D112" i="78"/>
  <c r="C112" i="78"/>
  <c r="D111" i="78"/>
  <c r="C111" i="78"/>
  <c r="D110" i="78"/>
  <c r="C110" i="78"/>
  <c r="D109" i="78"/>
  <c r="C109" i="78"/>
  <c r="D95" i="78"/>
  <c r="C95" i="78"/>
  <c r="D94" i="78"/>
  <c r="C94" i="78"/>
  <c r="D93" i="78"/>
  <c r="C93" i="78"/>
  <c r="D92" i="78"/>
  <c r="C92" i="78"/>
  <c r="D91" i="78"/>
  <c r="C91" i="78"/>
  <c r="D90" i="78"/>
  <c r="C90" i="78"/>
  <c r="D76" i="78"/>
  <c r="C76" i="78"/>
  <c r="D75" i="78"/>
  <c r="C75" i="78"/>
  <c r="D74" i="78"/>
  <c r="C74" i="78"/>
  <c r="D73" i="78"/>
  <c r="C73" i="78"/>
  <c r="D72" i="78"/>
  <c r="C72" i="78"/>
  <c r="D71" i="78"/>
  <c r="C71" i="78"/>
  <c r="D57" i="78"/>
  <c r="C57" i="78"/>
  <c r="D56" i="78"/>
  <c r="C56" i="78"/>
  <c r="D55" i="78"/>
  <c r="C55" i="78"/>
  <c r="D54" i="78"/>
  <c r="C54" i="78"/>
  <c r="D53" i="78"/>
  <c r="C53" i="78"/>
  <c r="D52" i="78"/>
  <c r="C52" i="78"/>
  <c r="D38" i="78"/>
  <c r="C38" i="78"/>
  <c r="D37" i="78"/>
  <c r="C37" i="78"/>
  <c r="D36" i="78"/>
  <c r="C36" i="78"/>
  <c r="D35" i="78"/>
  <c r="C35" i="78"/>
  <c r="D31" i="78"/>
  <c r="C31" i="78"/>
  <c r="D19" i="78"/>
  <c r="C19" i="78"/>
  <c r="D18" i="78"/>
  <c r="C18" i="78"/>
  <c r="D17" i="78"/>
  <c r="C17" i="78"/>
  <c r="D16" i="78"/>
  <c r="C16" i="78"/>
  <c r="D133" i="77"/>
  <c r="C133" i="77"/>
  <c r="D132" i="77"/>
  <c r="C132" i="77"/>
  <c r="D131" i="77"/>
  <c r="C131" i="77"/>
  <c r="D130" i="77"/>
  <c r="C130" i="77"/>
  <c r="D129" i="77"/>
  <c r="C129" i="77"/>
  <c r="D128" i="77"/>
  <c r="C128" i="77"/>
  <c r="D127" i="77"/>
  <c r="C127" i="77"/>
  <c r="D126" i="77"/>
  <c r="C126" i="77"/>
  <c r="D125" i="77"/>
  <c r="C125" i="77"/>
  <c r="D124" i="77"/>
  <c r="C124" i="77"/>
  <c r="D123" i="77"/>
  <c r="C123" i="77"/>
  <c r="D122" i="77"/>
  <c r="C122" i="77"/>
  <c r="D121" i="77"/>
  <c r="C121" i="77"/>
  <c r="D120" i="77"/>
  <c r="C120" i="77"/>
  <c r="D119" i="77"/>
  <c r="C119" i="77"/>
  <c r="D118" i="77"/>
  <c r="C118" i="77"/>
  <c r="D114" i="77"/>
  <c r="C114" i="77"/>
  <c r="D113" i="77"/>
  <c r="C113" i="77"/>
  <c r="D112" i="77"/>
  <c r="C112" i="77"/>
  <c r="D111" i="77"/>
  <c r="C111" i="77"/>
  <c r="D110" i="77"/>
  <c r="D109" i="77"/>
  <c r="D107" i="77"/>
  <c r="C107" i="77"/>
  <c r="D106" i="77"/>
  <c r="C106" i="77"/>
  <c r="D105" i="77"/>
  <c r="C105" i="77"/>
  <c r="D104" i="77"/>
  <c r="C104" i="77"/>
  <c r="D103" i="77"/>
  <c r="C103" i="77"/>
  <c r="D102" i="77"/>
  <c r="C102" i="77"/>
  <c r="D101" i="77"/>
  <c r="C101" i="77"/>
  <c r="D100" i="77"/>
  <c r="C100" i="77"/>
  <c r="D99" i="77"/>
  <c r="C99" i="77"/>
  <c r="D95" i="77"/>
  <c r="C95" i="77"/>
  <c r="D94" i="77"/>
  <c r="C94" i="77"/>
  <c r="D93" i="77"/>
  <c r="C93" i="77"/>
  <c r="D92" i="77"/>
  <c r="C92" i="77"/>
  <c r="D88" i="77"/>
  <c r="C88" i="77"/>
  <c r="D87" i="77"/>
  <c r="C87" i="77"/>
  <c r="D86" i="77"/>
  <c r="C86" i="77"/>
  <c r="D85" i="77"/>
  <c r="C85" i="77"/>
  <c r="D84" i="77"/>
  <c r="C84" i="77"/>
  <c r="D83" i="77"/>
  <c r="C83" i="77"/>
  <c r="D82" i="77"/>
  <c r="C82" i="77"/>
  <c r="D81" i="77"/>
  <c r="C81" i="77"/>
  <c r="D80" i="77"/>
  <c r="C80" i="77"/>
  <c r="D76" i="77"/>
  <c r="C76" i="77"/>
  <c r="D75" i="77"/>
  <c r="C75" i="77"/>
  <c r="D74" i="77"/>
  <c r="C74" i="77"/>
  <c r="D73" i="77"/>
  <c r="C73" i="77"/>
  <c r="D72" i="77"/>
  <c r="C72" i="77"/>
  <c r="D71" i="77"/>
  <c r="D69" i="77"/>
  <c r="C69" i="77"/>
  <c r="D68" i="77"/>
  <c r="C68" i="77"/>
  <c r="D67" i="77"/>
  <c r="C67" i="77"/>
  <c r="D66" i="77"/>
  <c r="C66" i="77"/>
  <c r="D65" i="77"/>
  <c r="C65" i="77"/>
  <c r="D64" i="77"/>
  <c r="C64" i="77"/>
  <c r="D63" i="77"/>
  <c r="C63" i="77"/>
  <c r="D62" i="77"/>
  <c r="C62" i="77"/>
  <c r="D61" i="77"/>
  <c r="C61" i="77"/>
  <c r="D57" i="77"/>
  <c r="C57" i="77"/>
  <c r="D56" i="77"/>
  <c r="C56" i="77"/>
  <c r="D55" i="77"/>
  <c r="C55" i="77"/>
  <c r="D54" i="77"/>
  <c r="C54" i="77"/>
  <c r="D53" i="77"/>
  <c r="C53" i="77"/>
  <c r="D52" i="77"/>
  <c r="D50" i="77"/>
  <c r="C50" i="77"/>
  <c r="D49" i="77"/>
  <c r="C49" i="77"/>
  <c r="D48" i="77"/>
  <c r="C48" i="77"/>
  <c r="D47" i="77"/>
  <c r="C47" i="77"/>
  <c r="D46" i="77"/>
  <c r="C46" i="77"/>
  <c r="D45" i="77"/>
  <c r="C45" i="77"/>
  <c r="D44" i="77"/>
  <c r="C44" i="77"/>
  <c r="D43" i="77"/>
  <c r="C43" i="77"/>
  <c r="D42" i="77"/>
  <c r="C42" i="77"/>
  <c r="D38" i="77"/>
  <c r="C38" i="77"/>
  <c r="D37" i="77"/>
  <c r="C37" i="77"/>
  <c r="D36" i="77"/>
  <c r="C36" i="77"/>
  <c r="D35" i="77"/>
  <c r="C35" i="77"/>
  <c r="D34" i="77"/>
  <c r="C34" i="77"/>
  <c r="D31" i="77"/>
  <c r="C31" i="77"/>
  <c r="D30" i="77"/>
  <c r="C30" i="77"/>
  <c r="D29" i="77"/>
  <c r="C29" i="77"/>
  <c r="D28" i="77"/>
  <c r="C28" i="77"/>
  <c r="D27" i="77"/>
  <c r="C27" i="77"/>
  <c r="D26" i="77"/>
  <c r="C26" i="77"/>
  <c r="D25" i="77"/>
  <c r="C25" i="77"/>
  <c r="D24" i="77"/>
  <c r="C24" i="77"/>
  <c r="D23" i="77"/>
  <c r="C23" i="77"/>
  <c r="D19" i="77"/>
  <c r="C19" i="77"/>
  <c r="D18" i="77"/>
  <c r="C18" i="77"/>
  <c r="D17" i="77"/>
  <c r="C17" i="77"/>
  <c r="D16" i="77"/>
  <c r="C16" i="77"/>
  <c r="D15" i="77"/>
  <c r="C15" i="77"/>
  <c r="D133" i="76"/>
  <c r="C133" i="76"/>
  <c r="D132" i="76"/>
  <c r="C132" i="76"/>
  <c r="D131" i="76"/>
  <c r="C131" i="76"/>
  <c r="D130" i="76"/>
  <c r="C130" i="76"/>
  <c r="D129" i="76"/>
  <c r="C129" i="76"/>
  <c r="D128" i="76"/>
  <c r="C128" i="76"/>
  <c r="D127" i="76"/>
  <c r="C127" i="76"/>
  <c r="D126" i="76"/>
  <c r="C126" i="76"/>
  <c r="D125" i="76"/>
  <c r="C125" i="76"/>
  <c r="D124" i="76"/>
  <c r="C124" i="76"/>
  <c r="D123" i="76"/>
  <c r="C123" i="76"/>
  <c r="D122" i="76"/>
  <c r="C122" i="76"/>
  <c r="D121" i="76"/>
  <c r="C121" i="76"/>
  <c r="D120" i="76"/>
  <c r="C120" i="76"/>
  <c r="D119" i="76"/>
  <c r="C119" i="76"/>
  <c r="D118" i="76"/>
  <c r="C118" i="76"/>
  <c r="D114" i="76"/>
  <c r="C114" i="76"/>
  <c r="D113" i="76"/>
  <c r="C113" i="76"/>
  <c r="D112" i="76"/>
  <c r="C112" i="76"/>
  <c r="D111" i="76"/>
  <c r="C111" i="76"/>
  <c r="D107" i="76"/>
  <c r="C107" i="76"/>
  <c r="D106" i="76"/>
  <c r="C106" i="76"/>
  <c r="D105" i="76"/>
  <c r="C105" i="76"/>
  <c r="D104" i="76"/>
  <c r="C104" i="76"/>
  <c r="D103" i="76"/>
  <c r="C103" i="76"/>
  <c r="D102" i="76"/>
  <c r="C102" i="76"/>
  <c r="D101" i="76"/>
  <c r="C101" i="76"/>
  <c r="D100" i="76"/>
  <c r="C100" i="76"/>
  <c r="D99" i="76"/>
  <c r="C99" i="76"/>
  <c r="D95" i="76"/>
  <c r="C95" i="76"/>
  <c r="D94" i="76"/>
  <c r="C94" i="76"/>
  <c r="D93" i="76"/>
  <c r="C93" i="76"/>
  <c r="D92" i="76"/>
  <c r="C92" i="76"/>
  <c r="D88" i="76"/>
  <c r="C88" i="76"/>
  <c r="D87" i="76"/>
  <c r="C87" i="76"/>
  <c r="D86" i="76"/>
  <c r="C86" i="76"/>
  <c r="D85" i="76"/>
  <c r="C85" i="76"/>
  <c r="D84" i="76"/>
  <c r="C84" i="76"/>
  <c r="D83" i="76"/>
  <c r="C83" i="76"/>
  <c r="D82" i="76"/>
  <c r="C82" i="76"/>
  <c r="D81" i="76"/>
  <c r="C81" i="76"/>
  <c r="D80" i="76"/>
  <c r="C80" i="76"/>
  <c r="D76" i="76"/>
  <c r="C76" i="76"/>
  <c r="D75" i="76"/>
  <c r="C75" i="76"/>
  <c r="D74" i="76"/>
  <c r="C74" i="76"/>
  <c r="D73" i="76"/>
  <c r="C73" i="76"/>
  <c r="D69" i="76"/>
  <c r="C69" i="76"/>
  <c r="D68" i="76"/>
  <c r="C68" i="76"/>
  <c r="D67" i="76"/>
  <c r="C67" i="76"/>
  <c r="D66" i="76"/>
  <c r="C66" i="76"/>
  <c r="D65" i="76"/>
  <c r="C65" i="76"/>
  <c r="D64" i="76"/>
  <c r="C64" i="76"/>
  <c r="D63" i="76"/>
  <c r="C63" i="76"/>
  <c r="D62" i="76"/>
  <c r="C62" i="76"/>
  <c r="D61" i="76"/>
  <c r="C61" i="76"/>
  <c r="D57" i="76"/>
  <c r="C57" i="76"/>
  <c r="D56" i="76"/>
  <c r="C56" i="76"/>
  <c r="D55" i="76"/>
  <c r="C55" i="76"/>
  <c r="D54" i="76"/>
  <c r="C54" i="76"/>
  <c r="D53" i="76"/>
  <c r="C53" i="76"/>
  <c r="D50" i="76"/>
  <c r="C50" i="76"/>
  <c r="D49" i="76"/>
  <c r="C49" i="76"/>
  <c r="D48" i="76"/>
  <c r="C48" i="76"/>
  <c r="D47" i="76"/>
  <c r="C47" i="76"/>
  <c r="D46" i="76"/>
  <c r="C46" i="76"/>
  <c r="D45" i="76"/>
  <c r="C45" i="76"/>
  <c r="D44" i="76"/>
  <c r="C44" i="76"/>
  <c r="D43" i="76"/>
  <c r="C43" i="76"/>
  <c r="D42" i="76"/>
  <c r="C42" i="76"/>
  <c r="D38" i="76"/>
  <c r="C38" i="76"/>
  <c r="D37" i="76"/>
  <c r="C37" i="76"/>
  <c r="D36" i="76"/>
  <c r="C36" i="76"/>
  <c r="D35" i="76"/>
  <c r="C35" i="76"/>
  <c r="D34" i="76"/>
  <c r="C34" i="76"/>
  <c r="D31" i="76"/>
  <c r="C31" i="76"/>
  <c r="D30" i="76"/>
  <c r="C30" i="76"/>
  <c r="D29" i="76"/>
  <c r="C29" i="76"/>
  <c r="D28" i="76"/>
  <c r="C28" i="76"/>
  <c r="D26" i="76"/>
  <c r="C26" i="76"/>
  <c r="D25" i="76"/>
  <c r="C25" i="76"/>
  <c r="D24" i="76"/>
  <c r="C24" i="76"/>
  <c r="D23" i="76"/>
  <c r="C23" i="76"/>
  <c r="D19" i="76"/>
  <c r="C19" i="76"/>
  <c r="D18" i="76"/>
  <c r="C18" i="76"/>
  <c r="D17" i="76"/>
  <c r="C17" i="76"/>
  <c r="D16" i="76"/>
  <c r="C16" i="76"/>
  <c r="D15" i="76"/>
  <c r="C15" i="76"/>
  <c r="D14" i="76"/>
  <c r="C14" i="76"/>
  <c r="D133" i="75"/>
  <c r="C133" i="75"/>
  <c r="D132" i="75"/>
  <c r="C132" i="75"/>
  <c r="D131" i="75"/>
  <c r="C131" i="75"/>
  <c r="D130" i="75"/>
  <c r="C130" i="75"/>
  <c r="D129" i="75"/>
  <c r="C129" i="75"/>
  <c r="D128" i="75"/>
  <c r="C128" i="75"/>
  <c r="D127" i="75"/>
  <c r="C127" i="75"/>
  <c r="D126" i="75"/>
  <c r="C126" i="75"/>
  <c r="D125" i="75"/>
  <c r="C125" i="75"/>
  <c r="D124" i="75"/>
  <c r="C124" i="75"/>
  <c r="D123" i="75"/>
  <c r="C123" i="75"/>
  <c r="D122" i="75"/>
  <c r="C122" i="75"/>
  <c r="D121" i="75"/>
  <c r="C121" i="75"/>
  <c r="D120" i="75"/>
  <c r="C120" i="75"/>
  <c r="D119" i="75"/>
  <c r="C119" i="75"/>
  <c r="D118" i="75"/>
  <c r="C118" i="75"/>
  <c r="D114" i="75"/>
  <c r="C114" i="75"/>
  <c r="D113" i="75"/>
  <c r="C113" i="75"/>
  <c r="D112" i="75"/>
  <c r="C112" i="75"/>
  <c r="D111" i="75"/>
  <c r="C111" i="75"/>
  <c r="D110" i="75"/>
  <c r="C110" i="75"/>
  <c r="D109" i="75"/>
  <c r="C109" i="75"/>
  <c r="D107" i="75"/>
  <c r="C107" i="75"/>
  <c r="D106" i="75"/>
  <c r="C106" i="75"/>
  <c r="D105" i="75"/>
  <c r="C105" i="75"/>
  <c r="D104" i="75"/>
  <c r="C104" i="75"/>
  <c r="D103" i="75"/>
  <c r="C103" i="75"/>
  <c r="D102" i="75"/>
  <c r="C102" i="75"/>
  <c r="D101" i="75"/>
  <c r="C101" i="75"/>
  <c r="D100" i="75"/>
  <c r="C100" i="75"/>
  <c r="D99" i="75"/>
  <c r="C99" i="75"/>
  <c r="D95" i="75"/>
  <c r="C95" i="75"/>
  <c r="D94" i="75"/>
  <c r="C94" i="75"/>
  <c r="D93" i="75"/>
  <c r="C93" i="75"/>
  <c r="D92" i="75"/>
  <c r="C92" i="75"/>
  <c r="D91" i="75"/>
  <c r="C91" i="75"/>
  <c r="D90" i="75"/>
  <c r="C90" i="75"/>
  <c r="D88" i="75"/>
  <c r="C88" i="75"/>
  <c r="D87" i="75"/>
  <c r="C87" i="75"/>
  <c r="D86" i="75"/>
  <c r="C86" i="75"/>
  <c r="D85" i="75"/>
  <c r="C85" i="75"/>
  <c r="D84" i="75"/>
  <c r="C84" i="75"/>
  <c r="D83" i="75"/>
  <c r="C83" i="75"/>
  <c r="D82" i="75"/>
  <c r="C82" i="75"/>
  <c r="D81" i="75"/>
  <c r="C81" i="75"/>
  <c r="D80" i="75"/>
  <c r="C80" i="75"/>
  <c r="D76" i="75"/>
  <c r="C76" i="75"/>
  <c r="D75" i="75"/>
  <c r="C75" i="75"/>
  <c r="D74" i="75"/>
  <c r="C74" i="75"/>
  <c r="D73" i="75"/>
  <c r="C73" i="75"/>
  <c r="D72" i="75"/>
  <c r="C72" i="75"/>
  <c r="D71" i="75"/>
  <c r="C71" i="75"/>
  <c r="D69" i="75"/>
  <c r="C69" i="75"/>
  <c r="D68" i="75"/>
  <c r="C68" i="75"/>
  <c r="D67" i="75"/>
  <c r="C67" i="75"/>
  <c r="D66" i="75"/>
  <c r="C66" i="75"/>
  <c r="D65" i="75"/>
  <c r="C65" i="75"/>
  <c r="D64" i="75"/>
  <c r="C64" i="75"/>
  <c r="D63" i="75"/>
  <c r="C63" i="75"/>
  <c r="D62" i="75"/>
  <c r="C62" i="75"/>
  <c r="D61" i="75"/>
  <c r="C61" i="75"/>
  <c r="D57" i="75"/>
  <c r="C57" i="75"/>
  <c r="D56" i="75"/>
  <c r="C56" i="75"/>
  <c r="D55" i="75"/>
  <c r="C55" i="75"/>
  <c r="D54" i="75"/>
  <c r="C54" i="75"/>
  <c r="D53" i="75"/>
  <c r="C53" i="75"/>
  <c r="D52" i="75"/>
  <c r="C52" i="75"/>
  <c r="D50" i="75"/>
  <c r="C50" i="75"/>
  <c r="D49" i="75"/>
  <c r="C49" i="75"/>
  <c r="D48" i="75"/>
  <c r="C48" i="75"/>
  <c r="D47" i="75"/>
  <c r="C47" i="75"/>
  <c r="D46" i="75"/>
  <c r="C46" i="75"/>
  <c r="D45" i="75"/>
  <c r="C45" i="75"/>
  <c r="D44" i="75"/>
  <c r="C44" i="75"/>
  <c r="D43" i="75"/>
  <c r="C43" i="75"/>
  <c r="D42" i="75"/>
  <c r="C42" i="75"/>
  <c r="D38" i="75"/>
  <c r="C38" i="75"/>
  <c r="D37" i="75"/>
  <c r="C37" i="75"/>
  <c r="D36" i="75"/>
  <c r="C36" i="75"/>
  <c r="D35" i="75"/>
  <c r="C35" i="75"/>
  <c r="D34" i="75"/>
  <c r="C34" i="75"/>
  <c r="D33" i="75"/>
  <c r="C33" i="75"/>
  <c r="D31" i="75"/>
  <c r="C31" i="75"/>
  <c r="D30" i="75"/>
  <c r="C30" i="75"/>
  <c r="D29" i="75"/>
  <c r="C29" i="75"/>
  <c r="D28" i="75"/>
  <c r="C28" i="75"/>
  <c r="D27" i="75"/>
  <c r="C27" i="75"/>
  <c r="D26" i="75"/>
  <c r="C26" i="75"/>
  <c r="D25" i="75"/>
  <c r="C25" i="75"/>
  <c r="D24" i="75"/>
  <c r="C24" i="75"/>
  <c r="D23" i="75"/>
  <c r="C23" i="75"/>
  <c r="D19" i="75"/>
  <c r="C19" i="75"/>
  <c r="D18" i="75"/>
  <c r="C18" i="75"/>
  <c r="D17" i="75"/>
  <c r="C17" i="75"/>
  <c r="D16" i="75"/>
  <c r="C16" i="75"/>
  <c r="D15" i="75"/>
  <c r="C15" i="75"/>
  <c r="D14" i="75"/>
  <c r="C14" i="75"/>
  <c r="D133" i="74"/>
  <c r="C133" i="74"/>
  <c r="D132" i="74"/>
  <c r="C132" i="74"/>
  <c r="D131" i="74"/>
  <c r="C131" i="74"/>
  <c r="D130" i="74"/>
  <c r="C130" i="74"/>
  <c r="D129" i="74"/>
  <c r="C129" i="74"/>
  <c r="D128" i="74"/>
  <c r="C128" i="74"/>
  <c r="D126" i="74"/>
  <c r="C126" i="74"/>
  <c r="D125" i="74"/>
  <c r="C125" i="74"/>
  <c r="D124" i="74"/>
  <c r="C124" i="74"/>
  <c r="D123" i="74"/>
  <c r="C123" i="74"/>
  <c r="D122" i="74"/>
  <c r="C122" i="74"/>
  <c r="D121" i="74"/>
  <c r="C121" i="74"/>
  <c r="D120" i="74"/>
  <c r="C120" i="74"/>
  <c r="D119" i="74"/>
  <c r="C119" i="74"/>
  <c r="D118" i="74"/>
  <c r="C118" i="74"/>
  <c r="D114" i="74"/>
  <c r="C114" i="74"/>
  <c r="D113" i="74"/>
  <c r="C113" i="74"/>
  <c r="D112" i="74"/>
  <c r="C112" i="74"/>
  <c r="D111" i="74"/>
  <c r="C111" i="74"/>
  <c r="D110" i="74"/>
  <c r="C110" i="74"/>
  <c r="D109" i="74"/>
  <c r="C109" i="74"/>
  <c r="D95" i="74"/>
  <c r="C95" i="74"/>
  <c r="D94" i="74"/>
  <c r="C94" i="74"/>
  <c r="D93" i="74"/>
  <c r="C93" i="74"/>
  <c r="D92" i="74"/>
  <c r="C92" i="74"/>
  <c r="D91" i="74"/>
  <c r="C91" i="74"/>
  <c r="D76" i="74"/>
  <c r="C76" i="74"/>
  <c r="D75" i="74"/>
  <c r="C75" i="74"/>
  <c r="D74" i="74"/>
  <c r="C74" i="74"/>
  <c r="D73" i="74"/>
  <c r="C73" i="74"/>
  <c r="D72" i="74"/>
  <c r="C72" i="74"/>
  <c r="D71" i="74"/>
  <c r="C71" i="74"/>
  <c r="D57" i="74"/>
  <c r="C57" i="74"/>
  <c r="D56" i="74"/>
  <c r="C56" i="74"/>
  <c r="D55" i="74"/>
  <c r="C55" i="74"/>
  <c r="D54" i="74"/>
  <c r="C54" i="74"/>
  <c r="D53" i="74"/>
  <c r="C53" i="74"/>
  <c r="D52" i="74"/>
  <c r="C52" i="74"/>
  <c r="D38" i="74"/>
  <c r="C38" i="74"/>
  <c r="D37" i="74"/>
  <c r="C37" i="74"/>
  <c r="D36" i="74"/>
  <c r="C36" i="74"/>
  <c r="D35" i="74"/>
  <c r="C35" i="74"/>
  <c r="D34" i="74"/>
  <c r="C34" i="74"/>
  <c r="D33" i="74"/>
  <c r="C33" i="74"/>
  <c r="D19" i="74"/>
  <c r="C19" i="74"/>
  <c r="D18" i="74"/>
  <c r="C18" i="74"/>
  <c r="D17" i="74"/>
  <c r="C17" i="74"/>
  <c r="D16" i="74"/>
  <c r="C16" i="74"/>
  <c r="D15" i="74"/>
  <c r="C15" i="74"/>
  <c r="D14" i="74"/>
  <c r="C14" i="74"/>
  <c r="D133" i="73"/>
  <c r="C133" i="73"/>
  <c r="D132" i="73"/>
  <c r="C132" i="73"/>
  <c r="D131" i="73"/>
  <c r="C131" i="73"/>
  <c r="D130" i="73"/>
  <c r="C130" i="73"/>
  <c r="D129" i="73"/>
  <c r="C129" i="73"/>
  <c r="D128" i="73"/>
  <c r="C128" i="73"/>
  <c r="C126" i="73"/>
  <c r="C125" i="73"/>
  <c r="C124" i="73"/>
  <c r="C123" i="73"/>
  <c r="C122" i="73"/>
  <c r="C121" i="73"/>
  <c r="C120" i="73"/>
  <c r="C119" i="73"/>
  <c r="C118" i="73"/>
  <c r="D114" i="73"/>
  <c r="C114" i="73"/>
  <c r="D113" i="73"/>
  <c r="C113" i="73"/>
  <c r="D112" i="73"/>
  <c r="C112" i="73"/>
  <c r="D111" i="73"/>
  <c r="C111" i="73"/>
  <c r="D110" i="73"/>
  <c r="C110" i="73"/>
  <c r="D109" i="73"/>
  <c r="C109" i="73"/>
  <c r="C107" i="73"/>
  <c r="C106" i="73"/>
  <c r="C105" i="73"/>
  <c r="C104" i="73"/>
  <c r="C103" i="73"/>
  <c r="C102" i="73"/>
  <c r="C101" i="73"/>
  <c r="C100" i="73"/>
  <c r="C99" i="73"/>
  <c r="D95" i="73"/>
  <c r="C95" i="73"/>
  <c r="D94" i="73"/>
  <c r="C94" i="73"/>
  <c r="D93" i="73"/>
  <c r="C93" i="73"/>
  <c r="D92" i="73"/>
  <c r="C92" i="73"/>
  <c r="D91" i="73"/>
  <c r="C91" i="73"/>
  <c r="D90" i="73"/>
  <c r="C90" i="73"/>
  <c r="C88" i="73"/>
  <c r="C87" i="73"/>
  <c r="C86" i="73"/>
  <c r="C85" i="73"/>
  <c r="C84" i="73"/>
  <c r="C83" i="73"/>
  <c r="C82" i="73"/>
  <c r="C81" i="73"/>
  <c r="C80" i="73"/>
  <c r="D76" i="73"/>
  <c r="C76" i="73"/>
  <c r="D75" i="73"/>
  <c r="C75" i="73"/>
  <c r="D74" i="73"/>
  <c r="C74" i="73"/>
  <c r="D73" i="73"/>
  <c r="C73" i="73"/>
  <c r="D72" i="73"/>
  <c r="C72" i="73"/>
  <c r="D71" i="73"/>
  <c r="C71" i="73"/>
  <c r="C69" i="73"/>
  <c r="C68" i="73"/>
  <c r="C67" i="73"/>
  <c r="C66" i="73"/>
  <c r="C65" i="73"/>
  <c r="C64" i="73"/>
  <c r="C63" i="73"/>
  <c r="C62" i="73"/>
  <c r="C61" i="73"/>
  <c r="D57" i="73"/>
  <c r="C57" i="73"/>
  <c r="D56" i="73"/>
  <c r="C56" i="73"/>
  <c r="D55" i="73"/>
  <c r="C55" i="73"/>
  <c r="D54" i="73"/>
  <c r="C54" i="73"/>
  <c r="D53" i="73"/>
  <c r="C53" i="73"/>
  <c r="D52" i="73"/>
  <c r="C52" i="73"/>
  <c r="C50" i="73"/>
  <c r="C49" i="73"/>
  <c r="C48" i="73"/>
  <c r="C47" i="73"/>
  <c r="C46" i="73"/>
  <c r="C45" i="73"/>
  <c r="C44" i="73"/>
  <c r="C43" i="73"/>
  <c r="C42" i="73"/>
  <c r="D38" i="73"/>
  <c r="C38" i="73"/>
  <c r="D37" i="73"/>
  <c r="C37" i="73"/>
  <c r="D36" i="73"/>
  <c r="C36" i="73"/>
  <c r="D35" i="73"/>
  <c r="C35" i="73"/>
  <c r="D34" i="73"/>
  <c r="C34" i="73"/>
  <c r="D33" i="73"/>
  <c r="C33" i="73"/>
  <c r="C31" i="73"/>
  <c r="C30" i="73"/>
  <c r="C29" i="73"/>
  <c r="C28" i="73"/>
  <c r="C27" i="73"/>
  <c r="C26" i="73"/>
  <c r="C25" i="73"/>
  <c r="C24" i="73"/>
  <c r="C23" i="73"/>
  <c r="D19" i="73"/>
  <c r="C19" i="73"/>
  <c r="D18" i="73"/>
  <c r="C18" i="73"/>
  <c r="D17" i="73"/>
  <c r="C17" i="73"/>
  <c r="D16" i="73"/>
  <c r="C16" i="73"/>
  <c r="D15" i="73"/>
  <c r="C15" i="73"/>
  <c r="D14" i="73"/>
  <c r="C14" i="73"/>
  <c r="D133" i="72"/>
  <c r="C133" i="72"/>
  <c r="D132" i="72"/>
  <c r="C132" i="72"/>
  <c r="D131" i="72"/>
  <c r="C131" i="72"/>
  <c r="D130" i="72"/>
  <c r="C130" i="72"/>
  <c r="D129" i="72"/>
  <c r="C129" i="72"/>
  <c r="D128" i="72"/>
  <c r="C128" i="72"/>
  <c r="C126" i="72"/>
  <c r="C125" i="72"/>
  <c r="C124" i="72"/>
  <c r="C123" i="72"/>
  <c r="C122" i="72"/>
  <c r="C121" i="72"/>
  <c r="C120" i="72"/>
  <c r="C119" i="72"/>
  <c r="C118" i="72"/>
  <c r="D114" i="72"/>
  <c r="C114" i="72"/>
  <c r="D113" i="72"/>
  <c r="C113" i="72"/>
  <c r="D112" i="72"/>
  <c r="C112" i="72"/>
  <c r="D111" i="72"/>
  <c r="C111" i="72"/>
  <c r="D110" i="72"/>
  <c r="C110" i="72"/>
  <c r="D109" i="72"/>
  <c r="C109" i="72"/>
  <c r="C107" i="72"/>
  <c r="C106" i="72"/>
  <c r="C105" i="72"/>
  <c r="C104" i="72"/>
  <c r="C103" i="72"/>
  <c r="C102" i="72"/>
  <c r="C101" i="72"/>
  <c r="C100" i="72"/>
  <c r="C99" i="72"/>
  <c r="D95" i="72"/>
  <c r="C95" i="72"/>
  <c r="D94" i="72"/>
  <c r="C94" i="72"/>
  <c r="D93" i="72"/>
  <c r="C93" i="72"/>
  <c r="D92" i="72"/>
  <c r="C92" i="72"/>
  <c r="D91" i="72"/>
  <c r="C91" i="72"/>
  <c r="D90" i="72"/>
  <c r="C90" i="72"/>
  <c r="C88" i="72"/>
  <c r="C87" i="72"/>
  <c r="C86" i="72"/>
  <c r="C85" i="72"/>
  <c r="C84" i="72"/>
  <c r="C83" i="72"/>
  <c r="C82" i="72"/>
  <c r="C81" i="72"/>
  <c r="C80" i="72"/>
  <c r="D76" i="72"/>
  <c r="C76" i="72"/>
  <c r="D75" i="72"/>
  <c r="C75" i="72"/>
  <c r="D74" i="72"/>
  <c r="C74" i="72"/>
  <c r="D73" i="72"/>
  <c r="C73" i="72"/>
  <c r="D72" i="72"/>
  <c r="C72" i="72"/>
  <c r="D71" i="72"/>
  <c r="C71" i="72"/>
  <c r="C69" i="72"/>
  <c r="C68" i="72"/>
  <c r="C67" i="72"/>
  <c r="C66" i="72"/>
  <c r="C65" i="72"/>
  <c r="C64" i="72"/>
  <c r="C63" i="72"/>
  <c r="C62" i="72"/>
  <c r="C61" i="72"/>
  <c r="D57" i="72"/>
  <c r="C57" i="72"/>
  <c r="D56" i="72"/>
  <c r="C56" i="72"/>
  <c r="D55" i="72"/>
  <c r="C55" i="72"/>
  <c r="D54" i="72"/>
  <c r="C54" i="72"/>
  <c r="D53" i="72"/>
  <c r="C53" i="72"/>
  <c r="D52" i="72"/>
  <c r="C52" i="72"/>
  <c r="C50" i="72"/>
  <c r="C49" i="72"/>
  <c r="C48" i="72"/>
  <c r="C47" i="72"/>
  <c r="C46" i="72"/>
  <c r="C45" i="72"/>
  <c r="C44" i="72"/>
  <c r="C43" i="72"/>
  <c r="C42" i="72"/>
  <c r="D38" i="72"/>
  <c r="C38" i="72"/>
  <c r="D37" i="72"/>
  <c r="C37" i="72"/>
  <c r="D36" i="72"/>
  <c r="C36" i="72"/>
  <c r="D35" i="72"/>
  <c r="C35" i="72"/>
  <c r="D34" i="72"/>
  <c r="C34" i="72"/>
  <c r="D33" i="72"/>
  <c r="C33" i="72"/>
  <c r="C31" i="72"/>
  <c r="C30" i="72"/>
  <c r="C29" i="72"/>
  <c r="C28" i="72"/>
  <c r="C27" i="72"/>
  <c r="C26" i="72"/>
  <c r="C25" i="72"/>
  <c r="C24" i="72"/>
  <c r="C23" i="72"/>
  <c r="D19" i="72"/>
  <c r="C19" i="72"/>
  <c r="D18" i="72"/>
  <c r="C18" i="72"/>
  <c r="D17" i="72"/>
  <c r="C17" i="72"/>
  <c r="D16" i="72"/>
  <c r="C16" i="72"/>
  <c r="D15" i="72"/>
  <c r="C15" i="72"/>
  <c r="D14" i="72"/>
  <c r="C14" i="72"/>
  <c r="D133" i="71"/>
  <c r="C133" i="71"/>
  <c r="D132" i="71"/>
  <c r="C132" i="71"/>
  <c r="D131" i="71"/>
  <c r="C131" i="71"/>
  <c r="D130" i="71"/>
  <c r="C130" i="71"/>
  <c r="D129" i="71"/>
  <c r="C129" i="71"/>
  <c r="D128" i="71"/>
  <c r="C128" i="71"/>
  <c r="D127" i="71"/>
  <c r="C127" i="71"/>
  <c r="D126" i="71"/>
  <c r="C126" i="71"/>
  <c r="D125" i="71"/>
  <c r="C125" i="71"/>
  <c r="D124" i="71"/>
  <c r="C124" i="71"/>
  <c r="D123" i="71"/>
  <c r="C123" i="71"/>
  <c r="D122" i="71"/>
  <c r="C122" i="71"/>
  <c r="D121" i="71"/>
  <c r="C121" i="71"/>
  <c r="D120" i="71"/>
  <c r="C120" i="71"/>
  <c r="D119" i="71"/>
  <c r="C119" i="71"/>
  <c r="D118" i="71"/>
  <c r="C118" i="71"/>
  <c r="D114" i="71"/>
  <c r="C114" i="71"/>
  <c r="D113" i="71"/>
  <c r="C113" i="71"/>
  <c r="D112" i="71"/>
  <c r="C112" i="71"/>
  <c r="D111" i="71"/>
  <c r="C111" i="71"/>
  <c r="D110" i="71"/>
  <c r="C110" i="71"/>
  <c r="D109" i="71"/>
  <c r="C109" i="71"/>
  <c r="C107" i="71"/>
  <c r="C106" i="71"/>
  <c r="C105" i="71"/>
  <c r="C104" i="71"/>
  <c r="C103" i="71"/>
  <c r="C102" i="71"/>
  <c r="C101" i="71"/>
  <c r="C100" i="71"/>
  <c r="C99" i="71"/>
  <c r="D95" i="71"/>
  <c r="C95" i="71"/>
  <c r="D94" i="71"/>
  <c r="C94" i="71"/>
  <c r="D93" i="71"/>
  <c r="C93" i="71"/>
  <c r="D92" i="71"/>
  <c r="C92" i="71"/>
  <c r="D91" i="71"/>
  <c r="C91" i="71"/>
  <c r="D90" i="71"/>
  <c r="C90" i="71"/>
  <c r="C88" i="71"/>
  <c r="C87" i="71"/>
  <c r="C86" i="71"/>
  <c r="C85" i="71"/>
  <c r="C84" i="71"/>
  <c r="C83" i="71"/>
  <c r="C82" i="71"/>
  <c r="C81" i="71"/>
  <c r="C80" i="71"/>
  <c r="D76" i="71"/>
  <c r="C76" i="71"/>
  <c r="D75" i="71"/>
  <c r="C75" i="71"/>
  <c r="D74" i="71"/>
  <c r="C74" i="71"/>
  <c r="D73" i="71"/>
  <c r="C73" i="71"/>
  <c r="D72" i="71"/>
  <c r="C72" i="71"/>
  <c r="D71" i="71"/>
  <c r="C71" i="71"/>
  <c r="C69" i="71"/>
  <c r="C68" i="71"/>
  <c r="C67" i="71"/>
  <c r="C66" i="71"/>
  <c r="C65" i="71"/>
  <c r="C64" i="71"/>
  <c r="C63" i="71"/>
  <c r="C62" i="71"/>
  <c r="C61" i="71"/>
  <c r="D57" i="71"/>
  <c r="C57" i="71"/>
  <c r="D56" i="71"/>
  <c r="C56" i="71"/>
  <c r="D55" i="71"/>
  <c r="C55" i="71"/>
  <c r="D54" i="71"/>
  <c r="C54" i="71"/>
  <c r="D53" i="71"/>
  <c r="C53" i="71"/>
  <c r="D52" i="71"/>
  <c r="C52" i="71"/>
  <c r="C50" i="71"/>
  <c r="C49" i="71"/>
  <c r="C48" i="71"/>
  <c r="C47" i="71"/>
  <c r="C46" i="71"/>
  <c r="C45" i="71"/>
  <c r="C44" i="71"/>
  <c r="C43" i="71"/>
  <c r="C42" i="71"/>
  <c r="D38" i="71"/>
  <c r="C38" i="71"/>
  <c r="D37" i="71"/>
  <c r="C37" i="71"/>
  <c r="D36" i="71"/>
  <c r="C36" i="71"/>
  <c r="D35" i="71"/>
  <c r="C35" i="71"/>
  <c r="D34" i="71"/>
  <c r="C34" i="71"/>
  <c r="D33" i="71"/>
  <c r="C33" i="71"/>
  <c r="C31" i="71"/>
  <c r="C30" i="71"/>
  <c r="C29" i="71"/>
  <c r="C28" i="71"/>
  <c r="C27" i="71"/>
  <c r="C26" i="71"/>
  <c r="C25" i="71"/>
  <c r="C24" i="71"/>
  <c r="C23" i="71"/>
  <c r="D19" i="71"/>
  <c r="C19" i="71"/>
  <c r="D18" i="71"/>
  <c r="C18" i="71"/>
  <c r="D17" i="71"/>
  <c r="C17" i="71"/>
  <c r="D16" i="71"/>
  <c r="C16" i="71"/>
  <c r="D15" i="71"/>
  <c r="C15" i="71"/>
  <c r="D14" i="71"/>
  <c r="C14" i="71"/>
  <c r="D133" i="70"/>
  <c r="C133" i="70"/>
  <c r="D132" i="70"/>
  <c r="C132" i="70"/>
  <c r="D131" i="70"/>
  <c r="C131" i="70"/>
  <c r="D130" i="70"/>
  <c r="C130" i="70"/>
  <c r="D129" i="70"/>
  <c r="C129" i="70"/>
  <c r="D128" i="70"/>
  <c r="C128" i="70"/>
  <c r="D127" i="70"/>
  <c r="C127" i="70"/>
  <c r="D126" i="70"/>
  <c r="C126" i="70"/>
  <c r="D125" i="70"/>
  <c r="C125" i="70"/>
  <c r="D124" i="70"/>
  <c r="C124" i="70"/>
  <c r="D123" i="70"/>
  <c r="C123" i="70"/>
  <c r="D122" i="70"/>
  <c r="C122" i="70"/>
  <c r="D121" i="70"/>
  <c r="C121" i="70"/>
  <c r="D120" i="70"/>
  <c r="C120" i="70"/>
  <c r="D119" i="70"/>
  <c r="C119" i="70"/>
  <c r="D118" i="70"/>
  <c r="C118" i="70"/>
  <c r="D114" i="70"/>
  <c r="C114" i="70"/>
  <c r="D113" i="70"/>
  <c r="C113" i="70"/>
  <c r="D112" i="70"/>
  <c r="C112" i="70"/>
  <c r="D111" i="70"/>
  <c r="C111" i="70"/>
  <c r="D110" i="70"/>
  <c r="C110" i="70"/>
  <c r="D109" i="70"/>
  <c r="C109" i="70"/>
  <c r="D107" i="70"/>
  <c r="C107" i="70"/>
  <c r="D106" i="70"/>
  <c r="C106" i="70"/>
  <c r="D105" i="70"/>
  <c r="C105" i="70"/>
  <c r="D104" i="70"/>
  <c r="C104" i="70"/>
  <c r="D103" i="70"/>
  <c r="C103" i="70"/>
  <c r="D102" i="70"/>
  <c r="C102" i="70"/>
  <c r="D101" i="70"/>
  <c r="C101" i="70"/>
  <c r="D100" i="70"/>
  <c r="C100" i="70"/>
  <c r="C99" i="70"/>
  <c r="D95" i="70"/>
  <c r="C95" i="70"/>
  <c r="D94" i="70"/>
  <c r="C94" i="70"/>
  <c r="D93" i="70"/>
  <c r="C93" i="70"/>
  <c r="D92" i="70"/>
  <c r="C92" i="70"/>
  <c r="D91" i="70"/>
  <c r="C91" i="70"/>
  <c r="D90" i="70"/>
  <c r="C90" i="70"/>
  <c r="D88" i="70"/>
  <c r="C88" i="70"/>
  <c r="D87" i="70"/>
  <c r="C87" i="70"/>
  <c r="D86" i="70"/>
  <c r="C86" i="70"/>
  <c r="D85" i="70"/>
  <c r="C85" i="70"/>
  <c r="D84" i="70"/>
  <c r="C84" i="70"/>
  <c r="D83" i="70"/>
  <c r="C83" i="70"/>
  <c r="D82" i="70"/>
  <c r="C82" i="70"/>
  <c r="D81" i="70"/>
  <c r="C81" i="70"/>
  <c r="C80" i="70"/>
  <c r="D76" i="70"/>
  <c r="C76" i="70"/>
  <c r="D75" i="70"/>
  <c r="C75" i="70"/>
  <c r="D74" i="70"/>
  <c r="C74" i="70"/>
  <c r="D73" i="70"/>
  <c r="C73" i="70"/>
  <c r="D72" i="70"/>
  <c r="C72" i="70"/>
  <c r="D71" i="70"/>
  <c r="C71" i="70"/>
  <c r="D69" i="70"/>
  <c r="C69" i="70"/>
  <c r="D68" i="70"/>
  <c r="C68" i="70"/>
  <c r="D67" i="70"/>
  <c r="C67" i="70"/>
  <c r="D66" i="70"/>
  <c r="C66" i="70"/>
  <c r="D65" i="70"/>
  <c r="C65" i="70"/>
  <c r="D64" i="70"/>
  <c r="C64" i="70"/>
  <c r="D63" i="70"/>
  <c r="C63" i="70"/>
  <c r="D62" i="70"/>
  <c r="C62" i="70"/>
  <c r="C61" i="70"/>
  <c r="D57" i="70"/>
  <c r="C57" i="70"/>
  <c r="D56" i="70"/>
  <c r="C56" i="70"/>
  <c r="D55" i="70"/>
  <c r="C55" i="70"/>
  <c r="D54" i="70"/>
  <c r="C54" i="70"/>
  <c r="D53" i="70"/>
  <c r="C53" i="70"/>
  <c r="D52" i="70"/>
  <c r="C52" i="70"/>
  <c r="D50" i="70"/>
  <c r="C50" i="70"/>
  <c r="D49" i="70"/>
  <c r="C49" i="70"/>
  <c r="D48" i="70"/>
  <c r="C48" i="70"/>
  <c r="D47" i="70"/>
  <c r="C47" i="70"/>
  <c r="D46" i="70"/>
  <c r="C46" i="70"/>
  <c r="D45" i="70"/>
  <c r="C45" i="70"/>
  <c r="D44" i="70"/>
  <c r="C44" i="70"/>
  <c r="D43" i="70"/>
  <c r="C43" i="70"/>
  <c r="C42" i="70"/>
  <c r="D38" i="70"/>
  <c r="C38" i="70"/>
  <c r="D37" i="70"/>
  <c r="C37" i="70"/>
  <c r="D36" i="70"/>
  <c r="C36" i="70"/>
  <c r="D35" i="70"/>
  <c r="C35" i="70"/>
  <c r="D34" i="70"/>
  <c r="C34" i="70"/>
  <c r="D33" i="70"/>
  <c r="C33" i="70"/>
  <c r="D31" i="70"/>
  <c r="C31" i="70"/>
  <c r="D30" i="70"/>
  <c r="C30" i="70"/>
  <c r="D29" i="70"/>
  <c r="C29" i="70"/>
  <c r="D28" i="70"/>
  <c r="C28" i="70"/>
  <c r="D27" i="70"/>
  <c r="C27" i="70"/>
  <c r="D26" i="70"/>
  <c r="C26" i="70"/>
  <c r="D25" i="70"/>
  <c r="C25" i="70"/>
  <c r="D24" i="70"/>
  <c r="C24" i="70"/>
  <c r="C23" i="70"/>
  <c r="D19" i="70"/>
  <c r="C19" i="70"/>
  <c r="D18" i="70"/>
  <c r="C18" i="70"/>
  <c r="D17" i="70"/>
  <c r="C17" i="70"/>
  <c r="D16" i="70"/>
  <c r="C16" i="70"/>
  <c r="D15" i="70"/>
  <c r="C15" i="70"/>
  <c r="D14" i="70"/>
  <c r="C14" i="70"/>
  <c r="D133" i="69"/>
  <c r="C133" i="69"/>
  <c r="D132" i="69"/>
  <c r="C132" i="69"/>
  <c r="D131" i="69"/>
  <c r="C131" i="69"/>
  <c r="D130" i="69"/>
  <c r="C130" i="69"/>
  <c r="D129" i="69"/>
  <c r="C129" i="69"/>
  <c r="D128" i="69"/>
  <c r="C128" i="69"/>
  <c r="D127" i="69"/>
  <c r="C127" i="69"/>
  <c r="D126" i="69"/>
  <c r="C126" i="69"/>
  <c r="D125" i="69"/>
  <c r="C125" i="69"/>
  <c r="D124" i="69"/>
  <c r="C124" i="69"/>
  <c r="D123" i="69"/>
  <c r="C123" i="69"/>
  <c r="D122" i="69"/>
  <c r="C122" i="69"/>
  <c r="D121" i="69"/>
  <c r="C121" i="69"/>
  <c r="D120" i="69"/>
  <c r="C120" i="69"/>
  <c r="D119" i="69"/>
  <c r="C119" i="69"/>
  <c r="D118" i="69"/>
  <c r="C118" i="69"/>
  <c r="D114" i="69"/>
  <c r="C114" i="69"/>
  <c r="D113" i="69"/>
  <c r="C113" i="69"/>
  <c r="D112" i="69"/>
  <c r="C112" i="69"/>
  <c r="D111" i="69"/>
  <c r="C111" i="69"/>
  <c r="D110" i="69"/>
  <c r="C110" i="69"/>
  <c r="D109" i="69"/>
  <c r="C109" i="69"/>
  <c r="C107" i="69"/>
  <c r="C106" i="69"/>
  <c r="C105" i="69"/>
  <c r="C104" i="69"/>
  <c r="C103" i="69"/>
  <c r="C102" i="69"/>
  <c r="C101" i="69"/>
  <c r="C100" i="69"/>
  <c r="C99" i="69"/>
  <c r="D95" i="69"/>
  <c r="C95" i="69"/>
  <c r="D94" i="69"/>
  <c r="C94" i="69"/>
  <c r="D93" i="69"/>
  <c r="C93" i="69"/>
  <c r="D92" i="69"/>
  <c r="C92" i="69"/>
  <c r="D91" i="69"/>
  <c r="C91" i="69"/>
  <c r="D90" i="69"/>
  <c r="C90" i="69"/>
  <c r="D89" i="69"/>
  <c r="C89" i="69"/>
  <c r="C88" i="69"/>
  <c r="C87" i="69"/>
  <c r="C86" i="69"/>
  <c r="C85" i="69"/>
  <c r="C84" i="69"/>
  <c r="C83" i="69"/>
  <c r="C82" i="69"/>
  <c r="C81" i="69"/>
  <c r="C80" i="69"/>
  <c r="D76" i="69"/>
  <c r="C76" i="69"/>
  <c r="D75" i="69"/>
  <c r="C75" i="69"/>
  <c r="D74" i="69"/>
  <c r="C74" i="69"/>
  <c r="D73" i="69"/>
  <c r="C73" i="69"/>
  <c r="D72" i="69"/>
  <c r="C72" i="69"/>
  <c r="D71" i="69"/>
  <c r="C71" i="69"/>
  <c r="D70" i="69"/>
  <c r="C70" i="69"/>
  <c r="C69" i="69"/>
  <c r="C68" i="69"/>
  <c r="C67" i="69"/>
  <c r="C66" i="69"/>
  <c r="C65" i="69"/>
  <c r="C64" i="69"/>
  <c r="C63" i="69"/>
  <c r="C62" i="69"/>
  <c r="C61" i="69"/>
  <c r="D57" i="69"/>
  <c r="C57" i="69"/>
  <c r="D56" i="69"/>
  <c r="C56" i="69"/>
  <c r="D55" i="69"/>
  <c r="C55" i="69"/>
  <c r="D54" i="69"/>
  <c r="C54" i="69"/>
  <c r="D53" i="69"/>
  <c r="C53" i="69"/>
  <c r="D52" i="69"/>
  <c r="C52" i="69"/>
  <c r="D51" i="69"/>
  <c r="C51" i="69"/>
  <c r="C50" i="69"/>
  <c r="C49" i="69"/>
  <c r="C48" i="69"/>
  <c r="C47" i="69"/>
  <c r="C46" i="69"/>
  <c r="C45" i="69"/>
  <c r="C44" i="69"/>
  <c r="C43" i="69"/>
  <c r="C42" i="69"/>
  <c r="D38" i="69"/>
  <c r="C38" i="69"/>
  <c r="D37" i="69"/>
  <c r="C37" i="69"/>
  <c r="D36" i="69"/>
  <c r="C36" i="69"/>
  <c r="D35" i="69"/>
  <c r="C35" i="69"/>
  <c r="D34" i="69"/>
  <c r="C34" i="69"/>
  <c r="D33" i="69"/>
  <c r="C33" i="69"/>
  <c r="D32" i="69"/>
  <c r="C32" i="69"/>
  <c r="D31" i="69"/>
  <c r="C31" i="69"/>
  <c r="D30" i="69"/>
  <c r="C30" i="69"/>
  <c r="D29" i="69"/>
  <c r="C29" i="69"/>
  <c r="D28" i="69"/>
  <c r="C28" i="69"/>
  <c r="D27" i="69"/>
  <c r="C27" i="69"/>
  <c r="D26" i="69"/>
  <c r="C26" i="69"/>
  <c r="C25" i="69"/>
  <c r="D24" i="69"/>
  <c r="C24" i="69"/>
  <c r="C23" i="69"/>
  <c r="D19" i="69"/>
  <c r="C19" i="69"/>
  <c r="D18" i="69"/>
  <c r="C18" i="69"/>
  <c r="D17" i="69"/>
  <c r="C17" i="69"/>
  <c r="D16" i="69"/>
  <c r="C16" i="69"/>
  <c r="D15" i="69"/>
  <c r="C15" i="69"/>
  <c r="D14" i="69"/>
  <c r="C14" i="69"/>
  <c r="D13" i="69"/>
  <c r="C13" i="69"/>
  <c r="C11" i="69"/>
  <c r="C10" i="69"/>
  <c r="C9" i="69"/>
  <c r="C8" i="69"/>
  <c r="C7" i="69"/>
  <c r="C6" i="69"/>
  <c r="C5" i="69"/>
  <c r="C4" i="69"/>
  <c r="D133" i="68"/>
  <c r="C133" i="68"/>
  <c r="D132" i="68"/>
  <c r="C132" i="68"/>
  <c r="D131" i="68"/>
  <c r="C131" i="68"/>
  <c r="D130" i="68"/>
  <c r="C130" i="68"/>
  <c r="D129" i="68"/>
  <c r="C129" i="68"/>
  <c r="D128" i="68"/>
  <c r="C128" i="68"/>
  <c r="D127" i="68"/>
  <c r="C127" i="68"/>
  <c r="D126" i="68"/>
  <c r="C126" i="68"/>
  <c r="D125" i="68"/>
  <c r="C125" i="68"/>
  <c r="D124" i="68"/>
  <c r="C124" i="68"/>
  <c r="D123" i="68"/>
  <c r="C123" i="68"/>
  <c r="D122" i="68"/>
  <c r="C122" i="68"/>
  <c r="D121" i="68"/>
  <c r="C121" i="68"/>
  <c r="D120" i="68"/>
  <c r="C120" i="68"/>
  <c r="D119" i="68"/>
  <c r="C119" i="68"/>
  <c r="D118" i="68"/>
  <c r="C118" i="68"/>
  <c r="D114" i="68"/>
  <c r="C114" i="68"/>
  <c r="D113" i="68"/>
  <c r="C113" i="68"/>
  <c r="D112" i="68"/>
  <c r="C112" i="68"/>
  <c r="D111" i="68"/>
  <c r="C111" i="68"/>
  <c r="D110" i="68"/>
  <c r="C110" i="68"/>
  <c r="D109" i="68"/>
  <c r="C109" i="68"/>
  <c r="D108" i="68"/>
  <c r="C108" i="68"/>
  <c r="D107" i="68"/>
  <c r="C107" i="68"/>
  <c r="D106" i="68"/>
  <c r="C106" i="68"/>
  <c r="D105" i="68"/>
  <c r="C105" i="68"/>
  <c r="D104" i="68"/>
  <c r="C104" i="68"/>
  <c r="D103" i="68"/>
  <c r="C103" i="68"/>
  <c r="D102" i="68"/>
  <c r="C102" i="68"/>
  <c r="C101" i="68"/>
  <c r="D100" i="68"/>
  <c r="C100" i="68"/>
  <c r="C99" i="68"/>
  <c r="D95" i="68"/>
  <c r="C95" i="68"/>
  <c r="D94" i="68"/>
  <c r="C94" i="68"/>
  <c r="D93" i="68"/>
  <c r="C93" i="68"/>
  <c r="D92" i="68"/>
  <c r="C92" i="68"/>
  <c r="D91" i="68"/>
  <c r="C91" i="68"/>
  <c r="D90" i="68"/>
  <c r="C90" i="68"/>
  <c r="D89" i="68"/>
  <c r="C89" i="68"/>
  <c r="C88" i="68"/>
  <c r="C87" i="68"/>
  <c r="C86" i="68"/>
  <c r="C85" i="68"/>
  <c r="C84" i="68"/>
  <c r="C83" i="68"/>
  <c r="C82" i="68"/>
  <c r="C81" i="68"/>
  <c r="C80" i="68"/>
  <c r="D76" i="68"/>
  <c r="C76" i="68"/>
  <c r="D75" i="68"/>
  <c r="C75" i="68"/>
  <c r="D74" i="68"/>
  <c r="C74" i="68"/>
  <c r="D73" i="68"/>
  <c r="C73" i="68"/>
  <c r="D72" i="68"/>
  <c r="C72" i="68"/>
  <c r="D71" i="68"/>
  <c r="C71" i="68"/>
  <c r="D70" i="68"/>
  <c r="C70" i="68"/>
  <c r="C69" i="68"/>
  <c r="C68" i="68"/>
  <c r="C67" i="68"/>
  <c r="C66" i="68"/>
  <c r="C65" i="68"/>
  <c r="C64" i="68"/>
  <c r="C63" i="68"/>
  <c r="C62" i="68"/>
  <c r="C61" i="68"/>
  <c r="D57" i="68"/>
  <c r="C57" i="68"/>
  <c r="D56" i="68"/>
  <c r="C56" i="68"/>
  <c r="D55" i="68"/>
  <c r="C55" i="68"/>
  <c r="D54" i="68"/>
  <c r="C54" i="68"/>
  <c r="D53" i="68"/>
  <c r="C53" i="68"/>
  <c r="D52" i="68"/>
  <c r="C52" i="68"/>
  <c r="D51" i="68"/>
  <c r="C51" i="68"/>
  <c r="C50" i="68"/>
  <c r="C49" i="68"/>
  <c r="C48" i="68"/>
  <c r="C47" i="68"/>
  <c r="C46" i="68"/>
  <c r="C45" i="68"/>
  <c r="C44" i="68"/>
  <c r="C43" i="68"/>
  <c r="C42" i="68"/>
  <c r="D38" i="68"/>
  <c r="C38" i="68"/>
  <c r="D37" i="68"/>
  <c r="C37" i="68"/>
  <c r="D36" i="68"/>
  <c r="C36" i="68"/>
  <c r="D35" i="68"/>
  <c r="C35" i="68"/>
  <c r="D34" i="68"/>
  <c r="C34" i="68"/>
  <c r="D33" i="68"/>
  <c r="C33" i="68"/>
  <c r="D32" i="68"/>
  <c r="C32" i="68"/>
  <c r="C31" i="68"/>
  <c r="C30" i="68"/>
  <c r="C29" i="68"/>
  <c r="C28" i="68"/>
  <c r="C27" i="68"/>
  <c r="C26" i="68"/>
  <c r="C25" i="68"/>
  <c r="C24" i="68"/>
  <c r="C23" i="68"/>
  <c r="D19" i="68"/>
  <c r="C19" i="68"/>
  <c r="D18" i="68"/>
  <c r="C18" i="68"/>
  <c r="D17" i="68"/>
  <c r="C17" i="68"/>
  <c r="D16" i="68"/>
  <c r="C16" i="68"/>
  <c r="D15" i="68"/>
  <c r="C15" i="68"/>
  <c r="D14" i="68"/>
  <c r="C14" i="68"/>
  <c r="D13" i="68"/>
  <c r="C13" i="68"/>
  <c r="D133" i="67"/>
  <c r="C133" i="67"/>
  <c r="D132" i="67"/>
  <c r="C132" i="67"/>
  <c r="D131" i="67"/>
  <c r="C131" i="67"/>
  <c r="D130" i="67"/>
  <c r="C130" i="67"/>
  <c r="D129" i="67"/>
  <c r="C129" i="67"/>
  <c r="D128" i="67"/>
  <c r="C128" i="67"/>
  <c r="D127" i="67"/>
  <c r="C127" i="67"/>
  <c r="D126" i="67"/>
  <c r="C126" i="67"/>
  <c r="D125" i="67"/>
  <c r="C125" i="67"/>
  <c r="D124" i="67"/>
  <c r="C124" i="67"/>
  <c r="D123" i="67"/>
  <c r="C123" i="67"/>
  <c r="D122" i="67"/>
  <c r="C122" i="67"/>
  <c r="D121" i="67"/>
  <c r="C121" i="67"/>
  <c r="D120" i="67"/>
  <c r="C120" i="67"/>
  <c r="D119" i="67"/>
  <c r="C119" i="67"/>
  <c r="D118" i="67"/>
  <c r="C118" i="67"/>
  <c r="D114" i="67"/>
  <c r="C114" i="67"/>
  <c r="D113" i="67"/>
  <c r="C113" i="67"/>
  <c r="D112" i="67"/>
  <c r="C112" i="67"/>
  <c r="D111" i="67"/>
  <c r="C111" i="67"/>
  <c r="D110" i="67"/>
  <c r="C110" i="67"/>
  <c r="D109" i="67"/>
  <c r="C109" i="67"/>
  <c r="D108" i="67"/>
  <c r="D107" i="67"/>
  <c r="C107" i="67"/>
  <c r="D106" i="67"/>
  <c r="C106" i="67"/>
  <c r="D105" i="67"/>
  <c r="C105" i="67"/>
  <c r="D104" i="67"/>
  <c r="C104" i="67"/>
  <c r="D103" i="67"/>
  <c r="C103" i="67"/>
  <c r="D102" i="67"/>
  <c r="C102" i="67"/>
  <c r="C101" i="67"/>
  <c r="D100" i="67"/>
  <c r="C100" i="67"/>
  <c r="C99" i="67"/>
  <c r="D95" i="67"/>
  <c r="C95" i="67"/>
  <c r="D94" i="67"/>
  <c r="C94" i="67"/>
  <c r="D93" i="67"/>
  <c r="C93" i="67"/>
  <c r="D92" i="67"/>
  <c r="C92" i="67"/>
  <c r="D91" i="67"/>
  <c r="C91" i="67"/>
  <c r="D90" i="67"/>
  <c r="C90" i="67"/>
  <c r="D89" i="67"/>
  <c r="C89" i="67"/>
  <c r="D88" i="67"/>
  <c r="C88" i="67"/>
  <c r="D87" i="67"/>
  <c r="C87" i="67"/>
  <c r="D86" i="67"/>
  <c r="C86" i="67"/>
  <c r="D85" i="67"/>
  <c r="C85" i="67"/>
  <c r="D84" i="67"/>
  <c r="C84" i="67"/>
  <c r="D83" i="67"/>
  <c r="C83" i="67"/>
  <c r="C82" i="67"/>
  <c r="D81" i="67"/>
  <c r="C81" i="67"/>
  <c r="C80" i="67"/>
  <c r="D76" i="67"/>
  <c r="C76" i="67"/>
  <c r="D75" i="67"/>
  <c r="C75" i="67"/>
  <c r="D74" i="67"/>
  <c r="C74" i="67"/>
  <c r="D73" i="67"/>
  <c r="C73" i="67"/>
  <c r="D72" i="67"/>
  <c r="C72" i="67"/>
  <c r="D71" i="67"/>
  <c r="C71" i="67"/>
  <c r="D70" i="67"/>
  <c r="C70" i="67"/>
  <c r="D69" i="67"/>
  <c r="C69" i="67"/>
  <c r="D68" i="67"/>
  <c r="C68" i="67"/>
  <c r="D67" i="67"/>
  <c r="C67" i="67"/>
  <c r="D66" i="67"/>
  <c r="C66" i="67"/>
  <c r="D65" i="67"/>
  <c r="C65" i="67"/>
  <c r="D64" i="67"/>
  <c r="C64" i="67"/>
  <c r="C63" i="67"/>
  <c r="D62" i="67"/>
  <c r="C62" i="67"/>
  <c r="C61" i="67"/>
  <c r="D57" i="67"/>
  <c r="C57" i="67"/>
  <c r="D56" i="67"/>
  <c r="C56" i="67"/>
  <c r="D55" i="67"/>
  <c r="C55" i="67"/>
  <c r="D54" i="67"/>
  <c r="C54" i="67"/>
  <c r="D53" i="67"/>
  <c r="C53" i="67"/>
  <c r="D52" i="67"/>
  <c r="C52" i="67"/>
  <c r="D51" i="67"/>
  <c r="C51" i="67"/>
  <c r="D50" i="67"/>
  <c r="C50" i="67"/>
  <c r="D49" i="67"/>
  <c r="C49" i="67"/>
  <c r="D48" i="67"/>
  <c r="C48" i="67"/>
  <c r="D47" i="67"/>
  <c r="C47" i="67"/>
  <c r="D46" i="67"/>
  <c r="C46" i="67"/>
  <c r="D45" i="67"/>
  <c r="C45" i="67"/>
  <c r="C44" i="67"/>
  <c r="D43" i="67"/>
  <c r="C43" i="67"/>
  <c r="C42" i="67"/>
  <c r="D38" i="67"/>
  <c r="C38" i="67"/>
  <c r="D37" i="67"/>
  <c r="C37" i="67"/>
  <c r="D36" i="67"/>
  <c r="C36" i="67"/>
  <c r="D35" i="67"/>
  <c r="C35" i="67"/>
  <c r="D34" i="67"/>
  <c r="C34" i="67"/>
  <c r="D33" i="67"/>
  <c r="C33" i="67"/>
  <c r="D32" i="67"/>
  <c r="C32" i="67"/>
  <c r="D31" i="67"/>
  <c r="C31" i="67"/>
  <c r="D30" i="67"/>
  <c r="C30" i="67"/>
  <c r="D29" i="67"/>
  <c r="C29" i="67"/>
  <c r="D28" i="67"/>
  <c r="C28" i="67"/>
  <c r="D27" i="67"/>
  <c r="C27" i="67"/>
  <c r="D26" i="67"/>
  <c r="C26" i="67"/>
  <c r="C25" i="67"/>
  <c r="D24" i="67"/>
  <c r="C24" i="67"/>
  <c r="C23" i="67"/>
  <c r="D130" i="66"/>
  <c r="C130" i="66"/>
  <c r="D129" i="66"/>
  <c r="C129" i="66"/>
  <c r="D128" i="66"/>
  <c r="C128" i="66"/>
  <c r="D127" i="66"/>
  <c r="C127" i="66"/>
  <c r="D126" i="66"/>
  <c r="C126" i="66"/>
  <c r="D125" i="66"/>
  <c r="C125" i="66"/>
  <c r="D124" i="66"/>
  <c r="C124" i="66"/>
  <c r="D123" i="66"/>
  <c r="C123" i="66"/>
  <c r="D122" i="66"/>
  <c r="C122" i="66"/>
  <c r="D121" i="66"/>
  <c r="C121" i="66"/>
  <c r="D120" i="66"/>
  <c r="C120" i="66"/>
  <c r="D119" i="66"/>
  <c r="C119" i="66"/>
  <c r="D118" i="66"/>
  <c r="C118" i="66"/>
  <c r="D114" i="66"/>
  <c r="C114" i="66"/>
  <c r="D113" i="66"/>
  <c r="C113" i="66"/>
  <c r="D112" i="66"/>
  <c r="C112" i="66"/>
  <c r="D111" i="66"/>
  <c r="C111" i="66"/>
  <c r="D110" i="66"/>
  <c r="C110" i="66"/>
  <c r="D109" i="66"/>
  <c r="C109" i="66"/>
  <c r="D108" i="66"/>
  <c r="C108" i="66"/>
  <c r="D107" i="66"/>
  <c r="C107" i="66"/>
  <c r="D106" i="66"/>
  <c r="C106" i="66"/>
  <c r="D105" i="66"/>
  <c r="C105" i="66"/>
  <c r="D104" i="66"/>
  <c r="C104" i="66"/>
  <c r="D103" i="66"/>
  <c r="C103" i="66"/>
  <c r="D102" i="66"/>
  <c r="C102" i="66"/>
  <c r="D101" i="66"/>
  <c r="C101" i="66"/>
  <c r="D100" i="66"/>
  <c r="C100" i="66"/>
  <c r="D99" i="66"/>
  <c r="C99" i="66"/>
  <c r="D95" i="66"/>
  <c r="C95" i="66"/>
  <c r="D94" i="66"/>
  <c r="C94" i="66"/>
  <c r="D93" i="66"/>
  <c r="C93" i="66"/>
  <c r="D92" i="66"/>
  <c r="C92" i="66"/>
  <c r="D91" i="66"/>
  <c r="C91" i="66"/>
  <c r="D90" i="66"/>
  <c r="C90" i="66"/>
  <c r="D89" i="66"/>
  <c r="C89" i="66"/>
  <c r="D88" i="66"/>
  <c r="C88" i="66"/>
  <c r="D87" i="66"/>
  <c r="C87" i="66"/>
  <c r="D86" i="66"/>
  <c r="C86" i="66"/>
  <c r="D85" i="66"/>
  <c r="C85" i="66"/>
  <c r="D84" i="66"/>
  <c r="C84" i="66"/>
  <c r="D83" i="66"/>
  <c r="C83" i="66"/>
  <c r="D82" i="66"/>
  <c r="C82" i="66"/>
  <c r="D81" i="66"/>
  <c r="C81" i="66"/>
  <c r="D80" i="66"/>
  <c r="C80" i="66"/>
  <c r="D76" i="66"/>
  <c r="C76" i="66"/>
  <c r="D75" i="66"/>
  <c r="C75" i="66"/>
  <c r="D74" i="66"/>
  <c r="C74" i="66"/>
  <c r="D73" i="66"/>
  <c r="C73" i="66"/>
  <c r="D72" i="66"/>
  <c r="C72" i="66"/>
  <c r="D71" i="66"/>
  <c r="C71" i="66"/>
  <c r="D70" i="66"/>
  <c r="C70" i="66"/>
  <c r="D69" i="66"/>
  <c r="C69" i="66"/>
  <c r="D68" i="66"/>
  <c r="C68" i="66"/>
  <c r="D67" i="66"/>
  <c r="C67" i="66"/>
  <c r="D66" i="66"/>
  <c r="C66" i="66"/>
  <c r="D65" i="66"/>
  <c r="C65" i="66"/>
  <c r="D64" i="66"/>
  <c r="C64" i="66"/>
  <c r="D63" i="66"/>
  <c r="C63" i="66"/>
  <c r="D62" i="66"/>
  <c r="C62" i="66"/>
  <c r="D61" i="66"/>
  <c r="C61" i="66"/>
  <c r="D57" i="66"/>
  <c r="C57" i="66"/>
  <c r="D56" i="66"/>
  <c r="C56" i="66"/>
  <c r="D55" i="66"/>
  <c r="C55" i="66"/>
  <c r="D54" i="66"/>
  <c r="C54" i="66"/>
  <c r="D53" i="66"/>
  <c r="C53" i="66"/>
  <c r="D52" i="66"/>
  <c r="C52" i="66"/>
  <c r="D51" i="66"/>
  <c r="C51" i="66"/>
  <c r="D50" i="66"/>
  <c r="C50" i="66"/>
  <c r="D49" i="66"/>
  <c r="C49" i="66"/>
  <c r="D48" i="66"/>
  <c r="C48" i="66"/>
  <c r="D47" i="66"/>
  <c r="C47" i="66"/>
  <c r="D46" i="66"/>
  <c r="C46" i="66"/>
  <c r="D45" i="66"/>
  <c r="C45" i="66"/>
  <c r="D44" i="66"/>
  <c r="C44" i="66"/>
  <c r="D43" i="66"/>
  <c r="C43" i="66"/>
  <c r="D42" i="66"/>
  <c r="C42" i="66"/>
  <c r="D38" i="66"/>
  <c r="C38" i="66"/>
  <c r="D37" i="66"/>
  <c r="C37" i="66"/>
  <c r="D36" i="66"/>
  <c r="C36" i="66"/>
  <c r="D35" i="66"/>
  <c r="C35" i="66"/>
  <c r="D34" i="66"/>
  <c r="C34" i="66"/>
  <c r="D33" i="66"/>
  <c r="C33" i="66"/>
  <c r="D32" i="66"/>
  <c r="C32" i="66"/>
  <c r="D31" i="66"/>
  <c r="C31" i="66"/>
  <c r="D30" i="66"/>
  <c r="C30" i="66"/>
  <c r="D29" i="66"/>
  <c r="C29" i="66"/>
  <c r="D28" i="66"/>
  <c r="C28" i="66"/>
  <c r="D27" i="66"/>
  <c r="C27" i="66"/>
  <c r="D26" i="66"/>
  <c r="C26" i="66"/>
  <c r="D25" i="66"/>
  <c r="C25" i="66"/>
  <c r="D24" i="66"/>
  <c r="C24" i="66"/>
  <c r="D23" i="66"/>
  <c r="C23" i="66"/>
  <c r="D16" i="66"/>
  <c r="C16" i="66"/>
  <c r="D15" i="66"/>
  <c r="C15" i="66"/>
  <c r="D14" i="66"/>
  <c r="C14" i="66"/>
  <c r="D13" i="66"/>
  <c r="C13" i="66"/>
  <c r="D130" i="65"/>
  <c r="C130" i="65"/>
  <c r="D129" i="65"/>
  <c r="C129" i="65"/>
  <c r="D128" i="65"/>
  <c r="C128" i="65"/>
  <c r="D127" i="65"/>
  <c r="C127" i="65"/>
  <c r="D126" i="65"/>
  <c r="C126" i="65"/>
  <c r="D125" i="65"/>
  <c r="C125" i="65"/>
  <c r="D124" i="65"/>
  <c r="C124" i="65"/>
  <c r="D123" i="65"/>
  <c r="C123" i="65"/>
  <c r="D122" i="65"/>
  <c r="C122" i="65"/>
  <c r="D121" i="65"/>
  <c r="C121" i="65"/>
  <c r="D120" i="65"/>
  <c r="C120" i="65"/>
  <c r="D119" i="65"/>
  <c r="C119" i="65"/>
  <c r="D118" i="65"/>
  <c r="C118" i="65"/>
  <c r="D133" i="58"/>
  <c r="C133" i="58"/>
  <c r="D132" i="58"/>
  <c r="C132" i="58"/>
  <c r="D131" i="58"/>
  <c r="C131" i="58"/>
  <c r="D130" i="58"/>
  <c r="C130" i="58"/>
  <c r="D129" i="58"/>
  <c r="C129" i="58"/>
  <c r="D128" i="58"/>
  <c r="C128" i="58"/>
  <c r="D127" i="58"/>
  <c r="C127" i="58"/>
  <c r="D126" i="58"/>
  <c r="C126" i="58"/>
  <c r="D125" i="58"/>
  <c r="C125" i="58"/>
  <c r="D124" i="58"/>
  <c r="C124" i="58"/>
  <c r="D123" i="58"/>
  <c r="C123" i="58"/>
  <c r="D122" i="58"/>
  <c r="C122" i="58"/>
  <c r="D121" i="58"/>
  <c r="C121" i="58"/>
  <c r="D120" i="58"/>
  <c r="C120" i="58"/>
  <c r="D119" i="58"/>
  <c r="C119" i="58"/>
  <c r="D118" i="58"/>
  <c r="C118" i="58"/>
  <c r="D114" i="58"/>
  <c r="C114" i="58"/>
  <c r="D113" i="58"/>
  <c r="C113" i="58"/>
  <c r="D112" i="58"/>
  <c r="C112" i="58"/>
  <c r="D111" i="58"/>
  <c r="C111" i="58"/>
  <c r="D110" i="58"/>
  <c r="C110" i="58"/>
  <c r="D109" i="58"/>
  <c r="C109" i="58"/>
  <c r="D108" i="58"/>
  <c r="C108" i="58"/>
  <c r="D106" i="58"/>
  <c r="C106" i="58"/>
  <c r="D105" i="58"/>
  <c r="C105" i="58"/>
  <c r="D104" i="58"/>
  <c r="C104" i="58"/>
  <c r="D103" i="58"/>
  <c r="C103" i="58"/>
  <c r="D102" i="58"/>
  <c r="C102" i="58"/>
  <c r="D101" i="58"/>
  <c r="C101" i="58"/>
  <c r="D100" i="58"/>
  <c r="C100" i="58"/>
  <c r="D99" i="58"/>
  <c r="C99" i="58"/>
  <c r="D92" i="58"/>
  <c r="C92" i="58"/>
  <c r="D91" i="58"/>
  <c r="C91" i="58"/>
  <c r="D90" i="58"/>
  <c r="C90" i="58"/>
  <c r="D89" i="58"/>
  <c r="C89" i="58"/>
  <c r="D87" i="58"/>
  <c r="C87" i="58"/>
  <c r="D86" i="58"/>
  <c r="C86" i="58"/>
  <c r="D85" i="58"/>
  <c r="C85" i="58"/>
  <c r="D84" i="58"/>
  <c r="C84" i="58"/>
  <c r="D83" i="58"/>
  <c r="C83" i="58"/>
  <c r="D82" i="58"/>
  <c r="C82" i="58"/>
  <c r="D81" i="58"/>
  <c r="C81" i="58"/>
  <c r="D80" i="58"/>
  <c r="C80" i="58"/>
  <c r="D73" i="58"/>
  <c r="C73" i="58"/>
  <c r="D72" i="58"/>
  <c r="C72" i="58"/>
  <c r="D71" i="58"/>
  <c r="C71" i="58"/>
  <c r="D70" i="58"/>
  <c r="C70" i="58"/>
  <c r="D68" i="58"/>
  <c r="C68" i="58"/>
  <c r="D67" i="58"/>
  <c r="C67" i="58"/>
  <c r="D66" i="58"/>
  <c r="C66" i="58"/>
  <c r="D64" i="58"/>
  <c r="C64" i="58"/>
  <c r="D63" i="58"/>
  <c r="C63" i="58"/>
  <c r="D62" i="58"/>
  <c r="C62" i="58"/>
  <c r="D61" i="58"/>
  <c r="C61" i="58"/>
  <c r="D54" i="58"/>
  <c r="C54" i="58"/>
  <c r="D53" i="58"/>
  <c r="C53" i="58"/>
  <c r="D52" i="58"/>
  <c r="C52" i="58"/>
  <c r="D51" i="58"/>
  <c r="C51" i="58"/>
  <c r="D49" i="58"/>
  <c r="C49" i="58"/>
  <c r="D48" i="58"/>
  <c r="C48" i="58"/>
  <c r="D47" i="58"/>
  <c r="C47" i="58"/>
  <c r="D46" i="58"/>
  <c r="C46" i="58"/>
  <c r="D45" i="58"/>
  <c r="C45" i="58"/>
  <c r="D44" i="58"/>
  <c r="C44" i="58"/>
  <c r="D43" i="58"/>
  <c r="C43" i="58"/>
  <c r="D42" i="58"/>
  <c r="C42" i="58"/>
  <c r="D35" i="58"/>
  <c r="C35" i="58"/>
  <c r="D34" i="58"/>
  <c r="C34" i="58"/>
  <c r="D33" i="58"/>
  <c r="C33" i="58"/>
  <c r="D32" i="58"/>
  <c r="C32" i="58"/>
  <c r="D30" i="58"/>
  <c r="C30" i="58"/>
  <c r="D29" i="58"/>
  <c r="C29" i="58"/>
  <c r="D28" i="58"/>
  <c r="C28" i="58"/>
  <c r="D27" i="58"/>
  <c r="C27" i="58"/>
  <c r="D26" i="58"/>
  <c r="C26" i="58"/>
  <c r="D25" i="58"/>
  <c r="C25" i="58"/>
  <c r="D24" i="58"/>
  <c r="C24" i="58"/>
  <c r="D23" i="58"/>
  <c r="C23" i="58"/>
  <c r="D16" i="58"/>
  <c r="C16" i="58"/>
  <c r="D15" i="58"/>
  <c r="C15" i="58"/>
  <c r="D14" i="58"/>
  <c r="C14" i="58"/>
  <c r="D13" i="58"/>
  <c r="C13" i="58"/>
  <c r="D11" i="58"/>
  <c r="C11" i="58"/>
  <c r="D10" i="58"/>
  <c r="C10" i="58"/>
  <c r="D9" i="58"/>
  <c r="C9" i="58"/>
  <c r="D8" i="58"/>
  <c r="C8" i="58"/>
  <c r="D7" i="58"/>
  <c r="C7" i="58"/>
  <c r="D6" i="58"/>
  <c r="C6" i="58"/>
  <c r="D5" i="58"/>
  <c r="C5" i="58"/>
  <c r="D4" i="58"/>
  <c r="C4" i="58"/>
  <c r="D133" i="57"/>
  <c r="C133" i="57"/>
  <c r="D132" i="57"/>
  <c r="C132" i="57"/>
  <c r="D131" i="57"/>
  <c r="C131" i="57"/>
  <c r="D130" i="57"/>
  <c r="C130" i="57"/>
  <c r="D129" i="57"/>
  <c r="C129" i="57"/>
  <c r="D128" i="57"/>
  <c r="C128" i="57"/>
  <c r="D127" i="57"/>
  <c r="C127" i="57"/>
  <c r="D126" i="57"/>
  <c r="C126" i="57"/>
  <c r="D125" i="57"/>
  <c r="C125" i="57"/>
  <c r="D124" i="57"/>
  <c r="C124" i="57"/>
  <c r="D123" i="57"/>
  <c r="C123" i="57"/>
  <c r="D122" i="57"/>
  <c r="C122" i="57"/>
  <c r="D121" i="57"/>
  <c r="C121" i="57"/>
  <c r="D120" i="57"/>
  <c r="C120" i="57"/>
  <c r="D119" i="57"/>
  <c r="C119" i="57"/>
  <c r="D118" i="57"/>
  <c r="C118" i="57"/>
  <c r="D114" i="57"/>
  <c r="C114" i="57"/>
  <c r="D113" i="57"/>
  <c r="C113" i="57"/>
  <c r="D112" i="57"/>
  <c r="C112" i="57"/>
  <c r="D111" i="57"/>
  <c r="C111" i="57"/>
  <c r="D110" i="57"/>
  <c r="C110" i="57"/>
  <c r="D109" i="57"/>
  <c r="C109" i="57"/>
  <c r="D108" i="57"/>
  <c r="C108" i="57"/>
  <c r="D107" i="57"/>
  <c r="C107" i="57"/>
  <c r="D106" i="57"/>
  <c r="C106" i="57"/>
  <c r="D105" i="57"/>
  <c r="C105" i="57"/>
  <c r="D104" i="57"/>
  <c r="C104" i="57"/>
  <c r="D103" i="57"/>
  <c r="C103" i="57"/>
  <c r="D102" i="57"/>
  <c r="C102" i="57"/>
  <c r="D101" i="57"/>
  <c r="C101" i="57"/>
  <c r="D100" i="57"/>
  <c r="C100" i="57"/>
  <c r="D99" i="57"/>
  <c r="C99" i="57"/>
  <c r="D92" i="57"/>
  <c r="C92" i="57"/>
  <c r="D91" i="57"/>
  <c r="C91" i="57"/>
  <c r="D90" i="57"/>
  <c r="C90" i="57"/>
  <c r="D89" i="57"/>
  <c r="C89" i="57"/>
  <c r="D87" i="57"/>
  <c r="C87" i="57"/>
  <c r="D86" i="57"/>
  <c r="C86" i="57"/>
  <c r="D85" i="57"/>
  <c r="C85" i="57"/>
  <c r="D84" i="57"/>
  <c r="C84" i="57"/>
  <c r="D83" i="57"/>
  <c r="C83" i="57"/>
  <c r="D82" i="57"/>
  <c r="C82" i="57"/>
  <c r="D81" i="57"/>
  <c r="C81" i="57"/>
  <c r="D80" i="57"/>
  <c r="C80" i="57"/>
  <c r="D73" i="57"/>
  <c r="C73" i="57"/>
  <c r="D72" i="57"/>
  <c r="C72" i="57"/>
  <c r="D71" i="57"/>
  <c r="C71" i="57"/>
  <c r="D70" i="57"/>
  <c r="C70" i="57"/>
  <c r="D69" i="57"/>
  <c r="C69" i="57"/>
  <c r="D68" i="57"/>
  <c r="C68" i="57"/>
  <c r="D67" i="57"/>
  <c r="C67" i="57"/>
  <c r="D66" i="57"/>
  <c r="C66" i="57"/>
  <c r="D65" i="57"/>
  <c r="C65" i="57"/>
  <c r="D64" i="57"/>
  <c r="C64" i="57"/>
  <c r="D63" i="57"/>
  <c r="C63" i="57"/>
  <c r="D62" i="57"/>
  <c r="C62" i="57"/>
  <c r="D61" i="57"/>
  <c r="C61" i="57"/>
  <c r="D54" i="57"/>
  <c r="C54" i="57"/>
  <c r="D53" i="57"/>
  <c r="C53" i="57"/>
  <c r="D52" i="57"/>
  <c r="C52" i="57"/>
  <c r="D51" i="57"/>
  <c r="C51" i="57"/>
  <c r="D50" i="57"/>
  <c r="C50" i="57"/>
  <c r="D49" i="57"/>
  <c r="C49" i="57"/>
  <c r="D48" i="57"/>
  <c r="C48" i="57"/>
  <c r="D47" i="57"/>
  <c r="C47" i="57"/>
  <c r="D46" i="57"/>
  <c r="C46" i="57"/>
  <c r="D45" i="57"/>
  <c r="C45" i="57"/>
  <c r="D44" i="57"/>
  <c r="C44" i="57"/>
  <c r="D43" i="57"/>
  <c r="C43" i="57"/>
  <c r="D42" i="57"/>
  <c r="C42" i="57"/>
  <c r="D35" i="57"/>
  <c r="C35" i="57"/>
  <c r="D34" i="57"/>
  <c r="C34" i="57"/>
  <c r="D33" i="57"/>
  <c r="C33" i="57"/>
  <c r="D32" i="57"/>
  <c r="C32" i="57"/>
  <c r="D31" i="57"/>
  <c r="C31" i="57"/>
  <c r="D30" i="57"/>
  <c r="C30" i="57"/>
  <c r="D29" i="57"/>
  <c r="C29" i="57"/>
  <c r="D28" i="57"/>
  <c r="C28" i="57"/>
  <c r="D27" i="57"/>
  <c r="C27" i="57"/>
  <c r="D26" i="57"/>
  <c r="C26" i="57"/>
  <c r="D25" i="57"/>
  <c r="C25" i="57"/>
  <c r="D24" i="57"/>
  <c r="C24" i="57"/>
  <c r="D23" i="57"/>
  <c r="C23" i="57"/>
  <c r="D16" i="57"/>
  <c r="C16" i="57"/>
  <c r="D15" i="57"/>
  <c r="C15" i="57"/>
  <c r="D14" i="57"/>
  <c r="C14" i="57"/>
  <c r="D13" i="57"/>
  <c r="C13" i="57"/>
  <c r="D12" i="57"/>
  <c r="C12" i="57"/>
  <c r="D11" i="57"/>
  <c r="C11" i="57"/>
  <c r="D10" i="57"/>
  <c r="C10" i="57"/>
  <c r="D9" i="57"/>
  <c r="C9" i="57"/>
  <c r="D8" i="57"/>
  <c r="C8" i="57"/>
  <c r="D7" i="57"/>
  <c r="C7" i="57"/>
  <c r="D6" i="57"/>
  <c r="C6" i="57"/>
  <c r="D5" i="57"/>
  <c r="C5" i="57"/>
  <c r="D4" i="57"/>
  <c r="C4" i="57"/>
  <c r="D133" i="56"/>
  <c r="C133" i="56"/>
  <c r="D132" i="56"/>
  <c r="C132" i="56"/>
  <c r="D131" i="56"/>
  <c r="C131" i="56"/>
  <c r="D130" i="56"/>
  <c r="C130" i="56"/>
  <c r="D129" i="56"/>
  <c r="C129" i="56"/>
  <c r="D128" i="56"/>
  <c r="C128" i="56"/>
  <c r="D127" i="56"/>
  <c r="C127" i="56"/>
  <c r="D126" i="56"/>
  <c r="C126" i="56"/>
  <c r="D125" i="56"/>
  <c r="C125" i="56"/>
  <c r="D124" i="56"/>
  <c r="C124" i="56"/>
  <c r="D123" i="56"/>
  <c r="C123" i="56"/>
  <c r="D122" i="56"/>
  <c r="C122" i="56"/>
  <c r="D121" i="56"/>
  <c r="C121" i="56"/>
  <c r="D120" i="56"/>
  <c r="C120" i="56"/>
  <c r="D119" i="56"/>
  <c r="C119" i="56"/>
  <c r="D118" i="56"/>
  <c r="C118" i="56"/>
  <c r="D114" i="56"/>
  <c r="C114" i="56"/>
  <c r="D113" i="56"/>
  <c r="C113" i="56"/>
  <c r="D112" i="56"/>
  <c r="C112" i="56"/>
  <c r="D111" i="56"/>
  <c r="C111" i="56"/>
  <c r="D110" i="56"/>
  <c r="C110" i="56"/>
  <c r="D109" i="56"/>
  <c r="C109" i="56"/>
  <c r="D108" i="56"/>
  <c r="C108" i="56"/>
  <c r="D107" i="56"/>
  <c r="C107" i="56"/>
  <c r="D106" i="56"/>
  <c r="C106" i="56"/>
  <c r="D105" i="56"/>
  <c r="C105" i="56"/>
  <c r="D104" i="56"/>
  <c r="C104" i="56"/>
  <c r="D103" i="56"/>
  <c r="C103" i="56"/>
  <c r="D102" i="56"/>
  <c r="C102" i="56"/>
  <c r="D101" i="56"/>
  <c r="C101" i="56"/>
  <c r="D100" i="56"/>
  <c r="C100" i="56"/>
  <c r="D99" i="56"/>
  <c r="C99" i="56"/>
  <c r="D92" i="56"/>
  <c r="C92" i="56"/>
  <c r="D91" i="56"/>
  <c r="C91" i="56"/>
  <c r="D90" i="56"/>
  <c r="C90" i="56"/>
  <c r="D89" i="56"/>
  <c r="C89" i="56"/>
  <c r="D88" i="56"/>
  <c r="C88" i="56"/>
  <c r="D87" i="56"/>
  <c r="C87" i="56"/>
  <c r="D86" i="56"/>
  <c r="C86" i="56"/>
  <c r="D85" i="56"/>
  <c r="C85" i="56"/>
  <c r="D84" i="56"/>
  <c r="C84" i="56"/>
  <c r="D83" i="56"/>
  <c r="C83" i="56"/>
  <c r="D82" i="56"/>
  <c r="C82" i="56"/>
  <c r="D81" i="56"/>
  <c r="C81" i="56"/>
  <c r="D80" i="56"/>
  <c r="C80" i="56"/>
  <c r="D73" i="56"/>
  <c r="C73" i="56"/>
  <c r="D72" i="56"/>
  <c r="C72" i="56"/>
  <c r="D71" i="56"/>
  <c r="C71" i="56"/>
  <c r="D70" i="56"/>
  <c r="C70" i="56"/>
  <c r="D69" i="56"/>
  <c r="C69" i="56"/>
  <c r="D68" i="56"/>
  <c r="C68" i="56"/>
  <c r="D67" i="56"/>
  <c r="C67" i="56"/>
  <c r="D66" i="56"/>
  <c r="C66" i="56"/>
  <c r="D65" i="56"/>
  <c r="C65" i="56"/>
  <c r="D64" i="56"/>
  <c r="C64" i="56"/>
  <c r="D63" i="56"/>
  <c r="C63" i="56"/>
  <c r="D62" i="56"/>
  <c r="C62" i="56"/>
  <c r="D61" i="56"/>
  <c r="C61" i="56"/>
  <c r="D57" i="56"/>
  <c r="C57" i="56"/>
  <c r="D56" i="56"/>
  <c r="C56" i="56"/>
  <c r="D54" i="56"/>
  <c r="C54" i="56"/>
  <c r="D53" i="56"/>
  <c r="C53" i="56"/>
  <c r="D52" i="56"/>
  <c r="C52" i="56"/>
  <c r="D51" i="56"/>
  <c r="C51" i="56"/>
  <c r="D50" i="56"/>
  <c r="C50" i="56"/>
  <c r="D49" i="56"/>
  <c r="C49" i="56"/>
  <c r="D48" i="56"/>
  <c r="C48" i="56"/>
  <c r="D47" i="56"/>
  <c r="C47" i="56"/>
  <c r="D46" i="56"/>
  <c r="C46" i="56"/>
  <c r="D45" i="56"/>
  <c r="C45" i="56"/>
  <c r="D44" i="56"/>
  <c r="C44" i="56"/>
  <c r="D43" i="56"/>
  <c r="C43" i="56"/>
  <c r="D42" i="56"/>
  <c r="C42" i="56"/>
  <c r="D35" i="56"/>
  <c r="C35" i="56"/>
  <c r="D34" i="56"/>
  <c r="C34" i="56"/>
  <c r="D33" i="56"/>
  <c r="C33" i="56"/>
  <c r="D32" i="56"/>
  <c r="C32" i="56"/>
  <c r="D31" i="56"/>
  <c r="C31" i="56"/>
  <c r="D30" i="56"/>
  <c r="C30" i="56"/>
  <c r="D29" i="56"/>
  <c r="C29" i="56"/>
  <c r="D28" i="56"/>
  <c r="C28" i="56"/>
  <c r="D27" i="56"/>
  <c r="C27" i="56"/>
  <c r="D26" i="56"/>
  <c r="C26" i="56"/>
  <c r="D25" i="56"/>
  <c r="C25" i="56"/>
  <c r="D24" i="56"/>
  <c r="C24" i="56"/>
  <c r="D23" i="56"/>
  <c r="C23" i="56"/>
  <c r="D16" i="56"/>
  <c r="C16" i="56"/>
  <c r="D15" i="56"/>
  <c r="C15" i="56"/>
  <c r="D14" i="56"/>
  <c r="C14" i="56"/>
  <c r="D13" i="56"/>
  <c r="C13" i="56"/>
  <c r="D12" i="56"/>
  <c r="C12" i="56"/>
  <c r="D11" i="56"/>
  <c r="C11" i="56"/>
  <c r="D10" i="56"/>
  <c r="C10" i="56"/>
  <c r="D9" i="56"/>
  <c r="C9" i="56"/>
  <c r="D8" i="56"/>
  <c r="C8" i="56"/>
  <c r="D7" i="56"/>
  <c r="C7" i="56"/>
  <c r="D6" i="56"/>
  <c r="C6" i="56"/>
  <c r="D5" i="56"/>
  <c r="C5" i="56"/>
  <c r="D4" i="56"/>
  <c r="C4" i="56"/>
  <c r="D133" i="19"/>
  <c r="C133" i="19"/>
  <c r="D132" i="19"/>
  <c r="C132" i="19"/>
  <c r="D131" i="19"/>
  <c r="C131" i="19"/>
  <c r="D130" i="19"/>
  <c r="C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23" i="19"/>
  <c r="C123" i="19"/>
  <c r="D122" i="19"/>
  <c r="C122" i="19"/>
  <c r="D121" i="19"/>
  <c r="C121" i="19"/>
  <c r="D120" i="19"/>
  <c r="C120" i="19"/>
  <c r="D119" i="19"/>
  <c r="C119" i="19"/>
  <c r="D118" i="19"/>
  <c r="C118" i="19"/>
  <c r="D114" i="19"/>
  <c r="C114" i="19"/>
  <c r="D113" i="19"/>
  <c r="C113" i="19"/>
  <c r="D112" i="19"/>
  <c r="C112" i="19"/>
  <c r="D111" i="19"/>
  <c r="C111" i="19"/>
  <c r="D110" i="19"/>
  <c r="C110" i="19"/>
  <c r="D109" i="19"/>
  <c r="C109" i="19"/>
  <c r="D108" i="19"/>
  <c r="C108" i="19"/>
  <c r="D107" i="19"/>
  <c r="C107" i="19"/>
  <c r="D106" i="19"/>
  <c r="C106" i="19"/>
  <c r="D105" i="19"/>
  <c r="C105" i="19"/>
  <c r="D104" i="19"/>
  <c r="C104" i="19"/>
  <c r="D103" i="19"/>
  <c r="C103" i="19"/>
  <c r="D102" i="19"/>
  <c r="C102" i="19"/>
  <c r="D101" i="19"/>
  <c r="C101" i="19"/>
  <c r="D100" i="19"/>
  <c r="C100" i="19"/>
  <c r="D99" i="19"/>
  <c r="C99" i="19"/>
  <c r="D92" i="19"/>
  <c r="C92" i="19"/>
  <c r="D91" i="19"/>
  <c r="C91" i="19"/>
  <c r="D90" i="19"/>
  <c r="C90" i="19"/>
  <c r="D89" i="19"/>
  <c r="C89" i="19"/>
  <c r="D88" i="19"/>
  <c r="C88" i="19"/>
  <c r="D87" i="19"/>
  <c r="C87" i="19"/>
  <c r="D86" i="19"/>
  <c r="C86" i="19"/>
  <c r="D85" i="19"/>
  <c r="C85" i="19"/>
  <c r="D84" i="19"/>
  <c r="C84" i="19"/>
  <c r="D83" i="19"/>
  <c r="C83" i="19"/>
  <c r="D82" i="19"/>
  <c r="C82" i="19"/>
  <c r="D81" i="19"/>
  <c r="C81" i="19"/>
  <c r="D80" i="19"/>
  <c r="C80" i="19"/>
  <c r="D73" i="19"/>
  <c r="C73" i="19"/>
  <c r="D72" i="19"/>
  <c r="C72" i="19"/>
  <c r="D71" i="19"/>
  <c r="C71" i="19"/>
  <c r="D70" i="19"/>
  <c r="C70" i="19"/>
  <c r="D69" i="19"/>
  <c r="C69" i="19"/>
  <c r="D68" i="19"/>
  <c r="C68" i="19"/>
  <c r="D67" i="19"/>
  <c r="C67" i="19"/>
  <c r="D66" i="19"/>
  <c r="C66" i="19"/>
  <c r="D65" i="19"/>
  <c r="C65" i="19"/>
  <c r="D64" i="19"/>
  <c r="C64" i="19"/>
  <c r="D63" i="19"/>
  <c r="C63" i="19"/>
  <c r="D62" i="19"/>
  <c r="C62" i="19"/>
  <c r="D61" i="19"/>
  <c r="C61" i="19"/>
  <c r="D54" i="19"/>
  <c r="C54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D45" i="19"/>
  <c r="C45" i="19"/>
  <c r="D44" i="19"/>
  <c r="C44" i="19"/>
  <c r="D43" i="19"/>
  <c r="C43" i="19"/>
  <c r="D42" i="19"/>
  <c r="C42" i="19"/>
  <c r="D35" i="19"/>
  <c r="C35" i="19"/>
  <c r="D34" i="19"/>
  <c r="C34" i="19"/>
  <c r="D33" i="19"/>
  <c r="C33" i="19"/>
  <c r="D32" i="19"/>
  <c r="C32" i="19"/>
  <c r="D31" i="19"/>
  <c r="C31" i="19"/>
  <c r="D30" i="19"/>
  <c r="C30" i="19"/>
  <c r="D29" i="19"/>
  <c r="C29" i="19"/>
  <c r="D28" i="19"/>
  <c r="C28" i="19"/>
  <c r="D27" i="19"/>
  <c r="C27" i="19"/>
  <c r="D26" i="19"/>
  <c r="C26" i="19"/>
  <c r="D25" i="19"/>
  <c r="C25" i="19"/>
  <c r="D24" i="19"/>
  <c r="C24" i="19"/>
  <c r="D23" i="19"/>
  <c r="C23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4" i="19"/>
  <c r="C4" i="19"/>
  <c r="D133" i="18"/>
  <c r="C133" i="18"/>
  <c r="D132" i="18"/>
  <c r="C132" i="18"/>
  <c r="D131" i="18"/>
  <c r="C131" i="18"/>
  <c r="D130" i="18"/>
  <c r="C130" i="18"/>
  <c r="D129" i="18"/>
  <c r="C129" i="18"/>
  <c r="D128" i="18"/>
  <c r="C128" i="18"/>
  <c r="D127" i="18"/>
  <c r="C127" i="18"/>
  <c r="D126" i="18"/>
  <c r="C126" i="18"/>
  <c r="D125" i="18"/>
  <c r="C125" i="18"/>
  <c r="D124" i="18"/>
  <c r="C124" i="18"/>
  <c r="D123" i="18"/>
  <c r="C123" i="18"/>
  <c r="D122" i="18"/>
  <c r="C122" i="18"/>
  <c r="D121" i="18"/>
  <c r="C121" i="18"/>
  <c r="D120" i="18"/>
  <c r="C120" i="18"/>
  <c r="D119" i="18"/>
  <c r="C119" i="18"/>
  <c r="D118" i="18"/>
  <c r="C118" i="18"/>
  <c r="D114" i="18"/>
  <c r="C114" i="18"/>
  <c r="D113" i="18"/>
  <c r="C113" i="18"/>
  <c r="D112" i="18"/>
  <c r="C112" i="18"/>
  <c r="D111" i="18"/>
  <c r="C111" i="18"/>
  <c r="D110" i="18"/>
  <c r="C110" i="18"/>
  <c r="D109" i="18"/>
  <c r="C109" i="18"/>
  <c r="D108" i="18"/>
  <c r="C108" i="18"/>
  <c r="D107" i="18"/>
  <c r="C107" i="18"/>
  <c r="D106" i="18"/>
  <c r="C106" i="18"/>
  <c r="D105" i="18"/>
  <c r="C105" i="18"/>
  <c r="D104" i="18"/>
  <c r="C104" i="18"/>
  <c r="D103" i="18"/>
  <c r="C103" i="18"/>
  <c r="D102" i="18"/>
  <c r="C102" i="18"/>
  <c r="D101" i="18"/>
  <c r="C101" i="18"/>
  <c r="D100" i="18"/>
  <c r="C100" i="18"/>
  <c r="D99" i="18"/>
  <c r="C99" i="18"/>
  <c r="D92" i="18"/>
  <c r="C92" i="18"/>
  <c r="D91" i="18"/>
  <c r="C91" i="18"/>
  <c r="D90" i="18"/>
  <c r="C90" i="18"/>
  <c r="D89" i="18"/>
  <c r="C89" i="18"/>
  <c r="D88" i="18"/>
  <c r="C88" i="18"/>
  <c r="D87" i="18"/>
  <c r="C87" i="18"/>
  <c r="D86" i="18"/>
  <c r="C86" i="18"/>
  <c r="D85" i="18"/>
  <c r="C85" i="18"/>
  <c r="D84" i="18"/>
  <c r="C84" i="18"/>
  <c r="D83" i="18"/>
  <c r="C83" i="18"/>
  <c r="D82" i="18"/>
  <c r="C82" i="18"/>
  <c r="D81" i="18"/>
  <c r="C81" i="18"/>
  <c r="D80" i="18"/>
  <c r="C80" i="18"/>
  <c r="D73" i="18"/>
  <c r="C73" i="18"/>
  <c r="D72" i="18"/>
  <c r="C72" i="18"/>
  <c r="D71" i="18"/>
  <c r="C71" i="18"/>
  <c r="D70" i="18"/>
  <c r="C70" i="18"/>
  <c r="D69" i="18"/>
  <c r="C69" i="18"/>
  <c r="D68" i="18"/>
  <c r="C68" i="18"/>
  <c r="D67" i="18"/>
  <c r="C67" i="18"/>
  <c r="D66" i="18"/>
  <c r="C66" i="18"/>
  <c r="D65" i="18"/>
  <c r="C65" i="18"/>
  <c r="D64" i="18"/>
  <c r="C64" i="18"/>
  <c r="D63" i="18"/>
  <c r="C63" i="18"/>
  <c r="D62" i="18"/>
  <c r="C62" i="18"/>
  <c r="D61" i="18"/>
  <c r="C61" i="18"/>
  <c r="D54" i="18"/>
  <c r="C54" i="18"/>
  <c r="D53" i="18"/>
  <c r="C53" i="18"/>
  <c r="D52" i="18"/>
  <c r="C52" i="18"/>
  <c r="D51" i="18"/>
  <c r="C51" i="18"/>
  <c r="D50" i="18"/>
  <c r="C50" i="18"/>
  <c r="D49" i="18"/>
  <c r="C49" i="18"/>
  <c r="D48" i="18"/>
  <c r="C48" i="18"/>
  <c r="D47" i="18"/>
  <c r="C47" i="18"/>
  <c r="D46" i="18"/>
  <c r="C46" i="18"/>
  <c r="D45" i="18"/>
  <c r="C45" i="18"/>
  <c r="D44" i="18"/>
  <c r="C44" i="18"/>
  <c r="D43" i="18"/>
  <c r="C43" i="18"/>
  <c r="D42" i="18"/>
  <c r="C42" i="18"/>
  <c r="D35" i="18"/>
  <c r="C35" i="18"/>
  <c r="D34" i="18"/>
  <c r="C34" i="18"/>
  <c r="D33" i="18"/>
  <c r="C33" i="18"/>
  <c r="D32" i="18"/>
  <c r="C32" i="18"/>
  <c r="D31" i="18"/>
  <c r="C31" i="18"/>
  <c r="D30" i="18"/>
  <c r="C30" i="18"/>
  <c r="D29" i="18"/>
  <c r="C29" i="18"/>
  <c r="D28" i="18"/>
  <c r="C28" i="18"/>
  <c r="D27" i="18"/>
  <c r="C27" i="18"/>
  <c r="D26" i="18"/>
  <c r="C26" i="18"/>
  <c r="D25" i="18"/>
  <c r="C25" i="18"/>
  <c r="D24" i="18"/>
  <c r="C24" i="18"/>
  <c r="D23" i="18"/>
  <c r="C23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D4" i="18"/>
  <c r="C4" i="18"/>
  <c r="D133" i="17"/>
  <c r="C133" i="17"/>
  <c r="D132" i="17"/>
  <c r="C132" i="17"/>
  <c r="D131" i="17"/>
  <c r="C131" i="17"/>
  <c r="D130" i="17"/>
  <c r="C130" i="17"/>
  <c r="D129" i="17"/>
  <c r="C129" i="17"/>
  <c r="D128" i="17"/>
  <c r="C128" i="17"/>
  <c r="D127" i="17"/>
  <c r="C127" i="17"/>
  <c r="D126" i="17"/>
  <c r="C126" i="17"/>
  <c r="D125" i="17"/>
  <c r="C125" i="17"/>
  <c r="D124" i="17"/>
  <c r="C124" i="17"/>
  <c r="D123" i="17"/>
  <c r="C123" i="17"/>
  <c r="D122" i="17"/>
  <c r="C122" i="17"/>
  <c r="D121" i="17"/>
  <c r="C121" i="17"/>
  <c r="D120" i="17"/>
  <c r="C120" i="17"/>
  <c r="D119" i="17"/>
  <c r="C119" i="17"/>
  <c r="D118" i="17"/>
  <c r="C118" i="17"/>
  <c r="D114" i="17"/>
  <c r="C114" i="17"/>
  <c r="D113" i="17"/>
  <c r="C113" i="17"/>
  <c r="D112" i="17"/>
  <c r="C112" i="17"/>
  <c r="D111" i="17"/>
  <c r="C111" i="17"/>
  <c r="D110" i="17"/>
  <c r="C110" i="17"/>
  <c r="D109" i="17"/>
  <c r="C109" i="17"/>
  <c r="D108" i="17"/>
  <c r="C108" i="17"/>
  <c r="D107" i="17"/>
  <c r="C107" i="17"/>
  <c r="D106" i="17"/>
  <c r="C106" i="17"/>
  <c r="D105" i="17"/>
  <c r="C105" i="17"/>
  <c r="D104" i="17"/>
  <c r="C104" i="17"/>
  <c r="D103" i="17"/>
  <c r="C103" i="17"/>
  <c r="D102" i="17"/>
  <c r="C102" i="17"/>
  <c r="D101" i="17"/>
  <c r="C101" i="17"/>
  <c r="D100" i="17"/>
  <c r="C100" i="17"/>
  <c r="D99" i="17"/>
  <c r="C99" i="17"/>
  <c r="D92" i="17"/>
  <c r="C92" i="17"/>
  <c r="D91" i="17"/>
  <c r="C91" i="17"/>
  <c r="D90" i="17"/>
  <c r="C90" i="17"/>
  <c r="D89" i="17"/>
  <c r="C89" i="17"/>
  <c r="D88" i="17"/>
  <c r="C88" i="17"/>
  <c r="D87" i="17"/>
  <c r="C87" i="17"/>
  <c r="D86" i="17"/>
  <c r="C86" i="17"/>
  <c r="D85" i="17"/>
  <c r="C85" i="17"/>
  <c r="D84" i="17"/>
  <c r="C84" i="17"/>
  <c r="D83" i="17"/>
  <c r="C83" i="17"/>
  <c r="D82" i="17"/>
  <c r="C82" i="17"/>
  <c r="D81" i="17"/>
  <c r="C81" i="17"/>
  <c r="D80" i="17"/>
  <c r="C80" i="17"/>
  <c r="D73" i="17"/>
  <c r="C73" i="17"/>
  <c r="D72" i="17"/>
  <c r="C72" i="17"/>
  <c r="D71" i="17"/>
  <c r="C71" i="17"/>
  <c r="D70" i="17"/>
  <c r="C70" i="17"/>
  <c r="D69" i="17"/>
  <c r="C69" i="17"/>
  <c r="D68" i="17"/>
  <c r="C68" i="17"/>
  <c r="D67" i="17"/>
  <c r="C67" i="17"/>
  <c r="D66" i="17"/>
  <c r="C66" i="17"/>
  <c r="D65" i="17"/>
  <c r="C65" i="17"/>
  <c r="D64" i="17"/>
  <c r="C64" i="17"/>
  <c r="D63" i="17"/>
  <c r="C63" i="17"/>
  <c r="D62" i="17"/>
  <c r="C62" i="17"/>
  <c r="D61" i="17"/>
  <c r="C61" i="17"/>
  <c r="D54" i="17"/>
  <c r="C54" i="17"/>
  <c r="D53" i="17"/>
  <c r="C53" i="17"/>
  <c r="D52" i="17"/>
  <c r="C52" i="17"/>
  <c r="D51" i="17"/>
  <c r="C51" i="17"/>
  <c r="D50" i="17"/>
  <c r="C50" i="17"/>
  <c r="D49" i="17"/>
  <c r="C49" i="17"/>
  <c r="D48" i="17"/>
  <c r="C48" i="17"/>
  <c r="D47" i="17"/>
  <c r="C47" i="17"/>
  <c r="D46" i="17"/>
  <c r="C46" i="17"/>
  <c r="D45" i="17"/>
  <c r="C45" i="17"/>
  <c r="D44" i="17"/>
  <c r="C44" i="17"/>
  <c r="D43" i="17"/>
  <c r="C43" i="17"/>
  <c r="D42" i="17"/>
  <c r="C42" i="17"/>
  <c r="D35" i="17"/>
  <c r="C35" i="17"/>
  <c r="D34" i="17"/>
  <c r="C34" i="17"/>
  <c r="D33" i="17"/>
  <c r="C33" i="17"/>
  <c r="D32" i="17"/>
  <c r="C32" i="17"/>
  <c r="D31" i="17"/>
  <c r="C31" i="17"/>
  <c r="D30" i="17"/>
  <c r="C30" i="17"/>
  <c r="D29" i="17"/>
  <c r="C29" i="17"/>
  <c r="D28" i="17"/>
  <c r="C28" i="17"/>
  <c r="D27" i="17"/>
  <c r="C27" i="17"/>
  <c r="D26" i="17"/>
  <c r="C26" i="17"/>
  <c r="D25" i="17"/>
  <c r="C25" i="17"/>
  <c r="D24" i="17"/>
  <c r="C24" i="17"/>
  <c r="D23" i="17"/>
  <c r="C23" i="17"/>
  <c r="D16" i="17"/>
  <c r="C16" i="17"/>
  <c r="D15" i="17"/>
  <c r="C15" i="17"/>
  <c r="D14" i="17"/>
  <c r="C14" i="17"/>
  <c r="D13" i="17"/>
  <c r="C13" i="17"/>
  <c r="D12" i="17"/>
  <c r="C12" i="17"/>
  <c r="D11" i="17"/>
  <c r="C11" i="17"/>
  <c r="D10" i="17"/>
  <c r="C10" i="17"/>
  <c r="D9" i="17"/>
  <c r="C9" i="17"/>
  <c r="D8" i="17"/>
  <c r="C8" i="17"/>
  <c r="D7" i="17"/>
  <c r="C7" i="17"/>
  <c r="D6" i="17"/>
  <c r="C6" i="17"/>
  <c r="D5" i="17"/>
  <c r="C5" i="17"/>
  <c r="D4" i="17"/>
  <c r="C4" i="17"/>
  <c r="D133" i="16"/>
  <c r="C133" i="16"/>
  <c r="D132" i="16"/>
  <c r="C132" i="16"/>
  <c r="D131" i="16"/>
  <c r="C131" i="16"/>
  <c r="D130" i="16"/>
  <c r="C130" i="16"/>
  <c r="D129" i="16"/>
  <c r="C129" i="16"/>
  <c r="D128" i="16"/>
  <c r="C128" i="16"/>
  <c r="D127" i="16"/>
  <c r="C127" i="16"/>
  <c r="D126" i="16"/>
  <c r="C126" i="16"/>
  <c r="D125" i="16"/>
  <c r="C125" i="16"/>
  <c r="D124" i="16"/>
  <c r="C124" i="16"/>
  <c r="D123" i="16"/>
  <c r="C123" i="16"/>
  <c r="D122" i="16"/>
  <c r="C122" i="16"/>
  <c r="D121" i="16"/>
  <c r="C121" i="16"/>
  <c r="D120" i="16"/>
  <c r="C120" i="16"/>
  <c r="D119" i="16"/>
  <c r="C119" i="16"/>
  <c r="D118" i="16"/>
  <c r="C118" i="16"/>
  <c r="D114" i="16"/>
  <c r="C114" i="16"/>
  <c r="D113" i="16"/>
  <c r="C113" i="16"/>
  <c r="D112" i="16"/>
  <c r="C112" i="16"/>
  <c r="D111" i="16"/>
  <c r="C111" i="16"/>
  <c r="D110" i="16"/>
  <c r="C110" i="16"/>
  <c r="D109" i="16"/>
  <c r="C109" i="16"/>
  <c r="D108" i="16"/>
  <c r="C108" i="16"/>
  <c r="D106" i="16"/>
  <c r="C106" i="16"/>
  <c r="D105" i="16"/>
  <c r="C105" i="16"/>
  <c r="D104" i="16"/>
  <c r="C104" i="16"/>
  <c r="D103" i="16"/>
  <c r="C103" i="16"/>
  <c r="D102" i="16"/>
  <c r="C102" i="16"/>
  <c r="D101" i="16"/>
  <c r="C101" i="16"/>
  <c r="D100" i="16"/>
  <c r="C100" i="16"/>
  <c r="D99" i="16"/>
  <c r="C99" i="16"/>
  <c r="D92" i="16"/>
  <c r="C92" i="16"/>
  <c r="D91" i="16"/>
  <c r="C91" i="16"/>
  <c r="D90" i="16"/>
  <c r="C90" i="16"/>
  <c r="D89" i="16"/>
  <c r="C89" i="16"/>
  <c r="D87" i="16"/>
  <c r="C87" i="16"/>
  <c r="D86" i="16"/>
  <c r="C86" i="16"/>
  <c r="D85" i="16"/>
  <c r="C85" i="16"/>
  <c r="D84" i="16"/>
  <c r="C84" i="16"/>
  <c r="D83" i="16"/>
  <c r="C83" i="16"/>
  <c r="D82" i="16"/>
  <c r="C82" i="16"/>
  <c r="D81" i="16"/>
  <c r="C81" i="16"/>
  <c r="D80" i="16"/>
  <c r="C80" i="16"/>
  <c r="D73" i="16"/>
  <c r="C73" i="16"/>
  <c r="D72" i="16"/>
  <c r="C72" i="16"/>
  <c r="D71" i="16"/>
  <c r="C71" i="16"/>
  <c r="D70" i="16"/>
  <c r="C70" i="16"/>
  <c r="D68" i="16"/>
  <c r="C68" i="16"/>
  <c r="D67" i="16"/>
  <c r="C67" i="16"/>
  <c r="D66" i="16"/>
  <c r="C66" i="16"/>
  <c r="D65" i="16"/>
  <c r="C65" i="16"/>
  <c r="D64" i="16"/>
  <c r="C64" i="16"/>
  <c r="D63" i="16"/>
  <c r="C63" i="16"/>
  <c r="D62" i="16"/>
  <c r="C62" i="16"/>
  <c r="D61" i="16"/>
  <c r="C61" i="16"/>
  <c r="D54" i="16"/>
  <c r="C54" i="16"/>
  <c r="D53" i="16"/>
  <c r="C53" i="16"/>
  <c r="D52" i="16"/>
  <c r="C52" i="16"/>
  <c r="D51" i="16"/>
  <c r="C51" i="16"/>
  <c r="D49" i="16"/>
  <c r="C49" i="16"/>
  <c r="D48" i="16"/>
  <c r="C48" i="16"/>
  <c r="D47" i="16"/>
  <c r="C47" i="16"/>
  <c r="D46" i="16"/>
  <c r="C46" i="16"/>
  <c r="D45" i="16"/>
  <c r="C45" i="16"/>
  <c r="D44" i="16"/>
  <c r="C44" i="16"/>
  <c r="D43" i="16"/>
  <c r="C43" i="16"/>
  <c r="D42" i="16"/>
  <c r="C42" i="16"/>
  <c r="D35" i="16"/>
  <c r="C35" i="16"/>
  <c r="D34" i="16"/>
  <c r="C34" i="16"/>
  <c r="D33" i="16"/>
  <c r="C33" i="16"/>
  <c r="D32" i="16"/>
  <c r="C32" i="16"/>
  <c r="D30" i="16"/>
  <c r="C30" i="16"/>
  <c r="D29" i="16"/>
  <c r="C29" i="16"/>
  <c r="D28" i="16"/>
  <c r="C28" i="16"/>
  <c r="D27" i="16"/>
  <c r="C27" i="16"/>
  <c r="D26" i="16"/>
  <c r="C26" i="16"/>
  <c r="D25" i="16"/>
  <c r="C25" i="16"/>
  <c r="D24" i="16"/>
  <c r="C24" i="16"/>
  <c r="D23" i="16"/>
  <c r="C23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4" i="16"/>
  <c r="C4" i="16"/>
  <c r="D133" i="15"/>
  <c r="C133" i="15"/>
  <c r="D132" i="15"/>
  <c r="C132" i="15"/>
  <c r="D131" i="15"/>
  <c r="C131" i="15"/>
  <c r="D130" i="15"/>
  <c r="C130" i="15"/>
  <c r="D129" i="15"/>
  <c r="C129" i="15"/>
  <c r="D128" i="15"/>
  <c r="C128" i="15"/>
  <c r="D127" i="15"/>
  <c r="C127" i="15"/>
  <c r="D126" i="15"/>
  <c r="C126" i="15"/>
  <c r="D125" i="15"/>
  <c r="C125" i="15"/>
  <c r="D124" i="15"/>
  <c r="C124" i="15"/>
  <c r="D123" i="15"/>
  <c r="C123" i="15"/>
  <c r="D122" i="15"/>
  <c r="C122" i="15"/>
  <c r="D121" i="15"/>
  <c r="C121" i="15"/>
  <c r="D120" i="15"/>
  <c r="C120" i="15"/>
  <c r="D119" i="15"/>
  <c r="C119" i="15"/>
  <c r="D118" i="15"/>
  <c r="C118" i="15"/>
  <c r="D114" i="15"/>
  <c r="C114" i="15"/>
  <c r="D113" i="15"/>
  <c r="C113" i="15"/>
  <c r="D112" i="15"/>
  <c r="C112" i="15"/>
  <c r="D111" i="15"/>
  <c r="C111" i="15"/>
  <c r="D110" i="15"/>
  <c r="C110" i="15"/>
  <c r="D109" i="15"/>
  <c r="C109" i="15"/>
  <c r="D108" i="15"/>
  <c r="C108" i="15"/>
  <c r="D106" i="15"/>
  <c r="C106" i="15"/>
  <c r="D105" i="15"/>
  <c r="C105" i="15"/>
  <c r="D104" i="15"/>
  <c r="C104" i="15"/>
  <c r="D103" i="15"/>
  <c r="C103" i="15"/>
  <c r="D102" i="15"/>
  <c r="C102" i="15"/>
  <c r="D101" i="15"/>
  <c r="C101" i="15"/>
  <c r="D100" i="15"/>
  <c r="C100" i="15"/>
  <c r="D99" i="15"/>
  <c r="C99" i="15"/>
  <c r="D95" i="15"/>
  <c r="C95" i="15"/>
  <c r="D94" i="15"/>
  <c r="C94" i="15"/>
  <c r="D93" i="15"/>
  <c r="C93" i="15"/>
  <c r="D92" i="15"/>
  <c r="C92" i="15"/>
  <c r="D91" i="15"/>
  <c r="C91" i="15"/>
  <c r="D90" i="15"/>
  <c r="C90" i="15"/>
  <c r="D89" i="15"/>
  <c r="C89" i="15"/>
  <c r="D87" i="15"/>
  <c r="C87" i="15"/>
  <c r="D86" i="15"/>
  <c r="C86" i="15"/>
  <c r="D85" i="15"/>
  <c r="C85" i="15"/>
  <c r="D84" i="15"/>
  <c r="C84" i="15"/>
  <c r="D83" i="15"/>
  <c r="C83" i="15"/>
  <c r="D82" i="15"/>
  <c r="C82" i="15"/>
  <c r="D81" i="15"/>
  <c r="C81" i="15"/>
  <c r="D80" i="15"/>
  <c r="C80" i="15"/>
  <c r="D76" i="15"/>
  <c r="C76" i="15"/>
  <c r="D75" i="15"/>
  <c r="C75" i="15"/>
  <c r="D74" i="15"/>
  <c r="C74" i="15"/>
  <c r="D73" i="15"/>
  <c r="C73" i="15"/>
  <c r="D72" i="15"/>
  <c r="C72" i="15"/>
  <c r="D71" i="15"/>
  <c r="C71" i="15"/>
  <c r="D70" i="15"/>
  <c r="C70" i="15"/>
  <c r="D68" i="15"/>
  <c r="C68" i="15"/>
  <c r="D67" i="15"/>
  <c r="C67" i="15"/>
  <c r="D66" i="15"/>
  <c r="C66" i="15"/>
  <c r="D65" i="15"/>
  <c r="C65" i="15"/>
  <c r="D64" i="15"/>
  <c r="C64" i="15"/>
  <c r="D63" i="15"/>
  <c r="C63" i="15"/>
  <c r="D62" i="15"/>
  <c r="C62" i="15"/>
  <c r="D61" i="15"/>
  <c r="C61" i="15"/>
  <c r="D54" i="15"/>
  <c r="C54" i="15"/>
  <c r="D53" i="15"/>
  <c r="C53" i="15"/>
  <c r="D52" i="15"/>
  <c r="C52" i="15"/>
  <c r="D51" i="15"/>
  <c r="C51" i="15"/>
  <c r="D49" i="15"/>
  <c r="C49" i="15"/>
  <c r="D48" i="15"/>
  <c r="C48" i="15"/>
  <c r="D47" i="15"/>
  <c r="C47" i="15"/>
  <c r="D46" i="15"/>
  <c r="C46" i="15"/>
  <c r="D45" i="15"/>
  <c r="C45" i="15"/>
  <c r="D44" i="15"/>
  <c r="C44" i="15"/>
  <c r="D43" i="15"/>
  <c r="C43" i="15"/>
  <c r="D42" i="15"/>
  <c r="C42" i="15"/>
  <c r="D35" i="15"/>
  <c r="C35" i="15"/>
  <c r="D34" i="15"/>
  <c r="C34" i="15"/>
  <c r="D33" i="15"/>
  <c r="C33" i="15"/>
  <c r="D32" i="15"/>
  <c r="C32" i="15"/>
  <c r="D30" i="15"/>
  <c r="C30" i="15"/>
  <c r="D29" i="15"/>
  <c r="C29" i="15"/>
  <c r="D28" i="15"/>
  <c r="C28" i="15"/>
  <c r="D27" i="15"/>
  <c r="C27" i="15"/>
  <c r="D26" i="15"/>
  <c r="C26" i="15"/>
  <c r="D25" i="15"/>
  <c r="C25" i="15"/>
  <c r="D24" i="15"/>
  <c r="C24" i="15"/>
  <c r="D23" i="15"/>
  <c r="C23" i="15"/>
  <c r="D16" i="15"/>
  <c r="C16" i="15"/>
  <c r="D15" i="15"/>
  <c r="C15" i="15"/>
  <c r="D14" i="15"/>
  <c r="C14" i="15"/>
  <c r="D13" i="15"/>
  <c r="C13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4" i="15"/>
  <c r="C4" i="15"/>
  <c r="D133" i="14"/>
  <c r="C133" i="14"/>
  <c r="D132" i="14"/>
  <c r="C132" i="14"/>
  <c r="D131" i="14"/>
  <c r="C131" i="14"/>
  <c r="D130" i="14"/>
  <c r="C130" i="14"/>
  <c r="D129" i="14"/>
  <c r="C129" i="14"/>
  <c r="D128" i="14"/>
  <c r="C128" i="14"/>
  <c r="D127" i="14"/>
  <c r="C127" i="14"/>
  <c r="D126" i="14"/>
  <c r="C126" i="14"/>
  <c r="D125" i="14"/>
  <c r="C125" i="14"/>
  <c r="D124" i="14"/>
  <c r="C124" i="14"/>
  <c r="D123" i="14"/>
  <c r="C123" i="14"/>
  <c r="D122" i="14"/>
  <c r="C122" i="14"/>
  <c r="D121" i="14"/>
  <c r="C121" i="14"/>
  <c r="D120" i="14"/>
  <c r="C120" i="14"/>
  <c r="D119" i="14"/>
  <c r="C119" i="14"/>
  <c r="D118" i="14"/>
  <c r="C118" i="14"/>
  <c r="D114" i="14"/>
  <c r="C114" i="14"/>
  <c r="D113" i="14"/>
  <c r="C113" i="14"/>
  <c r="D112" i="14"/>
  <c r="C112" i="14"/>
  <c r="D111" i="14"/>
  <c r="C111" i="14"/>
  <c r="D110" i="14"/>
  <c r="C110" i="14"/>
  <c r="D109" i="14"/>
  <c r="C109" i="14"/>
  <c r="D108" i="14"/>
  <c r="C108" i="14"/>
  <c r="D106" i="14"/>
  <c r="C106" i="14"/>
  <c r="D105" i="14"/>
  <c r="C105" i="14"/>
  <c r="D104" i="14"/>
  <c r="C104" i="14"/>
  <c r="D103" i="14"/>
  <c r="C103" i="14"/>
  <c r="D102" i="14"/>
  <c r="C102" i="14"/>
  <c r="D101" i="14"/>
  <c r="C101" i="14"/>
  <c r="D100" i="14"/>
  <c r="C100" i="14"/>
  <c r="D99" i="14"/>
  <c r="C99" i="14"/>
  <c r="D92" i="14"/>
  <c r="C92" i="14"/>
  <c r="D91" i="14"/>
  <c r="C91" i="14"/>
  <c r="D90" i="14"/>
  <c r="C90" i="14"/>
  <c r="D89" i="14"/>
  <c r="C89" i="14"/>
  <c r="D87" i="14"/>
  <c r="C87" i="14"/>
  <c r="D86" i="14"/>
  <c r="C86" i="14"/>
  <c r="D85" i="14"/>
  <c r="C85" i="14"/>
  <c r="D84" i="14"/>
  <c r="C84" i="14"/>
  <c r="D83" i="14"/>
  <c r="C83" i="14"/>
  <c r="D82" i="14"/>
  <c r="C82" i="14"/>
  <c r="D81" i="14"/>
  <c r="C81" i="14"/>
  <c r="D80" i="14"/>
  <c r="C80" i="14"/>
  <c r="D73" i="14"/>
  <c r="C73" i="14"/>
  <c r="D72" i="14"/>
  <c r="C72" i="14"/>
  <c r="D71" i="14"/>
  <c r="C71" i="14"/>
  <c r="D70" i="14"/>
  <c r="C70" i="14"/>
  <c r="D68" i="14"/>
  <c r="C68" i="14"/>
  <c r="D67" i="14"/>
  <c r="C67" i="14"/>
  <c r="D66" i="14"/>
  <c r="C66" i="14"/>
  <c r="D65" i="14"/>
  <c r="C65" i="14"/>
  <c r="D64" i="14"/>
  <c r="C64" i="14"/>
  <c r="D63" i="14"/>
  <c r="C63" i="14"/>
  <c r="D62" i="14"/>
  <c r="C62" i="14"/>
  <c r="D61" i="14"/>
  <c r="C61" i="14"/>
  <c r="C13" i="67"/>
  <c r="D13" i="67"/>
  <c r="C14" i="67"/>
  <c r="D14" i="67"/>
  <c r="C15" i="67"/>
  <c r="D15" i="67"/>
  <c r="C16" i="67"/>
  <c r="D16" i="67"/>
  <c r="C17" i="67"/>
  <c r="D17" i="67"/>
  <c r="C18" i="67"/>
  <c r="D18" i="67"/>
  <c r="C19" i="67"/>
  <c r="D19" i="67"/>
  <c r="D54" i="14"/>
  <c r="C54" i="14"/>
  <c r="D53" i="14"/>
  <c r="C53" i="14"/>
  <c r="D52" i="14"/>
  <c r="C52" i="14"/>
  <c r="D51" i="14"/>
  <c r="C51" i="14"/>
  <c r="D49" i="14"/>
  <c r="C49" i="14"/>
  <c r="D48" i="14"/>
  <c r="C48" i="14"/>
  <c r="D47" i="14"/>
  <c r="C47" i="14"/>
  <c r="D46" i="14"/>
  <c r="C46" i="14"/>
  <c r="D45" i="14"/>
  <c r="C45" i="14"/>
  <c r="D44" i="14"/>
  <c r="C44" i="14"/>
  <c r="D43" i="14"/>
  <c r="C43" i="14"/>
  <c r="D42" i="14"/>
  <c r="C42" i="14"/>
  <c r="D35" i="14"/>
  <c r="C35" i="14"/>
  <c r="D34" i="14"/>
  <c r="C34" i="14"/>
  <c r="D33" i="14"/>
  <c r="C33" i="14"/>
  <c r="D32" i="14"/>
  <c r="C32" i="14"/>
  <c r="D30" i="14"/>
  <c r="C30" i="14"/>
  <c r="D29" i="14"/>
  <c r="C29" i="14"/>
  <c r="D28" i="14"/>
  <c r="C28" i="14"/>
  <c r="D27" i="14"/>
  <c r="C27" i="14"/>
  <c r="D26" i="14"/>
  <c r="C26" i="14"/>
  <c r="D25" i="14"/>
  <c r="C25" i="14"/>
  <c r="D24" i="14"/>
  <c r="C24" i="14"/>
  <c r="D23" i="14"/>
  <c r="C23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4" i="14"/>
  <c r="C4" i="14"/>
  <c r="D133" i="13"/>
  <c r="C133" i="13"/>
  <c r="D132" i="13"/>
  <c r="C132" i="13"/>
  <c r="D131" i="13"/>
  <c r="C131" i="13"/>
  <c r="D130" i="13"/>
  <c r="C130" i="13"/>
  <c r="D129" i="13"/>
  <c r="C129" i="13"/>
  <c r="D128" i="13"/>
  <c r="C128" i="13"/>
  <c r="D127" i="13"/>
  <c r="C127" i="13"/>
  <c r="D126" i="13"/>
  <c r="C126" i="13"/>
  <c r="D125" i="13"/>
  <c r="C125" i="13"/>
  <c r="D124" i="13"/>
  <c r="C124" i="13"/>
  <c r="D123" i="13"/>
  <c r="C123" i="13"/>
  <c r="D122" i="13"/>
  <c r="C122" i="13"/>
  <c r="D121" i="13"/>
  <c r="C121" i="13"/>
  <c r="D120" i="13"/>
  <c r="C120" i="13"/>
  <c r="D119" i="13"/>
  <c r="C119" i="13"/>
  <c r="D118" i="13"/>
  <c r="C118" i="13"/>
  <c r="D114" i="13"/>
  <c r="C114" i="13"/>
  <c r="D113" i="13"/>
  <c r="C113" i="13"/>
  <c r="D112" i="13"/>
  <c r="C112" i="13"/>
  <c r="D111" i="13"/>
  <c r="C111" i="13"/>
  <c r="D110" i="13"/>
  <c r="C110" i="13"/>
  <c r="D109" i="13"/>
  <c r="C109" i="13"/>
  <c r="D108" i="13"/>
  <c r="C108" i="13"/>
  <c r="D107" i="13"/>
  <c r="C107" i="13"/>
  <c r="D106" i="13"/>
  <c r="C106" i="13"/>
  <c r="D105" i="13"/>
  <c r="C105" i="13"/>
  <c r="D104" i="13"/>
  <c r="C104" i="13"/>
  <c r="D103" i="13"/>
  <c r="C103" i="13"/>
  <c r="D102" i="13"/>
  <c r="C102" i="13"/>
  <c r="D101" i="13"/>
  <c r="C101" i="13"/>
  <c r="D100" i="13"/>
  <c r="C100" i="13"/>
  <c r="D99" i="13"/>
  <c r="C99" i="13"/>
  <c r="D92" i="13"/>
  <c r="C92" i="13"/>
  <c r="D91" i="13"/>
  <c r="C91" i="13"/>
  <c r="D90" i="13"/>
  <c r="C90" i="13"/>
  <c r="D89" i="13"/>
  <c r="C89" i="13"/>
  <c r="D88" i="13"/>
  <c r="C88" i="13"/>
  <c r="D87" i="13"/>
  <c r="C87" i="13"/>
  <c r="D86" i="13"/>
  <c r="C86" i="13"/>
  <c r="D85" i="13"/>
  <c r="C85" i="13"/>
  <c r="D84" i="13"/>
  <c r="C84" i="13"/>
  <c r="D83" i="13"/>
  <c r="C83" i="13"/>
  <c r="D82" i="13"/>
  <c r="C82" i="13"/>
  <c r="D81" i="13"/>
  <c r="C81" i="13"/>
  <c r="D80" i="13"/>
  <c r="C80" i="13"/>
  <c r="C108" i="65"/>
  <c r="D108" i="65"/>
  <c r="C109" i="65"/>
  <c r="D109" i="65"/>
  <c r="C110" i="65"/>
  <c r="D110" i="65"/>
  <c r="C111" i="65"/>
  <c r="D111" i="65"/>
  <c r="C112" i="65"/>
  <c r="D112" i="65"/>
  <c r="C113" i="65"/>
  <c r="D113" i="65"/>
  <c r="C114" i="65"/>
  <c r="D114" i="65"/>
  <c r="C89" i="65"/>
  <c r="D89" i="65"/>
  <c r="C90" i="65"/>
  <c r="D90" i="65"/>
  <c r="C91" i="65"/>
  <c r="D91" i="65"/>
  <c r="C92" i="65"/>
  <c r="D92" i="65"/>
  <c r="D73" i="13"/>
  <c r="C73" i="13"/>
  <c r="D72" i="13"/>
  <c r="C72" i="13"/>
  <c r="D71" i="13"/>
  <c r="C71" i="13"/>
  <c r="D70" i="13"/>
  <c r="C70" i="13"/>
  <c r="D69" i="13"/>
  <c r="C69" i="13"/>
  <c r="D68" i="13"/>
  <c r="C68" i="13"/>
  <c r="D67" i="13"/>
  <c r="C67" i="13"/>
  <c r="D66" i="13"/>
  <c r="C66" i="13"/>
  <c r="D65" i="13"/>
  <c r="C65" i="13"/>
  <c r="D64" i="13"/>
  <c r="C64" i="13"/>
  <c r="D63" i="13"/>
  <c r="C63" i="13"/>
  <c r="D62" i="13"/>
  <c r="C62" i="13"/>
  <c r="D61" i="13"/>
  <c r="C61" i="13"/>
  <c r="C70" i="65"/>
  <c r="D70" i="65"/>
  <c r="C71" i="65"/>
  <c r="D71" i="65"/>
  <c r="C72" i="65"/>
  <c r="D72" i="65"/>
  <c r="C73" i="65"/>
  <c r="D73" i="65"/>
  <c r="D54" i="13"/>
  <c r="C54" i="13"/>
  <c r="D53" i="13"/>
  <c r="C53" i="13"/>
  <c r="D52" i="13"/>
  <c r="C52" i="13"/>
  <c r="D51" i="13"/>
  <c r="C51" i="13"/>
  <c r="D50" i="13"/>
  <c r="C50" i="13"/>
  <c r="D49" i="13"/>
  <c r="C49" i="13"/>
  <c r="D48" i="13"/>
  <c r="C48" i="13"/>
  <c r="D47" i="13"/>
  <c r="C47" i="13"/>
  <c r="D46" i="13"/>
  <c r="C46" i="13"/>
  <c r="D45" i="13"/>
  <c r="C45" i="13"/>
  <c r="D44" i="13"/>
  <c r="C44" i="13"/>
  <c r="D43" i="13"/>
  <c r="C43" i="13"/>
  <c r="D42" i="13"/>
  <c r="C42" i="13"/>
  <c r="D35" i="13"/>
  <c r="C35" i="13"/>
  <c r="D34" i="13"/>
  <c r="C34" i="13"/>
  <c r="D33" i="13"/>
  <c r="C33" i="13"/>
  <c r="D32" i="13"/>
  <c r="C32" i="13"/>
  <c r="D31" i="13"/>
  <c r="C31" i="13"/>
  <c r="D30" i="13"/>
  <c r="C30" i="13"/>
  <c r="D29" i="13"/>
  <c r="C29" i="13"/>
  <c r="D28" i="13"/>
  <c r="C28" i="13"/>
  <c r="D27" i="13"/>
  <c r="C27" i="13"/>
  <c r="D26" i="13"/>
  <c r="C26" i="13"/>
  <c r="D25" i="13"/>
  <c r="C25" i="13"/>
  <c r="D24" i="13"/>
  <c r="C24" i="13"/>
  <c r="D23" i="13"/>
  <c r="C23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4" i="13"/>
  <c r="C4" i="13"/>
  <c r="D133" i="12"/>
  <c r="C133" i="12"/>
  <c r="D132" i="12"/>
  <c r="C132" i="12"/>
  <c r="D131" i="12"/>
  <c r="C131" i="12"/>
  <c r="D130" i="12"/>
  <c r="C130" i="12"/>
  <c r="D129" i="12"/>
  <c r="C129" i="12"/>
  <c r="D128" i="12"/>
  <c r="C128" i="12"/>
  <c r="D127" i="12"/>
  <c r="C127" i="12"/>
  <c r="D126" i="12"/>
  <c r="C126" i="12"/>
  <c r="D125" i="12"/>
  <c r="C125" i="12"/>
  <c r="D124" i="12"/>
  <c r="C124" i="12"/>
  <c r="D123" i="12"/>
  <c r="C123" i="12"/>
  <c r="D122" i="12"/>
  <c r="C122" i="12"/>
  <c r="D121" i="12"/>
  <c r="C121" i="12"/>
  <c r="D120" i="12"/>
  <c r="C120" i="12"/>
  <c r="D119" i="12"/>
  <c r="C119" i="12"/>
  <c r="D118" i="12"/>
  <c r="C118" i="12"/>
  <c r="D114" i="12"/>
  <c r="C114" i="12"/>
  <c r="D113" i="12"/>
  <c r="C113" i="12"/>
  <c r="D112" i="12"/>
  <c r="C112" i="12"/>
  <c r="D111" i="12"/>
  <c r="C111" i="12"/>
  <c r="D110" i="12"/>
  <c r="C110" i="12"/>
  <c r="D109" i="12"/>
  <c r="C109" i="12"/>
  <c r="D108" i="12"/>
  <c r="C108" i="12"/>
  <c r="D107" i="12"/>
  <c r="C107" i="12"/>
  <c r="D106" i="12"/>
  <c r="C106" i="12"/>
  <c r="D105" i="12"/>
  <c r="C105" i="12"/>
  <c r="D104" i="12"/>
  <c r="C104" i="12"/>
  <c r="D103" i="12"/>
  <c r="C103" i="12"/>
  <c r="D102" i="12"/>
  <c r="C102" i="12"/>
  <c r="D101" i="12"/>
  <c r="C101" i="12"/>
  <c r="D100" i="12"/>
  <c r="C100" i="12"/>
  <c r="D99" i="12"/>
  <c r="C99" i="12"/>
  <c r="D92" i="12"/>
  <c r="C92" i="12"/>
  <c r="D91" i="12"/>
  <c r="C91" i="12"/>
  <c r="D90" i="12"/>
  <c r="C90" i="12"/>
  <c r="D89" i="12"/>
  <c r="C89" i="12"/>
  <c r="D88" i="12"/>
  <c r="C88" i="12"/>
  <c r="D87" i="12"/>
  <c r="C87" i="12"/>
  <c r="D86" i="12"/>
  <c r="C86" i="12"/>
  <c r="D85" i="12"/>
  <c r="C85" i="12"/>
  <c r="D84" i="12"/>
  <c r="C84" i="12"/>
  <c r="D83" i="12"/>
  <c r="C83" i="12"/>
  <c r="D82" i="12"/>
  <c r="C82" i="12"/>
  <c r="D81" i="12"/>
  <c r="C81" i="12"/>
  <c r="D80" i="12"/>
  <c r="C80" i="12"/>
  <c r="D73" i="12"/>
  <c r="C73" i="12"/>
  <c r="D72" i="12"/>
  <c r="C72" i="12"/>
  <c r="D71" i="12"/>
  <c r="C71" i="12"/>
  <c r="D70" i="12"/>
  <c r="C70" i="12"/>
  <c r="D69" i="12"/>
  <c r="C69" i="12"/>
  <c r="D68" i="12"/>
  <c r="C68" i="12"/>
  <c r="D67" i="12"/>
  <c r="C67" i="12"/>
  <c r="D66" i="12"/>
  <c r="C66" i="12"/>
  <c r="D65" i="12"/>
  <c r="C65" i="12"/>
  <c r="D64" i="12"/>
  <c r="C64" i="12"/>
  <c r="D63" i="12"/>
  <c r="C63" i="12"/>
  <c r="D62" i="12"/>
  <c r="C62" i="12"/>
  <c r="D61" i="12"/>
  <c r="C61" i="12"/>
  <c r="C51" i="65"/>
  <c r="D51" i="65"/>
  <c r="C52" i="65"/>
  <c r="D52" i="65"/>
  <c r="C53" i="65"/>
  <c r="D53" i="65"/>
  <c r="C54" i="65"/>
  <c r="D54" i="65"/>
  <c r="C32" i="65"/>
  <c r="D32" i="65"/>
  <c r="C33" i="65"/>
  <c r="D33" i="65"/>
  <c r="C34" i="65"/>
  <c r="D34" i="65"/>
  <c r="C35" i="65"/>
  <c r="D35" i="65"/>
  <c r="D54" i="12"/>
  <c r="C54" i="12"/>
  <c r="D53" i="12"/>
  <c r="C53" i="12"/>
  <c r="D52" i="12"/>
  <c r="C52" i="12"/>
  <c r="D51" i="12"/>
  <c r="C51" i="12"/>
  <c r="D50" i="12"/>
  <c r="C50" i="12"/>
  <c r="D49" i="12"/>
  <c r="C49" i="12"/>
  <c r="D48" i="12"/>
  <c r="C48" i="12"/>
  <c r="D47" i="12"/>
  <c r="C47" i="12"/>
  <c r="D46" i="12"/>
  <c r="C46" i="12"/>
  <c r="D45" i="12"/>
  <c r="C45" i="12"/>
  <c r="D44" i="12"/>
  <c r="C44" i="12"/>
  <c r="D43" i="12"/>
  <c r="C43" i="12"/>
  <c r="D42" i="12"/>
  <c r="C42" i="12"/>
  <c r="D35" i="12"/>
  <c r="C35" i="12"/>
  <c r="D34" i="12"/>
  <c r="C34" i="12"/>
  <c r="D33" i="12"/>
  <c r="C33" i="12"/>
  <c r="D32" i="12"/>
  <c r="C32" i="12"/>
  <c r="D31" i="12"/>
  <c r="C31" i="12"/>
  <c r="D30" i="12"/>
  <c r="C30" i="12"/>
  <c r="D29" i="12"/>
  <c r="C29" i="12"/>
  <c r="D28" i="12"/>
  <c r="C28" i="12"/>
  <c r="D27" i="12"/>
  <c r="C27" i="12"/>
  <c r="D26" i="12"/>
  <c r="C26" i="12"/>
  <c r="D25" i="12"/>
  <c r="C25" i="12"/>
  <c r="D24" i="12"/>
  <c r="C24" i="12"/>
  <c r="D23" i="12"/>
  <c r="C23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4" i="12"/>
  <c r="C4" i="12"/>
  <c r="C13" i="65"/>
  <c r="D13" i="65"/>
  <c r="C14" i="65"/>
  <c r="D14" i="65"/>
  <c r="C15" i="65"/>
  <c r="D15" i="65"/>
  <c r="C16" i="65"/>
  <c r="D16" i="65"/>
  <c r="C118" i="64"/>
  <c r="D118" i="64"/>
  <c r="C119" i="64"/>
  <c r="D119" i="64"/>
  <c r="C120" i="64"/>
  <c r="D120" i="64"/>
  <c r="C121" i="64"/>
  <c r="D121" i="64"/>
  <c r="C122" i="64"/>
  <c r="D122" i="64"/>
  <c r="C123" i="64"/>
  <c r="D123" i="64"/>
  <c r="C124" i="64"/>
  <c r="D124" i="64"/>
  <c r="C125" i="64"/>
  <c r="D125" i="64"/>
  <c r="C126" i="64"/>
  <c r="D126" i="64"/>
  <c r="C127" i="64"/>
  <c r="D127" i="64"/>
  <c r="C128" i="64"/>
  <c r="D128" i="64"/>
  <c r="C129" i="64"/>
  <c r="D129" i="64"/>
  <c r="C130" i="64"/>
  <c r="D130" i="64"/>
  <c r="C131" i="64"/>
  <c r="D131" i="64"/>
  <c r="C132" i="64"/>
  <c r="D132" i="64"/>
  <c r="C133" i="64"/>
  <c r="D133" i="64"/>
  <c r="D133" i="11"/>
  <c r="C133" i="11"/>
  <c r="D132" i="11"/>
  <c r="C132" i="11"/>
  <c r="D131" i="11"/>
  <c r="C131" i="11"/>
  <c r="D130" i="11"/>
  <c r="C130" i="11"/>
  <c r="D129" i="11"/>
  <c r="C129" i="11"/>
  <c r="D128" i="11"/>
  <c r="C128" i="11"/>
  <c r="D127" i="11"/>
  <c r="C127" i="11"/>
  <c r="D126" i="11"/>
  <c r="C126" i="11"/>
  <c r="D125" i="11"/>
  <c r="C125" i="11"/>
  <c r="D124" i="11"/>
  <c r="C124" i="11"/>
  <c r="D123" i="11"/>
  <c r="C123" i="11"/>
  <c r="D122" i="11"/>
  <c r="C122" i="11"/>
  <c r="D121" i="11"/>
  <c r="C121" i="11"/>
  <c r="D120" i="11"/>
  <c r="C120" i="11"/>
  <c r="D119" i="11"/>
  <c r="C119" i="11"/>
  <c r="D118" i="11"/>
  <c r="C118" i="11"/>
  <c r="D114" i="11"/>
  <c r="C114" i="11"/>
  <c r="D113" i="11"/>
  <c r="C113" i="11"/>
  <c r="D112" i="11"/>
  <c r="C112" i="11"/>
  <c r="D111" i="11"/>
  <c r="C111" i="11"/>
  <c r="D110" i="11"/>
  <c r="C110" i="11"/>
  <c r="D109" i="11"/>
  <c r="C109" i="11"/>
  <c r="D108" i="11"/>
  <c r="C108" i="11"/>
  <c r="D107" i="11"/>
  <c r="C107" i="11"/>
  <c r="D106" i="11"/>
  <c r="C106" i="11"/>
  <c r="D105" i="11"/>
  <c r="C105" i="11"/>
  <c r="D104" i="11"/>
  <c r="C104" i="11"/>
  <c r="D103" i="11"/>
  <c r="C103" i="11"/>
  <c r="D102" i="11"/>
  <c r="C102" i="11"/>
  <c r="D101" i="11"/>
  <c r="C101" i="11"/>
  <c r="D100" i="11"/>
  <c r="C100" i="11"/>
  <c r="D99" i="11"/>
  <c r="C99" i="11"/>
  <c r="C99" i="64"/>
  <c r="D99" i="64"/>
  <c r="C100" i="64"/>
  <c r="D100" i="64"/>
  <c r="C101" i="64"/>
  <c r="D101" i="64"/>
  <c r="C102" i="64"/>
  <c r="D102" i="64"/>
  <c r="C103" i="64"/>
  <c r="D103" i="64"/>
  <c r="C104" i="64"/>
  <c r="D104" i="64"/>
  <c r="C105" i="64"/>
  <c r="D105" i="64"/>
  <c r="C106" i="64"/>
  <c r="D106" i="64"/>
  <c r="C108" i="64"/>
  <c r="D108" i="64"/>
  <c r="C109" i="64"/>
  <c r="D109" i="64"/>
  <c r="C110" i="64"/>
  <c r="D110" i="64"/>
  <c r="C111" i="64"/>
  <c r="D111" i="64"/>
  <c r="C112" i="64"/>
  <c r="D112" i="64"/>
  <c r="C113" i="64"/>
  <c r="D113" i="64"/>
  <c r="C114" i="64"/>
  <c r="D114" i="64"/>
  <c r="C80" i="64"/>
  <c r="D80" i="64"/>
  <c r="C81" i="64"/>
  <c r="D81" i="64"/>
  <c r="C82" i="64"/>
  <c r="D82" i="64"/>
  <c r="C83" i="64"/>
  <c r="D83" i="64"/>
  <c r="C84" i="64"/>
  <c r="D84" i="64"/>
  <c r="C85" i="64"/>
  <c r="D85" i="64"/>
  <c r="C86" i="64"/>
  <c r="D86" i="64"/>
  <c r="C87" i="64"/>
  <c r="D87" i="64"/>
  <c r="C89" i="64"/>
  <c r="D89" i="64"/>
  <c r="C90" i="64"/>
  <c r="D90" i="64"/>
  <c r="C91" i="64"/>
  <c r="D91" i="64"/>
  <c r="C92" i="64"/>
  <c r="D92" i="64"/>
  <c r="D92" i="11"/>
  <c r="C92" i="11"/>
  <c r="D91" i="11"/>
  <c r="C91" i="11"/>
  <c r="D90" i="11"/>
  <c r="C90" i="11"/>
  <c r="D89" i="11"/>
  <c r="C89" i="11"/>
  <c r="D88" i="11"/>
  <c r="C88" i="11"/>
  <c r="D87" i="11"/>
  <c r="C87" i="11"/>
  <c r="D86" i="11"/>
  <c r="C86" i="11"/>
  <c r="D85" i="11"/>
  <c r="C85" i="11"/>
  <c r="D84" i="11"/>
  <c r="C84" i="11"/>
  <c r="D83" i="11"/>
  <c r="C83" i="11"/>
  <c r="D82" i="11"/>
  <c r="C82" i="11"/>
  <c r="D81" i="11"/>
  <c r="C81" i="11"/>
  <c r="D80" i="11"/>
  <c r="C80" i="11"/>
  <c r="D73" i="11"/>
  <c r="C73" i="11"/>
  <c r="D72" i="11"/>
  <c r="C72" i="11"/>
  <c r="D71" i="11"/>
  <c r="C71" i="11"/>
  <c r="D70" i="11"/>
  <c r="C70" i="11"/>
  <c r="D69" i="11"/>
  <c r="C69" i="11"/>
  <c r="D68" i="11"/>
  <c r="C68" i="11"/>
  <c r="D67" i="11"/>
  <c r="C67" i="11"/>
  <c r="D66" i="11"/>
  <c r="C66" i="11"/>
  <c r="D65" i="11"/>
  <c r="C65" i="11"/>
  <c r="D64" i="11"/>
  <c r="C64" i="11"/>
  <c r="D63" i="11"/>
  <c r="C63" i="11"/>
  <c r="D62" i="11"/>
  <c r="C62" i="11"/>
  <c r="D61" i="11"/>
  <c r="C61" i="11"/>
  <c r="C61" i="64"/>
  <c r="D61" i="64"/>
  <c r="C62" i="64"/>
  <c r="D62" i="64"/>
  <c r="C63" i="64"/>
  <c r="D63" i="64"/>
  <c r="C64" i="64"/>
  <c r="D64" i="64"/>
  <c r="C65" i="64"/>
  <c r="D65" i="64"/>
  <c r="C66" i="64"/>
  <c r="D66" i="64"/>
  <c r="C67" i="64"/>
  <c r="D67" i="64"/>
  <c r="C68" i="64"/>
  <c r="D68" i="64"/>
  <c r="C70" i="64"/>
  <c r="D70" i="64"/>
  <c r="C71" i="64"/>
  <c r="D71" i="64"/>
  <c r="C72" i="64"/>
  <c r="D72" i="64"/>
  <c r="C73" i="64"/>
  <c r="D73" i="64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D43" i="11"/>
  <c r="C43" i="11"/>
  <c r="D42" i="11"/>
  <c r="C42" i="11"/>
  <c r="D35" i="11"/>
  <c r="C35" i="11"/>
  <c r="D34" i="11"/>
  <c r="C34" i="11"/>
  <c r="D33" i="11"/>
  <c r="C33" i="11"/>
  <c r="D32" i="11"/>
  <c r="C32" i="11"/>
  <c r="D31" i="11"/>
  <c r="C31" i="11"/>
  <c r="D30" i="11"/>
  <c r="C30" i="11"/>
  <c r="D29" i="11"/>
  <c r="C29" i="11"/>
  <c r="D28" i="11"/>
  <c r="C28" i="11"/>
  <c r="D27" i="11"/>
  <c r="C27" i="11"/>
  <c r="D26" i="11"/>
  <c r="C26" i="11"/>
  <c r="D25" i="11"/>
  <c r="C25" i="11"/>
  <c r="D24" i="11"/>
  <c r="C24" i="11"/>
  <c r="D23" i="11"/>
  <c r="C23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4" i="11"/>
  <c r="C4" i="11"/>
  <c r="C42" i="64"/>
  <c r="D42" i="64"/>
  <c r="C43" i="64"/>
  <c r="D43" i="64"/>
  <c r="C44" i="64"/>
  <c r="D44" i="64"/>
  <c r="C45" i="64"/>
  <c r="D45" i="64"/>
  <c r="C46" i="64"/>
  <c r="D46" i="64"/>
  <c r="C47" i="64"/>
  <c r="D47" i="64"/>
  <c r="C48" i="64"/>
  <c r="D48" i="64"/>
  <c r="C49" i="64"/>
  <c r="D49" i="64"/>
  <c r="C51" i="64"/>
  <c r="D51" i="64"/>
  <c r="C52" i="64"/>
  <c r="D52" i="64"/>
  <c r="C53" i="64"/>
  <c r="D53" i="64"/>
  <c r="C54" i="64"/>
  <c r="D54" i="64"/>
  <c r="C23" i="64"/>
  <c r="D23" i="64"/>
  <c r="C24" i="64"/>
  <c r="D24" i="64"/>
  <c r="C25" i="64"/>
  <c r="D25" i="64"/>
  <c r="C26" i="64"/>
  <c r="D26" i="64"/>
  <c r="C27" i="64"/>
  <c r="D27" i="64"/>
  <c r="C28" i="64"/>
  <c r="D28" i="64"/>
  <c r="C29" i="64"/>
  <c r="D29" i="64"/>
  <c r="C30" i="64"/>
  <c r="D30" i="64"/>
  <c r="C32" i="64"/>
  <c r="D32" i="64"/>
  <c r="C33" i="64"/>
  <c r="D33" i="64"/>
  <c r="C34" i="64"/>
  <c r="D34" i="64"/>
  <c r="C35" i="64"/>
  <c r="D35" i="64"/>
  <c r="C4" i="64"/>
  <c r="D4" i="64"/>
  <c r="C5" i="64"/>
  <c r="D5" i="64"/>
  <c r="C6" i="64"/>
  <c r="D6" i="64"/>
  <c r="C7" i="64"/>
  <c r="D7" i="64"/>
  <c r="C8" i="64"/>
  <c r="D8" i="64"/>
  <c r="C9" i="64"/>
  <c r="D9" i="64"/>
  <c r="C10" i="64"/>
  <c r="D10" i="64"/>
  <c r="C11" i="64"/>
  <c r="D11" i="64"/>
  <c r="C13" i="64"/>
  <c r="D13" i="64"/>
  <c r="C14" i="64"/>
  <c r="D14" i="64"/>
  <c r="C15" i="64"/>
  <c r="D15" i="64"/>
  <c r="C16" i="64"/>
  <c r="D16" i="64"/>
  <c r="D133" i="10"/>
  <c r="C133" i="10"/>
  <c r="D132" i="10"/>
  <c r="C132" i="10"/>
  <c r="D131" i="10"/>
  <c r="C131" i="10"/>
  <c r="D130" i="10"/>
  <c r="C130" i="10"/>
  <c r="D129" i="10"/>
  <c r="C129" i="10"/>
  <c r="D128" i="10"/>
  <c r="C128" i="10"/>
  <c r="D127" i="10"/>
  <c r="C127" i="10"/>
  <c r="D126" i="10"/>
  <c r="C126" i="10"/>
  <c r="D125" i="10"/>
  <c r="C125" i="10"/>
  <c r="D124" i="10"/>
  <c r="C124" i="10"/>
  <c r="D123" i="10"/>
  <c r="C123" i="10"/>
  <c r="D122" i="10"/>
  <c r="C122" i="10"/>
  <c r="D121" i="10"/>
  <c r="C121" i="10"/>
  <c r="D120" i="10"/>
  <c r="C120" i="10"/>
  <c r="D119" i="10"/>
  <c r="C119" i="10"/>
  <c r="D118" i="10"/>
  <c r="C118" i="10"/>
  <c r="D111" i="10"/>
  <c r="C111" i="10"/>
  <c r="D110" i="10"/>
  <c r="C110" i="10"/>
  <c r="D109" i="10"/>
  <c r="C109" i="10"/>
  <c r="D108" i="10"/>
  <c r="C108" i="10"/>
  <c r="D107" i="10"/>
  <c r="C107" i="10"/>
  <c r="D106" i="10"/>
  <c r="C106" i="10"/>
  <c r="D105" i="10"/>
  <c r="C105" i="10"/>
  <c r="D104" i="10"/>
  <c r="C104" i="10"/>
  <c r="D103" i="10"/>
  <c r="C103" i="10"/>
  <c r="D102" i="10"/>
  <c r="C102" i="10"/>
  <c r="D101" i="10"/>
  <c r="C101" i="10"/>
  <c r="D100" i="10"/>
  <c r="C100" i="10"/>
  <c r="D99" i="10"/>
  <c r="C99" i="10"/>
  <c r="C118" i="63"/>
  <c r="D118" i="63"/>
  <c r="C119" i="63"/>
  <c r="D119" i="63"/>
  <c r="C120" i="63"/>
  <c r="D120" i="63"/>
  <c r="C121" i="63"/>
  <c r="D121" i="63"/>
  <c r="C122" i="63"/>
  <c r="D122" i="63"/>
  <c r="C123" i="63"/>
  <c r="D123" i="63"/>
  <c r="C124" i="63"/>
  <c r="D124" i="63"/>
  <c r="C125" i="63"/>
  <c r="D125" i="63"/>
  <c r="C126" i="63"/>
  <c r="D126" i="63"/>
  <c r="C127" i="63"/>
  <c r="D127" i="63"/>
  <c r="C128" i="63"/>
  <c r="D128" i="63"/>
  <c r="C129" i="63"/>
  <c r="D129" i="63"/>
  <c r="C130" i="63"/>
  <c r="D130" i="63"/>
  <c r="C131" i="63"/>
  <c r="D131" i="63"/>
  <c r="C132" i="63"/>
  <c r="D132" i="63"/>
  <c r="C133" i="63"/>
  <c r="D133" i="63"/>
  <c r="D92" i="10"/>
  <c r="C92" i="10"/>
  <c r="D91" i="10"/>
  <c r="C91" i="10"/>
  <c r="D90" i="10"/>
  <c r="C90" i="10"/>
  <c r="D89" i="10"/>
  <c r="C89" i="10"/>
  <c r="D88" i="10"/>
  <c r="C88" i="10"/>
  <c r="D87" i="10"/>
  <c r="C87" i="10"/>
  <c r="D86" i="10"/>
  <c r="C86" i="10"/>
  <c r="D85" i="10"/>
  <c r="C85" i="10"/>
  <c r="D84" i="10"/>
  <c r="C84" i="10"/>
  <c r="D83" i="10"/>
  <c r="C83" i="10"/>
  <c r="D82" i="10"/>
  <c r="C82" i="10"/>
  <c r="D81" i="10"/>
  <c r="C81" i="10"/>
  <c r="D80" i="10"/>
  <c r="C80" i="10"/>
  <c r="D73" i="10"/>
  <c r="C73" i="10"/>
  <c r="D72" i="10"/>
  <c r="C72" i="10"/>
  <c r="D71" i="10"/>
  <c r="C71" i="10"/>
  <c r="D70" i="10"/>
  <c r="C70" i="10"/>
  <c r="D69" i="10"/>
  <c r="C69" i="10"/>
  <c r="D68" i="10"/>
  <c r="C68" i="10"/>
  <c r="D67" i="10"/>
  <c r="C67" i="10"/>
  <c r="D66" i="10"/>
  <c r="C66" i="10"/>
  <c r="D65" i="10"/>
  <c r="C65" i="10"/>
  <c r="D64" i="10"/>
  <c r="C64" i="10"/>
  <c r="D63" i="10"/>
  <c r="C63" i="10"/>
  <c r="D62" i="10"/>
  <c r="C62" i="10"/>
  <c r="D61" i="10"/>
  <c r="C61" i="10"/>
  <c r="C99" i="63"/>
  <c r="D99" i="63"/>
  <c r="C100" i="63"/>
  <c r="D100" i="63"/>
  <c r="C101" i="63"/>
  <c r="D101" i="63"/>
  <c r="C102" i="63"/>
  <c r="D102" i="63"/>
  <c r="C103" i="63"/>
  <c r="D103" i="63"/>
  <c r="C104" i="63"/>
  <c r="D104" i="63"/>
  <c r="C105" i="63"/>
  <c r="D105" i="63"/>
  <c r="C106" i="63"/>
  <c r="D106" i="63"/>
  <c r="C108" i="63"/>
  <c r="D108" i="63"/>
  <c r="C109" i="63"/>
  <c r="D109" i="63"/>
  <c r="C110" i="63"/>
  <c r="D110" i="63"/>
  <c r="C111" i="63"/>
  <c r="D111" i="63"/>
  <c r="C112" i="63"/>
  <c r="D112" i="63"/>
  <c r="C113" i="63"/>
  <c r="D113" i="63"/>
  <c r="C114" i="63"/>
  <c r="D114" i="63"/>
  <c r="D54" i="10"/>
  <c r="C54" i="10"/>
  <c r="D53" i="10"/>
  <c r="C53" i="10"/>
  <c r="D52" i="10"/>
  <c r="C52" i="10"/>
  <c r="D51" i="10"/>
  <c r="C51" i="10"/>
  <c r="D50" i="10"/>
  <c r="C50" i="10"/>
  <c r="D49" i="10"/>
  <c r="C49" i="10"/>
  <c r="D48" i="10"/>
  <c r="C48" i="10"/>
  <c r="D47" i="10"/>
  <c r="C47" i="10"/>
  <c r="D46" i="10"/>
  <c r="C46" i="10"/>
  <c r="D45" i="10"/>
  <c r="C45" i="10"/>
  <c r="D44" i="10"/>
  <c r="C44" i="10"/>
  <c r="D43" i="10"/>
  <c r="C43" i="10"/>
  <c r="D42" i="10"/>
  <c r="C42" i="10"/>
  <c r="C80" i="63"/>
  <c r="D80" i="63"/>
  <c r="C81" i="63"/>
  <c r="D81" i="63"/>
  <c r="C82" i="63"/>
  <c r="D82" i="63"/>
  <c r="C83" i="63"/>
  <c r="D83" i="63"/>
  <c r="C84" i="63"/>
  <c r="D84" i="63"/>
  <c r="C85" i="63"/>
  <c r="D85" i="63"/>
  <c r="C86" i="63"/>
  <c r="D86" i="63"/>
  <c r="C87" i="63"/>
  <c r="D87" i="63"/>
  <c r="C89" i="63"/>
  <c r="D89" i="63"/>
  <c r="C90" i="63"/>
  <c r="D90" i="63"/>
  <c r="C91" i="63"/>
  <c r="D91" i="63"/>
  <c r="C92" i="63"/>
  <c r="D92" i="63"/>
  <c r="C61" i="63"/>
  <c r="D61" i="63"/>
  <c r="C62" i="63"/>
  <c r="D62" i="63"/>
  <c r="C63" i="63"/>
  <c r="D63" i="63"/>
  <c r="C64" i="63"/>
  <c r="D64" i="63"/>
  <c r="C65" i="63"/>
  <c r="D65" i="63"/>
  <c r="C66" i="63"/>
  <c r="D66" i="63"/>
  <c r="C67" i="63"/>
  <c r="D67" i="63"/>
  <c r="C68" i="63"/>
  <c r="D68" i="63"/>
  <c r="C70" i="63"/>
  <c r="D70" i="63"/>
  <c r="C71" i="63"/>
  <c r="D71" i="63"/>
  <c r="C72" i="63"/>
  <c r="D72" i="63"/>
  <c r="C73" i="63"/>
  <c r="D73" i="63"/>
  <c r="D35" i="10"/>
  <c r="C35" i="10"/>
  <c r="D34" i="10"/>
  <c r="C34" i="10"/>
  <c r="D33" i="10"/>
  <c r="C33" i="10"/>
  <c r="D32" i="10"/>
  <c r="C32" i="10"/>
  <c r="D31" i="10"/>
  <c r="C31" i="10"/>
  <c r="D30" i="10"/>
  <c r="C30" i="10"/>
  <c r="D29" i="10"/>
  <c r="C29" i="10"/>
  <c r="D28" i="10"/>
  <c r="C28" i="10"/>
  <c r="D27" i="10"/>
  <c r="C27" i="10"/>
  <c r="D26" i="10"/>
  <c r="C26" i="10"/>
  <c r="D25" i="10"/>
  <c r="C25" i="10"/>
  <c r="D24" i="10"/>
  <c r="C24" i="10"/>
  <c r="D23" i="10"/>
  <c r="C23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D4" i="10"/>
  <c r="C4" i="10"/>
  <c r="C42" i="63"/>
  <c r="D42" i="63"/>
  <c r="C43" i="63"/>
  <c r="D43" i="63"/>
  <c r="C44" i="63"/>
  <c r="D44" i="63"/>
  <c r="C45" i="63"/>
  <c r="D45" i="63"/>
  <c r="C46" i="63"/>
  <c r="D46" i="63"/>
  <c r="C47" i="63"/>
  <c r="D47" i="63"/>
  <c r="C48" i="63"/>
  <c r="D48" i="63"/>
  <c r="C49" i="63"/>
  <c r="D49" i="63"/>
  <c r="C51" i="63"/>
  <c r="D51" i="63"/>
  <c r="C52" i="63"/>
  <c r="D52" i="63"/>
  <c r="C53" i="63"/>
  <c r="D53" i="63"/>
  <c r="C54" i="63"/>
  <c r="D54" i="63"/>
  <c r="C23" i="63"/>
  <c r="D23" i="63"/>
  <c r="C24" i="63"/>
  <c r="D24" i="63"/>
  <c r="C25" i="63"/>
  <c r="D25" i="63"/>
  <c r="C26" i="63"/>
  <c r="D26" i="63"/>
  <c r="C27" i="63"/>
  <c r="D27" i="63"/>
  <c r="C28" i="63"/>
  <c r="D28" i="63"/>
  <c r="C29" i="63"/>
  <c r="D29" i="63"/>
  <c r="C30" i="63"/>
  <c r="D30" i="63"/>
  <c r="C32" i="63"/>
  <c r="D32" i="63"/>
  <c r="C33" i="63"/>
  <c r="D33" i="63"/>
  <c r="C34" i="63"/>
  <c r="D34" i="63"/>
  <c r="C35" i="63"/>
  <c r="D35" i="63"/>
  <c r="C4" i="63"/>
  <c r="D4" i="63"/>
  <c r="C5" i="63"/>
  <c r="D5" i="63"/>
  <c r="C6" i="63"/>
  <c r="D6" i="63"/>
  <c r="C7" i="63"/>
  <c r="D7" i="63"/>
  <c r="C8" i="63"/>
  <c r="D8" i="63"/>
  <c r="C9" i="63"/>
  <c r="D9" i="63"/>
  <c r="C10" i="63"/>
  <c r="D10" i="63"/>
  <c r="C11" i="63"/>
  <c r="D11" i="63"/>
  <c r="C13" i="63"/>
  <c r="D13" i="63"/>
  <c r="C14" i="63"/>
  <c r="D14" i="63"/>
  <c r="C15" i="63"/>
  <c r="D15" i="63"/>
  <c r="C16" i="63"/>
  <c r="D16" i="63"/>
  <c r="D133" i="9"/>
  <c r="C133" i="9"/>
  <c r="D132" i="9"/>
  <c r="C132" i="9"/>
  <c r="D131" i="9"/>
  <c r="C131" i="9"/>
  <c r="D130" i="9"/>
  <c r="C130" i="9"/>
  <c r="D129" i="9"/>
  <c r="C129" i="9"/>
  <c r="D128" i="9"/>
  <c r="C128" i="9"/>
  <c r="D127" i="9"/>
  <c r="C127" i="9"/>
  <c r="D126" i="9"/>
  <c r="C126" i="9"/>
  <c r="D125" i="9"/>
  <c r="C125" i="9"/>
  <c r="D124" i="9"/>
  <c r="C124" i="9"/>
  <c r="D123" i="9"/>
  <c r="C123" i="9"/>
  <c r="D122" i="9"/>
  <c r="C122" i="9"/>
  <c r="D121" i="9"/>
  <c r="C121" i="9"/>
  <c r="D120" i="9"/>
  <c r="C120" i="9"/>
  <c r="D119" i="9"/>
  <c r="C119" i="9"/>
  <c r="D118" i="9"/>
  <c r="C118" i="9"/>
  <c r="D114" i="9"/>
  <c r="C114" i="9"/>
  <c r="D113" i="9"/>
  <c r="C113" i="9"/>
  <c r="D112" i="9"/>
  <c r="C112" i="9"/>
  <c r="D111" i="9"/>
  <c r="C111" i="9"/>
  <c r="D110" i="9"/>
  <c r="C110" i="9"/>
  <c r="D109" i="9"/>
  <c r="C109" i="9"/>
  <c r="D108" i="9"/>
  <c r="C108" i="9"/>
  <c r="D107" i="9"/>
  <c r="C107" i="9"/>
  <c r="D106" i="9"/>
  <c r="C106" i="9"/>
  <c r="D105" i="9"/>
  <c r="C105" i="9"/>
  <c r="D104" i="9"/>
  <c r="C104" i="9"/>
  <c r="D103" i="9"/>
  <c r="C103" i="9"/>
  <c r="D102" i="9"/>
  <c r="C102" i="9"/>
  <c r="D101" i="9"/>
  <c r="C101" i="9"/>
  <c r="D100" i="9"/>
  <c r="C100" i="9"/>
  <c r="D99" i="9"/>
  <c r="C99" i="9"/>
  <c r="D95" i="9"/>
  <c r="C95" i="9"/>
  <c r="D94" i="9"/>
  <c r="C94" i="9"/>
  <c r="D93" i="9"/>
  <c r="C93" i="9"/>
  <c r="D92" i="9"/>
  <c r="C92" i="9"/>
  <c r="D91" i="9"/>
  <c r="C91" i="9"/>
  <c r="D90" i="9"/>
  <c r="C90" i="9"/>
  <c r="D89" i="9"/>
  <c r="C89" i="9"/>
  <c r="D88" i="9"/>
  <c r="C88" i="9"/>
  <c r="D87" i="9"/>
  <c r="C87" i="9"/>
  <c r="D86" i="9"/>
  <c r="C86" i="9"/>
  <c r="D85" i="9"/>
  <c r="C85" i="9"/>
  <c r="D84" i="9"/>
  <c r="C84" i="9"/>
  <c r="D83" i="9"/>
  <c r="C83" i="9"/>
  <c r="D82" i="9"/>
  <c r="C82" i="9"/>
  <c r="D81" i="9"/>
  <c r="C81" i="9"/>
  <c r="D80" i="9"/>
  <c r="C80" i="9"/>
  <c r="C118" i="62"/>
  <c r="D118" i="62"/>
  <c r="C119" i="62"/>
  <c r="D119" i="62"/>
  <c r="C120" i="62"/>
  <c r="D120" i="62"/>
  <c r="C121" i="62"/>
  <c r="D121" i="62"/>
  <c r="C122" i="62"/>
  <c r="D122" i="62"/>
  <c r="C123" i="62"/>
  <c r="D123" i="62"/>
  <c r="C124" i="62"/>
  <c r="D124" i="62"/>
  <c r="C125" i="62"/>
  <c r="D125" i="62"/>
  <c r="C126" i="62"/>
  <c r="D126" i="62"/>
  <c r="C127" i="62"/>
  <c r="D127" i="62"/>
  <c r="C128" i="62"/>
  <c r="D128" i="62"/>
  <c r="C129" i="62"/>
  <c r="D129" i="62"/>
  <c r="C130" i="62"/>
  <c r="D130" i="62"/>
  <c r="C131" i="62"/>
  <c r="D131" i="62"/>
  <c r="C132" i="62"/>
  <c r="D132" i="62"/>
  <c r="C133" i="62"/>
  <c r="D133" i="62"/>
  <c r="C99" i="62"/>
  <c r="D99" i="62"/>
  <c r="C100" i="62"/>
  <c r="D100" i="62"/>
  <c r="C101" i="62"/>
  <c r="D101" i="62"/>
  <c r="C102" i="62"/>
  <c r="D102" i="62"/>
  <c r="C103" i="62"/>
  <c r="D103" i="62"/>
  <c r="C104" i="62"/>
  <c r="D104" i="62"/>
  <c r="C105" i="62"/>
  <c r="D105" i="62"/>
  <c r="C106" i="62"/>
  <c r="D106" i="62"/>
  <c r="C108" i="62"/>
  <c r="D108" i="62"/>
  <c r="C109" i="62"/>
  <c r="D109" i="62"/>
  <c r="C110" i="62"/>
  <c r="D110" i="62"/>
  <c r="C111" i="62"/>
  <c r="D111" i="62"/>
  <c r="C112" i="62"/>
  <c r="D112" i="62"/>
  <c r="C113" i="62"/>
  <c r="D113" i="62"/>
  <c r="C114" i="62"/>
  <c r="D114" i="62"/>
  <c r="D76" i="9"/>
  <c r="C76" i="9"/>
  <c r="D75" i="9"/>
  <c r="C75" i="9"/>
  <c r="D74" i="9"/>
  <c r="C74" i="9"/>
  <c r="D73" i="9"/>
  <c r="C73" i="9"/>
  <c r="D72" i="9"/>
  <c r="C72" i="9"/>
  <c r="D71" i="9"/>
  <c r="C71" i="9"/>
  <c r="D70" i="9"/>
  <c r="C70" i="9"/>
  <c r="D69" i="9"/>
  <c r="C69" i="9"/>
  <c r="D68" i="9"/>
  <c r="C68" i="9"/>
  <c r="D67" i="9"/>
  <c r="C67" i="9"/>
  <c r="D66" i="9"/>
  <c r="C66" i="9"/>
  <c r="D65" i="9"/>
  <c r="C65" i="9"/>
  <c r="D64" i="9"/>
  <c r="C64" i="9"/>
  <c r="D63" i="9"/>
  <c r="C63" i="9"/>
  <c r="D62" i="9"/>
  <c r="C62" i="9"/>
  <c r="D61" i="9"/>
  <c r="C61" i="9"/>
  <c r="D57" i="9"/>
  <c r="C57" i="9"/>
  <c r="D56" i="9"/>
  <c r="C56" i="9"/>
  <c r="D55" i="9"/>
  <c r="C55" i="9"/>
  <c r="D54" i="9"/>
  <c r="C54" i="9"/>
  <c r="D53" i="9"/>
  <c r="C53" i="9"/>
  <c r="D52" i="9"/>
  <c r="C52" i="9"/>
  <c r="D51" i="9"/>
  <c r="C51" i="9"/>
  <c r="D50" i="9"/>
  <c r="C50" i="9"/>
  <c r="D49" i="9"/>
  <c r="C49" i="9"/>
  <c r="D48" i="9"/>
  <c r="C48" i="9"/>
  <c r="D47" i="9"/>
  <c r="C47" i="9"/>
  <c r="D46" i="9"/>
  <c r="C46" i="9"/>
  <c r="D45" i="9"/>
  <c r="C45" i="9"/>
  <c r="D44" i="9"/>
  <c r="C44" i="9"/>
  <c r="D43" i="9"/>
  <c r="C43" i="9"/>
  <c r="D42" i="9"/>
  <c r="C42" i="9"/>
  <c r="C80" i="62"/>
  <c r="D80" i="62"/>
  <c r="C81" i="62"/>
  <c r="D81" i="62"/>
  <c r="C82" i="62"/>
  <c r="D82" i="62"/>
  <c r="C83" i="62"/>
  <c r="D83" i="62"/>
  <c r="C84" i="62"/>
  <c r="D84" i="62"/>
  <c r="C85" i="62"/>
  <c r="D85" i="62"/>
  <c r="C86" i="62"/>
  <c r="D86" i="62"/>
  <c r="C87" i="62"/>
  <c r="D87" i="62"/>
  <c r="C89" i="62"/>
  <c r="D89" i="62"/>
  <c r="C90" i="62"/>
  <c r="D90" i="62"/>
  <c r="C91" i="62"/>
  <c r="D91" i="62"/>
  <c r="C92" i="62"/>
  <c r="D92" i="62"/>
  <c r="D38" i="9"/>
  <c r="C38" i="9"/>
  <c r="D37" i="9"/>
  <c r="C37" i="9"/>
  <c r="D36" i="9"/>
  <c r="C36" i="9"/>
  <c r="D35" i="9"/>
  <c r="C35" i="9"/>
  <c r="D34" i="9"/>
  <c r="C34" i="9"/>
  <c r="D33" i="9"/>
  <c r="C33" i="9"/>
  <c r="D32" i="9"/>
  <c r="C32" i="9"/>
  <c r="D31" i="9"/>
  <c r="C31" i="9"/>
  <c r="D30" i="9"/>
  <c r="C30" i="9"/>
  <c r="D29" i="9"/>
  <c r="C29" i="9"/>
  <c r="D28" i="9"/>
  <c r="C28" i="9"/>
  <c r="D27" i="9"/>
  <c r="C27" i="9"/>
  <c r="D26" i="9"/>
  <c r="C26" i="9"/>
  <c r="D25" i="9"/>
  <c r="C25" i="9"/>
  <c r="D24" i="9"/>
  <c r="C24" i="9"/>
  <c r="D23" i="9"/>
  <c r="C23" i="9"/>
  <c r="C61" i="62"/>
  <c r="D61" i="62"/>
  <c r="C62" i="62"/>
  <c r="D62" i="62"/>
  <c r="C63" i="62"/>
  <c r="D63" i="62"/>
  <c r="C64" i="62"/>
  <c r="D64" i="62"/>
  <c r="C65" i="62"/>
  <c r="D65" i="62"/>
  <c r="C66" i="62"/>
  <c r="D66" i="62"/>
  <c r="C67" i="62"/>
  <c r="D67" i="62"/>
  <c r="C68" i="62"/>
  <c r="D68" i="62"/>
  <c r="C70" i="62"/>
  <c r="D70" i="62"/>
  <c r="C71" i="62"/>
  <c r="D71" i="62"/>
  <c r="C72" i="62"/>
  <c r="D72" i="62"/>
  <c r="C73" i="62"/>
  <c r="D73" i="62"/>
  <c r="C42" i="62"/>
  <c r="D42" i="62"/>
  <c r="C43" i="62"/>
  <c r="D43" i="62"/>
  <c r="C44" i="62"/>
  <c r="D44" i="62"/>
  <c r="C45" i="62"/>
  <c r="D45" i="62"/>
  <c r="C46" i="62"/>
  <c r="D46" i="62"/>
  <c r="C47" i="62"/>
  <c r="D47" i="62"/>
  <c r="C48" i="62"/>
  <c r="D48" i="62"/>
  <c r="C49" i="62"/>
  <c r="D49" i="62"/>
  <c r="C51" i="62"/>
  <c r="D51" i="62"/>
  <c r="C52" i="62"/>
  <c r="D52" i="62"/>
  <c r="C53" i="62"/>
  <c r="D53" i="62"/>
  <c r="C54" i="62"/>
  <c r="D54" i="62"/>
  <c r="C23" i="62"/>
  <c r="D23" i="62"/>
  <c r="C24" i="62"/>
  <c r="D24" i="62"/>
  <c r="C25" i="62"/>
  <c r="D25" i="62"/>
  <c r="C26" i="62"/>
  <c r="D26" i="62"/>
  <c r="C27" i="62"/>
  <c r="D27" i="62"/>
  <c r="C28" i="62"/>
  <c r="D28" i="62"/>
  <c r="C29" i="62"/>
  <c r="D29" i="62"/>
  <c r="C30" i="62"/>
  <c r="D30" i="62"/>
  <c r="C32" i="62"/>
  <c r="D32" i="62"/>
  <c r="C33" i="62"/>
  <c r="D33" i="62"/>
  <c r="C34" i="62"/>
  <c r="D34" i="62"/>
  <c r="C35" i="62"/>
  <c r="D35" i="62"/>
  <c r="C4" i="62"/>
  <c r="D4" i="62"/>
  <c r="C5" i="62"/>
  <c r="D5" i="62"/>
  <c r="C6" i="62"/>
  <c r="D6" i="62"/>
  <c r="C7" i="62"/>
  <c r="D7" i="62"/>
  <c r="C8" i="62"/>
  <c r="D8" i="62"/>
  <c r="C9" i="62"/>
  <c r="D9" i="62"/>
  <c r="C10" i="62"/>
  <c r="D10" i="62"/>
  <c r="C11" i="62"/>
  <c r="D11" i="62"/>
  <c r="C13" i="62"/>
  <c r="D13" i="62"/>
  <c r="C14" i="62"/>
  <c r="D14" i="62"/>
  <c r="C15" i="62"/>
  <c r="D15" i="62"/>
  <c r="C16" i="62"/>
  <c r="D16" i="62"/>
  <c r="C118" i="61"/>
  <c r="D118" i="61"/>
  <c r="C119" i="61"/>
  <c r="D119" i="61"/>
  <c r="C120" i="61"/>
  <c r="D120" i="61"/>
  <c r="C121" i="61"/>
  <c r="D121" i="61"/>
  <c r="C122" i="61"/>
  <c r="D122" i="61"/>
  <c r="C123" i="61"/>
  <c r="D123" i="61"/>
  <c r="C124" i="61"/>
  <c r="D124" i="61"/>
  <c r="C125" i="61"/>
  <c r="D125" i="61"/>
  <c r="C127" i="61"/>
  <c r="D127" i="61"/>
  <c r="C128" i="61"/>
  <c r="D128" i="61"/>
  <c r="C129" i="61"/>
  <c r="D129" i="61"/>
  <c r="C130" i="61"/>
  <c r="D130" i="61"/>
  <c r="C131" i="61"/>
  <c r="D131" i="61"/>
  <c r="C132" i="61"/>
  <c r="D132" i="61"/>
  <c r="C133" i="61"/>
  <c r="D133" i="61"/>
  <c r="D133" i="8"/>
  <c r="C133" i="8"/>
  <c r="D132" i="8"/>
  <c r="C132" i="8"/>
  <c r="D131" i="8"/>
  <c r="C131" i="8"/>
  <c r="D130" i="8"/>
  <c r="C130" i="8"/>
  <c r="D129" i="8"/>
  <c r="C129" i="8"/>
  <c r="D128" i="8"/>
  <c r="C128" i="8"/>
  <c r="D127" i="8"/>
  <c r="C127" i="8"/>
  <c r="D126" i="8"/>
  <c r="C126" i="8"/>
  <c r="D125" i="8"/>
  <c r="C125" i="8"/>
  <c r="D124" i="8"/>
  <c r="C124" i="8"/>
  <c r="D123" i="8"/>
  <c r="C123" i="8"/>
  <c r="D122" i="8"/>
  <c r="C122" i="8"/>
  <c r="D121" i="8"/>
  <c r="C121" i="8"/>
  <c r="D120" i="8"/>
  <c r="C120" i="8"/>
  <c r="D119" i="8"/>
  <c r="C119" i="8"/>
  <c r="D118" i="8"/>
  <c r="C118" i="8"/>
  <c r="D114" i="8"/>
  <c r="C114" i="8"/>
  <c r="D113" i="8"/>
  <c r="C113" i="8"/>
  <c r="D112" i="8"/>
  <c r="C112" i="8"/>
  <c r="D111" i="8"/>
  <c r="C111" i="8"/>
  <c r="D110" i="8"/>
  <c r="C110" i="8"/>
  <c r="D109" i="8"/>
  <c r="C109" i="8"/>
  <c r="D108" i="8"/>
  <c r="C108" i="8"/>
  <c r="D107" i="8"/>
  <c r="C107" i="8"/>
  <c r="D106" i="8"/>
  <c r="C106" i="8"/>
  <c r="D105" i="8"/>
  <c r="C105" i="8"/>
  <c r="D104" i="8"/>
  <c r="C104" i="8"/>
  <c r="D103" i="8"/>
  <c r="C103" i="8"/>
  <c r="D102" i="8"/>
  <c r="C102" i="8"/>
  <c r="D101" i="8"/>
  <c r="C101" i="8"/>
  <c r="D100" i="8"/>
  <c r="C100" i="8"/>
  <c r="D99" i="8"/>
  <c r="C99" i="8"/>
  <c r="C99" i="61"/>
  <c r="D99" i="61"/>
  <c r="C100" i="61"/>
  <c r="D100" i="61"/>
  <c r="C101" i="61"/>
  <c r="D101" i="61"/>
  <c r="C102" i="61"/>
  <c r="D102" i="61"/>
  <c r="C103" i="61"/>
  <c r="D103" i="61"/>
  <c r="C104" i="61"/>
  <c r="D104" i="61"/>
  <c r="C105" i="61"/>
  <c r="D105" i="61"/>
  <c r="C106" i="61"/>
  <c r="D106" i="61"/>
  <c r="C108" i="61"/>
  <c r="D108" i="61"/>
  <c r="C109" i="61"/>
  <c r="D109" i="61"/>
  <c r="C110" i="61"/>
  <c r="D110" i="61"/>
  <c r="C111" i="61"/>
  <c r="D111" i="61"/>
  <c r="C112" i="61"/>
  <c r="D112" i="61"/>
  <c r="C113" i="61"/>
  <c r="D113" i="61"/>
  <c r="C114" i="61"/>
  <c r="D114" i="61"/>
  <c r="C80" i="61"/>
  <c r="D80" i="61"/>
  <c r="C81" i="61"/>
  <c r="D81" i="61"/>
  <c r="C82" i="61"/>
  <c r="D82" i="61"/>
  <c r="C83" i="61"/>
  <c r="D83" i="61"/>
  <c r="C84" i="61"/>
  <c r="D84" i="61"/>
  <c r="C85" i="61"/>
  <c r="D85" i="61"/>
  <c r="C86" i="61"/>
  <c r="D86" i="61"/>
  <c r="C87" i="61"/>
  <c r="D87" i="61"/>
  <c r="C89" i="61"/>
  <c r="D89" i="61"/>
  <c r="C90" i="61"/>
  <c r="D90" i="61"/>
  <c r="C91" i="61"/>
  <c r="D91" i="61"/>
  <c r="C92" i="61"/>
  <c r="D92" i="61"/>
  <c r="C61" i="61"/>
  <c r="D61" i="61"/>
  <c r="C62" i="61"/>
  <c r="D62" i="61"/>
  <c r="C63" i="61"/>
  <c r="D63" i="61"/>
  <c r="C64" i="61"/>
  <c r="D64" i="61"/>
  <c r="C65" i="61"/>
  <c r="D65" i="61"/>
  <c r="C66" i="61"/>
  <c r="D66" i="61"/>
  <c r="C67" i="61"/>
  <c r="D67" i="61"/>
  <c r="C68" i="61"/>
  <c r="D68" i="61"/>
  <c r="C70" i="61"/>
  <c r="D70" i="61"/>
  <c r="C71" i="61"/>
  <c r="D71" i="61"/>
  <c r="C72" i="61"/>
  <c r="D72" i="61"/>
  <c r="C73" i="61"/>
  <c r="D73" i="61"/>
  <c r="C42" i="61"/>
  <c r="D42" i="61"/>
  <c r="C43" i="61"/>
  <c r="D43" i="61"/>
  <c r="C44" i="61"/>
  <c r="D44" i="61"/>
  <c r="C45" i="61"/>
  <c r="D45" i="61"/>
  <c r="C46" i="61"/>
  <c r="D46" i="61"/>
  <c r="C47" i="61"/>
  <c r="D47" i="61"/>
  <c r="C48" i="61"/>
  <c r="D48" i="61"/>
  <c r="C49" i="61"/>
  <c r="D49" i="61"/>
  <c r="C51" i="61"/>
  <c r="D51" i="61"/>
  <c r="C52" i="61"/>
  <c r="D52" i="61"/>
  <c r="C53" i="61"/>
  <c r="D53" i="61"/>
  <c r="C54" i="61"/>
  <c r="D54" i="61"/>
  <c r="D95" i="8"/>
  <c r="C95" i="8"/>
  <c r="D94" i="8"/>
  <c r="C94" i="8"/>
  <c r="D93" i="8"/>
  <c r="C93" i="8"/>
  <c r="D92" i="8"/>
  <c r="C92" i="8"/>
  <c r="D91" i="8"/>
  <c r="C91" i="8"/>
  <c r="D90" i="8"/>
  <c r="C90" i="8"/>
  <c r="D89" i="8"/>
  <c r="C89" i="8"/>
  <c r="D88" i="8"/>
  <c r="C88" i="8"/>
  <c r="D87" i="8"/>
  <c r="C87" i="8"/>
  <c r="D86" i="8"/>
  <c r="C86" i="8"/>
  <c r="D85" i="8"/>
  <c r="C85" i="8"/>
  <c r="C84" i="8"/>
  <c r="D83" i="8"/>
  <c r="C83" i="8"/>
  <c r="D82" i="8"/>
  <c r="C82" i="8"/>
  <c r="D81" i="8"/>
  <c r="C81" i="8"/>
  <c r="D80" i="8"/>
  <c r="C80" i="8"/>
  <c r="C23" i="61"/>
  <c r="D23" i="61"/>
  <c r="C24" i="61"/>
  <c r="D24" i="61"/>
  <c r="C25" i="61"/>
  <c r="D25" i="61"/>
  <c r="C26" i="61"/>
  <c r="D26" i="61"/>
  <c r="C27" i="61"/>
  <c r="D27" i="61"/>
  <c r="C28" i="61"/>
  <c r="D28" i="61"/>
  <c r="C29" i="61"/>
  <c r="D29" i="61"/>
  <c r="C30" i="61"/>
  <c r="D30" i="61"/>
  <c r="C32" i="61"/>
  <c r="D32" i="61"/>
  <c r="C33" i="61"/>
  <c r="D33" i="61"/>
  <c r="C34" i="61"/>
  <c r="D34" i="61"/>
  <c r="C35" i="61"/>
  <c r="D35" i="61"/>
  <c r="C13" i="61"/>
  <c r="D13" i="61"/>
  <c r="C14" i="61"/>
  <c r="D14" i="61"/>
  <c r="C15" i="61"/>
  <c r="D15" i="61"/>
  <c r="C16" i="61"/>
  <c r="D16" i="61"/>
  <c r="D76" i="8"/>
  <c r="C76" i="8"/>
  <c r="D75" i="8"/>
  <c r="C75" i="8"/>
  <c r="D74" i="8"/>
  <c r="C74" i="8"/>
  <c r="D73" i="8"/>
  <c r="C73" i="8"/>
  <c r="D72" i="8"/>
  <c r="C72" i="8"/>
  <c r="D71" i="8"/>
  <c r="C71" i="8"/>
  <c r="D70" i="8"/>
  <c r="C70" i="8"/>
  <c r="D69" i="8"/>
  <c r="C69" i="8"/>
  <c r="D68" i="8"/>
  <c r="C68" i="8"/>
  <c r="D67" i="8"/>
  <c r="C67" i="8"/>
  <c r="C66" i="8"/>
  <c r="C65" i="8"/>
  <c r="D64" i="8"/>
  <c r="C64" i="8"/>
  <c r="D63" i="8"/>
  <c r="C63" i="8"/>
  <c r="D62" i="8"/>
  <c r="C62" i="8"/>
  <c r="D61" i="8"/>
  <c r="C61" i="8"/>
  <c r="D57" i="8"/>
  <c r="C57" i="8"/>
  <c r="D56" i="8"/>
  <c r="C56" i="8"/>
  <c r="D55" i="8"/>
  <c r="C55" i="8"/>
  <c r="D54" i="8"/>
  <c r="C54" i="8"/>
  <c r="D53" i="8"/>
  <c r="C53" i="8"/>
  <c r="D52" i="8"/>
  <c r="C52" i="8"/>
  <c r="D51" i="8"/>
  <c r="C51" i="8"/>
  <c r="D50" i="8"/>
  <c r="C50" i="8"/>
  <c r="D49" i="8"/>
  <c r="C49" i="8"/>
  <c r="D48" i="8"/>
  <c r="C48" i="8"/>
  <c r="D47" i="8"/>
  <c r="C47" i="8"/>
  <c r="C46" i="8"/>
  <c r="D45" i="8"/>
  <c r="C45" i="8"/>
  <c r="D44" i="8"/>
  <c r="C44" i="8"/>
  <c r="D43" i="8"/>
  <c r="C43" i="8"/>
  <c r="D42" i="8"/>
  <c r="C42" i="8"/>
  <c r="C118" i="60"/>
  <c r="D118" i="60"/>
  <c r="C119" i="60"/>
  <c r="D119" i="60"/>
  <c r="C120" i="60"/>
  <c r="D120" i="60"/>
  <c r="C121" i="60"/>
  <c r="D121" i="60"/>
  <c r="C122" i="60"/>
  <c r="D122" i="60"/>
  <c r="C123" i="60"/>
  <c r="D123" i="60"/>
  <c r="C124" i="60"/>
  <c r="D124" i="60"/>
  <c r="C125" i="60"/>
  <c r="D125" i="60"/>
  <c r="C126" i="60"/>
  <c r="D126" i="60"/>
  <c r="C127" i="60"/>
  <c r="D127" i="60"/>
  <c r="C128" i="60"/>
  <c r="D128" i="60"/>
  <c r="C129" i="60"/>
  <c r="D129" i="60"/>
  <c r="C130" i="60"/>
  <c r="D130" i="60"/>
  <c r="D19" i="8"/>
  <c r="C19" i="8"/>
  <c r="D18" i="8"/>
  <c r="C18" i="8"/>
  <c r="D17" i="8"/>
  <c r="C17" i="8"/>
  <c r="C16" i="8"/>
  <c r="D15" i="8"/>
  <c r="C15" i="8"/>
  <c r="D14" i="8"/>
  <c r="C14" i="8"/>
  <c r="D13" i="8"/>
  <c r="C13" i="8"/>
  <c r="D12" i="8"/>
  <c r="C12" i="8"/>
  <c r="D11" i="8"/>
  <c r="C11" i="8"/>
  <c r="D10" i="8"/>
  <c r="C10" i="8"/>
  <c r="D9" i="8"/>
  <c r="C9" i="8"/>
  <c r="C8" i="8"/>
  <c r="C7" i="8"/>
  <c r="D6" i="8"/>
  <c r="C6" i="8"/>
  <c r="C5" i="8"/>
  <c r="D4" i="8"/>
  <c r="C4" i="8"/>
  <c r="C99" i="60"/>
  <c r="D99" i="60"/>
  <c r="C100" i="60"/>
  <c r="D100" i="60"/>
  <c r="C101" i="60"/>
  <c r="D101" i="60"/>
  <c r="C102" i="60"/>
  <c r="D102" i="60"/>
  <c r="C103" i="60"/>
  <c r="D103" i="60"/>
  <c r="C104" i="60"/>
  <c r="D104" i="60"/>
  <c r="C105" i="60"/>
  <c r="D105" i="60"/>
  <c r="C106" i="60"/>
  <c r="D106" i="60"/>
  <c r="C108" i="60"/>
  <c r="D108" i="60"/>
  <c r="C109" i="60"/>
  <c r="D109" i="60"/>
  <c r="C110" i="60"/>
  <c r="D110" i="60"/>
  <c r="C111" i="60"/>
  <c r="D111" i="60"/>
  <c r="C80" i="60"/>
  <c r="D80" i="60"/>
  <c r="C81" i="60"/>
  <c r="D81" i="60"/>
  <c r="C82" i="60"/>
  <c r="D82" i="60"/>
  <c r="C83" i="60"/>
  <c r="D83" i="60"/>
  <c r="C84" i="60"/>
  <c r="D84" i="60"/>
  <c r="C85" i="60"/>
  <c r="D85" i="60"/>
  <c r="C86" i="60"/>
  <c r="D86" i="60"/>
  <c r="C87" i="60"/>
  <c r="D87" i="60"/>
  <c r="C89" i="60"/>
  <c r="D89" i="60"/>
  <c r="C90" i="60"/>
  <c r="D90" i="60"/>
  <c r="C91" i="60"/>
  <c r="D91" i="60"/>
  <c r="C92" i="60"/>
  <c r="D92" i="60"/>
  <c r="C61" i="60"/>
  <c r="D61" i="60"/>
  <c r="C62" i="60"/>
  <c r="D62" i="60"/>
  <c r="C63" i="60"/>
  <c r="D63" i="60"/>
  <c r="C64" i="60"/>
  <c r="D64" i="60"/>
  <c r="C65" i="60"/>
  <c r="D65" i="60"/>
  <c r="C66" i="60"/>
  <c r="D66" i="60"/>
  <c r="C67" i="60"/>
  <c r="D67" i="60"/>
  <c r="C68" i="60"/>
  <c r="D68" i="60"/>
  <c r="C70" i="60"/>
  <c r="D70" i="60"/>
  <c r="C71" i="60"/>
  <c r="D71" i="60"/>
  <c r="C72" i="60"/>
  <c r="D72" i="60"/>
  <c r="C73" i="60"/>
  <c r="D73" i="60"/>
  <c r="D133" i="2"/>
  <c r="C133" i="2"/>
  <c r="D132" i="2"/>
  <c r="C132" i="2"/>
  <c r="D131" i="2"/>
  <c r="C131" i="2"/>
  <c r="D130" i="2"/>
  <c r="C130" i="2"/>
  <c r="D129" i="2"/>
  <c r="C129" i="2"/>
  <c r="D128" i="2"/>
  <c r="C128" i="2"/>
  <c r="D127" i="2"/>
  <c r="C127" i="2"/>
  <c r="D126" i="2"/>
  <c r="C126" i="2"/>
  <c r="D125" i="2"/>
  <c r="C125" i="2"/>
  <c r="D124" i="2"/>
  <c r="C124" i="2"/>
  <c r="D123" i="2"/>
  <c r="C123" i="2"/>
  <c r="D122" i="2"/>
  <c r="C122" i="2"/>
  <c r="D121" i="2"/>
  <c r="C121" i="2"/>
  <c r="D120" i="2"/>
  <c r="C120" i="2"/>
  <c r="D119" i="2"/>
  <c r="C119" i="2"/>
  <c r="D118" i="2"/>
  <c r="C118" i="2"/>
  <c r="C42" i="60"/>
  <c r="D42" i="60"/>
  <c r="C43" i="60"/>
  <c r="D43" i="60"/>
  <c r="C44" i="60"/>
  <c r="D44" i="60"/>
  <c r="C45" i="60"/>
  <c r="D45" i="60"/>
  <c r="C46" i="60"/>
  <c r="D46" i="60"/>
  <c r="C47" i="60"/>
  <c r="D47" i="60"/>
  <c r="C48" i="60"/>
  <c r="D48" i="60"/>
  <c r="C49" i="60"/>
  <c r="D49" i="60"/>
  <c r="C51" i="60"/>
  <c r="D51" i="60"/>
  <c r="C52" i="60"/>
  <c r="D52" i="60"/>
  <c r="C53" i="60"/>
  <c r="D53" i="60"/>
  <c r="C54" i="60"/>
  <c r="D54" i="60"/>
  <c r="C23" i="60"/>
  <c r="D23" i="60"/>
  <c r="C24" i="60"/>
  <c r="D24" i="60"/>
  <c r="C25" i="60"/>
  <c r="D25" i="60"/>
  <c r="C26" i="60"/>
  <c r="D26" i="60"/>
  <c r="C27" i="60"/>
  <c r="D27" i="60"/>
  <c r="C28" i="60"/>
  <c r="D28" i="60"/>
  <c r="C29" i="60"/>
  <c r="D29" i="60"/>
  <c r="C30" i="60"/>
  <c r="D30" i="60"/>
  <c r="C32" i="60"/>
  <c r="D32" i="60"/>
  <c r="C33" i="60"/>
  <c r="D33" i="60"/>
  <c r="C34" i="60"/>
  <c r="D34" i="60"/>
  <c r="C35" i="60"/>
  <c r="D35" i="60"/>
  <c r="D114" i="2"/>
  <c r="C114" i="2"/>
  <c r="D113" i="2"/>
  <c r="C113" i="2"/>
  <c r="D112" i="2"/>
  <c r="C112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C103" i="2"/>
  <c r="C102" i="2"/>
  <c r="D101" i="2"/>
  <c r="C101" i="2"/>
  <c r="C100" i="2"/>
  <c r="D99" i="2"/>
  <c r="C99" i="2"/>
  <c r="C4" i="60"/>
  <c r="D4" i="60"/>
  <c r="C5" i="60"/>
  <c r="D5" i="60"/>
  <c r="C6" i="60"/>
  <c r="D6" i="60"/>
  <c r="C7" i="60"/>
  <c r="D7" i="60"/>
  <c r="C8" i="60"/>
  <c r="D8" i="60"/>
  <c r="C9" i="60"/>
  <c r="D9" i="60"/>
  <c r="C10" i="60"/>
  <c r="D10" i="60"/>
  <c r="C11" i="60"/>
  <c r="D11" i="60"/>
  <c r="C13" i="60"/>
  <c r="D13" i="60"/>
  <c r="C14" i="60"/>
  <c r="D14" i="60"/>
  <c r="C15" i="60"/>
  <c r="D15" i="60"/>
  <c r="C16" i="60"/>
  <c r="D16" i="60"/>
  <c r="D95" i="2"/>
  <c r="C95" i="2"/>
  <c r="D94" i="2"/>
  <c r="C94" i="2"/>
  <c r="D93" i="2"/>
  <c r="C93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C84" i="2"/>
  <c r="C83" i="2"/>
  <c r="D82" i="2"/>
  <c r="C82" i="2"/>
  <c r="C81" i="2"/>
  <c r="D80" i="2"/>
  <c r="C80" i="2"/>
  <c r="C118" i="59"/>
  <c r="D118" i="59"/>
  <c r="C119" i="59"/>
  <c r="D119" i="59"/>
  <c r="C120" i="59"/>
  <c r="D120" i="59"/>
  <c r="C121" i="59"/>
  <c r="D121" i="59"/>
  <c r="C122" i="59"/>
  <c r="D122" i="59"/>
  <c r="C123" i="59"/>
  <c r="D123" i="59"/>
  <c r="C124" i="59"/>
  <c r="D124" i="59"/>
  <c r="C125" i="59"/>
  <c r="D125" i="59"/>
  <c r="C126" i="59"/>
  <c r="D126" i="59"/>
  <c r="C127" i="59"/>
  <c r="D127" i="59"/>
  <c r="C128" i="59"/>
  <c r="D128" i="59"/>
  <c r="C129" i="59"/>
  <c r="D129" i="59"/>
  <c r="C130" i="59"/>
  <c r="D130" i="59"/>
  <c r="C131" i="59"/>
  <c r="D131" i="59"/>
  <c r="C132" i="59"/>
  <c r="D132" i="59"/>
  <c r="C133" i="59"/>
  <c r="D133" i="59"/>
  <c r="C99" i="59"/>
  <c r="D99" i="59"/>
  <c r="C100" i="59"/>
  <c r="D100" i="59"/>
  <c r="C101" i="59"/>
  <c r="D101" i="59"/>
  <c r="C102" i="59"/>
  <c r="D102" i="59"/>
  <c r="C103" i="59"/>
  <c r="D103" i="59"/>
  <c r="C104" i="59"/>
  <c r="D104" i="59"/>
  <c r="C105" i="59"/>
  <c r="D105" i="59"/>
  <c r="C106" i="59"/>
  <c r="D106" i="59"/>
  <c r="C108" i="59"/>
  <c r="D108" i="59"/>
  <c r="C109" i="59"/>
  <c r="D109" i="59"/>
  <c r="C110" i="59"/>
  <c r="D110" i="59"/>
  <c r="C111" i="59"/>
  <c r="D111" i="59"/>
  <c r="C112" i="59"/>
  <c r="D112" i="59"/>
  <c r="C113" i="59"/>
  <c r="D113" i="59"/>
  <c r="C114" i="59"/>
  <c r="D114" i="59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C65" i="2"/>
  <c r="C64" i="2"/>
  <c r="D63" i="2"/>
  <c r="C63" i="2"/>
  <c r="C62" i="2"/>
  <c r="D61" i="2"/>
  <c r="C61" i="2"/>
  <c r="D57" i="2"/>
  <c r="C57" i="2"/>
  <c r="D56" i="2"/>
  <c r="C56" i="2"/>
  <c r="D55" i="2"/>
  <c r="C55" i="2"/>
  <c r="D54" i="2"/>
  <c r="C54" i="2"/>
  <c r="D53" i="2"/>
  <c r="C53" i="2"/>
  <c r="D52" i="2"/>
  <c r="C52" i="2"/>
  <c r="D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C80" i="59"/>
  <c r="D80" i="59"/>
  <c r="C81" i="59"/>
  <c r="D81" i="59"/>
  <c r="C82" i="59"/>
  <c r="D82" i="59"/>
  <c r="C83" i="59"/>
  <c r="D83" i="59"/>
  <c r="C84" i="59"/>
  <c r="D84" i="59"/>
  <c r="C85" i="59"/>
  <c r="D85" i="59"/>
  <c r="C86" i="59"/>
  <c r="D86" i="59"/>
  <c r="C87" i="59"/>
  <c r="D87" i="59"/>
  <c r="C89" i="59"/>
  <c r="D89" i="59"/>
  <c r="C90" i="59"/>
  <c r="D90" i="59"/>
  <c r="C91" i="59"/>
  <c r="D91" i="59"/>
  <c r="C92" i="59"/>
  <c r="D92" i="59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D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D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C61" i="59"/>
  <c r="D61" i="59"/>
  <c r="C62" i="59"/>
  <c r="D62" i="59"/>
  <c r="C63" i="59"/>
  <c r="D63" i="59"/>
  <c r="C64" i="59"/>
  <c r="D64" i="59"/>
  <c r="C65" i="59"/>
  <c r="D65" i="59"/>
  <c r="C66" i="59"/>
  <c r="D66" i="59"/>
  <c r="C67" i="59"/>
  <c r="D67" i="59"/>
  <c r="C68" i="59"/>
  <c r="D68" i="59"/>
  <c r="C70" i="59"/>
  <c r="D70" i="59"/>
  <c r="C71" i="59"/>
  <c r="D71" i="59"/>
  <c r="C72" i="59"/>
  <c r="D72" i="59"/>
  <c r="C73" i="59"/>
  <c r="D73" i="59"/>
  <c r="C42" i="59"/>
  <c r="D42" i="59"/>
  <c r="C43" i="59"/>
  <c r="D43" i="59"/>
  <c r="C44" i="59"/>
  <c r="D44" i="59"/>
  <c r="C45" i="59"/>
  <c r="D45" i="59"/>
  <c r="C46" i="59"/>
  <c r="D46" i="59"/>
  <c r="C47" i="59"/>
  <c r="D47" i="59"/>
  <c r="C48" i="59"/>
  <c r="D48" i="59"/>
  <c r="C49" i="59"/>
  <c r="D49" i="59"/>
  <c r="C51" i="59"/>
  <c r="D51" i="59"/>
  <c r="C52" i="59"/>
  <c r="D52" i="59"/>
  <c r="C53" i="59"/>
  <c r="D53" i="59"/>
  <c r="C54" i="59"/>
  <c r="D54" i="59"/>
  <c r="D133" i="7"/>
  <c r="C133" i="7"/>
  <c r="D132" i="7"/>
  <c r="C132" i="7"/>
  <c r="D131" i="7"/>
  <c r="C131" i="7"/>
  <c r="D130" i="7"/>
  <c r="C130" i="7"/>
  <c r="D129" i="7"/>
  <c r="C129" i="7"/>
  <c r="D128" i="7"/>
  <c r="C128" i="7"/>
  <c r="D127" i="7"/>
  <c r="C127" i="7"/>
  <c r="D126" i="7"/>
  <c r="C126" i="7"/>
  <c r="D125" i="7"/>
  <c r="C125" i="7"/>
  <c r="D124" i="7"/>
  <c r="C124" i="7"/>
  <c r="D123" i="7"/>
  <c r="C123" i="7"/>
  <c r="D122" i="7"/>
  <c r="C122" i="7"/>
  <c r="D121" i="7"/>
  <c r="C121" i="7"/>
  <c r="D120" i="7"/>
  <c r="C120" i="7"/>
  <c r="D119" i="7"/>
  <c r="C119" i="7"/>
  <c r="D118" i="7"/>
  <c r="C118" i="7"/>
  <c r="C23" i="59"/>
  <c r="D23" i="59"/>
  <c r="C24" i="59"/>
  <c r="D24" i="59"/>
  <c r="C25" i="59"/>
  <c r="D25" i="59"/>
  <c r="C26" i="59"/>
  <c r="D26" i="59"/>
  <c r="C27" i="59"/>
  <c r="D27" i="59"/>
  <c r="C28" i="59"/>
  <c r="D28" i="59"/>
  <c r="C29" i="59"/>
  <c r="D29" i="59"/>
  <c r="C30" i="59"/>
  <c r="D30" i="59"/>
  <c r="C32" i="59"/>
  <c r="D32" i="59"/>
  <c r="C33" i="59"/>
  <c r="D33" i="59"/>
  <c r="C34" i="59"/>
  <c r="D34" i="59"/>
  <c r="C35" i="59"/>
  <c r="D35" i="59"/>
  <c r="C4" i="59"/>
  <c r="D4" i="59"/>
  <c r="C5" i="59"/>
  <c r="D5" i="59"/>
  <c r="C6" i="59"/>
  <c r="D6" i="59"/>
  <c r="C7" i="59"/>
  <c r="D7" i="59"/>
  <c r="C8" i="59"/>
  <c r="D8" i="59"/>
  <c r="C9" i="59"/>
  <c r="D9" i="59"/>
  <c r="C10" i="59"/>
  <c r="D10" i="59"/>
  <c r="C11" i="59"/>
  <c r="D11" i="59"/>
  <c r="C13" i="59"/>
  <c r="D13" i="59"/>
  <c r="C14" i="59"/>
  <c r="D14" i="59"/>
  <c r="C15" i="59"/>
  <c r="D15" i="59"/>
  <c r="C16" i="59"/>
  <c r="D16" i="59"/>
  <c r="D114" i="7"/>
  <c r="C114" i="7"/>
  <c r="D113" i="7"/>
  <c r="C113" i="7"/>
  <c r="D112" i="7"/>
  <c r="C112" i="7"/>
  <c r="D111" i="7"/>
  <c r="C111" i="7"/>
  <c r="D110" i="7"/>
  <c r="C110" i="7"/>
  <c r="D109" i="7"/>
  <c r="C109" i="7"/>
  <c r="D108" i="7"/>
  <c r="D107" i="7"/>
  <c r="D106" i="7"/>
  <c r="C106" i="7"/>
  <c r="D105" i="7"/>
  <c r="C105" i="7"/>
  <c r="D104" i="7"/>
  <c r="C104" i="7"/>
  <c r="D103" i="7"/>
  <c r="C103" i="7"/>
  <c r="D102" i="7"/>
  <c r="C102" i="7"/>
  <c r="D101" i="7"/>
  <c r="C101" i="7"/>
  <c r="D100" i="7"/>
  <c r="C100" i="7"/>
  <c r="D99" i="7"/>
  <c r="C99" i="7"/>
  <c r="D95" i="7"/>
  <c r="C95" i="7"/>
  <c r="D94" i="7"/>
  <c r="C94" i="7"/>
  <c r="D93" i="7"/>
  <c r="C93" i="7"/>
  <c r="D92" i="7"/>
  <c r="C92" i="7"/>
  <c r="D91" i="7"/>
  <c r="C91" i="7"/>
  <c r="D90" i="7"/>
  <c r="C90" i="7"/>
  <c r="D89" i="7"/>
  <c r="D88" i="7"/>
  <c r="D87" i="7"/>
  <c r="C87" i="7"/>
  <c r="D86" i="7"/>
  <c r="C86" i="7"/>
  <c r="D85" i="7"/>
  <c r="C85" i="7"/>
  <c r="D84" i="7"/>
  <c r="C84" i="7"/>
  <c r="D83" i="7"/>
  <c r="C83" i="7"/>
  <c r="D82" i="7"/>
  <c r="C82" i="7"/>
  <c r="D81" i="7"/>
  <c r="C81" i="7"/>
  <c r="D80" i="7"/>
  <c r="C80" i="7"/>
  <c r="D76" i="7"/>
  <c r="C76" i="7"/>
  <c r="D75" i="7"/>
  <c r="C75" i="7"/>
  <c r="D74" i="7"/>
  <c r="C74" i="7"/>
  <c r="D73" i="7"/>
  <c r="C73" i="7"/>
  <c r="D72" i="7"/>
  <c r="C72" i="7"/>
  <c r="D71" i="7"/>
  <c r="C71" i="7"/>
  <c r="D70" i="7"/>
  <c r="D69" i="7"/>
  <c r="D68" i="7"/>
  <c r="C68" i="7"/>
  <c r="D67" i="7"/>
  <c r="C67" i="7"/>
  <c r="D66" i="7"/>
  <c r="C66" i="7"/>
  <c r="D65" i="7"/>
  <c r="C65" i="7"/>
  <c r="D64" i="7"/>
  <c r="C64" i="7"/>
  <c r="D63" i="7"/>
  <c r="C63" i="7"/>
  <c r="D62" i="7"/>
  <c r="C62" i="7"/>
  <c r="D61" i="7"/>
  <c r="C61" i="7"/>
  <c r="D57" i="7"/>
  <c r="C57" i="7"/>
  <c r="D56" i="7"/>
  <c r="C56" i="7"/>
  <c r="D55" i="7"/>
  <c r="C55" i="7"/>
  <c r="D54" i="7"/>
  <c r="C54" i="7"/>
  <c r="D53" i="7"/>
  <c r="C53" i="7"/>
  <c r="D52" i="7"/>
  <c r="C52" i="7"/>
  <c r="D51" i="7"/>
  <c r="D50" i="7"/>
  <c r="D49" i="7"/>
  <c r="C49" i="7"/>
  <c r="D48" i="7"/>
  <c r="C48" i="7"/>
  <c r="D47" i="7"/>
  <c r="C47" i="7"/>
  <c r="D46" i="7"/>
  <c r="C46" i="7"/>
  <c r="D45" i="7"/>
  <c r="C45" i="7"/>
  <c r="D44" i="7"/>
  <c r="C44" i="7"/>
  <c r="D43" i="7"/>
  <c r="C43" i="7"/>
  <c r="D42" i="7"/>
  <c r="C42" i="7"/>
  <c r="D38" i="7"/>
  <c r="C38" i="7"/>
  <c r="D37" i="7"/>
  <c r="C37" i="7"/>
  <c r="D36" i="7"/>
  <c r="C36" i="7"/>
  <c r="D35" i="7"/>
  <c r="C35" i="7"/>
  <c r="D34" i="7"/>
  <c r="C34" i="7"/>
  <c r="D33" i="7"/>
  <c r="C33" i="7"/>
  <c r="D32" i="7"/>
  <c r="D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19" i="7"/>
  <c r="C19" i="7"/>
  <c r="D18" i="7"/>
  <c r="C18" i="7"/>
  <c r="D17" i="7"/>
  <c r="C17" i="7"/>
  <c r="D16" i="7"/>
  <c r="C16" i="7"/>
  <c r="D15" i="7"/>
  <c r="C15" i="7"/>
  <c r="D14" i="7"/>
  <c r="C14" i="7"/>
  <c r="D13" i="7"/>
  <c r="D11" i="7"/>
  <c r="C11" i="7"/>
  <c r="D10" i="7"/>
  <c r="C10" i="7"/>
  <c r="D9" i="7"/>
  <c r="C9" i="7"/>
  <c r="D8" i="7"/>
  <c r="C8" i="7"/>
  <c r="D7" i="7"/>
  <c r="C7" i="7"/>
  <c r="D6" i="7"/>
  <c r="C6" i="7"/>
  <c r="D5" i="7"/>
  <c r="C5" i="7"/>
  <c r="D4" i="7"/>
  <c r="C4" i="7"/>
  <c r="D133" i="6"/>
  <c r="C133" i="6"/>
  <c r="D132" i="6"/>
  <c r="C132" i="6"/>
  <c r="D131" i="6"/>
  <c r="C131" i="6"/>
  <c r="D130" i="6"/>
  <c r="C130" i="6"/>
  <c r="D129" i="6"/>
  <c r="C129" i="6"/>
  <c r="D128" i="6"/>
  <c r="C128" i="6"/>
  <c r="D127" i="6"/>
  <c r="C127" i="6"/>
  <c r="D126" i="6"/>
  <c r="C126" i="6"/>
  <c r="D125" i="6"/>
  <c r="C125" i="6"/>
  <c r="D124" i="6"/>
  <c r="C124" i="6"/>
  <c r="D123" i="6"/>
  <c r="C123" i="6"/>
  <c r="D122" i="6"/>
  <c r="C122" i="6"/>
  <c r="D121" i="6"/>
  <c r="C121" i="6"/>
  <c r="D120" i="6"/>
  <c r="C120" i="6"/>
  <c r="D119" i="6"/>
  <c r="C119" i="6"/>
  <c r="D118" i="6"/>
  <c r="C118" i="6"/>
  <c r="D114" i="6"/>
  <c r="C114" i="6"/>
  <c r="D113" i="6"/>
  <c r="C113" i="6"/>
  <c r="D112" i="6"/>
  <c r="C112" i="6"/>
  <c r="D111" i="6"/>
  <c r="C111" i="6"/>
  <c r="D110" i="6"/>
  <c r="C110" i="6"/>
  <c r="D109" i="6"/>
  <c r="C109" i="6"/>
  <c r="D108" i="6"/>
  <c r="C108" i="6"/>
  <c r="D107" i="6"/>
  <c r="C107" i="6"/>
  <c r="D106" i="6"/>
  <c r="C106" i="6"/>
  <c r="D105" i="6"/>
  <c r="C105" i="6"/>
  <c r="D104" i="6"/>
  <c r="C104" i="6"/>
  <c r="D103" i="6"/>
  <c r="C103" i="6"/>
  <c r="D102" i="6"/>
  <c r="C102" i="6"/>
  <c r="D101" i="6"/>
  <c r="C101" i="6"/>
  <c r="D100" i="6"/>
  <c r="C100" i="6"/>
  <c r="D99" i="6"/>
  <c r="C99" i="6"/>
  <c r="D95" i="6"/>
  <c r="C95" i="6"/>
  <c r="D94" i="6"/>
  <c r="C94" i="6"/>
  <c r="D93" i="6"/>
  <c r="C93" i="6"/>
  <c r="D92" i="6"/>
  <c r="C92" i="6"/>
  <c r="D91" i="6"/>
  <c r="C91" i="6"/>
  <c r="D90" i="6"/>
  <c r="C90" i="6"/>
  <c r="D89" i="6"/>
  <c r="C89" i="6"/>
  <c r="D88" i="6"/>
  <c r="C88" i="6"/>
  <c r="D87" i="6"/>
  <c r="C87" i="6"/>
  <c r="D86" i="6"/>
  <c r="C86" i="6"/>
  <c r="D85" i="6"/>
  <c r="C85" i="6"/>
  <c r="D84" i="6"/>
  <c r="C84" i="6"/>
  <c r="D83" i="6"/>
  <c r="C83" i="6"/>
  <c r="D82" i="6"/>
  <c r="C82" i="6"/>
  <c r="D81" i="6"/>
  <c r="C81" i="6"/>
  <c r="D80" i="6"/>
  <c r="C80" i="6"/>
  <c r="D76" i="6"/>
  <c r="C76" i="6"/>
  <c r="D75" i="6"/>
  <c r="C75" i="6"/>
  <c r="D74" i="6"/>
  <c r="C74" i="6"/>
  <c r="D73" i="6"/>
  <c r="C73" i="6"/>
  <c r="D72" i="6"/>
  <c r="C72" i="6"/>
  <c r="D71" i="6"/>
  <c r="C71" i="6"/>
  <c r="D70" i="6"/>
  <c r="C70" i="6"/>
  <c r="D69" i="6"/>
  <c r="C69" i="6"/>
  <c r="D68" i="6"/>
  <c r="C68" i="6"/>
  <c r="D67" i="6"/>
  <c r="C67" i="6"/>
  <c r="D66" i="6"/>
  <c r="C66" i="6"/>
  <c r="D65" i="6"/>
  <c r="C65" i="6"/>
  <c r="D64" i="6"/>
  <c r="C64" i="6"/>
  <c r="D63" i="6"/>
  <c r="C63" i="6"/>
  <c r="D62" i="6"/>
  <c r="C62" i="6"/>
  <c r="D61" i="6"/>
  <c r="C61" i="6"/>
  <c r="D57" i="6"/>
  <c r="C57" i="6"/>
  <c r="D56" i="6"/>
  <c r="C56" i="6"/>
  <c r="D55" i="6"/>
  <c r="C55" i="6"/>
  <c r="D54" i="6"/>
  <c r="C54" i="6"/>
  <c r="D53" i="6"/>
  <c r="C53" i="6"/>
  <c r="D52" i="6"/>
  <c r="C52" i="6"/>
  <c r="D51" i="6"/>
  <c r="C51" i="6"/>
  <c r="D50" i="6"/>
  <c r="C50" i="6"/>
  <c r="D49" i="6"/>
  <c r="C49" i="6"/>
  <c r="D48" i="6"/>
  <c r="C48" i="6"/>
  <c r="D47" i="6"/>
  <c r="C47" i="6"/>
  <c r="D46" i="6"/>
  <c r="C46" i="6"/>
  <c r="D45" i="6"/>
  <c r="C45" i="6"/>
  <c r="D44" i="6"/>
  <c r="C44" i="6"/>
  <c r="D43" i="6"/>
  <c r="C43" i="6"/>
  <c r="D42" i="6"/>
  <c r="C42" i="6"/>
  <c r="D38" i="6"/>
  <c r="C38" i="6"/>
  <c r="D37" i="6"/>
  <c r="C37" i="6"/>
  <c r="D36" i="6"/>
  <c r="C36" i="6"/>
  <c r="D35" i="6"/>
  <c r="C35" i="6"/>
  <c r="D34" i="6"/>
  <c r="C34" i="6"/>
  <c r="D33" i="6"/>
  <c r="C33" i="6"/>
  <c r="D32" i="6"/>
  <c r="C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D5" i="6"/>
  <c r="C5" i="6"/>
  <c r="D4" i="6"/>
  <c r="C4" i="6"/>
  <c r="D133" i="5"/>
  <c r="C133" i="5"/>
  <c r="D132" i="5"/>
  <c r="C132" i="5"/>
  <c r="D131" i="5"/>
  <c r="C131" i="5"/>
  <c r="D130" i="5"/>
  <c r="C130" i="5"/>
  <c r="D129" i="5"/>
  <c r="C129" i="5"/>
  <c r="D128" i="5"/>
  <c r="C128" i="5"/>
  <c r="D127" i="5"/>
  <c r="C127" i="5"/>
  <c r="D126" i="5"/>
  <c r="C126" i="5"/>
  <c r="D125" i="5"/>
  <c r="C125" i="5"/>
  <c r="D124" i="5"/>
  <c r="C124" i="5"/>
  <c r="D123" i="5"/>
  <c r="C123" i="5"/>
  <c r="D122" i="5"/>
  <c r="C122" i="5"/>
  <c r="D121" i="5"/>
  <c r="C121" i="5"/>
  <c r="D120" i="5"/>
  <c r="C120" i="5"/>
  <c r="D119" i="5"/>
  <c r="C119" i="5"/>
  <c r="D118" i="5"/>
  <c r="C118" i="5"/>
  <c r="D114" i="5"/>
  <c r="C114" i="5"/>
  <c r="D113" i="5"/>
  <c r="C113" i="5"/>
  <c r="D112" i="5"/>
  <c r="C112" i="5"/>
  <c r="D111" i="5"/>
  <c r="C111" i="5"/>
  <c r="D110" i="5"/>
  <c r="C110" i="5"/>
  <c r="D109" i="5"/>
  <c r="C109" i="5"/>
  <c r="D108" i="5"/>
  <c r="C108" i="5"/>
  <c r="D107" i="5"/>
  <c r="C107" i="5"/>
  <c r="D106" i="5"/>
  <c r="C106" i="5"/>
  <c r="D105" i="5"/>
  <c r="C105" i="5"/>
  <c r="D104" i="5"/>
  <c r="C104" i="5"/>
  <c r="D103" i="5"/>
  <c r="C103" i="5"/>
  <c r="D102" i="5"/>
  <c r="C102" i="5"/>
  <c r="D101" i="5"/>
  <c r="C101" i="5"/>
  <c r="D100" i="5"/>
  <c r="C100" i="5"/>
  <c r="D99" i="5"/>
  <c r="C99" i="5"/>
  <c r="D95" i="5"/>
  <c r="C95" i="5"/>
  <c r="D94" i="5"/>
  <c r="C94" i="5"/>
  <c r="D93" i="5"/>
  <c r="C93" i="5"/>
  <c r="D92" i="5"/>
  <c r="C92" i="5"/>
  <c r="D91" i="5"/>
  <c r="C91" i="5"/>
  <c r="D90" i="5"/>
  <c r="C90" i="5"/>
  <c r="D89" i="5"/>
  <c r="C89" i="5"/>
  <c r="D88" i="5"/>
  <c r="C88" i="5"/>
  <c r="D87" i="5"/>
  <c r="C87" i="5"/>
  <c r="D86" i="5"/>
  <c r="C86" i="5"/>
  <c r="D85" i="5"/>
  <c r="C85" i="5"/>
  <c r="D84" i="5"/>
  <c r="C84" i="5"/>
  <c r="D83" i="5"/>
  <c r="C83" i="5"/>
  <c r="D82" i="5"/>
  <c r="C82" i="5"/>
  <c r="D81" i="5"/>
  <c r="C81" i="5"/>
  <c r="D80" i="5"/>
  <c r="C80" i="5"/>
  <c r="D76" i="5"/>
  <c r="C76" i="5"/>
  <c r="D75" i="5"/>
  <c r="C75" i="5"/>
  <c r="D74" i="5"/>
  <c r="C74" i="5"/>
  <c r="D73" i="5"/>
  <c r="C73" i="5"/>
  <c r="D72" i="5"/>
  <c r="C72" i="5"/>
  <c r="D71" i="5"/>
  <c r="C71" i="5"/>
  <c r="D70" i="5"/>
  <c r="C70" i="5"/>
  <c r="D69" i="5"/>
  <c r="C69" i="5"/>
  <c r="D68" i="5"/>
  <c r="C68" i="5"/>
  <c r="D67" i="5"/>
  <c r="C67" i="5"/>
  <c r="D66" i="5"/>
  <c r="C66" i="5"/>
  <c r="D65" i="5"/>
  <c r="C65" i="5"/>
  <c r="D64" i="5"/>
  <c r="C64" i="5"/>
  <c r="D63" i="5"/>
  <c r="C63" i="5"/>
  <c r="D62" i="5"/>
  <c r="C62" i="5"/>
  <c r="D61" i="5"/>
  <c r="C61" i="5"/>
  <c r="D57" i="5"/>
  <c r="C57" i="5"/>
  <c r="D56" i="5"/>
  <c r="C56" i="5"/>
  <c r="D55" i="5"/>
  <c r="C55" i="5"/>
  <c r="D54" i="5"/>
  <c r="C54" i="5"/>
  <c r="D53" i="5"/>
  <c r="C53" i="5"/>
  <c r="D52" i="5"/>
  <c r="C52" i="5"/>
  <c r="D51" i="5"/>
  <c r="C51" i="5"/>
  <c r="D50" i="5"/>
  <c r="C50" i="5"/>
  <c r="D49" i="5"/>
  <c r="C49" i="5"/>
  <c r="D48" i="5"/>
  <c r="C48" i="5"/>
  <c r="D47" i="5"/>
  <c r="C47" i="5"/>
  <c r="D46" i="5"/>
  <c r="C46" i="5"/>
  <c r="D45" i="5"/>
  <c r="C45" i="5"/>
  <c r="D44" i="5"/>
  <c r="C44" i="5"/>
  <c r="D43" i="5"/>
  <c r="C43" i="5"/>
  <c r="D42" i="5"/>
  <c r="C42" i="5"/>
  <c r="D38" i="5"/>
  <c r="C38" i="5"/>
  <c r="D37" i="5"/>
  <c r="C37" i="5"/>
  <c r="D36" i="5"/>
  <c r="C36" i="5"/>
  <c r="D35" i="5"/>
  <c r="C35" i="5"/>
  <c r="D34" i="5"/>
  <c r="C34" i="5"/>
  <c r="D33" i="5"/>
  <c r="C33" i="5"/>
  <c r="D32" i="5"/>
  <c r="C32" i="5"/>
  <c r="D31" i="5"/>
  <c r="C31" i="5"/>
  <c r="D30" i="5"/>
  <c r="C30" i="5"/>
  <c r="D29" i="5"/>
  <c r="C29" i="5"/>
  <c r="D28" i="5"/>
  <c r="C28" i="5"/>
  <c r="D27" i="5"/>
  <c r="C27" i="5"/>
  <c r="D26" i="5"/>
  <c r="C26" i="5"/>
  <c r="D25" i="5"/>
  <c r="C25" i="5"/>
  <c r="D24" i="5"/>
  <c r="C24" i="5"/>
  <c r="D23" i="5"/>
  <c r="C23" i="5"/>
  <c r="D19" i="5"/>
  <c r="C19" i="5"/>
  <c r="D18" i="5"/>
  <c r="C18" i="5"/>
  <c r="D17" i="5"/>
  <c r="C17" i="5"/>
  <c r="D16" i="5"/>
  <c r="C16" i="5"/>
  <c r="D15" i="5"/>
  <c r="C15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133" i="4"/>
  <c r="C133" i="4"/>
  <c r="D132" i="4"/>
  <c r="C132" i="4"/>
  <c r="D131" i="4"/>
  <c r="C131" i="4"/>
  <c r="D130" i="4"/>
  <c r="C130" i="4"/>
  <c r="D129" i="4"/>
  <c r="C129" i="4"/>
  <c r="D128" i="4"/>
  <c r="C128" i="4"/>
  <c r="D127" i="4"/>
  <c r="C127" i="4"/>
  <c r="D126" i="4"/>
  <c r="C126" i="4"/>
  <c r="D125" i="4"/>
  <c r="C125" i="4"/>
  <c r="D124" i="4"/>
  <c r="C124" i="4"/>
  <c r="D123" i="4"/>
  <c r="C123" i="4"/>
  <c r="D122" i="4"/>
  <c r="C122" i="4"/>
  <c r="D121" i="4"/>
  <c r="C121" i="4"/>
  <c r="D120" i="4"/>
  <c r="C120" i="4"/>
  <c r="D119" i="4"/>
  <c r="C119" i="4"/>
  <c r="D118" i="4"/>
  <c r="C118" i="4"/>
  <c r="D114" i="4"/>
  <c r="C114" i="4"/>
  <c r="D113" i="4"/>
  <c r="C113" i="4"/>
  <c r="D112" i="4"/>
  <c r="C112" i="4"/>
  <c r="D111" i="4"/>
  <c r="C111" i="4"/>
  <c r="D110" i="4"/>
  <c r="C110" i="4"/>
  <c r="D109" i="4"/>
  <c r="C109" i="4"/>
  <c r="D108" i="4"/>
  <c r="C108" i="4"/>
  <c r="D107" i="4"/>
  <c r="C107" i="4"/>
  <c r="D106" i="4"/>
  <c r="C106" i="4"/>
  <c r="D105" i="4"/>
  <c r="C105" i="4"/>
  <c r="D104" i="4"/>
  <c r="C104" i="4"/>
  <c r="D103" i="4"/>
  <c r="C103" i="4"/>
  <c r="D102" i="4"/>
  <c r="C102" i="4"/>
  <c r="D101" i="4"/>
  <c r="C101" i="4"/>
  <c r="D100" i="4"/>
  <c r="C100" i="4"/>
  <c r="D99" i="4"/>
  <c r="C99" i="4"/>
  <c r="D95" i="4"/>
  <c r="C95" i="4"/>
  <c r="D94" i="4"/>
  <c r="C94" i="4"/>
  <c r="D93" i="4"/>
  <c r="C93" i="4"/>
  <c r="D92" i="4"/>
  <c r="C92" i="4"/>
  <c r="D91" i="4"/>
  <c r="C91" i="4"/>
  <c r="D90" i="4"/>
  <c r="C90" i="4"/>
  <c r="D89" i="4"/>
  <c r="C89" i="4"/>
  <c r="D88" i="4"/>
  <c r="C88" i="4"/>
  <c r="D87" i="4"/>
  <c r="C87" i="4"/>
  <c r="D86" i="4"/>
  <c r="C86" i="4"/>
  <c r="D85" i="4"/>
  <c r="C85" i="4"/>
  <c r="D84" i="4"/>
  <c r="C84" i="4"/>
  <c r="D83" i="4"/>
  <c r="C83" i="4"/>
  <c r="D82" i="4"/>
  <c r="C82" i="4"/>
  <c r="D81" i="4"/>
  <c r="C81" i="4"/>
  <c r="D80" i="4"/>
  <c r="C80" i="4"/>
  <c r="D76" i="4"/>
  <c r="C76" i="4"/>
  <c r="D75" i="4"/>
  <c r="C75" i="4"/>
  <c r="D74" i="4"/>
  <c r="C74" i="4"/>
  <c r="D73" i="4"/>
  <c r="C73" i="4"/>
  <c r="D72" i="4"/>
  <c r="C72" i="4"/>
  <c r="D71" i="4"/>
  <c r="C71" i="4"/>
  <c r="D70" i="4"/>
  <c r="C70" i="4"/>
  <c r="D69" i="4"/>
  <c r="C69" i="4"/>
  <c r="D68" i="4"/>
  <c r="C68" i="4"/>
  <c r="D67" i="4"/>
  <c r="C67" i="4"/>
  <c r="D66" i="4"/>
  <c r="C66" i="4"/>
  <c r="D65" i="4"/>
  <c r="C65" i="4"/>
  <c r="D64" i="4"/>
  <c r="C64" i="4"/>
  <c r="D63" i="4"/>
  <c r="C63" i="4"/>
  <c r="D62" i="4"/>
  <c r="C62" i="4"/>
  <c r="D61" i="4"/>
  <c r="C61" i="4"/>
  <c r="D57" i="4"/>
  <c r="C57" i="4"/>
  <c r="D56" i="4"/>
  <c r="C56" i="4"/>
  <c r="D55" i="4"/>
  <c r="C55" i="4"/>
  <c r="D54" i="4"/>
  <c r="C54" i="4"/>
  <c r="D53" i="4"/>
  <c r="C53" i="4"/>
  <c r="D52" i="4"/>
  <c r="C52" i="4"/>
  <c r="D51" i="4"/>
  <c r="C51" i="4"/>
  <c r="D50" i="4"/>
  <c r="C50" i="4"/>
  <c r="D49" i="4"/>
  <c r="C49" i="4"/>
  <c r="D48" i="4"/>
  <c r="C48" i="4"/>
  <c r="D47" i="4"/>
  <c r="C47" i="4"/>
  <c r="D46" i="4"/>
  <c r="C46" i="4"/>
  <c r="D45" i="4"/>
  <c r="C45" i="4"/>
  <c r="D44" i="4"/>
  <c r="C44" i="4"/>
  <c r="D43" i="4"/>
  <c r="C43" i="4"/>
  <c r="D42" i="4"/>
  <c r="C42" i="4"/>
  <c r="D38" i="4"/>
  <c r="C38" i="4"/>
  <c r="D37" i="4"/>
  <c r="C37" i="4"/>
  <c r="D36" i="4"/>
  <c r="C36" i="4"/>
  <c r="D35" i="4"/>
  <c r="C35" i="4"/>
  <c r="D34" i="4"/>
  <c r="C34" i="4"/>
  <c r="D33" i="4"/>
  <c r="C33" i="4"/>
  <c r="D32" i="4"/>
  <c r="C32" i="4"/>
  <c r="D31" i="4"/>
  <c r="C31" i="4"/>
  <c r="D30" i="4"/>
  <c r="C30" i="4"/>
  <c r="D29" i="4"/>
  <c r="C29" i="4"/>
  <c r="D28" i="4"/>
  <c r="C28" i="4"/>
  <c r="D27" i="4"/>
  <c r="C27" i="4"/>
  <c r="D26" i="4"/>
  <c r="C26" i="4"/>
  <c r="D25" i="4"/>
  <c r="C25" i="4"/>
  <c r="D24" i="4"/>
  <c r="C24" i="4"/>
  <c r="D23" i="4"/>
  <c r="C23" i="4"/>
  <c r="AJ5" i="56"/>
  <c r="AJ6" i="56"/>
  <c r="AJ7" i="56"/>
  <c r="AJ8" i="56"/>
  <c r="AJ9" i="56"/>
  <c r="AJ10" i="56"/>
  <c r="AJ11" i="56"/>
  <c r="AJ12" i="56"/>
  <c r="AJ5" i="19"/>
  <c r="AJ6" i="19"/>
  <c r="AJ7" i="19"/>
  <c r="AJ8" i="19"/>
  <c r="AJ9" i="19"/>
  <c r="AJ10" i="19"/>
  <c r="AJ11" i="19"/>
  <c r="AJ12" i="19"/>
  <c r="AJ5" i="18"/>
  <c r="AJ6" i="18"/>
  <c r="AJ7" i="18"/>
  <c r="AJ8" i="18"/>
  <c r="AJ9" i="18"/>
  <c r="AJ10" i="18"/>
  <c r="AJ11" i="18"/>
  <c r="AJ12" i="18"/>
  <c r="AJ5" i="17"/>
  <c r="AJ6" i="17"/>
  <c r="AJ7" i="17"/>
  <c r="AJ8" i="17"/>
  <c r="AJ9" i="17"/>
  <c r="AJ10" i="17"/>
  <c r="AJ11" i="17"/>
  <c r="AJ12" i="17"/>
  <c r="AJ5" i="16"/>
  <c r="AJ6" i="16"/>
  <c r="AJ7" i="16"/>
  <c r="AJ8" i="16"/>
  <c r="AJ9" i="16"/>
  <c r="AJ10" i="16"/>
  <c r="AJ11" i="16"/>
  <c r="AJ12" i="16"/>
  <c r="AJ5" i="15"/>
  <c r="AJ6" i="15"/>
  <c r="AJ7" i="15"/>
  <c r="AJ8" i="15"/>
  <c r="AJ9" i="15"/>
  <c r="AJ10" i="15"/>
  <c r="AJ11" i="15"/>
  <c r="AJ12" i="15"/>
  <c r="AJ5" i="14"/>
  <c r="AJ6" i="14"/>
  <c r="AJ7" i="14"/>
  <c r="AJ8" i="14"/>
  <c r="AJ9" i="14"/>
  <c r="AJ10" i="14"/>
  <c r="AJ11" i="14"/>
  <c r="AJ12" i="14"/>
  <c r="AJ5" i="13"/>
  <c r="AJ6" i="13"/>
  <c r="AJ7" i="13"/>
  <c r="AJ8" i="13"/>
  <c r="AJ9" i="13"/>
  <c r="AJ10" i="13"/>
  <c r="AJ11" i="13"/>
  <c r="AJ12" i="13"/>
  <c r="AJ5" i="12"/>
  <c r="AJ6" i="12"/>
  <c r="AJ7" i="12"/>
  <c r="AJ8" i="12"/>
  <c r="AJ9" i="12"/>
  <c r="AJ10" i="12"/>
  <c r="AJ11" i="12"/>
  <c r="AJ12" i="12"/>
  <c r="AJ5" i="11"/>
  <c r="AJ6" i="11"/>
  <c r="AJ7" i="11"/>
  <c r="AJ8" i="11"/>
  <c r="AJ9" i="11"/>
  <c r="AJ10" i="11"/>
  <c r="AJ11" i="11"/>
  <c r="AJ12" i="11"/>
  <c r="AJ5" i="10"/>
  <c r="AJ6" i="10"/>
  <c r="AJ7" i="10"/>
  <c r="AJ8" i="10"/>
  <c r="AJ9" i="10"/>
  <c r="AJ10" i="10"/>
  <c r="AJ11" i="10"/>
  <c r="AJ12" i="10"/>
  <c r="AJ5" i="9"/>
  <c r="AJ6" i="9"/>
  <c r="AJ7" i="9"/>
  <c r="AJ8" i="9"/>
  <c r="AJ9" i="9"/>
  <c r="AJ10" i="9"/>
  <c r="AJ11" i="9"/>
  <c r="AJ12" i="9"/>
  <c r="AJ5" i="8"/>
  <c r="AJ6" i="8"/>
  <c r="AJ7" i="8"/>
  <c r="AJ8" i="8"/>
  <c r="AJ9" i="8"/>
  <c r="AJ10" i="8"/>
  <c r="AJ11" i="8"/>
  <c r="AJ12" i="8"/>
  <c r="AJ5" i="2"/>
  <c r="AJ6" i="2"/>
  <c r="AJ7" i="2"/>
  <c r="AJ8" i="2"/>
  <c r="AJ9" i="2"/>
  <c r="AJ10" i="2"/>
  <c r="AJ11" i="2"/>
  <c r="AJ12" i="2"/>
  <c r="AJ5" i="7"/>
  <c r="AJ6" i="7"/>
  <c r="AJ7" i="7"/>
  <c r="AJ8" i="7"/>
  <c r="AJ9" i="7"/>
  <c r="AJ10" i="7"/>
  <c r="AJ11" i="7"/>
  <c r="AJ12" i="7"/>
  <c r="AJ5" i="6"/>
  <c r="AJ6" i="6"/>
  <c r="AJ7" i="6"/>
  <c r="AJ8" i="6"/>
  <c r="AJ9" i="6"/>
  <c r="AJ10" i="6"/>
  <c r="AJ11" i="6"/>
  <c r="AJ12" i="6"/>
  <c r="AJ5" i="5"/>
  <c r="AJ7" i="5"/>
  <c r="AJ8" i="5"/>
  <c r="AJ9" i="5"/>
  <c r="AJ10" i="5"/>
  <c r="AJ11" i="5"/>
  <c r="AJ12" i="5"/>
  <c r="C4" i="55"/>
  <c r="AH22" i="4"/>
  <c r="AJ18" i="4"/>
  <c r="AI18" i="4"/>
  <c r="AJ19" i="4"/>
  <c r="AI19" i="4"/>
  <c r="AJ6" i="5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4" i="4"/>
  <c r="C9" i="4"/>
  <c r="C10" i="4"/>
  <c r="C11" i="4"/>
  <c r="C12" i="4"/>
  <c r="C13" i="4"/>
  <c r="C14" i="4"/>
  <c r="C15" i="4"/>
  <c r="C16" i="4"/>
  <c r="C17" i="4"/>
  <c r="C18" i="4"/>
  <c r="C19" i="4"/>
  <c r="C4" i="4"/>
  <c r="C6" i="4"/>
  <c r="C7" i="4"/>
  <c r="C8" i="4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H20" i="91"/>
  <c r="AJ20" i="91"/>
  <c r="AJ4" i="91"/>
  <c r="AJ13" i="91"/>
  <c r="AI13" i="91"/>
  <c r="AJ14" i="91"/>
  <c r="AI14" i="91"/>
  <c r="AJ15" i="91"/>
  <c r="AI15" i="91"/>
  <c r="AJ16" i="91"/>
  <c r="AI16" i="91"/>
  <c r="AJ17" i="91"/>
  <c r="AI17" i="91"/>
  <c r="AJ18" i="91"/>
  <c r="AI18" i="91"/>
  <c r="AJ19" i="91"/>
  <c r="AI19" i="91"/>
  <c r="AH20" i="90"/>
  <c r="AJ20" i="90"/>
  <c r="AJ4" i="90"/>
  <c r="AJ13" i="90"/>
  <c r="AI13" i="90"/>
  <c r="AJ14" i="90"/>
  <c r="AI14" i="90"/>
  <c r="AJ15" i="90"/>
  <c r="AI15" i="90"/>
  <c r="AJ16" i="90"/>
  <c r="AI16" i="90"/>
  <c r="AJ17" i="90"/>
  <c r="AI17" i="90"/>
  <c r="AJ18" i="90"/>
  <c r="AI18" i="90"/>
  <c r="AJ19" i="90"/>
  <c r="AI19" i="90"/>
  <c r="AH20" i="89"/>
  <c r="AJ20" i="89"/>
  <c r="AJ4" i="89"/>
  <c r="AJ13" i="89"/>
  <c r="AI13" i="89"/>
  <c r="AJ14" i="89"/>
  <c r="AI14" i="89"/>
  <c r="AJ15" i="89"/>
  <c r="AI15" i="89"/>
  <c r="AJ16" i="89"/>
  <c r="AI16" i="89"/>
  <c r="AJ17" i="89"/>
  <c r="AI17" i="89"/>
  <c r="AJ18" i="89"/>
  <c r="AI18" i="89"/>
  <c r="AJ19" i="89"/>
  <c r="AI19" i="89"/>
  <c r="AH20" i="88"/>
  <c r="AJ20" i="88"/>
  <c r="AJ4" i="88"/>
  <c r="AJ13" i="88"/>
  <c r="AI13" i="88"/>
  <c r="AJ14" i="88"/>
  <c r="AI14" i="88"/>
  <c r="AJ15" i="88"/>
  <c r="AI15" i="88"/>
  <c r="AJ16" i="88"/>
  <c r="AI16" i="88"/>
  <c r="AJ17" i="88"/>
  <c r="AI17" i="88"/>
  <c r="AJ18" i="88"/>
  <c r="AI18" i="88"/>
  <c r="AJ19" i="88"/>
  <c r="AI19" i="88"/>
  <c r="AH20" i="87"/>
  <c r="AJ20" i="87"/>
  <c r="AJ4" i="87"/>
  <c r="AJ13" i="87"/>
  <c r="AI13" i="87"/>
  <c r="AJ14" i="87"/>
  <c r="AI14" i="87"/>
  <c r="AJ15" i="87"/>
  <c r="AI15" i="87"/>
  <c r="AJ16" i="87"/>
  <c r="AI16" i="87"/>
  <c r="AJ17" i="87"/>
  <c r="AI17" i="87"/>
  <c r="AJ18" i="87"/>
  <c r="AI18" i="87"/>
  <c r="AJ19" i="87"/>
  <c r="AI19" i="87"/>
  <c r="AH20" i="86"/>
  <c r="AJ20" i="86"/>
  <c r="AJ4" i="86"/>
  <c r="AJ13" i="86"/>
  <c r="AI13" i="86"/>
  <c r="AJ14" i="86"/>
  <c r="AI14" i="86"/>
  <c r="AJ15" i="86"/>
  <c r="AI15" i="86"/>
  <c r="AJ16" i="86"/>
  <c r="AI16" i="86"/>
  <c r="AJ17" i="86"/>
  <c r="AI17" i="86"/>
  <c r="AJ18" i="86"/>
  <c r="AI18" i="86"/>
  <c r="AJ19" i="86"/>
  <c r="AI19" i="86"/>
  <c r="AH20" i="85"/>
  <c r="AJ20" i="85"/>
  <c r="AJ4" i="85"/>
  <c r="AJ13" i="85"/>
  <c r="AI13" i="85"/>
  <c r="AJ14" i="85"/>
  <c r="AI14" i="85"/>
  <c r="AJ15" i="85"/>
  <c r="AI15" i="85"/>
  <c r="AJ16" i="85"/>
  <c r="AI16" i="85"/>
  <c r="AJ17" i="85"/>
  <c r="AI17" i="85"/>
  <c r="AJ18" i="85"/>
  <c r="AI18" i="85"/>
  <c r="AJ19" i="85"/>
  <c r="AI19" i="85"/>
  <c r="AH20" i="84"/>
  <c r="AJ20" i="84"/>
  <c r="AJ4" i="84"/>
  <c r="AJ13" i="84"/>
  <c r="AI13" i="84"/>
  <c r="AJ14" i="84"/>
  <c r="AI14" i="84"/>
  <c r="AJ15" i="84"/>
  <c r="AI15" i="84"/>
  <c r="AJ16" i="84"/>
  <c r="AI16" i="84"/>
  <c r="AJ17" i="84"/>
  <c r="AI17" i="84"/>
  <c r="AJ18" i="84"/>
  <c r="AI18" i="84"/>
  <c r="AJ19" i="84"/>
  <c r="AI19" i="84"/>
  <c r="AH20" i="83"/>
  <c r="AJ20" i="83"/>
  <c r="AJ4" i="83"/>
  <c r="AJ13" i="83"/>
  <c r="AI13" i="83"/>
  <c r="AJ14" i="83"/>
  <c r="AI14" i="83"/>
  <c r="AJ15" i="83"/>
  <c r="AI15" i="83"/>
  <c r="AJ16" i="83"/>
  <c r="AI16" i="83"/>
  <c r="AJ17" i="83"/>
  <c r="AI17" i="83"/>
  <c r="AJ18" i="83"/>
  <c r="AI18" i="83"/>
  <c r="AJ19" i="83"/>
  <c r="AI19" i="83"/>
  <c r="AH20" i="82"/>
  <c r="AJ20" i="82"/>
  <c r="AJ4" i="82"/>
  <c r="AJ13" i="82"/>
  <c r="AI13" i="82"/>
  <c r="AJ14" i="82"/>
  <c r="AI14" i="82"/>
  <c r="AJ15" i="82"/>
  <c r="AI15" i="82"/>
  <c r="AJ16" i="82"/>
  <c r="AI16" i="82"/>
  <c r="AJ17" i="82"/>
  <c r="AI17" i="82"/>
  <c r="AJ18" i="82"/>
  <c r="AI18" i="82"/>
  <c r="AJ19" i="82"/>
  <c r="AI19" i="82"/>
  <c r="AH20" i="81"/>
  <c r="AJ20" i="81"/>
  <c r="AJ4" i="81"/>
  <c r="AJ13" i="81"/>
  <c r="AI13" i="81"/>
  <c r="AJ14" i="81"/>
  <c r="AI14" i="81"/>
  <c r="AJ15" i="81"/>
  <c r="AI15" i="81"/>
  <c r="AJ16" i="81"/>
  <c r="AI16" i="81"/>
  <c r="AJ17" i="81"/>
  <c r="AI17" i="81"/>
  <c r="AJ18" i="81"/>
  <c r="AI18" i="81"/>
  <c r="AJ19" i="81"/>
  <c r="AI19" i="81"/>
  <c r="AH20" i="80"/>
  <c r="AJ20" i="80"/>
  <c r="AJ4" i="80"/>
  <c r="AJ13" i="80"/>
  <c r="AI13" i="80"/>
  <c r="AJ14" i="80"/>
  <c r="AI14" i="80"/>
  <c r="AJ15" i="80"/>
  <c r="AI15" i="80"/>
  <c r="AJ16" i="80"/>
  <c r="AI16" i="80"/>
  <c r="AJ17" i="80"/>
  <c r="AI17" i="80"/>
  <c r="AJ18" i="80"/>
  <c r="AI18" i="80"/>
  <c r="AJ19" i="80"/>
  <c r="AI19" i="80"/>
  <c r="AH20" i="79"/>
  <c r="AJ20" i="79"/>
  <c r="AJ4" i="79"/>
  <c r="AJ13" i="79"/>
  <c r="AI13" i="79"/>
  <c r="AJ14" i="79"/>
  <c r="AI14" i="79"/>
  <c r="AJ15" i="79"/>
  <c r="AI15" i="79"/>
  <c r="AJ16" i="79"/>
  <c r="AI16" i="79"/>
  <c r="AJ17" i="79"/>
  <c r="AI17" i="79"/>
  <c r="AJ18" i="79"/>
  <c r="AI18" i="79"/>
  <c r="AJ19" i="79"/>
  <c r="AI19" i="79"/>
  <c r="AH20" i="78"/>
  <c r="AJ20" i="78"/>
  <c r="AJ4" i="78"/>
  <c r="AJ13" i="78"/>
  <c r="AI13" i="78"/>
  <c r="AJ14" i="78"/>
  <c r="AI14" i="78"/>
  <c r="AJ15" i="78"/>
  <c r="AI15" i="78"/>
  <c r="AJ16" i="78"/>
  <c r="AI16" i="78"/>
  <c r="AJ17" i="78"/>
  <c r="AI17" i="78"/>
  <c r="AJ18" i="78"/>
  <c r="AI18" i="78"/>
  <c r="AJ19" i="78"/>
  <c r="AI19" i="78"/>
  <c r="AH20" i="77"/>
  <c r="AJ20" i="77"/>
  <c r="AJ4" i="77"/>
  <c r="AJ13" i="77"/>
  <c r="AI13" i="77"/>
  <c r="AJ14" i="77"/>
  <c r="AI14" i="77"/>
  <c r="AJ15" i="77"/>
  <c r="AI15" i="77"/>
  <c r="AJ16" i="77"/>
  <c r="AI16" i="77"/>
  <c r="AJ17" i="77"/>
  <c r="AI17" i="77"/>
  <c r="AJ18" i="77"/>
  <c r="AI18" i="77"/>
  <c r="AJ19" i="77"/>
  <c r="AI19" i="77"/>
  <c r="AJ20" i="76"/>
  <c r="AJ4" i="76"/>
  <c r="AJ13" i="76"/>
  <c r="AI13" i="76"/>
  <c r="AJ14" i="76"/>
  <c r="AI14" i="76"/>
  <c r="AJ15" i="76"/>
  <c r="AI15" i="76"/>
  <c r="AJ16" i="76"/>
  <c r="AI16" i="76"/>
  <c r="AJ17" i="76"/>
  <c r="AI17" i="76"/>
  <c r="AJ18" i="76"/>
  <c r="AI18" i="76"/>
  <c r="AJ19" i="76"/>
  <c r="AI19" i="76"/>
  <c r="AH20" i="75"/>
  <c r="AJ20" i="75"/>
  <c r="AJ4" i="75"/>
  <c r="AJ13" i="75"/>
  <c r="AI13" i="75"/>
  <c r="AJ14" i="75"/>
  <c r="AI14" i="75"/>
  <c r="AJ15" i="75"/>
  <c r="AI15" i="75"/>
  <c r="AJ16" i="75"/>
  <c r="AI16" i="75"/>
  <c r="AJ17" i="75"/>
  <c r="AI17" i="75"/>
  <c r="AJ18" i="75"/>
  <c r="AI18" i="75"/>
  <c r="AJ19" i="75"/>
  <c r="AI19" i="75"/>
  <c r="AH20" i="74"/>
  <c r="AJ20" i="74"/>
  <c r="AJ4" i="74"/>
  <c r="AJ13" i="74"/>
  <c r="AI13" i="74"/>
  <c r="AJ14" i="74"/>
  <c r="AI14" i="74"/>
  <c r="AJ15" i="74"/>
  <c r="AI15" i="74"/>
  <c r="AJ16" i="74"/>
  <c r="AI16" i="74"/>
  <c r="AJ17" i="74"/>
  <c r="AI17" i="74"/>
  <c r="AJ18" i="74"/>
  <c r="AI18" i="74"/>
  <c r="AJ19" i="74"/>
  <c r="AI19" i="74"/>
  <c r="AH20" i="73"/>
  <c r="AJ20" i="73"/>
  <c r="AJ4" i="73"/>
  <c r="AJ13" i="73"/>
  <c r="AI13" i="73"/>
  <c r="AJ14" i="73"/>
  <c r="AI14" i="73"/>
  <c r="AJ15" i="73"/>
  <c r="AI15" i="73"/>
  <c r="AJ16" i="73"/>
  <c r="AI16" i="73"/>
  <c r="AJ17" i="73"/>
  <c r="AI17" i="73"/>
  <c r="AJ18" i="73"/>
  <c r="AI18" i="73"/>
  <c r="AJ19" i="73"/>
  <c r="AI19" i="73"/>
  <c r="AH20" i="72"/>
  <c r="AJ20" i="72"/>
  <c r="AJ4" i="72"/>
  <c r="AJ13" i="72"/>
  <c r="AI13" i="72"/>
  <c r="AJ14" i="72"/>
  <c r="AI14" i="72"/>
  <c r="AJ15" i="72"/>
  <c r="AI15" i="72"/>
  <c r="AJ16" i="72"/>
  <c r="AI16" i="72"/>
  <c r="AJ17" i="72"/>
  <c r="AI17" i="72"/>
  <c r="AJ18" i="72"/>
  <c r="AI18" i="72"/>
  <c r="AJ19" i="72"/>
  <c r="AI19" i="72"/>
  <c r="AH20" i="71"/>
  <c r="AJ20" i="71"/>
  <c r="AJ4" i="71"/>
  <c r="AJ13" i="71"/>
  <c r="AI13" i="71"/>
  <c r="AJ14" i="71"/>
  <c r="AI14" i="71"/>
  <c r="AJ15" i="71"/>
  <c r="AI15" i="71"/>
  <c r="AJ16" i="71"/>
  <c r="AI16" i="71"/>
  <c r="AJ17" i="71"/>
  <c r="AI17" i="71"/>
  <c r="AJ18" i="71"/>
  <c r="AI18" i="71"/>
  <c r="AJ19" i="71"/>
  <c r="AI19" i="71"/>
  <c r="AH20" i="70"/>
  <c r="AJ20" i="70"/>
  <c r="AJ4" i="70"/>
  <c r="AJ13" i="70"/>
  <c r="AI13" i="70"/>
  <c r="AJ14" i="70"/>
  <c r="AI14" i="70"/>
  <c r="AJ15" i="70"/>
  <c r="AI15" i="70"/>
  <c r="AJ16" i="70"/>
  <c r="AI16" i="70"/>
  <c r="AJ17" i="70"/>
  <c r="AI17" i="70"/>
  <c r="AJ18" i="70"/>
  <c r="AI18" i="70"/>
  <c r="AJ19" i="70"/>
  <c r="AI19" i="70"/>
  <c r="AH20" i="69"/>
  <c r="AJ20" i="69"/>
  <c r="AJ4" i="69"/>
  <c r="AJ13" i="69"/>
  <c r="AI13" i="69"/>
  <c r="AJ14" i="69"/>
  <c r="AI14" i="69"/>
  <c r="AJ15" i="69"/>
  <c r="AI15" i="69"/>
  <c r="AJ16" i="69"/>
  <c r="AI16" i="69"/>
  <c r="AJ17" i="69"/>
  <c r="AI17" i="69"/>
  <c r="AJ18" i="69"/>
  <c r="AI18" i="69"/>
  <c r="AJ19" i="69"/>
  <c r="AI19" i="69"/>
  <c r="AH20" i="68"/>
  <c r="AJ20" i="68"/>
  <c r="AJ4" i="68"/>
  <c r="AJ13" i="68"/>
  <c r="AI13" i="68"/>
  <c r="AJ14" i="68"/>
  <c r="AI14" i="68"/>
  <c r="AJ15" i="68"/>
  <c r="AI15" i="68"/>
  <c r="AJ16" i="68"/>
  <c r="AI16" i="68"/>
  <c r="AJ17" i="68"/>
  <c r="AI17" i="68"/>
  <c r="AJ18" i="68"/>
  <c r="AI18" i="68"/>
  <c r="AJ19" i="68"/>
  <c r="AI19" i="68"/>
  <c r="AH20" i="67"/>
  <c r="AJ20" i="67"/>
  <c r="AJ4" i="67"/>
  <c r="AJ13" i="67"/>
  <c r="AI13" i="67"/>
  <c r="AJ14" i="67"/>
  <c r="AI14" i="67"/>
  <c r="AJ15" i="67"/>
  <c r="AI15" i="67"/>
  <c r="AJ16" i="67"/>
  <c r="AI16" i="67"/>
  <c r="AJ17" i="67"/>
  <c r="AI17" i="67"/>
  <c r="AJ18" i="67"/>
  <c r="AI18" i="67"/>
  <c r="AJ19" i="67"/>
  <c r="AI19" i="67"/>
  <c r="AH20" i="66"/>
  <c r="AJ20" i="66"/>
  <c r="AJ4" i="66"/>
  <c r="AJ13" i="66"/>
  <c r="AI13" i="66"/>
  <c r="AJ14" i="66"/>
  <c r="AI14" i="66"/>
  <c r="AJ15" i="66"/>
  <c r="AI15" i="66"/>
  <c r="AJ16" i="66"/>
  <c r="AI16" i="66"/>
  <c r="AJ17" i="66"/>
  <c r="AI17" i="66"/>
  <c r="AJ18" i="66"/>
  <c r="AI18" i="66"/>
  <c r="AJ19" i="66"/>
  <c r="AI19" i="66"/>
  <c r="AH20" i="65"/>
  <c r="AJ20" i="65"/>
  <c r="AJ4" i="65"/>
  <c r="AJ13" i="65"/>
  <c r="AI13" i="65"/>
  <c r="AJ14" i="65"/>
  <c r="AI14" i="65"/>
  <c r="AJ15" i="65"/>
  <c r="AI15" i="65"/>
  <c r="AJ16" i="65"/>
  <c r="AI16" i="65"/>
  <c r="AJ17" i="65"/>
  <c r="AI17" i="65"/>
  <c r="AJ18" i="65"/>
  <c r="AI18" i="65"/>
  <c r="AJ19" i="65"/>
  <c r="AI19" i="65"/>
  <c r="AH20" i="64"/>
  <c r="AJ4" i="64"/>
  <c r="AJ13" i="64"/>
  <c r="AI13" i="64"/>
  <c r="AJ14" i="64"/>
  <c r="AI14" i="64"/>
  <c r="AJ15" i="64"/>
  <c r="AI15" i="64"/>
  <c r="AJ16" i="64"/>
  <c r="AI16" i="64"/>
  <c r="AJ17" i="64"/>
  <c r="AI17" i="64"/>
  <c r="AJ18" i="64"/>
  <c r="AI18" i="64"/>
  <c r="AJ19" i="64"/>
  <c r="AI19" i="64"/>
  <c r="AH20" i="63"/>
  <c r="AJ4" i="63"/>
  <c r="AJ4" i="62"/>
  <c r="H5" i="95"/>
  <c r="AJ13" i="63"/>
  <c r="AI13" i="63"/>
  <c r="AJ14" i="63"/>
  <c r="AI14" i="63"/>
  <c r="AJ15" i="63"/>
  <c r="AI15" i="63"/>
  <c r="AJ16" i="63"/>
  <c r="AI16" i="63"/>
  <c r="AJ17" i="63"/>
  <c r="AI17" i="63"/>
  <c r="AJ18" i="63"/>
  <c r="AI18" i="63"/>
  <c r="AJ19" i="63"/>
  <c r="AI19" i="63"/>
  <c r="AH20" i="62"/>
  <c r="AJ13" i="62"/>
  <c r="AI13" i="62"/>
  <c r="AJ14" i="62"/>
  <c r="AI14" i="62"/>
  <c r="AJ15" i="62"/>
  <c r="AI15" i="62"/>
  <c r="AJ16" i="62"/>
  <c r="AI16" i="62"/>
  <c r="AJ17" i="62"/>
  <c r="AI17" i="62"/>
  <c r="AJ18" i="62"/>
  <c r="AI18" i="62"/>
  <c r="AJ19" i="62"/>
  <c r="AI19" i="62"/>
  <c r="AH20" i="61"/>
  <c r="AJ4" i="61"/>
  <c r="AJ13" i="61"/>
  <c r="AI13" i="61"/>
  <c r="AJ14" i="61"/>
  <c r="AI14" i="61"/>
  <c r="AJ15" i="61"/>
  <c r="AI15" i="61"/>
  <c r="AJ16" i="61"/>
  <c r="AI16" i="61"/>
  <c r="AJ17" i="61"/>
  <c r="AI17" i="61"/>
  <c r="AJ18" i="61"/>
  <c r="AI18" i="61"/>
  <c r="AJ19" i="61"/>
  <c r="AI19" i="61"/>
  <c r="AH20" i="60"/>
  <c r="AJ4" i="60"/>
  <c r="AJ13" i="60"/>
  <c r="AI13" i="60"/>
  <c r="AJ14" i="60"/>
  <c r="AI14" i="60"/>
  <c r="AJ15" i="60"/>
  <c r="AI15" i="60"/>
  <c r="AJ16" i="60"/>
  <c r="AI16" i="60"/>
  <c r="AJ17" i="60"/>
  <c r="AI17" i="60"/>
  <c r="AJ18" i="60"/>
  <c r="AI18" i="60"/>
  <c r="AJ19" i="60"/>
  <c r="AI19" i="60"/>
  <c r="AH20" i="59"/>
  <c r="AJ4" i="59"/>
  <c r="AJ13" i="59"/>
  <c r="AI13" i="59"/>
  <c r="AJ14" i="59"/>
  <c r="AI14" i="59"/>
  <c r="AJ15" i="59"/>
  <c r="AI15" i="59"/>
  <c r="AJ16" i="59"/>
  <c r="AI16" i="59"/>
  <c r="AJ17" i="59"/>
  <c r="AI17" i="59"/>
  <c r="AJ18" i="59"/>
  <c r="AI18" i="59"/>
  <c r="AJ19" i="59"/>
  <c r="AI19" i="59"/>
  <c r="AH20" i="58"/>
  <c r="AJ4" i="58"/>
  <c r="AJ13" i="58"/>
  <c r="AI13" i="58"/>
  <c r="AJ14" i="58"/>
  <c r="AI14" i="58"/>
  <c r="AJ15" i="58"/>
  <c r="AI15" i="58"/>
  <c r="AJ16" i="58"/>
  <c r="AI16" i="58"/>
  <c r="AJ17" i="58"/>
  <c r="AI17" i="58"/>
  <c r="AJ18" i="58"/>
  <c r="AI18" i="58"/>
  <c r="AJ19" i="58"/>
  <c r="AI19" i="58"/>
  <c r="AH20" i="57"/>
  <c r="AJ4" i="57"/>
  <c r="AJ13" i="57"/>
  <c r="AI13" i="57"/>
  <c r="AJ14" i="57"/>
  <c r="AI14" i="57"/>
  <c r="AJ15" i="57"/>
  <c r="AI15" i="57"/>
  <c r="AJ16" i="57"/>
  <c r="AI16" i="57"/>
  <c r="AJ17" i="57"/>
  <c r="AI17" i="57"/>
  <c r="AJ18" i="57"/>
  <c r="AI18" i="57"/>
  <c r="AJ19" i="57"/>
  <c r="AI19" i="57"/>
  <c r="AH20" i="56"/>
  <c r="AJ4" i="56"/>
  <c r="AJ13" i="56"/>
  <c r="AI13" i="56"/>
  <c r="AJ14" i="56"/>
  <c r="AI14" i="56"/>
  <c r="AJ15" i="56"/>
  <c r="AI15" i="56"/>
  <c r="AJ16" i="56"/>
  <c r="AI16" i="56"/>
  <c r="AJ17" i="56"/>
  <c r="AI17" i="56"/>
  <c r="AJ18" i="56"/>
  <c r="AI18" i="56"/>
  <c r="AJ19" i="56"/>
  <c r="AI19" i="56"/>
  <c r="AH20" i="19"/>
  <c r="AJ20" i="19"/>
  <c r="AJ4" i="19"/>
  <c r="AJ13" i="19"/>
  <c r="AI13" i="19"/>
  <c r="AJ14" i="19"/>
  <c r="AI14" i="19"/>
  <c r="AJ15" i="19"/>
  <c r="AI15" i="19"/>
  <c r="AJ16" i="19"/>
  <c r="AI16" i="19"/>
  <c r="AJ17" i="19"/>
  <c r="AI17" i="19"/>
  <c r="AJ18" i="19"/>
  <c r="AI18" i="19"/>
  <c r="AJ19" i="19"/>
  <c r="AI19" i="19"/>
  <c r="AH20" i="18"/>
  <c r="AJ20" i="18"/>
  <c r="AJ4" i="18"/>
  <c r="AJ13" i="18"/>
  <c r="AI13" i="18"/>
  <c r="AJ14" i="18"/>
  <c r="AI14" i="18"/>
  <c r="AJ15" i="18"/>
  <c r="AI15" i="18"/>
  <c r="AJ16" i="18"/>
  <c r="AI16" i="18"/>
  <c r="AJ17" i="18"/>
  <c r="AI17" i="18"/>
  <c r="AJ18" i="18"/>
  <c r="AI18" i="18"/>
  <c r="AJ19" i="18"/>
  <c r="AI19" i="18"/>
  <c r="AH20" i="17"/>
  <c r="AJ20" i="17"/>
  <c r="AJ4" i="17"/>
  <c r="AJ13" i="17"/>
  <c r="AI13" i="17"/>
  <c r="AJ14" i="17"/>
  <c r="AI14" i="17"/>
  <c r="AJ15" i="17"/>
  <c r="AI15" i="17"/>
  <c r="AJ16" i="17"/>
  <c r="AI16" i="17"/>
  <c r="AJ17" i="17"/>
  <c r="AI17" i="17"/>
  <c r="AJ18" i="17"/>
  <c r="AI18" i="17"/>
  <c r="AJ19" i="17"/>
  <c r="AI19" i="17"/>
  <c r="AH20" i="16"/>
  <c r="AJ20" i="16"/>
  <c r="AJ4" i="16"/>
  <c r="AJ13" i="16"/>
  <c r="AI13" i="16"/>
  <c r="AJ14" i="16"/>
  <c r="AI14" i="16"/>
  <c r="AJ15" i="16"/>
  <c r="AI15" i="16"/>
  <c r="AJ16" i="16"/>
  <c r="AI16" i="16"/>
  <c r="AJ17" i="16"/>
  <c r="AI17" i="16"/>
  <c r="AJ18" i="16"/>
  <c r="AI18" i="16"/>
  <c r="AJ19" i="16"/>
  <c r="AI19" i="16"/>
  <c r="AH20" i="15"/>
  <c r="AJ20" i="15"/>
  <c r="AJ4" i="15"/>
  <c r="AJ13" i="15"/>
  <c r="AI13" i="15"/>
  <c r="AJ14" i="15"/>
  <c r="AI14" i="15"/>
  <c r="AJ15" i="15"/>
  <c r="AI15" i="15"/>
  <c r="AJ16" i="15"/>
  <c r="AI16" i="15"/>
  <c r="AJ17" i="15"/>
  <c r="AI17" i="15"/>
  <c r="AJ18" i="15"/>
  <c r="AI18" i="15"/>
  <c r="AJ19" i="15"/>
  <c r="AI19" i="15"/>
  <c r="AH20" i="14"/>
  <c r="AJ20" i="14"/>
  <c r="AJ4" i="14"/>
  <c r="AJ13" i="14"/>
  <c r="AI13" i="14"/>
  <c r="AJ14" i="14"/>
  <c r="AI14" i="14"/>
  <c r="AJ15" i="14"/>
  <c r="AI15" i="14"/>
  <c r="AJ16" i="14"/>
  <c r="AI16" i="14"/>
  <c r="AJ17" i="14"/>
  <c r="AI17" i="14"/>
  <c r="AJ18" i="14"/>
  <c r="AI18" i="14"/>
  <c r="AJ19" i="14"/>
  <c r="AI19" i="14"/>
  <c r="AH20" i="13"/>
  <c r="AJ20" i="13"/>
  <c r="AJ4" i="13"/>
  <c r="AJ13" i="13"/>
  <c r="AI13" i="13"/>
  <c r="AJ14" i="13"/>
  <c r="AI14" i="13"/>
  <c r="AJ15" i="13"/>
  <c r="AI15" i="13"/>
  <c r="AJ16" i="13"/>
  <c r="AI16" i="13"/>
  <c r="AJ17" i="13"/>
  <c r="AI17" i="13"/>
  <c r="AJ18" i="13"/>
  <c r="AI18" i="13"/>
  <c r="AJ19" i="13"/>
  <c r="AI19" i="13"/>
  <c r="AH20" i="12"/>
  <c r="AJ20" i="12"/>
  <c r="AJ4" i="12"/>
  <c r="AJ13" i="12"/>
  <c r="AI13" i="12"/>
  <c r="AJ14" i="12"/>
  <c r="AI14" i="12"/>
  <c r="AJ15" i="12"/>
  <c r="AI15" i="12"/>
  <c r="AJ16" i="12"/>
  <c r="AI16" i="12"/>
  <c r="AJ17" i="12"/>
  <c r="AI17" i="12"/>
  <c r="AJ18" i="12"/>
  <c r="AI18" i="12"/>
  <c r="AJ19" i="12"/>
  <c r="AI19" i="12"/>
  <c r="AH20" i="11"/>
  <c r="AJ20" i="11"/>
  <c r="AJ4" i="11"/>
  <c r="AJ13" i="11"/>
  <c r="AI13" i="11"/>
  <c r="AJ14" i="11"/>
  <c r="AI14" i="11"/>
  <c r="AJ15" i="11"/>
  <c r="AI15" i="11"/>
  <c r="AJ16" i="11"/>
  <c r="AI16" i="11"/>
  <c r="AJ17" i="11"/>
  <c r="AI17" i="11"/>
  <c r="AJ18" i="11"/>
  <c r="AI18" i="11"/>
  <c r="AJ19" i="11"/>
  <c r="AI19" i="11"/>
  <c r="AH20" i="10"/>
  <c r="AJ20" i="10"/>
  <c r="AJ13" i="10"/>
  <c r="AI13" i="10"/>
  <c r="AJ14" i="10"/>
  <c r="AI14" i="10"/>
  <c r="AJ15" i="10"/>
  <c r="AI15" i="10"/>
  <c r="AJ16" i="10"/>
  <c r="AI16" i="10"/>
  <c r="AJ17" i="10"/>
  <c r="AI17" i="10"/>
  <c r="AJ18" i="10"/>
  <c r="AI18" i="10"/>
  <c r="AJ19" i="10"/>
  <c r="AI19" i="10"/>
  <c r="AH20" i="9"/>
  <c r="AJ20" i="9"/>
  <c r="AJ4" i="9"/>
  <c r="AJ13" i="9"/>
  <c r="AI13" i="9"/>
  <c r="AJ14" i="9"/>
  <c r="AI14" i="9"/>
  <c r="AJ15" i="9"/>
  <c r="AI15" i="9"/>
  <c r="AJ16" i="9"/>
  <c r="AI16" i="9"/>
  <c r="AJ17" i="9"/>
  <c r="AI17" i="9"/>
  <c r="AJ18" i="9"/>
  <c r="AI18" i="9"/>
  <c r="AJ19" i="9"/>
  <c r="AI19" i="9"/>
  <c r="AH20" i="8"/>
  <c r="AJ20" i="8"/>
  <c r="AJ4" i="8"/>
  <c r="AJ13" i="8"/>
  <c r="AI13" i="8"/>
  <c r="AJ14" i="8"/>
  <c r="AI14" i="8"/>
  <c r="AJ15" i="8"/>
  <c r="AI15" i="8"/>
  <c r="AJ16" i="8"/>
  <c r="AI16" i="8"/>
  <c r="AJ17" i="8"/>
  <c r="AI17" i="8"/>
  <c r="AJ18" i="8"/>
  <c r="AI18" i="8"/>
  <c r="AJ19" i="8"/>
  <c r="AI19" i="8"/>
  <c r="AH20" i="2"/>
  <c r="AJ4" i="2"/>
  <c r="AJ13" i="2"/>
  <c r="AI13" i="2"/>
  <c r="AJ14" i="2"/>
  <c r="AI14" i="2"/>
  <c r="AJ15" i="2"/>
  <c r="AI15" i="2"/>
  <c r="AJ16" i="2"/>
  <c r="AI16" i="2"/>
  <c r="AJ17" i="2"/>
  <c r="AI17" i="2"/>
  <c r="AJ18" i="2"/>
  <c r="AI18" i="2"/>
  <c r="AJ19" i="2"/>
  <c r="AI19" i="2"/>
  <c r="AH20" i="7"/>
  <c r="AJ20" i="7"/>
  <c r="AJ4" i="7"/>
  <c r="AJ13" i="7"/>
  <c r="AI13" i="7"/>
  <c r="AJ14" i="7"/>
  <c r="AI14" i="7"/>
  <c r="AJ15" i="7"/>
  <c r="AI15" i="7"/>
  <c r="AJ16" i="7"/>
  <c r="AI16" i="7"/>
  <c r="AJ17" i="7"/>
  <c r="AI17" i="7"/>
  <c r="AJ18" i="7"/>
  <c r="AI18" i="7"/>
  <c r="AJ19" i="7"/>
  <c r="AI19" i="7"/>
  <c r="AH20" i="6"/>
  <c r="AJ20" i="6"/>
  <c r="AJ4" i="6"/>
  <c r="AJ13" i="6"/>
  <c r="AI13" i="6"/>
  <c r="AJ14" i="6"/>
  <c r="AI14" i="6"/>
  <c r="AJ15" i="6"/>
  <c r="AI15" i="6"/>
  <c r="AJ16" i="6"/>
  <c r="AI16" i="6"/>
  <c r="AJ17" i="6"/>
  <c r="AI17" i="6"/>
  <c r="AJ18" i="6"/>
  <c r="AI18" i="6"/>
  <c r="AJ19" i="6"/>
  <c r="AI19" i="6"/>
  <c r="AH20" i="5"/>
  <c r="AJ20" i="5"/>
  <c r="AJ4" i="5"/>
  <c r="AJ13" i="5"/>
  <c r="AI13" i="5"/>
  <c r="AJ14" i="5"/>
  <c r="AI14" i="5"/>
  <c r="AJ15" i="5"/>
  <c r="AI15" i="5"/>
  <c r="AJ16" i="5"/>
  <c r="AI16" i="5"/>
  <c r="AJ17" i="5"/>
  <c r="AI17" i="5"/>
  <c r="AJ18" i="5"/>
  <c r="AI18" i="5"/>
  <c r="AJ19" i="5"/>
  <c r="AI19" i="5"/>
  <c r="S144" i="18"/>
  <c r="C114" i="55"/>
  <c r="T137" i="18"/>
  <c r="C22" i="18"/>
  <c r="C31" i="55"/>
  <c r="AH58" i="2"/>
  <c r="C33" i="55"/>
  <c r="AH20" i="4"/>
  <c r="AH3" i="4"/>
  <c r="E3" i="55"/>
  <c r="AJ4" i="4"/>
  <c r="AJ13" i="4"/>
  <c r="AI13" i="4"/>
  <c r="AJ14" i="4"/>
  <c r="AI14" i="4"/>
  <c r="AJ15" i="4"/>
  <c r="AI15" i="4"/>
  <c r="AJ16" i="4"/>
  <c r="AI16" i="4"/>
  <c r="AJ17" i="4"/>
  <c r="AI17" i="4"/>
  <c r="B18" i="55"/>
  <c r="B19" i="55"/>
  <c r="B20" i="55"/>
  <c r="B21" i="55"/>
  <c r="B22" i="55"/>
  <c r="B23" i="55"/>
  <c r="B24" i="55"/>
  <c r="E17" i="55"/>
  <c r="AJ20" i="64"/>
  <c r="C178" i="55"/>
  <c r="AJ20" i="63"/>
  <c r="C171" i="55"/>
  <c r="AJ20" i="62"/>
  <c r="C164" i="55"/>
  <c r="AJ20" i="61"/>
  <c r="C157" i="55"/>
  <c r="AJ20" i="60"/>
  <c r="C150" i="55"/>
  <c r="AJ20" i="59"/>
  <c r="C143" i="55"/>
  <c r="AJ20" i="58"/>
  <c r="C136" i="55"/>
  <c r="AJ20" i="57"/>
  <c r="C129" i="55"/>
  <c r="AJ20" i="56"/>
  <c r="C122" i="55"/>
  <c r="AJ20" i="2"/>
  <c r="AI20" i="6"/>
  <c r="AI20" i="4"/>
  <c r="AI20" i="91"/>
  <c r="AI20" i="90"/>
  <c r="AI20" i="89"/>
  <c r="AI20" i="88"/>
  <c r="AI20" i="87"/>
  <c r="AI20" i="86"/>
  <c r="AI20" i="85"/>
  <c r="AI20" i="84"/>
  <c r="AI20" i="83"/>
  <c r="AI20" i="82"/>
  <c r="AI20" i="81"/>
  <c r="AI20" i="80"/>
  <c r="AI20" i="79"/>
  <c r="AI20" i="78"/>
  <c r="AI20" i="77"/>
  <c r="AI20" i="76"/>
  <c r="AI20" i="75"/>
  <c r="AI20" i="74"/>
  <c r="AI20" i="73"/>
  <c r="AI20" i="72"/>
  <c r="AI20" i="71"/>
  <c r="AI20" i="70"/>
  <c r="AI20" i="69"/>
  <c r="AI20" i="68"/>
  <c r="AI20" i="67"/>
  <c r="AI20" i="66"/>
  <c r="AI20" i="65"/>
  <c r="AI20" i="64"/>
  <c r="AI20" i="63"/>
  <c r="AI20" i="62"/>
  <c r="AI20" i="61"/>
  <c r="AI20" i="60"/>
  <c r="AI20" i="59"/>
  <c r="AI20" i="58"/>
  <c r="AI20" i="57"/>
  <c r="AI20" i="56"/>
  <c r="AI20" i="19"/>
  <c r="AI20" i="18"/>
  <c r="AI20" i="17"/>
  <c r="AI20" i="16"/>
  <c r="AI20" i="15"/>
  <c r="AI20" i="14"/>
  <c r="AI20" i="13"/>
  <c r="AI20" i="12"/>
  <c r="AI20" i="11"/>
  <c r="AI20" i="10"/>
  <c r="AI20" i="9"/>
  <c r="AI20" i="8"/>
  <c r="AI20" i="2"/>
  <c r="AI20" i="7"/>
  <c r="AI20" i="5"/>
  <c r="C115" i="55"/>
  <c r="C108" i="55"/>
  <c r="C101" i="55"/>
  <c r="C94" i="55"/>
  <c r="C87" i="55"/>
  <c r="C80" i="55"/>
  <c r="C73" i="55"/>
  <c r="C66" i="55"/>
  <c r="C59" i="55"/>
  <c r="C52" i="55"/>
  <c r="C45" i="55"/>
  <c r="C38" i="55"/>
  <c r="C24" i="55"/>
  <c r="C17" i="55"/>
  <c r="C10" i="55"/>
  <c r="AJ20" i="4"/>
  <c r="C3" i="55"/>
  <c r="C41" i="18"/>
  <c r="B25" i="55"/>
  <c r="E24" i="55"/>
  <c r="C60" i="18"/>
  <c r="B26" i="55"/>
  <c r="C79" i="18"/>
  <c r="B27" i="55"/>
  <c r="C98" i="18"/>
  <c r="B28" i="55"/>
  <c r="C117" i="18"/>
  <c r="O152" i="18"/>
  <c r="N152" i="18"/>
  <c r="M152" i="18"/>
  <c r="L152" i="18"/>
  <c r="K152" i="18"/>
  <c r="J152" i="18"/>
  <c r="I152" i="18"/>
  <c r="H152" i="18"/>
  <c r="G152" i="18"/>
  <c r="F152" i="18"/>
  <c r="E152" i="18"/>
  <c r="D152" i="18"/>
  <c r="O151" i="18"/>
  <c r="N151" i="18"/>
  <c r="M151" i="18"/>
  <c r="L151" i="18"/>
  <c r="K151" i="18"/>
  <c r="J151" i="18"/>
  <c r="I151" i="18"/>
  <c r="H151" i="18"/>
  <c r="G151" i="18"/>
  <c r="F151" i="18"/>
  <c r="E151" i="18"/>
  <c r="D151" i="18"/>
  <c r="O150" i="18"/>
  <c r="N150" i="18"/>
  <c r="M150" i="18"/>
  <c r="L150" i="18"/>
  <c r="K150" i="18"/>
  <c r="J150" i="18"/>
  <c r="I150" i="18"/>
  <c r="H150" i="18"/>
  <c r="G150" i="18"/>
  <c r="F150" i="18"/>
  <c r="E150" i="18"/>
  <c r="D150" i="18"/>
  <c r="O149" i="18"/>
  <c r="N149" i="18"/>
  <c r="M149" i="18"/>
  <c r="L149" i="18"/>
  <c r="K149" i="18"/>
  <c r="J149" i="18"/>
  <c r="I149" i="18"/>
  <c r="H149" i="18"/>
  <c r="G149" i="18"/>
  <c r="F149" i="18"/>
  <c r="E149" i="18"/>
  <c r="D149" i="18"/>
  <c r="O148" i="18"/>
  <c r="N148" i="18"/>
  <c r="M148" i="18"/>
  <c r="L148" i="18"/>
  <c r="K148" i="18"/>
  <c r="J148" i="18"/>
  <c r="I148" i="18"/>
  <c r="H148" i="18"/>
  <c r="G148" i="18"/>
  <c r="F148" i="18"/>
  <c r="E148" i="18"/>
  <c r="D148" i="18"/>
  <c r="O147" i="18"/>
  <c r="N147" i="18"/>
  <c r="M147" i="18"/>
  <c r="L147" i="18"/>
  <c r="K147" i="18"/>
  <c r="J147" i="18"/>
  <c r="I147" i="18"/>
  <c r="H147" i="18"/>
  <c r="G147" i="18"/>
  <c r="F147" i="18"/>
  <c r="E147" i="18"/>
  <c r="D147" i="18"/>
  <c r="O146" i="18"/>
  <c r="N146" i="18"/>
  <c r="M146" i="18"/>
  <c r="L146" i="18"/>
  <c r="K146" i="18"/>
  <c r="J146" i="18"/>
  <c r="I146" i="18"/>
  <c r="H146" i="18"/>
  <c r="G146" i="18"/>
  <c r="F146" i="18"/>
  <c r="E146" i="18"/>
  <c r="D146" i="18"/>
  <c r="O145" i="18"/>
  <c r="N145" i="18"/>
  <c r="M145" i="18"/>
  <c r="L145" i="18"/>
  <c r="K145" i="18"/>
  <c r="J145" i="18"/>
  <c r="I145" i="18"/>
  <c r="H145" i="18"/>
  <c r="G145" i="18"/>
  <c r="F145" i="18"/>
  <c r="E145" i="18"/>
  <c r="D145" i="18"/>
  <c r="O144" i="18"/>
  <c r="N144" i="18"/>
  <c r="M144" i="18"/>
  <c r="L144" i="18"/>
  <c r="K144" i="18"/>
  <c r="J144" i="18"/>
  <c r="I144" i="18"/>
  <c r="H144" i="18"/>
  <c r="G144" i="18"/>
  <c r="F144" i="18"/>
  <c r="E144" i="18"/>
  <c r="D144" i="18"/>
  <c r="O143" i="18"/>
  <c r="N143" i="18"/>
  <c r="M143" i="18"/>
  <c r="L143" i="18"/>
  <c r="K143" i="18"/>
  <c r="J143" i="18"/>
  <c r="I143" i="18"/>
  <c r="H143" i="18"/>
  <c r="G143" i="18"/>
  <c r="F143" i="18"/>
  <c r="E143" i="18"/>
  <c r="D143" i="18"/>
  <c r="O142" i="18"/>
  <c r="N142" i="18"/>
  <c r="M142" i="18"/>
  <c r="L142" i="18"/>
  <c r="K142" i="18"/>
  <c r="J142" i="18"/>
  <c r="I142" i="18"/>
  <c r="H142" i="18"/>
  <c r="G142" i="18"/>
  <c r="F142" i="18"/>
  <c r="E142" i="18"/>
  <c r="D142" i="18"/>
  <c r="O141" i="18"/>
  <c r="N141" i="18"/>
  <c r="M141" i="18"/>
  <c r="L141" i="18"/>
  <c r="K141" i="18"/>
  <c r="J141" i="18"/>
  <c r="I141" i="18"/>
  <c r="H141" i="18"/>
  <c r="G141" i="18"/>
  <c r="F141" i="18"/>
  <c r="E141" i="18"/>
  <c r="D141" i="18"/>
  <c r="O140" i="18"/>
  <c r="N140" i="18"/>
  <c r="M140" i="18"/>
  <c r="L140" i="18"/>
  <c r="K140" i="18"/>
  <c r="J140" i="18"/>
  <c r="I140" i="18"/>
  <c r="H140" i="18"/>
  <c r="G140" i="18"/>
  <c r="F140" i="18"/>
  <c r="E140" i="18"/>
  <c r="D140" i="18"/>
  <c r="O139" i="18"/>
  <c r="N139" i="18"/>
  <c r="M139" i="18"/>
  <c r="L139" i="18"/>
  <c r="K139" i="18"/>
  <c r="J139" i="18"/>
  <c r="I139" i="18"/>
  <c r="H139" i="18"/>
  <c r="G139" i="18"/>
  <c r="F139" i="18"/>
  <c r="E139" i="18"/>
  <c r="D139" i="18"/>
  <c r="O138" i="18"/>
  <c r="N138" i="18"/>
  <c r="M138" i="18"/>
  <c r="L138" i="18"/>
  <c r="K138" i="18"/>
  <c r="J138" i="18"/>
  <c r="I138" i="18"/>
  <c r="H138" i="18"/>
  <c r="G138" i="18"/>
  <c r="F138" i="18"/>
  <c r="E138" i="18"/>
  <c r="D138" i="18"/>
  <c r="O137" i="18"/>
  <c r="O153" i="18"/>
  <c r="N137" i="18"/>
  <c r="N153" i="18"/>
  <c r="M137" i="18"/>
  <c r="M153" i="18"/>
  <c r="L137" i="18"/>
  <c r="L153" i="18"/>
  <c r="K137" i="18"/>
  <c r="K153" i="18"/>
  <c r="J137" i="18"/>
  <c r="J153" i="18"/>
  <c r="I137" i="18"/>
  <c r="I153" i="18"/>
  <c r="H137" i="18"/>
  <c r="H153" i="18"/>
  <c r="G137" i="18"/>
  <c r="G153" i="18"/>
  <c r="F137" i="18"/>
  <c r="F153" i="18"/>
  <c r="E137" i="18"/>
  <c r="E153" i="18"/>
  <c r="D137" i="18"/>
  <c r="D153" i="18"/>
  <c r="B29" i="55"/>
  <c r="C3" i="19"/>
  <c r="C22" i="19"/>
  <c r="C41" i="19"/>
  <c r="C60" i="19"/>
  <c r="C79" i="19"/>
  <c r="C98" i="19"/>
  <c r="C117" i="19"/>
  <c r="C3" i="56"/>
  <c r="C22" i="56"/>
  <c r="C41" i="56"/>
  <c r="C60" i="56"/>
  <c r="C79" i="56"/>
  <c r="C98" i="56"/>
  <c r="C117" i="56"/>
  <c r="C3" i="57"/>
  <c r="C22" i="57"/>
  <c r="C41" i="57"/>
  <c r="C60" i="57"/>
  <c r="C79" i="57"/>
  <c r="C98" i="57"/>
  <c r="C117" i="57"/>
  <c r="C3" i="58"/>
  <c r="C22" i="58"/>
  <c r="C41" i="58"/>
  <c r="C60" i="58"/>
  <c r="C79" i="58"/>
  <c r="C98" i="58"/>
  <c r="C117" i="58"/>
  <c r="C3" i="59"/>
  <c r="C22" i="59"/>
  <c r="C41" i="59"/>
  <c r="C60" i="59"/>
  <c r="C79" i="59"/>
  <c r="C98" i="59"/>
  <c r="C117" i="59"/>
  <c r="C3" i="60"/>
  <c r="C22" i="60"/>
  <c r="C41" i="60"/>
  <c r="C60" i="60"/>
  <c r="C79" i="60"/>
  <c r="C98" i="60"/>
  <c r="C117" i="60"/>
  <c r="C3" i="61"/>
  <c r="C22" i="61"/>
  <c r="C41" i="61"/>
  <c r="C60" i="61"/>
  <c r="C79" i="61"/>
  <c r="C98" i="61"/>
  <c r="C117" i="61"/>
  <c r="C3" i="62"/>
  <c r="C22" i="62"/>
  <c r="C41" i="62"/>
  <c r="C60" i="62"/>
  <c r="C79" i="62"/>
  <c r="C98" i="62"/>
  <c r="C117" i="62"/>
  <c r="C3" i="63"/>
  <c r="C22" i="63"/>
  <c r="C41" i="63"/>
  <c r="C60" i="63"/>
  <c r="C79" i="63"/>
  <c r="C98" i="63"/>
  <c r="C117" i="63"/>
  <c r="C3" i="64"/>
  <c r="C22" i="64"/>
  <c r="C41" i="64"/>
  <c r="C60" i="64"/>
  <c r="C79" i="64"/>
  <c r="C98" i="64"/>
  <c r="C117" i="64"/>
  <c r="C3" i="65"/>
  <c r="C22" i="65"/>
  <c r="C41" i="65"/>
  <c r="C60" i="65"/>
  <c r="C79" i="65"/>
  <c r="C98" i="65"/>
  <c r="C117" i="65"/>
  <c r="C3" i="66"/>
  <c r="C22" i="66"/>
  <c r="C41" i="66"/>
  <c r="C60" i="66"/>
  <c r="C79" i="66"/>
  <c r="C98" i="66"/>
  <c r="C117" i="66"/>
  <c r="C3" i="67"/>
  <c r="C22" i="67"/>
  <c r="C41" i="67"/>
  <c r="C60" i="67"/>
  <c r="C79" i="67"/>
  <c r="C98" i="67"/>
  <c r="C117" i="67"/>
  <c r="C3" i="68"/>
  <c r="C22" i="68"/>
  <c r="C41" i="68"/>
  <c r="C60" i="68"/>
  <c r="C79" i="68"/>
  <c r="C98" i="68"/>
  <c r="C117" i="68"/>
  <c r="C3" i="69"/>
  <c r="C22" i="69"/>
  <c r="C41" i="69"/>
  <c r="C60" i="69"/>
  <c r="C79" i="69"/>
  <c r="C98" i="69"/>
  <c r="C117" i="69"/>
  <c r="C3" i="70"/>
  <c r="C22" i="70"/>
  <c r="C41" i="70"/>
  <c r="C60" i="70"/>
  <c r="C79" i="70"/>
  <c r="C98" i="70"/>
  <c r="C117" i="70"/>
  <c r="C3" i="71"/>
  <c r="C22" i="71"/>
  <c r="C41" i="71"/>
  <c r="C60" i="71"/>
  <c r="C79" i="71"/>
  <c r="C98" i="71"/>
  <c r="C117" i="71"/>
  <c r="C3" i="72"/>
  <c r="C22" i="72"/>
  <c r="C41" i="72"/>
  <c r="C60" i="72"/>
  <c r="C79" i="72"/>
  <c r="C98" i="72"/>
  <c r="C117" i="72"/>
  <c r="C3" i="73"/>
  <c r="C22" i="73"/>
  <c r="C41" i="73"/>
  <c r="C60" i="73"/>
  <c r="C79" i="73"/>
  <c r="C98" i="73"/>
  <c r="C117" i="73"/>
  <c r="C3" i="74"/>
  <c r="C22" i="74"/>
  <c r="C41" i="74"/>
  <c r="C60" i="74"/>
  <c r="C79" i="74"/>
  <c r="C98" i="74"/>
  <c r="C117" i="74"/>
  <c r="C3" i="75"/>
  <c r="C22" i="75"/>
  <c r="C41" i="75"/>
  <c r="C60" i="75"/>
  <c r="C79" i="75"/>
  <c r="C98" i="75"/>
  <c r="C117" i="75"/>
  <c r="C3" i="76"/>
  <c r="C22" i="76"/>
  <c r="C41" i="76"/>
  <c r="C60" i="76"/>
  <c r="C79" i="76"/>
  <c r="C98" i="76"/>
  <c r="C117" i="76"/>
  <c r="C3" i="77"/>
  <c r="C22" i="77"/>
  <c r="C41" i="77"/>
  <c r="C60" i="77"/>
  <c r="C79" i="77"/>
  <c r="C98" i="77"/>
  <c r="C117" i="77"/>
  <c r="C3" i="78"/>
  <c r="C22" i="78"/>
  <c r="C41" i="78"/>
  <c r="C60" i="78"/>
  <c r="C79" i="78"/>
  <c r="C98" i="78"/>
  <c r="C117" i="78"/>
  <c r="C3" i="79"/>
  <c r="C22" i="79"/>
  <c r="C41" i="79"/>
  <c r="C60" i="79"/>
  <c r="C79" i="79"/>
  <c r="C98" i="79"/>
  <c r="C117" i="79"/>
  <c r="C3" i="80"/>
  <c r="C22" i="80"/>
  <c r="C41" i="80"/>
  <c r="C60" i="80"/>
  <c r="C79" i="80"/>
  <c r="C98" i="80"/>
  <c r="C117" i="80"/>
  <c r="C3" i="81"/>
  <c r="C22" i="81"/>
  <c r="C41" i="81"/>
  <c r="C60" i="81"/>
  <c r="C79" i="81"/>
  <c r="C98" i="81"/>
  <c r="C117" i="81"/>
  <c r="C3" i="82"/>
  <c r="C22" i="82"/>
  <c r="C41" i="82"/>
  <c r="C60" i="82"/>
  <c r="C79" i="82"/>
  <c r="C98" i="82"/>
  <c r="C117" i="82"/>
  <c r="C3" i="83"/>
  <c r="C22" i="83"/>
  <c r="C41" i="83"/>
  <c r="C60" i="83"/>
  <c r="C79" i="83"/>
  <c r="C98" i="83"/>
  <c r="C117" i="83"/>
  <c r="C3" i="84"/>
  <c r="C22" i="84"/>
  <c r="C41" i="84"/>
  <c r="C60" i="84"/>
  <c r="C79" i="84"/>
  <c r="C98" i="84"/>
  <c r="C117" i="84"/>
  <c r="C3" i="85"/>
  <c r="C22" i="85"/>
  <c r="C41" i="85"/>
  <c r="C60" i="85"/>
  <c r="C79" i="85"/>
  <c r="C98" i="85"/>
  <c r="C117" i="85"/>
  <c r="C3" i="86"/>
  <c r="C22" i="86"/>
  <c r="C41" i="86"/>
  <c r="C60" i="86"/>
  <c r="C79" i="86"/>
  <c r="C98" i="86"/>
  <c r="C117" i="86"/>
  <c r="C3" i="87"/>
  <c r="C22" i="87"/>
  <c r="C41" i="87"/>
  <c r="C60" i="87"/>
  <c r="C79" i="87"/>
  <c r="C98" i="87"/>
  <c r="C117" i="87"/>
  <c r="C3" i="88"/>
  <c r="C22" i="88"/>
  <c r="C41" i="88"/>
  <c r="C60" i="88"/>
  <c r="C79" i="88"/>
  <c r="C98" i="88"/>
  <c r="C117" i="88"/>
  <c r="C3" i="89"/>
  <c r="C22" i="89"/>
  <c r="C41" i="89"/>
  <c r="C60" i="89"/>
  <c r="C79" i="89"/>
  <c r="C98" i="89"/>
  <c r="C117" i="89"/>
  <c r="C3" i="90"/>
  <c r="C22" i="90"/>
  <c r="C41" i="90"/>
  <c r="C60" i="90"/>
  <c r="C79" i="90"/>
  <c r="C98" i="90"/>
  <c r="C117" i="90"/>
  <c r="C3" i="91"/>
  <c r="C22" i="91"/>
  <c r="C41" i="91"/>
  <c r="C60" i="91"/>
  <c r="C79" i="91"/>
  <c r="C98" i="91"/>
  <c r="C117" i="91"/>
  <c r="S137" i="18"/>
  <c r="T138" i="18"/>
  <c r="S138" i="18"/>
  <c r="T139" i="18"/>
  <c r="S139" i="18"/>
  <c r="T140" i="18"/>
  <c r="S140" i="18"/>
  <c r="T141" i="18"/>
  <c r="S141" i="18"/>
  <c r="T142" i="18"/>
  <c r="S142" i="18"/>
  <c r="T143" i="18"/>
  <c r="S143" i="18"/>
  <c r="B30" i="55"/>
  <c r="S145" i="18"/>
  <c r="T145" i="18"/>
  <c r="AG137" i="18"/>
  <c r="AF137" i="18"/>
  <c r="AE137" i="18"/>
  <c r="AD137" i="18"/>
  <c r="AC137" i="18"/>
  <c r="AB137" i="18"/>
  <c r="AA137" i="18"/>
  <c r="Z137" i="18"/>
  <c r="Y137" i="18"/>
  <c r="X137" i="18"/>
  <c r="W137" i="18"/>
  <c r="V137" i="18"/>
  <c r="B31" i="55"/>
  <c r="E30" i="55"/>
  <c r="S146" i="18"/>
  <c r="B32" i="55"/>
  <c r="E31" i="55"/>
  <c r="B33" i="55"/>
  <c r="E32" i="55"/>
  <c r="B34" i="55"/>
  <c r="B35" i="55"/>
  <c r="E34" i="55"/>
  <c r="B36" i="55"/>
  <c r="E35" i="55"/>
  <c r="B37" i="55"/>
  <c r="B38" i="55"/>
  <c r="E37" i="55"/>
  <c r="B39" i="55"/>
  <c r="E38" i="55"/>
  <c r="B40" i="55"/>
  <c r="E39" i="55"/>
  <c r="B41" i="55"/>
  <c r="B42" i="55"/>
  <c r="B43" i="55"/>
  <c r="B44" i="55"/>
  <c r="B45" i="55"/>
  <c r="B46" i="55"/>
  <c r="B47" i="55"/>
  <c r="B48" i="55"/>
  <c r="B49" i="55"/>
  <c r="B50" i="55"/>
  <c r="B51" i="55"/>
  <c r="B52" i="55"/>
  <c r="B53" i="55"/>
  <c r="B54" i="55"/>
  <c r="B55" i="55"/>
  <c r="B56" i="55"/>
  <c r="B57" i="55"/>
  <c r="B58" i="55"/>
  <c r="B59" i="55"/>
  <c r="B60" i="55"/>
  <c r="B61" i="55"/>
  <c r="B62" i="55"/>
  <c r="B63" i="55"/>
  <c r="B64" i="55"/>
  <c r="B65" i="55"/>
  <c r="B66" i="55"/>
  <c r="B67" i="55"/>
  <c r="B68" i="55"/>
  <c r="B69" i="55"/>
  <c r="B70" i="55"/>
  <c r="B71" i="55"/>
  <c r="B72" i="55"/>
  <c r="B73" i="55"/>
  <c r="B74" i="55"/>
  <c r="B75" i="55"/>
  <c r="B76" i="55"/>
  <c r="B77" i="55"/>
  <c r="B78" i="55"/>
  <c r="B79" i="55"/>
  <c r="B80" i="55"/>
  <c r="B81" i="55"/>
  <c r="B82" i="55"/>
  <c r="B83" i="55"/>
  <c r="B84" i="55"/>
  <c r="B85" i="55"/>
  <c r="B86" i="55"/>
  <c r="B87" i="55"/>
  <c r="B88" i="55"/>
  <c r="B89" i="55"/>
  <c r="B90" i="55"/>
  <c r="B91" i="55"/>
  <c r="B92" i="55"/>
  <c r="B93" i="55"/>
  <c r="B94" i="55"/>
  <c r="B95" i="55"/>
  <c r="B96" i="55"/>
  <c r="B97" i="55"/>
  <c r="B98" i="55"/>
  <c r="B99" i="55"/>
  <c r="B100" i="55"/>
  <c r="B101" i="55"/>
  <c r="B102" i="55"/>
  <c r="B103" i="55"/>
  <c r="B104" i="55"/>
  <c r="B105" i="55"/>
  <c r="B106" i="55"/>
  <c r="B107" i="55"/>
  <c r="B108" i="55"/>
  <c r="B109" i="55"/>
  <c r="B110" i="55"/>
  <c r="B111" i="55"/>
  <c r="B112" i="55"/>
  <c r="B113" i="55"/>
  <c r="B114" i="55"/>
  <c r="B115" i="55"/>
  <c r="B116" i="55"/>
  <c r="B117" i="55"/>
  <c r="B118" i="55"/>
  <c r="B119" i="55"/>
  <c r="B120" i="55"/>
  <c r="B121" i="55"/>
  <c r="B122" i="55"/>
  <c r="B123" i="55"/>
  <c r="B124" i="55"/>
  <c r="B125" i="55"/>
  <c r="B126" i="55"/>
  <c r="B127" i="55"/>
  <c r="B128" i="55"/>
  <c r="B129" i="55"/>
  <c r="B130" i="55"/>
  <c r="B131" i="55"/>
  <c r="B132" i="55"/>
  <c r="B133" i="55"/>
  <c r="B134" i="55"/>
  <c r="B135" i="55"/>
  <c r="B136" i="55"/>
  <c r="B137" i="55"/>
  <c r="B138" i="55"/>
  <c r="B139" i="55"/>
  <c r="B140" i="55"/>
  <c r="B141" i="55"/>
  <c r="B142" i="55"/>
  <c r="B143" i="55"/>
  <c r="B144" i="55"/>
  <c r="B145" i="55"/>
  <c r="B146" i="55"/>
  <c r="B147" i="55"/>
  <c r="B148" i="55"/>
  <c r="B149" i="55"/>
  <c r="B150" i="55"/>
  <c r="B151" i="55"/>
  <c r="B152" i="55"/>
  <c r="B153" i="55"/>
  <c r="B154" i="55"/>
  <c r="B155" i="55"/>
  <c r="B156" i="55"/>
  <c r="B157" i="55"/>
  <c r="B158" i="55"/>
  <c r="B159" i="55"/>
  <c r="B160" i="55"/>
  <c r="B161" i="55"/>
  <c r="B162" i="55"/>
  <c r="B163" i="55"/>
  <c r="B164" i="55"/>
  <c r="B165" i="55"/>
  <c r="B166" i="55"/>
  <c r="B167" i="55"/>
  <c r="B168" i="55"/>
  <c r="B169" i="55"/>
  <c r="B170" i="55"/>
  <c r="B171" i="55"/>
  <c r="B172" i="55"/>
  <c r="B173" i="55"/>
  <c r="B174" i="55"/>
  <c r="B175" i="55"/>
  <c r="B176" i="55"/>
  <c r="B177" i="55"/>
  <c r="B178" i="55"/>
  <c r="B179" i="55"/>
  <c r="B180" i="55"/>
  <c r="B181" i="55"/>
  <c r="B182" i="55"/>
  <c r="B183" i="55"/>
  <c r="B184" i="55"/>
  <c r="B185" i="55"/>
  <c r="B186" i="55"/>
  <c r="B187" i="55"/>
  <c r="B188" i="55"/>
  <c r="B189" i="55"/>
  <c r="B190" i="55"/>
  <c r="B191" i="55"/>
  <c r="B192" i="55"/>
  <c r="B193" i="55"/>
  <c r="B194" i="55"/>
  <c r="B195" i="55"/>
  <c r="B196" i="55"/>
  <c r="B197" i="55"/>
  <c r="B198" i="55"/>
  <c r="B199" i="55"/>
  <c r="B200" i="55"/>
  <c r="B201" i="55"/>
  <c r="B202" i="55"/>
  <c r="B203" i="55"/>
  <c r="B204" i="55"/>
  <c r="B205" i="55"/>
  <c r="B206" i="55"/>
  <c r="B207" i="55"/>
  <c r="B208" i="55"/>
  <c r="B209" i="55"/>
  <c r="B210" i="55"/>
  <c r="B211" i="55"/>
  <c r="B212" i="55"/>
  <c r="B213" i="55"/>
  <c r="B214" i="55"/>
  <c r="B215" i="55"/>
  <c r="B216" i="55"/>
  <c r="B217" i="55"/>
  <c r="B218" i="55"/>
  <c r="B219" i="55"/>
  <c r="B220" i="55"/>
  <c r="B221" i="55"/>
  <c r="B222" i="55"/>
  <c r="B223" i="55"/>
  <c r="B224" i="55"/>
  <c r="B225" i="55"/>
  <c r="B226" i="55"/>
  <c r="B227" i="55"/>
  <c r="B228" i="55"/>
  <c r="B229" i="55"/>
  <c r="B230" i="55"/>
  <c r="B231" i="55"/>
  <c r="B232" i="55"/>
  <c r="B233" i="55"/>
  <c r="B234" i="55"/>
  <c r="B235" i="55"/>
  <c r="B236" i="55"/>
  <c r="B237" i="55"/>
  <c r="B238" i="55"/>
  <c r="B239" i="55"/>
  <c r="B240" i="55"/>
  <c r="B241" i="55"/>
  <c r="B242" i="55"/>
  <c r="B243" i="55"/>
  <c r="B244" i="55"/>
  <c r="B245" i="55"/>
  <c r="B246" i="55"/>
  <c r="B247" i="55"/>
  <c r="B248" i="55"/>
  <c r="B249" i="55"/>
  <c r="B250" i="55"/>
  <c r="B251" i="55"/>
  <c r="B252" i="55"/>
  <c r="B253" i="55"/>
  <c r="B254" i="55"/>
  <c r="B255" i="55"/>
  <c r="B256" i="55"/>
  <c r="B257" i="55"/>
  <c r="B258" i="55"/>
  <c r="B259" i="55"/>
  <c r="B260" i="55"/>
  <c r="B261" i="55"/>
  <c r="B262" i="55"/>
  <c r="B263" i="55"/>
  <c r="B264" i="55"/>
  <c r="B265" i="55"/>
  <c r="B266" i="55"/>
  <c r="B267" i="55"/>
  <c r="B268" i="55"/>
  <c r="B269" i="55"/>
  <c r="B270" i="55"/>
  <c r="B271" i="55"/>
  <c r="B272" i="55"/>
  <c r="B273" i="55"/>
  <c r="B274" i="55"/>
  <c r="B275" i="55"/>
  <c r="B276" i="55"/>
  <c r="B277" i="55"/>
  <c r="B278" i="55"/>
  <c r="B279" i="55"/>
  <c r="B280" i="55"/>
  <c r="B281" i="55"/>
  <c r="B282" i="55"/>
  <c r="B283" i="55"/>
  <c r="B284" i="55"/>
  <c r="B285" i="55"/>
  <c r="B286" i="55"/>
  <c r="B287" i="55"/>
  <c r="B288" i="55"/>
  <c r="B289" i="55"/>
  <c r="B290" i="55"/>
  <c r="B291" i="55"/>
  <c r="B292" i="55"/>
  <c r="B293" i="55"/>
  <c r="B294" i="55"/>
  <c r="B295" i="55"/>
  <c r="B296" i="55"/>
  <c r="B297" i="55"/>
  <c r="B298" i="55"/>
  <c r="B299" i="55"/>
  <c r="B300" i="55"/>
  <c r="B301" i="55"/>
  <c r="B302" i="55"/>
  <c r="B303" i="55"/>
  <c r="B304" i="55"/>
  <c r="B305" i="55"/>
  <c r="B306" i="55"/>
  <c r="B307" i="55"/>
  <c r="B308" i="55"/>
  <c r="B309" i="55"/>
  <c r="B310" i="55"/>
  <c r="B311" i="55"/>
  <c r="B312" i="55"/>
  <c r="B313" i="55"/>
  <c r="B314" i="55"/>
  <c r="B315" i="55"/>
  <c r="B316" i="55"/>
  <c r="B317" i="55"/>
  <c r="B318" i="55"/>
  <c r="B319" i="55"/>
  <c r="B320" i="55"/>
  <c r="B321" i="55"/>
  <c r="B322" i="55"/>
  <c r="B323" i="55"/>
  <c r="B324" i="55"/>
  <c r="B325" i="55"/>
  <c r="B326" i="55"/>
  <c r="B327" i="55"/>
  <c r="B328" i="55"/>
  <c r="B329" i="55"/>
  <c r="B330" i="55"/>
  <c r="B331" i="55"/>
  <c r="B332" i="55"/>
  <c r="B333" i="55"/>
  <c r="B334" i="55"/>
  <c r="B335" i="55"/>
  <c r="B336" i="55"/>
  <c r="B337" i="55"/>
  <c r="B338" i="55"/>
  <c r="B339" i="55"/>
  <c r="B340" i="55"/>
  <c r="B341" i="55"/>
  <c r="B342" i="55"/>
  <c r="B343" i="55"/>
  <c r="B344" i="55"/>
  <c r="B345" i="55"/>
  <c r="B346" i="55"/>
  <c r="B347" i="55"/>
  <c r="B348" i="55"/>
  <c r="B349" i="55"/>
  <c r="B350" i="55"/>
  <c r="B351" i="55"/>
  <c r="B352" i="55"/>
  <c r="B353" i="55"/>
  <c r="B354" i="55"/>
  <c r="B355" i="55"/>
  <c r="B356" i="55"/>
  <c r="B357" i="55"/>
  <c r="B358" i="55"/>
  <c r="B359" i="55"/>
  <c r="B360" i="55"/>
  <c r="B361" i="55"/>
  <c r="B362" i="55"/>
  <c r="B363" i="55"/>
  <c r="B364" i="55"/>
  <c r="B365" i="55"/>
  <c r="B366" i="55"/>
  <c r="B367" i="55"/>
  <c r="B368" i="55"/>
  <c r="E40" i="55"/>
  <c r="D17" i="11"/>
  <c r="C17" i="11"/>
  <c r="D18" i="11"/>
  <c r="C18" i="11"/>
  <c r="D19" i="11"/>
  <c r="C19" i="11"/>
  <c r="D93" i="10"/>
  <c r="C93" i="10"/>
  <c r="D94" i="10"/>
  <c r="C94" i="10"/>
  <c r="D95" i="10"/>
  <c r="C95" i="10"/>
  <c r="D74" i="10"/>
  <c r="C74" i="10"/>
  <c r="D75" i="10"/>
  <c r="C75" i="10"/>
  <c r="D76" i="10"/>
  <c r="C76" i="10"/>
  <c r="C112" i="10"/>
  <c r="D112" i="10"/>
  <c r="C113" i="10"/>
  <c r="D113" i="10"/>
  <c r="C114" i="10"/>
  <c r="D114" i="10"/>
  <c r="D55" i="10"/>
  <c r="C55" i="10"/>
  <c r="D56" i="10"/>
  <c r="C56" i="10"/>
  <c r="D57" i="10"/>
  <c r="C57" i="10"/>
  <c r="D12" i="7"/>
  <c r="E20" i="55"/>
  <c r="E28" i="55"/>
  <c r="E27" i="55"/>
  <c r="E25" i="55"/>
  <c r="E19" i="55"/>
  <c r="H4" i="95"/>
  <c r="H8" i="95"/>
  <c r="O8" i="95"/>
  <c r="R8" i="95"/>
  <c r="H10" i="95"/>
  <c r="O10" i="95"/>
  <c r="R10" i="95"/>
  <c r="H12" i="95"/>
  <c r="O12" i="95"/>
  <c r="R12" i="95"/>
  <c r="O4" i="95"/>
  <c r="R4" i="95"/>
  <c r="O5" i="95"/>
  <c r="R5" i="95"/>
  <c r="D76" i="62"/>
  <c r="C76" i="62"/>
  <c r="D75" i="62"/>
  <c r="C75" i="62"/>
  <c r="D74" i="62"/>
  <c r="C74" i="62"/>
  <c r="D38" i="62"/>
  <c r="C38" i="62"/>
  <c r="D37" i="62"/>
  <c r="C37" i="62"/>
  <c r="D36" i="62"/>
  <c r="C36" i="62"/>
  <c r="D38" i="61"/>
  <c r="C38" i="61"/>
  <c r="D37" i="61"/>
  <c r="C37" i="61"/>
  <c r="D36" i="61"/>
  <c r="C36" i="61"/>
  <c r="C88" i="57"/>
  <c r="D88" i="57"/>
  <c r="D93" i="56"/>
  <c r="C93" i="56"/>
  <c r="D74" i="56"/>
  <c r="C74" i="56"/>
  <c r="C55" i="56"/>
  <c r="D55" i="56"/>
  <c r="D36" i="56"/>
  <c r="C36" i="56"/>
  <c r="D17" i="56"/>
  <c r="C17" i="56"/>
  <c r="D93" i="19"/>
  <c r="C93" i="19"/>
  <c r="D74" i="19"/>
  <c r="C74" i="19"/>
  <c r="D55" i="19"/>
  <c r="C55" i="19"/>
  <c r="D36" i="19"/>
  <c r="C36" i="19"/>
  <c r="E9" i="55"/>
  <c r="E12" i="55"/>
  <c r="E18" i="55"/>
  <c r="E29" i="55"/>
  <c r="E33" i="55"/>
  <c r="E4" i="55"/>
  <c r="E15" i="55"/>
  <c r="E13" i="55"/>
  <c r="D19" i="66"/>
  <c r="C19" i="66"/>
  <c r="D18" i="66"/>
  <c r="C18" i="66"/>
  <c r="D17" i="66"/>
  <c r="C17" i="66"/>
  <c r="D95" i="65"/>
  <c r="C95" i="65"/>
  <c r="D94" i="65"/>
  <c r="C94" i="65"/>
  <c r="D93" i="65"/>
  <c r="C93" i="65"/>
  <c r="D76" i="65"/>
  <c r="C76" i="65"/>
  <c r="D75" i="65"/>
  <c r="C75" i="65"/>
  <c r="D74" i="65"/>
  <c r="C74" i="65"/>
  <c r="D57" i="65"/>
  <c r="C57" i="65"/>
  <c r="D56" i="65"/>
  <c r="C56" i="65"/>
  <c r="D55" i="65"/>
  <c r="C55" i="65"/>
  <c r="D38" i="65"/>
  <c r="C38" i="65"/>
  <c r="D37" i="65"/>
  <c r="C37" i="65"/>
  <c r="D36" i="65"/>
  <c r="C36" i="65"/>
  <c r="D19" i="65"/>
  <c r="C19" i="65"/>
  <c r="D18" i="65"/>
  <c r="C18" i="65"/>
  <c r="D17" i="65"/>
  <c r="C17" i="65"/>
  <c r="D95" i="64"/>
  <c r="C95" i="64"/>
  <c r="D94" i="64"/>
  <c r="C94" i="64"/>
  <c r="D93" i="64"/>
  <c r="C93" i="64"/>
  <c r="D76" i="64"/>
  <c r="C76" i="64"/>
  <c r="D75" i="64"/>
  <c r="C75" i="64"/>
  <c r="D74" i="64"/>
  <c r="C74" i="64"/>
  <c r="D57" i="64"/>
  <c r="C57" i="64"/>
  <c r="D56" i="64"/>
  <c r="C56" i="64"/>
  <c r="D55" i="64"/>
  <c r="C55" i="64"/>
  <c r="D38" i="64"/>
  <c r="C38" i="64"/>
  <c r="D37" i="64"/>
  <c r="C37" i="64"/>
  <c r="D36" i="64"/>
  <c r="C36" i="64"/>
  <c r="D19" i="64"/>
  <c r="C19" i="64"/>
  <c r="D18" i="64"/>
  <c r="C18" i="64"/>
  <c r="D17" i="64"/>
  <c r="C17" i="64"/>
  <c r="D95" i="63"/>
  <c r="C95" i="63"/>
  <c r="D94" i="63"/>
  <c r="C94" i="63"/>
  <c r="D93" i="63"/>
  <c r="C93" i="63"/>
  <c r="D76" i="63"/>
  <c r="C76" i="63"/>
  <c r="D75" i="63"/>
  <c r="C75" i="63"/>
  <c r="D74" i="63"/>
  <c r="C74" i="63"/>
  <c r="D57" i="63"/>
  <c r="C57" i="63"/>
  <c r="D56" i="63"/>
  <c r="C56" i="63"/>
  <c r="D55" i="63"/>
  <c r="C55" i="63"/>
  <c r="D38" i="63"/>
  <c r="C38" i="63"/>
  <c r="D37" i="63"/>
  <c r="C37" i="63"/>
  <c r="D36" i="63"/>
  <c r="C36" i="63"/>
  <c r="D19" i="63"/>
  <c r="C19" i="63"/>
  <c r="D18" i="63"/>
  <c r="C18" i="63"/>
  <c r="D17" i="63"/>
  <c r="C17" i="63"/>
  <c r="D95" i="62"/>
  <c r="C95" i="62"/>
  <c r="D94" i="62"/>
  <c r="C94" i="62"/>
  <c r="D93" i="62"/>
  <c r="C93" i="62"/>
  <c r="D57" i="62"/>
  <c r="C57" i="62"/>
  <c r="D56" i="62"/>
  <c r="C56" i="62"/>
  <c r="D55" i="62"/>
  <c r="C55" i="62"/>
  <c r="D19" i="62"/>
  <c r="C19" i="62"/>
  <c r="D18" i="62"/>
  <c r="C18" i="62"/>
  <c r="D17" i="62"/>
  <c r="C17" i="62"/>
  <c r="D95" i="61"/>
  <c r="C95" i="61"/>
  <c r="D94" i="61"/>
  <c r="C94" i="61"/>
  <c r="D93" i="61"/>
  <c r="C93" i="61"/>
  <c r="D76" i="61"/>
  <c r="C76" i="61"/>
  <c r="D75" i="61"/>
  <c r="C75" i="61"/>
  <c r="D74" i="61"/>
  <c r="C74" i="61"/>
  <c r="D57" i="61"/>
  <c r="C57" i="61"/>
  <c r="D56" i="61"/>
  <c r="C56" i="61"/>
  <c r="D55" i="61"/>
  <c r="C55" i="61"/>
  <c r="D19" i="61"/>
  <c r="C19" i="61"/>
  <c r="D18" i="61"/>
  <c r="C18" i="61"/>
  <c r="D17" i="61"/>
  <c r="C17" i="61"/>
  <c r="D95" i="60"/>
  <c r="C95" i="60"/>
  <c r="D94" i="60"/>
  <c r="C94" i="60"/>
  <c r="D93" i="60"/>
  <c r="C93" i="60"/>
  <c r="D76" i="60"/>
  <c r="C76" i="60"/>
  <c r="D75" i="60"/>
  <c r="C75" i="60"/>
  <c r="D74" i="60"/>
  <c r="C74" i="60"/>
  <c r="D57" i="60"/>
  <c r="C57" i="60"/>
  <c r="D56" i="60"/>
  <c r="C56" i="60"/>
  <c r="D55" i="60"/>
  <c r="C55" i="60"/>
  <c r="D38" i="60"/>
  <c r="C38" i="60"/>
  <c r="D37" i="60"/>
  <c r="C37" i="60"/>
  <c r="D36" i="60"/>
  <c r="C36" i="60"/>
  <c r="D19" i="60"/>
  <c r="C19" i="60"/>
  <c r="D18" i="60"/>
  <c r="C18" i="60"/>
  <c r="D17" i="60"/>
  <c r="C17" i="60"/>
  <c r="D95" i="57"/>
  <c r="C95" i="57"/>
  <c r="D94" i="57"/>
  <c r="C94" i="57"/>
  <c r="D93" i="57"/>
  <c r="C93" i="57"/>
  <c r="D76" i="57"/>
  <c r="C76" i="57"/>
  <c r="D75" i="57"/>
  <c r="C75" i="57"/>
  <c r="D74" i="57"/>
  <c r="C74" i="57"/>
  <c r="D57" i="57"/>
  <c r="C57" i="57"/>
  <c r="D56" i="57"/>
  <c r="C56" i="57"/>
  <c r="D55" i="57"/>
  <c r="C55" i="57"/>
  <c r="D38" i="57"/>
  <c r="C38" i="57"/>
  <c r="D37" i="57"/>
  <c r="C37" i="57"/>
  <c r="D36" i="57"/>
  <c r="C36" i="57"/>
  <c r="D95" i="58"/>
  <c r="C95" i="58"/>
  <c r="D94" i="58"/>
  <c r="C94" i="58"/>
  <c r="D93" i="58"/>
  <c r="C93" i="58"/>
  <c r="D76" i="58"/>
  <c r="C76" i="58"/>
  <c r="D75" i="58"/>
  <c r="C75" i="58"/>
  <c r="D74" i="58"/>
  <c r="C74" i="58"/>
  <c r="D57" i="58"/>
  <c r="C57" i="58"/>
  <c r="D56" i="58"/>
  <c r="C56" i="58"/>
  <c r="D55" i="58"/>
  <c r="C55" i="58"/>
  <c r="D38" i="58"/>
  <c r="C38" i="58"/>
  <c r="D37" i="58"/>
  <c r="C37" i="58"/>
  <c r="D36" i="58"/>
  <c r="C36" i="58"/>
  <c r="D19" i="58"/>
  <c r="C19" i="58"/>
  <c r="D18" i="58"/>
  <c r="C18" i="58"/>
  <c r="D17" i="58"/>
  <c r="C17" i="58"/>
  <c r="D19" i="57"/>
  <c r="C19" i="57"/>
  <c r="D18" i="57"/>
  <c r="C18" i="57"/>
  <c r="D17" i="57"/>
  <c r="C17" i="57"/>
  <c r="C131" i="66"/>
  <c r="D131" i="66"/>
  <c r="C132" i="66"/>
  <c r="D132" i="66"/>
  <c r="C133" i="66"/>
  <c r="D133" i="66"/>
  <c r="C131" i="65"/>
  <c r="D131" i="65"/>
  <c r="C132" i="65"/>
  <c r="D132" i="65"/>
  <c r="C133" i="65"/>
  <c r="D133" i="65"/>
  <c r="C112" i="60"/>
  <c r="D112" i="60"/>
  <c r="B131" i="60"/>
  <c r="C113" i="60"/>
  <c r="D113" i="60"/>
  <c r="B132" i="60"/>
  <c r="C114" i="60"/>
  <c r="D114" i="60"/>
  <c r="B133" i="60"/>
  <c r="E21" i="55"/>
  <c r="E5" i="55"/>
  <c r="E23" i="55"/>
  <c r="E11" i="55"/>
  <c r="E22" i="55"/>
  <c r="E26" i="55"/>
  <c r="E36" i="55"/>
  <c r="E14" i="55"/>
  <c r="E16" i="55"/>
  <c r="E8" i="55"/>
  <c r="E6" i="55"/>
  <c r="E7" i="55"/>
  <c r="C133" i="60"/>
  <c r="D133" i="60"/>
  <c r="C132" i="60"/>
  <c r="D132" i="60"/>
  <c r="C131" i="60"/>
  <c r="D131" i="60"/>
  <c r="C33" i="79"/>
  <c r="D33" i="79"/>
</calcChain>
</file>

<file path=xl/sharedStrings.xml><?xml version="1.0" encoding="utf-8"?>
<sst xmlns="http://schemas.openxmlformats.org/spreadsheetml/2006/main" count="39150" uniqueCount="142">
  <si>
    <t>Fecha</t>
  </si>
  <si>
    <t>Horas</t>
  </si>
  <si>
    <t>Codigo</t>
  </si>
  <si>
    <t>Nombre</t>
  </si>
  <si>
    <t>Puesto</t>
  </si>
  <si>
    <t>Contrato</t>
  </si>
  <si>
    <t>Trabaja</t>
  </si>
  <si>
    <t>F</t>
  </si>
  <si>
    <t>Formación</t>
  </si>
  <si>
    <t>S</t>
  </si>
  <si>
    <t>Sertec (solo para tiendas con servicio técnico)</t>
  </si>
  <si>
    <t>V</t>
  </si>
  <si>
    <t>Vacaciones</t>
  </si>
  <si>
    <t>AC</t>
  </si>
  <si>
    <t>Horas acumuladas</t>
  </si>
  <si>
    <t>B</t>
  </si>
  <si>
    <t>Baja</t>
  </si>
  <si>
    <t>M</t>
  </si>
  <si>
    <t>Medico</t>
  </si>
  <si>
    <t>P</t>
  </si>
  <si>
    <t>Permiso</t>
  </si>
  <si>
    <t>OD</t>
  </si>
  <si>
    <t>Otra delegación</t>
  </si>
  <si>
    <t>DIAS VACACIONES</t>
  </si>
  <si>
    <t>VAC. 2023 PENDIENTES</t>
  </si>
  <si>
    <t>DIAS RESTANTES</t>
  </si>
  <si>
    <t>FECHA/COMERCIAL</t>
  </si>
  <si>
    <t>X167</t>
  </si>
  <si>
    <t>X200</t>
  </si>
  <si>
    <t>X208</t>
  </si>
  <si>
    <t>X209</t>
  </si>
  <si>
    <t>X212</t>
  </si>
  <si>
    <t>X214</t>
  </si>
  <si>
    <t>X216</t>
  </si>
  <si>
    <t>XM10</t>
  </si>
  <si>
    <t>X218</t>
  </si>
  <si>
    <t>COINCIDEN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</si>
  <si>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</si>
  <si>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</si>
  <si>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</si>
  <si>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</si>
  <si>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</si>
  <si>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</si>
  <si>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</si>
  <si>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</si>
  <si>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</si>
  <si>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</si>
  <si>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</si>
  <si>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</si>
  <si>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acumulado</t>
  </si>
  <si>
    <t>Máximo anual</t>
  </si>
  <si>
    <t>Quedan</t>
  </si>
  <si>
    <t>X194</t>
  </si>
  <si>
    <t>Comercial</t>
  </si>
  <si>
    <t>Rol</t>
  </si>
  <si>
    <t>8:00</t>
  </si>
  <si>
    <t>8:30</t>
  </si>
  <si>
    <t>9:00</t>
  </si>
  <si>
    <t>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</si>
  <si>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</si>
  <si>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</si>
  <si>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</si>
  <si>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</si>
  <si>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</si>
  <si>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</si>
  <si>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</si>
  <si>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</si>
  <si>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</si>
  <si>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</si>
  <si>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</si>
  <si>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</si>
  <si>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</si>
  <si>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</si>
  <si>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</si>
  <si>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</si>
  <si>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</si>
  <si>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</si>
  <si>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19:00</t>
  </si>
  <si>
    <t>19:30</t>
  </si>
  <si>
    <t>20:00</t>
  </si>
  <si>
    <t>20:30</t>
  </si>
  <si>
    <t>21:00</t>
  </si>
  <si>
    <t>21:30</t>
  </si>
  <si>
    <t>22:00</t>
  </si>
  <si>
    <t>Horas Sertec</t>
  </si>
  <si>
    <t>Horas semana</t>
  </si>
  <si>
    <t>X211</t>
  </si>
  <si>
    <t>S78</t>
  </si>
  <si>
    <t>X192</t>
  </si>
  <si>
    <t>X207</t>
  </si>
  <si>
    <t>X217</t>
  </si>
  <si>
    <t>Hugo Nuñez</t>
  </si>
  <si>
    <t>Gina Forero</t>
  </si>
  <si>
    <t>XM11</t>
  </si>
  <si>
    <t>XM12</t>
  </si>
  <si>
    <t>SSMM</t>
  </si>
  <si>
    <t>UUCC</t>
  </si>
  <si>
    <t>AAMM</t>
  </si>
  <si>
    <t>Maria Vazquez</t>
  </si>
  <si>
    <t>Facturacion</t>
  </si>
  <si>
    <t>Unai Ortiz</t>
  </si>
  <si>
    <t>Gevenis Narvaez</t>
  </si>
  <si>
    <t>Visual</t>
  </si>
  <si>
    <t>Juan Ramos</t>
  </si>
  <si>
    <t>Gustavo Diaz</t>
  </si>
  <si>
    <t>Iker Marcos</t>
  </si>
  <si>
    <t>Andrew Vera</t>
  </si>
  <si>
    <t>Juan Actis</t>
  </si>
  <si>
    <t>Yeray Romero</t>
  </si>
  <si>
    <t>Julio Cesar Risquez</t>
  </si>
  <si>
    <t>Igor Rubio</t>
  </si>
  <si>
    <t>Técnico</t>
  </si>
  <si>
    <t>Joseba Akordagoitia</t>
  </si>
  <si>
    <t>Asier León</t>
  </si>
  <si>
    <t xml:space="preserve"> </t>
  </si>
  <si>
    <t>A26</t>
  </si>
  <si>
    <t>Sonia Rubio</t>
  </si>
  <si>
    <t>N</t>
  </si>
  <si>
    <t>N-1</t>
  </si>
  <si>
    <t>Lunes</t>
  </si>
  <si>
    <t>martes</t>
  </si>
  <si>
    <t>miércoles</t>
  </si>
  <si>
    <t>jueves</t>
  </si>
  <si>
    <t>viernes</t>
  </si>
  <si>
    <t>sábado</t>
  </si>
  <si>
    <t>domingo</t>
  </si>
  <si>
    <t>Subtotal</t>
  </si>
  <si>
    <t>Total</t>
  </si>
  <si>
    <t>Nahia Campos</t>
  </si>
  <si>
    <t>X154</t>
  </si>
  <si>
    <t>L64</t>
  </si>
  <si>
    <t>Aída Rodriguez</t>
  </si>
  <si>
    <t>Juan Calderon</t>
  </si>
  <si>
    <t>X219</t>
  </si>
  <si>
    <t>Leandro</t>
  </si>
  <si>
    <t>S96</t>
  </si>
  <si>
    <t>Elias Corallo</t>
  </si>
  <si>
    <t>X220</t>
  </si>
  <si>
    <t>Jenny Vanegas</t>
  </si>
  <si>
    <t>Jenny</t>
  </si>
  <si>
    <t>X223</t>
  </si>
  <si>
    <t>Emmanuel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</si>
</sst>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dd&quot; - &quot;d&quot; - &quot;mm"/>
    <numFmt numFmtId="165" formatCode="d/m/yyyy\ \-\ ddd"/>
    <numFmt numFmtId="166" formatCode="dd\-mm\-yy;@"/>
  </numFmts>
  <fonts count="18" x14ac:knownFonts="1">
    <font>
      <sz val="10"/>
      <color rgb="FF000000"/>
      <name val="Arial"/>
      <scheme val="minor"/>
    </font>
    <font>
      <sz val="10"/>
      <color theme="1"/>
      <name val="Arial"/>
    </font>
    <font>
      <sz val="10"/>
      <color rgb="FF000000"/>
      <name val="Arial"/>
    </font>
    <font>
      <b/>
      <sz val="10"/>
      <color theme="1"/>
      <name val="Arial"/>
    </font>
    <font>
      <sz val="10"/>
      <color rgb="FFFFFFFF"/>
      <name val="Arial"/>
    </font>
    <font>
      <sz val="10"/>
      <color theme="1"/>
      <name val="Arial"/>
      <scheme val="minor"/>
    </font>
    <font>
      <sz val="11"/>
      <color rgb="FF000000"/>
      <name val="Inconsolata"/>
    </font>
    <font>
      <b/>
      <sz val="10"/>
      <color theme="1"/>
      <name val="Helvetica Neue"/>
    </font>
    <font>
      <b/>
      <sz val="10"/>
      <color rgb="FF5B9BD5"/>
      <name val="Arial"/>
    </font>
    <font>
      <b/>
      <sz val="12"/>
      <color theme="1"/>
      <name val="Arial"/>
    </font>
    <font>
      <b/>
      <sz val="11"/>
      <color theme="0"/>
      <name val="Arial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0"/>
      <name val="Arial"/>
    </font>
    <font>
      <sz val="10"/>
      <color theme="0"/>
      <name val="Arial"/>
      <scheme val="minor"/>
    </font>
    <font>
      <b/>
      <sz val="10"/>
      <color rgb="FF000000"/>
      <name val="Arial"/>
      <scheme val="minor"/>
    </font>
    <font>
      <sz val="14"/>
      <color rgb="FF000000"/>
      <name val="Segoe UI"/>
      <family val="2"/>
      <charset val="1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FFD666"/>
        <bgColor rgb="FFFFD666"/>
      </patternFill>
    </fill>
    <fill>
      <patternFill patternType="solid">
        <fgColor rgb="FFFFF2CC"/>
        <bgColor rgb="FFFFF2CC"/>
      </patternFill>
    </fill>
    <fill>
      <patternFill patternType="solid">
        <fgColor rgb="FFD9D9D9"/>
        <bgColor rgb="FFD9D9D9"/>
      </patternFill>
    </fill>
    <fill>
      <patternFill patternType="solid">
        <fgColor rgb="FFBDBDBD"/>
        <bgColor rgb="FFBDBDBD"/>
      </patternFill>
    </fill>
    <fill>
      <patternFill patternType="solid">
        <fgColor rgb="FFF3F3F3"/>
        <bgColor rgb="FFF3F3F3"/>
      </patternFill>
    </fill>
    <fill>
      <patternFill patternType="solid">
        <fgColor rgb="FFFF0000"/>
        <bgColor rgb="FFFF0000"/>
      </patternFill>
    </fill>
    <fill>
      <patternFill patternType="solid">
        <fgColor rgb="FFCFE2F3"/>
        <bgColor rgb="FFCFE2F3"/>
      </patternFill>
    </fill>
    <fill>
      <patternFill patternType="solid">
        <fgColor rgb="FF6D9EEB"/>
        <bgColor rgb="FF6D9EEB"/>
      </patternFill>
    </fill>
    <fill>
      <patternFill patternType="solid">
        <fgColor theme="1"/>
        <bgColor theme="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</fills>
  <borders count="4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theme="4"/>
      </left>
      <right style="thin">
        <color rgb="FF000000"/>
      </right>
      <top style="medium">
        <color theme="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theme="4"/>
      </top>
      <bottom style="thin">
        <color rgb="FF000000"/>
      </bottom>
      <diagonal/>
    </border>
    <border>
      <left style="medium">
        <color theme="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theme="4"/>
      </right>
      <top style="thin">
        <color rgb="FF000000"/>
      </top>
      <bottom style="thin">
        <color rgb="FF000000"/>
      </bottom>
      <diagonal/>
    </border>
    <border>
      <left style="medium">
        <color theme="4"/>
      </left>
      <right style="thin">
        <color rgb="FF000000"/>
      </right>
      <top style="thin">
        <color rgb="FF000000"/>
      </top>
      <bottom style="medium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theme="4"/>
      </bottom>
      <diagonal/>
    </border>
    <border>
      <left style="thin">
        <color rgb="FF000000"/>
      </left>
      <right style="medium">
        <color theme="4"/>
      </right>
      <top style="thin">
        <color rgb="FF000000"/>
      </top>
      <bottom style="medium">
        <color theme="4"/>
      </bottom>
      <diagonal/>
    </border>
    <border>
      <left style="medium">
        <color theme="4"/>
      </left>
      <right style="thin">
        <color rgb="FF000000"/>
      </right>
      <top/>
      <bottom style="medium">
        <color theme="4"/>
      </bottom>
      <diagonal/>
    </border>
    <border>
      <left style="thin">
        <color rgb="FF000000"/>
      </left>
      <right style="thin">
        <color rgb="FF000000"/>
      </right>
      <top/>
      <bottom style="medium">
        <color theme="4"/>
      </bottom>
      <diagonal/>
    </border>
    <border>
      <left style="thin">
        <color rgb="FF000000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theme="4"/>
      </right>
      <top/>
      <bottom style="thin">
        <color rgb="FF000000"/>
      </bottom>
      <diagonal/>
    </border>
    <border>
      <left/>
      <right style="medium">
        <color theme="4"/>
      </right>
      <top style="medium">
        <color theme="4"/>
      </top>
      <bottom style="thin">
        <color rgb="FF000000"/>
      </bottom>
      <diagonal/>
    </border>
    <border>
      <left/>
      <right style="medium">
        <color theme="4"/>
      </right>
      <top/>
      <bottom style="thin">
        <color rgb="FF000000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medium">
        <color theme="4"/>
      </top>
      <bottom style="thin">
        <color rgb="FF000000"/>
      </bottom>
      <diagonal/>
    </border>
    <border>
      <left style="medium">
        <color rgb="FF000000"/>
      </left>
      <right style="medium">
        <color theme="4"/>
      </right>
      <top style="medium">
        <color theme="4"/>
      </top>
      <bottom style="thin">
        <color rgb="FF000000"/>
      </bottom>
      <diagonal/>
    </border>
    <border>
      <left style="medium">
        <color rgb="FF000000"/>
      </left>
      <right style="medium">
        <color theme="4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theme="4"/>
      </bottom>
      <diagonal/>
    </border>
    <border>
      <left style="medium">
        <color rgb="FF000000"/>
      </left>
      <right style="medium">
        <color theme="4"/>
      </right>
      <top/>
      <bottom style="medium">
        <color theme="4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0" xfId="0" applyFont="1"/>
    <xf numFmtId="0" fontId="4" fillId="3" borderId="2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/>
    <xf numFmtId="0" fontId="2" fillId="3" borderId="2" xfId="0" applyFont="1" applyFill="1" applyBorder="1"/>
    <xf numFmtId="0" fontId="1" fillId="3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164" fontId="1" fillId="4" borderId="4" xfId="0" applyNumberFormat="1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49" fontId="1" fillId="4" borderId="4" xfId="0" applyNumberFormat="1" applyFont="1" applyFill="1" applyBorder="1" applyAlignment="1">
      <alignment horizontal="center"/>
    </xf>
    <xf numFmtId="49" fontId="1" fillId="4" borderId="5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5" borderId="6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5" fillId="0" borderId="0" xfId="0" applyFont="1"/>
    <xf numFmtId="0" fontId="6" fillId="3" borderId="2" xfId="0" applyFont="1" applyFill="1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49" fontId="1" fillId="4" borderId="2" xfId="0" applyNumberFormat="1" applyFont="1" applyFill="1" applyBorder="1" applyAlignment="1">
      <alignment horizontal="center"/>
    </xf>
    <xf numFmtId="0" fontId="1" fillId="3" borderId="2" xfId="0" applyFont="1" applyFill="1" applyBorder="1"/>
    <xf numFmtId="0" fontId="8" fillId="3" borderId="11" xfId="0" applyFont="1" applyFill="1" applyBorder="1" applyAlignment="1">
      <alignment horizontal="center"/>
    </xf>
    <xf numFmtId="0" fontId="7" fillId="6" borderId="10" xfId="0" applyFont="1" applyFill="1" applyBorder="1" applyAlignment="1">
      <alignment horizontal="center"/>
    </xf>
    <xf numFmtId="0" fontId="1" fillId="9" borderId="2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15" xfId="0" applyFont="1" applyFill="1" applyBorder="1" applyAlignment="1">
      <alignment horizontal="center"/>
    </xf>
    <xf numFmtId="0" fontId="1" fillId="8" borderId="16" xfId="0" applyFont="1" applyFill="1" applyBorder="1" applyAlignment="1">
      <alignment horizontal="center"/>
    </xf>
    <xf numFmtId="0" fontId="1" fillId="8" borderId="17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7" fillId="6" borderId="17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3" fillId="7" borderId="13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10" fillId="12" borderId="19" xfId="0" applyFont="1" applyFill="1" applyBorder="1" applyAlignment="1">
      <alignment horizontal="center"/>
    </xf>
    <xf numFmtId="166" fontId="5" fillId="0" borderId="19" xfId="0" applyNumberFormat="1" applyFont="1" applyBorder="1" applyAlignment="1">
      <alignment horizontal="center"/>
    </xf>
    <xf numFmtId="166" fontId="5" fillId="0" borderId="1" xfId="0" applyNumberFormat="1" applyFont="1" applyBorder="1" applyAlignment="1">
      <alignment horizontal="center"/>
    </xf>
    <xf numFmtId="0" fontId="10" fillId="12" borderId="20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/>
    </xf>
    <xf numFmtId="0" fontId="5" fillId="0" borderId="18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" fillId="13" borderId="0" xfId="0" applyFont="1" applyFill="1"/>
    <xf numFmtId="0" fontId="1" fillId="13" borderId="0" xfId="0" applyFont="1" applyFill="1" applyAlignment="1">
      <alignment horizontal="center"/>
    </xf>
    <xf numFmtId="0" fontId="1" fillId="13" borderId="7" xfId="0" applyFont="1" applyFill="1" applyBorder="1" applyAlignment="1">
      <alignment horizontal="center"/>
    </xf>
    <xf numFmtId="0" fontId="11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center"/>
    </xf>
    <xf numFmtId="165" fontId="9" fillId="3" borderId="8" xfId="0" applyNumberFormat="1" applyFont="1" applyFill="1" applyBorder="1" applyAlignment="1">
      <alignment horizontal="left"/>
    </xf>
    <xf numFmtId="165" fontId="9" fillId="8" borderId="8" xfId="0" applyNumberFormat="1" applyFont="1" applyFill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7" borderId="21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8" borderId="22" xfId="0" applyFont="1" applyFill="1" applyBorder="1" applyAlignment="1">
      <alignment horizontal="center"/>
    </xf>
    <xf numFmtId="0" fontId="1" fillId="8" borderId="14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/>
    </xf>
    <xf numFmtId="0" fontId="1" fillId="8" borderId="21" xfId="0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8" borderId="36" xfId="0" applyFont="1" applyFill="1" applyBorder="1" applyAlignment="1">
      <alignment horizontal="center"/>
    </xf>
    <xf numFmtId="0" fontId="1" fillId="8" borderId="37" xfId="0" applyFont="1" applyFill="1" applyBorder="1" applyAlignment="1">
      <alignment horizontal="center"/>
    </xf>
    <xf numFmtId="0" fontId="1" fillId="8" borderId="38" xfId="0" applyFont="1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8" borderId="41" xfId="0" applyFont="1" applyFill="1" applyBorder="1" applyAlignment="1">
      <alignment horizontal="center"/>
    </xf>
    <xf numFmtId="0" fontId="1" fillId="8" borderId="42" xfId="0" applyFont="1" applyFill="1" applyBorder="1" applyAlignment="1">
      <alignment horizontal="center"/>
    </xf>
    <xf numFmtId="0" fontId="1" fillId="0" borderId="43" xfId="0" applyFont="1" applyBorder="1" applyAlignment="1">
      <alignment horizontal="center"/>
    </xf>
    <xf numFmtId="0" fontId="1" fillId="8" borderId="44" xfId="0" applyFont="1" applyFill="1" applyBorder="1" applyAlignment="1">
      <alignment horizontal="center"/>
    </xf>
    <xf numFmtId="0" fontId="14" fillId="0" borderId="0" xfId="0" applyFont="1"/>
    <xf numFmtId="0" fontId="14" fillId="0" borderId="2" xfId="0" applyFont="1" applyBorder="1"/>
    <xf numFmtId="164" fontId="1" fillId="4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0" fontId="0" fillId="14" borderId="0" xfId="0" applyFill="1"/>
    <xf numFmtId="0" fontId="13" fillId="0" borderId="0" xfId="0" applyFont="1" applyAlignment="1">
      <alignment horizontal="center" wrapText="1"/>
    </xf>
    <xf numFmtId="0" fontId="1" fillId="13" borderId="0" xfId="0" applyFont="1" applyFill="1" applyAlignment="1">
      <alignment horizontal="left"/>
    </xf>
    <xf numFmtId="0" fontId="1" fillId="15" borderId="0" xfId="0" applyFont="1" applyFill="1" applyAlignment="1">
      <alignment horizontal="center"/>
    </xf>
    <xf numFmtId="0" fontId="1" fillId="16" borderId="0" xfId="0" applyFont="1" applyFill="1"/>
    <xf numFmtId="0" fontId="1" fillId="15" borderId="0" xfId="0" applyFont="1" applyFill="1"/>
    <xf numFmtId="0" fontId="1" fillId="15" borderId="2" xfId="0" applyFont="1" applyFill="1" applyBorder="1" applyAlignment="1">
      <alignment horizontal="center"/>
    </xf>
    <xf numFmtId="0" fontId="0" fillId="0" borderId="2" xfId="0" applyBorder="1"/>
    <xf numFmtId="0" fontId="3" fillId="15" borderId="1" xfId="0" applyFont="1" applyFill="1" applyBorder="1" applyAlignment="1">
      <alignment horizontal="center"/>
    </xf>
    <xf numFmtId="0" fontId="0" fillId="15" borderId="1" xfId="0" applyFill="1" applyBorder="1" applyAlignment="1">
      <alignment horizontal="center" vertical="center"/>
    </xf>
    <xf numFmtId="0" fontId="15" fillId="15" borderId="1" xfId="0" applyFont="1" applyFill="1" applyBorder="1" applyAlignment="1">
      <alignment horizontal="center" vertical="center"/>
    </xf>
    <xf numFmtId="0" fontId="16" fillId="0" borderId="0" xfId="0" applyFont="1"/>
    <xf numFmtId="0" fontId="17" fillId="17" borderId="45" xfId="0" applyFont="1" applyFill="1" applyBorder="1" applyAlignment="1">
      <alignment horizontal="center" readingOrder="1"/>
    </xf>
    <xf numFmtId="0" fontId="3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 vertical="center"/>
    </xf>
  </cellXfs>
  <cellStyles count="1">
    <cellStyle name="Normal" xfId="0" builtinId="0"/>
  </cellStyles>
  <dxfs count="22986"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A4C2F4"/>
          <bgColor rgb="FFA4C2F4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A4C2F4"/>
          <bgColor rgb="FFA4C2F4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A4C2F4"/>
          <bgColor rgb="FFA4C2F4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A4C2F4"/>
          <bgColor rgb="FFA4C2F4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A4C2F4"/>
          <bgColor rgb="FFA4C2F4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A4C2F4"/>
          <bgColor rgb="FFA4C2F4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A4C2F4"/>
          <bgColor rgb="FFA4C2F4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A4C2F4"/>
          <bgColor rgb="FFA4C2F4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ill>
        <patternFill patternType="solid">
          <fgColor rgb="FFA4C2F4"/>
          <bgColor rgb="FFA4C2F4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b/>
      </font>
      <fill>
        <patternFill patternType="none"/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ill>
        <patternFill patternType="solid">
          <fgColor rgb="FFCCCCCC"/>
          <bgColor rgb="FFCCCCCC"/>
        </patternFill>
      </fill>
    </dxf>
    <dxf>
      <font>
        <b/>
      </font>
      <fill>
        <patternFill patternType="none"/>
      </fill>
    </dxf>
    <dxf>
      <fill>
        <patternFill patternType="solid">
          <fgColor rgb="FFA4C2F4"/>
          <bgColor rgb="FFA4C2F4"/>
        </patternFill>
      </fill>
    </dxf>
    <dxf>
      <fill>
        <patternFill patternType="solid">
          <fgColor rgb="FF93C47D"/>
          <bgColor rgb="FF93C47D"/>
        </patternFill>
      </fill>
    </dxf>
    <dxf>
      <font>
        <color rgb="FF000000"/>
      </font>
      <fill>
        <patternFill patternType="solid">
          <fgColor rgb="FFEA9999"/>
          <bgColor rgb="FFEA9999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ill>
        <patternFill patternType="solid">
          <fgColor rgb="FF8AEDED"/>
          <bgColor rgb="FF8AEDED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font>
        <color rgb="FF000000"/>
      </font>
      <fill>
        <patternFill patternType="solid">
          <fgColor rgb="FF000000"/>
          <bgColor rgb="FF000000"/>
        </patternFill>
      </fill>
    </dxf>
    <dxf>
      <border>
        <left style="medium">
          <color rgb="FF000000"/>
        </left>
        <right style="medium">
          <color rgb="FF000000"/>
        </right>
      </border>
    </dxf>
    <dxf>
      <font>
        <b/>
      </font>
      <fill>
        <patternFill patternType="solid">
          <fgColor rgb="FFFD4D4D"/>
          <bgColor rgb="FFFD4D4D"/>
        </patternFill>
      </fill>
    </dxf>
    <dxf>
      <font>
        <b/>
      </font>
      <fill>
        <patternFill patternType="solid">
          <fgColor theme="7"/>
          <bgColor theme="7"/>
        </patternFill>
      </fill>
    </dxf>
    <dxf>
      <font>
        <b/>
      </font>
      <fill>
        <patternFill patternType="solid">
          <fgColor theme="9"/>
          <bgColor theme="9"/>
        </patternFill>
      </fill>
    </dxf>
    <dxf>
      <font>
        <b/>
      </font>
      <fill>
        <patternFill patternType="solid">
          <fgColor rgb="FFD9D9D9"/>
          <bgColor rgb="FFD9D9D9"/>
        </patternFill>
      </fill>
    </dxf>
    <dxf>
      <font>
        <b/>
      </font>
      <fill>
        <patternFill patternType="solid">
          <fgColor rgb="FF9FC5E8"/>
          <bgColor rgb="FF9FC5E8"/>
        </patternFill>
      </fill>
    </dxf>
    <dxf>
      <font>
        <b/>
      </font>
      <fill>
        <patternFill patternType="solid">
          <fgColor rgb="FF9FC5E8"/>
          <bgColor rgb="FF9FC5E8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D4D4D"/>
          <bgColor rgb="FFFD4D4D"/>
        </patternFill>
      </fill>
    </dxf>
    <dxf>
      <fill>
        <patternFill patternType="solid">
          <fgColor rgb="FFFFD666"/>
          <bgColor rgb="FFFFD666"/>
        </patternFill>
      </fill>
    </dxf>
    <dxf>
      <fill>
        <patternFill patternType="solid">
          <fgColor theme="9"/>
          <bgColor theme="9"/>
        </patternFill>
      </fill>
    </dxf>
    <dxf>
      <font>
        <b/>
      </font>
      <fill>
        <patternFill patternType="solid">
          <fgColor rgb="FF9FC5E8"/>
          <bgColor rgb="FF9FC5E8"/>
        </patternFill>
      </fill>
    </dxf>
    <dxf>
      <font>
        <b/>
      </font>
      <fill>
        <patternFill patternType="solid">
          <fgColor rgb="FF9FC5E8"/>
          <bgColor rgb="FF9FC5E8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</dxfs>
  <tableStyles count="1">
    <tableStyle name="Vacaciones-style" pivot="0" count="2" xr9:uid="{00000000-0011-0000-FFFF-FFFF00000000}">
      <tableStyleElement type="firstRowStripe" dxfId="22985"/>
      <tableStyleElement type="secondRowStripe" dxfId="229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1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idisgroup1-my.sharepoint.com/personal/jrodenas_k-tuin_com/Documents/01%20-%20Retail/Tiendas/00%20-%20Compartido%20tiendas/Listado%20personal%20de%20tienda.xlsx" TargetMode="External"/><Relationship Id="rId1" Type="http://schemas.openxmlformats.org/officeDocument/2006/relationships/externalLinkPath" Target="/personal/jrodenas_k-tuin_com/Documents/01%20-%20Retail/Tiendas/00%20-%20Compartido%20tiendas/Listado%20personal%20de%20tiend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3T5DN4W060ud-laEqXDyF66ttoHdOHxJk7vaE9qAiCcF06FJO_1uSLvd88eDZDGE" itemId="01BF4F7QVEP5RFV5E5KBDKOB3HH3IMNUME">
      <xxl21:absoluteUrl r:id="rId2"/>
    </xxl21:alternateUrls>
    <sheetNames>
      <sheetName val="Instrucciones"/>
      <sheetName val="General"/>
      <sheetName val="Madrid Orense"/>
      <sheetName val="Barcelona Muntaner"/>
      <sheetName val="Valencia"/>
      <sheetName val="Zaragoza"/>
      <sheetName val="Alicante"/>
      <sheetName val="Pamplona"/>
      <sheetName val="Santander"/>
      <sheetName val="Palma Sindicato"/>
      <sheetName val="Bilbao"/>
      <sheetName val="Salamanca"/>
      <sheetName val="Logroño"/>
      <sheetName val="Goya"/>
      <sheetName val="Vigo"/>
      <sheetName val="San Sebastián"/>
      <sheetName val="Coruña"/>
      <sheetName val="Málaga Vialia"/>
      <sheetName val="Hoja1"/>
      <sheetName val="Palma Porto Pi"/>
      <sheetName val="Madrid Oasiz"/>
      <sheetName val="Bilbao Max Center"/>
      <sheetName val="Girona"/>
      <sheetName val="Sant Cugat"/>
      <sheetName val="Cádiz"/>
      <sheetName val="Málaga Larios"/>
      <sheetName val="Badajoz"/>
      <sheetName val="Sevilla Sagasta"/>
      <sheetName val="Lérida"/>
      <sheetName val="Manresa"/>
      <sheetName val="Barcelona Valencia"/>
      <sheetName val="Sevilla Remedios"/>
      <sheetName val="Valladolid"/>
      <sheetName val="Lugo"/>
      <sheetName val="Elche"/>
      <sheetName val="BC"/>
      <sheetName val="B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4">
          <cell r="A4" t="str">
            <v>Julio Cesar Risquez</v>
          </cell>
          <cell r="B4" t="str">
            <v>S78</v>
          </cell>
          <cell r="D4" t="str">
            <v>Area Manager</v>
          </cell>
          <cell r="H4" t="str">
            <v>Contrato K-tuin</v>
          </cell>
        </row>
        <row r="5">
          <cell r="A5" t="str">
            <v>Unai Ortiz</v>
          </cell>
          <cell r="B5" t="str">
            <v>X200</v>
          </cell>
          <cell r="D5" t="str">
            <v>SSMM</v>
          </cell>
          <cell r="H5" t="str">
            <v>Contrato K-tuin</v>
          </cell>
        </row>
        <row r="6">
          <cell r="A6" t="str">
            <v>Maria Vazquez</v>
          </cell>
          <cell r="B6" t="str">
            <v>X167</v>
          </cell>
          <cell r="D6" t="str">
            <v>Facturación</v>
          </cell>
          <cell r="H6" t="str">
            <v>Contrato K-tuin</v>
          </cell>
        </row>
        <row r="7">
          <cell r="A7" t="str">
            <v>Yeray Romero</v>
          </cell>
          <cell r="B7" t="str">
            <v>X194</v>
          </cell>
          <cell r="D7" t="str">
            <v>Comercial</v>
          </cell>
          <cell r="H7" t="str">
            <v>Contrato K-tuin</v>
          </cell>
        </row>
        <row r="8">
          <cell r="A8" t="str">
            <v>Juan Ramos</v>
          </cell>
          <cell r="B8" t="str">
            <v>X209</v>
          </cell>
          <cell r="D8" t="str">
            <v>Comercial</v>
          </cell>
          <cell r="H8" t="str">
            <v>Contrato K-tuin</v>
          </cell>
        </row>
        <row r="9">
          <cell r="A9" t="str">
            <v>Gustavo Diaz</v>
          </cell>
          <cell r="B9" t="str">
            <v>X212</v>
          </cell>
          <cell r="D9" t="str">
            <v>UUCC</v>
          </cell>
          <cell r="H9" t="str">
            <v>Contrato K-tuin</v>
          </cell>
        </row>
        <row r="10">
          <cell r="A10" t="str">
            <v>Iker Marcos</v>
          </cell>
          <cell r="B10" t="str">
            <v>X214</v>
          </cell>
          <cell r="D10" t="str">
            <v>Comercial</v>
          </cell>
          <cell r="H10" t="str">
            <v>Contrato K-tuin</v>
          </cell>
        </row>
        <row r="11">
          <cell r="A11" t="str">
            <v>Andrew Vera</v>
          </cell>
          <cell r="B11" t="str">
            <v>X216</v>
          </cell>
          <cell r="D11" t="str">
            <v>Comercial</v>
          </cell>
          <cell r="H11" t="str">
            <v>Contrato K-tuin</v>
          </cell>
        </row>
        <row r="12">
          <cell r="A12" t="str">
            <v>Eva Muzas</v>
          </cell>
          <cell r="B12" t="str">
            <v>X154</v>
          </cell>
          <cell r="D12" t="str">
            <v>Técnico</v>
          </cell>
          <cell r="H12" t="str">
            <v>Contrato K-tuin</v>
          </cell>
        </row>
        <row r="13">
          <cell r="A13" t="str">
            <v>Joseba Akordagoitia</v>
          </cell>
          <cell r="B13" t="str">
            <v>X192</v>
          </cell>
          <cell r="D13" t="str">
            <v>ATM</v>
          </cell>
          <cell r="H13" t="str">
            <v>Contrato K-tuin</v>
          </cell>
        </row>
        <row r="14">
          <cell r="A14" t="str">
            <v>Asier León</v>
          </cell>
          <cell r="B14" t="str">
            <v>X207</v>
          </cell>
          <cell r="D14" t="str">
            <v>Técnico</v>
          </cell>
          <cell r="H14" t="str">
            <v>Contrato K-tuin</v>
          </cell>
        </row>
        <row r="15">
          <cell r="A15" t="str">
            <v>Igor Rubio</v>
          </cell>
          <cell r="B15" t="str">
            <v>X217</v>
          </cell>
          <cell r="D15" t="str">
            <v>Técnico</v>
          </cell>
          <cell r="H15" t="str">
            <v>Contrato K-tuin</v>
          </cell>
        </row>
        <row r="16">
          <cell r="A16" t="str">
            <v>Gevenis Narvaez</v>
          </cell>
          <cell r="B16" t="str">
            <v>X208</v>
          </cell>
          <cell r="D16" t="str">
            <v>Visual</v>
          </cell>
          <cell r="H16" t="str">
            <v>Contrato K-tuin</v>
          </cell>
        </row>
        <row r="17">
          <cell r="A17" t="str">
            <v>Juan Actis</v>
          </cell>
          <cell r="B17" t="str">
            <v>XM10</v>
          </cell>
          <cell r="D17" t="str">
            <v>Comercial</v>
          </cell>
          <cell r="H17" t="str">
            <v>Contrato K-tuin</v>
          </cell>
        </row>
        <row r="18">
          <cell r="A18" t="str">
            <v>Nahia Campos</v>
          </cell>
          <cell r="B18" t="str">
            <v>X218</v>
          </cell>
          <cell r="D18" t="str">
            <v>Comercial</v>
          </cell>
          <cell r="H18" t="str">
            <v>Contrato K-tuin</v>
          </cell>
        </row>
        <row r="19">
          <cell r="A19"/>
          <cell r="B19"/>
          <cell r="D19"/>
          <cell r="H19"/>
        </row>
        <row r="24">
          <cell r="A24" t="str">
            <v>NO ACTIVOS</v>
          </cell>
          <cell r="B24"/>
          <cell r="D24"/>
          <cell r="H24"/>
        </row>
        <row r="25">
          <cell r="A25" t="str">
            <v>Nombre</v>
          </cell>
          <cell r="B25" t="str">
            <v>Codigo</v>
          </cell>
          <cell r="D25" t="str">
            <v>Puesto</v>
          </cell>
          <cell r="H25" t="str">
            <v>Contrato</v>
          </cell>
        </row>
        <row r="26">
          <cell r="A26" t="str">
            <v>Iker Roncero</v>
          </cell>
          <cell r="B26" t="str">
            <v>X213</v>
          </cell>
          <cell r="D26" t="str">
            <v>Comercial</v>
          </cell>
          <cell r="H26" t="str">
            <v>ETT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B6:P370" headerRowCount="0">
  <tableColumns count="15">
    <tableColumn id="1" xr3:uid="{00000000-0010-0000-0000-000001000000}" name="Column1"/>
    <tableColumn id="2" xr3:uid="{00000000-0010-0000-0000-000002000000}" name="Column2"/>
    <tableColumn id="3" xr3:uid="{00000000-0010-0000-0000-000003000000}" name="Column3"/>
    <tableColumn id="4" xr3:uid="{00000000-0010-0000-0000-000004000000}" name="Column4"/>
    <tableColumn id="5" xr3:uid="{00000000-0010-0000-0000-000005000000}" name="Column5"/>
    <tableColumn id="6" xr3:uid="{00000000-0010-0000-0000-000006000000}" name="Column6"/>
    <tableColumn id="7" xr3:uid="{00000000-0010-0000-0000-000007000000}" name="Column7"/>
    <tableColumn id="8" xr3:uid="{00000000-0010-0000-0000-000008000000}" name="Column8"/>
    <tableColumn id="9" xr3:uid="{00000000-0010-0000-0000-000009000000}" name="Column9"/>
    <tableColumn id="10" xr3:uid="{00000000-0010-0000-0000-00000A000000}" name="Column10"/>
    <tableColumn id="11" xr3:uid="{00000000-0010-0000-0000-00000B000000}" name="Column11"/>
    <tableColumn id="12" xr3:uid="{00000000-0010-0000-0000-00000C000000}" name="Column12"/>
    <tableColumn id="13" xr3:uid="{00000000-0010-0000-0000-00000D000000}" name="Column13"/>
    <tableColumn id="14" xr3:uid="{00000000-0010-0000-0000-00000E000000}" name="Column14"/>
    <tableColumn id="15" xr3:uid="{00000000-0010-0000-0000-00000F000000}" name="Column15" dataDxfId="22971"/>
  </tableColumns>
  <tableStyleInfo name="Vacaciones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C091A-0A40-4166-9FCD-4434FA8DC74D}">
  <dimension ref="A2:E368"/>
  <sheetViews>
    <sheetView workbookViewId="0">
      <selection activeCell="C124" sqref="C124"/>
    </sheetView>
  </sheetViews>
  <sheetFormatPr defaultColWidth="9.16796875" defaultRowHeight="12.75" x14ac:dyDescent="0.15"/>
  <cols>
    <col min="3" max="3" width="7.28125" style="54" bestFit="1" customWidth="1"/>
    <col min="4" max="4" width="9.16796875" style="106"/>
    <col min="5" max="5" width="9.16796875" style="106" bestFit="1" customWidth="1"/>
  </cols>
  <sheetData>
    <row r="2" spans="1:5" ht="13.5" x14ac:dyDescent="0.15">
      <c r="B2" s="48" t="s">
        <v>0</v>
      </c>
      <c r="C2" s="51" t="s">
        <v>1</v>
      </c>
    </row>
    <row r="3" spans="1:5" x14ac:dyDescent="0.15">
      <c r="A3">
        <v>1</v>
      </c>
      <c r="B3" s="49">
        <f>'S1'!C3</f>
        <v>45292</v>
      </c>
      <c r="C3" s="52">
        <f>'S1'!AH20</f>
        <v>0</v>
      </c>
      <c r="D3" s="106">
        <v>1</v>
      </c>
      <c r="E3" s="106">
        <f>VLOOKUP(B3,'S1'!C:AH,32,0)</f>
        <v>0</v>
      </c>
    </row>
    <row r="4" spans="1:5" x14ac:dyDescent="0.15">
      <c r="A4">
        <v>2</v>
      </c>
      <c r="B4" s="49">
        <f>B3+1</f>
        <v>45293</v>
      </c>
      <c r="C4" s="52">
        <f>'S1'!AH39</f>
        <v>34</v>
      </c>
      <c r="D4" s="106">
        <v>1</v>
      </c>
      <c r="E4" s="106">
        <f>VLOOKUP(B4,'S1'!C:AH,32,0)</f>
        <v>34</v>
      </c>
    </row>
    <row r="5" spans="1:5" x14ac:dyDescent="0.15">
      <c r="A5">
        <v>3</v>
      </c>
      <c r="B5" s="49">
        <f t="shared" ref="B5:B68" si="0">B4+1</f>
        <v>45294</v>
      </c>
      <c r="C5" s="52">
        <f>'S1'!AH58</f>
        <v>40</v>
      </c>
      <c r="D5" s="106">
        <v>1</v>
      </c>
      <c r="E5" s="106" t="str">
        <f>VLOOKUP(B5,'S1'!C:AH,32,0)</f>
        <v>Horas</v>
      </c>
    </row>
    <row r="6" spans="1:5" x14ac:dyDescent="0.15">
      <c r="A6">
        <v>4</v>
      </c>
      <c r="B6" s="49">
        <f t="shared" si="0"/>
        <v>45295</v>
      </c>
      <c r="C6" s="52">
        <f>'S1'!AH77</f>
        <v>36</v>
      </c>
      <c r="D6" s="106">
        <v>1</v>
      </c>
      <c r="E6" s="106" t="str">
        <f>VLOOKUP(B6,'S1'!C:AH,32,0)</f>
        <v>Horas</v>
      </c>
    </row>
    <row r="7" spans="1:5" x14ac:dyDescent="0.15">
      <c r="A7">
        <v>5</v>
      </c>
      <c r="B7" s="49">
        <f t="shared" si="0"/>
        <v>45296</v>
      </c>
      <c r="C7" s="52">
        <f>'S1'!AH96</f>
        <v>42</v>
      </c>
      <c r="D7" s="106">
        <v>1</v>
      </c>
      <c r="E7" s="106" t="str">
        <f>VLOOKUP(B7,'S1'!C:AH,32,0)</f>
        <v>Horas</v>
      </c>
    </row>
    <row r="8" spans="1:5" x14ac:dyDescent="0.15">
      <c r="A8">
        <v>6</v>
      </c>
      <c r="B8" s="49">
        <f t="shared" si="0"/>
        <v>45297</v>
      </c>
      <c r="C8" s="52">
        <f>'S1'!AH115</f>
        <v>0</v>
      </c>
      <c r="D8" s="106">
        <v>1</v>
      </c>
      <c r="E8" s="106" t="str">
        <f>VLOOKUP(B8,'S1'!C:AH,32,0)</f>
        <v>Horas</v>
      </c>
    </row>
    <row r="9" spans="1:5" x14ac:dyDescent="0.15">
      <c r="A9">
        <v>7</v>
      </c>
      <c r="B9" s="49">
        <f t="shared" si="0"/>
        <v>45298</v>
      </c>
      <c r="C9" s="52">
        <f>'S1'!AH134</f>
        <v>0</v>
      </c>
      <c r="D9" s="106">
        <v>1</v>
      </c>
      <c r="E9" s="106" t="str">
        <f>VLOOKUP(B9,'S1'!C:AH,32,0)</f>
        <v>Horas</v>
      </c>
    </row>
    <row r="10" spans="1:5" x14ac:dyDescent="0.15">
      <c r="A10">
        <v>8</v>
      </c>
      <c r="B10" s="49">
        <f t="shared" si="0"/>
        <v>45299</v>
      </c>
      <c r="C10" s="52">
        <f>'S2'!AH20</f>
        <v>48</v>
      </c>
      <c r="D10" s="106">
        <v>2</v>
      </c>
      <c r="E10" s="106" t="str">
        <f>VLOOKUP(B10,'S2'!C:AH,32,0)</f>
        <v>Horas</v>
      </c>
    </row>
    <row r="11" spans="1:5" x14ac:dyDescent="0.15">
      <c r="A11">
        <v>9</v>
      </c>
      <c r="B11" s="49">
        <f t="shared" si="0"/>
        <v>45300</v>
      </c>
      <c r="C11" s="52">
        <f>'S2'!AH39</f>
        <v>40</v>
      </c>
      <c r="D11" s="106">
        <v>2</v>
      </c>
      <c r="E11" s="106" t="str">
        <f>VLOOKUP(B11,'S2'!C:AH,32,0)</f>
        <v>Horas</v>
      </c>
    </row>
    <row r="12" spans="1:5" x14ac:dyDescent="0.15">
      <c r="A12">
        <v>10</v>
      </c>
      <c r="B12" s="49">
        <f t="shared" si="0"/>
        <v>45301</v>
      </c>
      <c r="C12" s="52">
        <f>'S2'!AH58</f>
        <v>38</v>
      </c>
      <c r="D12" s="106">
        <v>2</v>
      </c>
      <c r="E12" s="106" t="str">
        <f>VLOOKUP(B12,'S2'!C:AH,32,0)</f>
        <v>Horas</v>
      </c>
    </row>
    <row r="13" spans="1:5" x14ac:dyDescent="0.15">
      <c r="A13">
        <v>11</v>
      </c>
      <c r="B13" s="49">
        <f t="shared" si="0"/>
        <v>45302</v>
      </c>
      <c r="C13" s="52">
        <f>'S2'!AH77</f>
        <v>42</v>
      </c>
      <c r="D13" s="106">
        <v>2</v>
      </c>
      <c r="E13" s="106" t="str">
        <f>VLOOKUP(B13,'S2'!C:AH,32,0)</f>
        <v>Horas</v>
      </c>
    </row>
    <row r="14" spans="1:5" x14ac:dyDescent="0.15">
      <c r="A14">
        <v>12</v>
      </c>
      <c r="B14" s="49">
        <f t="shared" si="0"/>
        <v>45303</v>
      </c>
      <c r="C14" s="52">
        <f>'S2'!AH96</f>
        <v>40</v>
      </c>
      <c r="D14" s="106">
        <v>2</v>
      </c>
      <c r="E14" s="106" t="str">
        <f>VLOOKUP(B14,'S2'!C:AH,32,0)</f>
        <v>Horas</v>
      </c>
    </row>
    <row r="15" spans="1:5" x14ac:dyDescent="0.15">
      <c r="A15">
        <v>13</v>
      </c>
      <c r="B15" s="49">
        <f t="shared" si="0"/>
        <v>45304</v>
      </c>
      <c r="C15" s="52">
        <f>'S2'!AH115</f>
        <v>34</v>
      </c>
      <c r="D15" s="106">
        <v>2</v>
      </c>
      <c r="E15" s="106" t="str">
        <f>VLOOKUP(B15,'S2'!C:AH,32,0)</f>
        <v>Horas</v>
      </c>
    </row>
    <row r="16" spans="1:5" x14ac:dyDescent="0.15">
      <c r="A16">
        <v>14</v>
      </c>
      <c r="B16" s="49">
        <f t="shared" si="0"/>
        <v>45305</v>
      </c>
      <c r="C16" s="52">
        <f>'S2'!AH134</f>
        <v>0</v>
      </c>
      <c r="D16" s="106">
        <v>2</v>
      </c>
      <c r="E16" s="106" t="str">
        <f>VLOOKUP(B16,'S2'!C:AH,32,0)</f>
        <v>Horas</v>
      </c>
    </row>
    <row r="17" spans="1:5" x14ac:dyDescent="0.15">
      <c r="A17">
        <v>15</v>
      </c>
      <c r="B17" s="49">
        <f t="shared" si="0"/>
        <v>45306</v>
      </c>
      <c r="C17" s="52">
        <f>'S3'!AH20</f>
        <v>42</v>
      </c>
      <c r="D17" s="106">
        <v>3</v>
      </c>
      <c r="E17" s="106" t="str">
        <f>VLOOKUP(B17,'S3'!C:AH,32,0)</f>
        <v>Horas</v>
      </c>
    </row>
    <row r="18" spans="1:5" x14ac:dyDescent="0.15">
      <c r="A18">
        <v>16</v>
      </c>
      <c r="B18" s="49">
        <f t="shared" si="0"/>
        <v>45307</v>
      </c>
      <c r="C18" s="52">
        <f>'S3'!AH39</f>
        <v>36</v>
      </c>
      <c r="D18" s="106">
        <v>3</v>
      </c>
      <c r="E18" s="106" t="str">
        <f>VLOOKUP(B18,'S3'!C:AH,32,0)</f>
        <v>Horas</v>
      </c>
    </row>
    <row r="19" spans="1:5" x14ac:dyDescent="0.15">
      <c r="A19">
        <v>17</v>
      </c>
      <c r="B19" s="49">
        <f t="shared" si="0"/>
        <v>45308</v>
      </c>
      <c r="C19" s="52">
        <f>'S3'!AH58</f>
        <v>40</v>
      </c>
      <c r="D19" s="106">
        <v>3</v>
      </c>
      <c r="E19" s="106" t="str">
        <f>VLOOKUP(B19,'S3'!C:AH,32,0)</f>
        <v>Horas</v>
      </c>
    </row>
    <row r="20" spans="1:5" x14ac:dyDescent="0.15">
      <c r="A20">
        <v>18</v>
      </c>
      <c r="B20" s="49">
        <f t="shared" si="0"/>
        <v>45309</v>
      </c>
      <c r="C20" s="52">
        <f>'S3'!AH77</f>
        <v>40</v>
      </c>
      <c r="D20" s="106">
        <v>3</v>
      </c>
      <c r="E20" s="106" t="str">
        <f>VLOOKUP(B20,'S3'!C:AH,32,0)</f>
        <v>Horas</v>
      </c>
    </row>
    <row r="21" spans="1:5" x14ac:dyDescent="0.15">
      <c r="A21">
        <v>19</v>
      </c>
      <c r="B21" s="49">
        <f t="shared" si="0"/>
        <v>45310</v>
      </c>
      <c r="C21" s="52">
        <f>'S3'!AH96</f>
        <v>42</v>
      </c>
      <c r="D21" s="106">
        <v>3</v>
      </c>
      <c r="E21" s="106" t="str">
        <f>VLOOKUP(B21,'S3'!C:AH,32,0)</f>
        <v>Horas</v>
      </c>
    </row>
    <row r="22" spans="1:5" x14ac:dyDescent="0.15">
      <c r="A22">
        <v>20</v>
      </c>
      <c r="B22" s="49">
        <f t="shared" si="0"/>
        <v>45311</v>
      </c>
      <c r="C22" s="52">
        <f>'S3'!AH115</f>
        <v>28</v>
      </c>
      <c r="D22" s="106">
        <v>3</v>
      </c>
      <c r="E22" s="106" t="str">
        <f>VLOOKUP(B22,'S3'!C:AH,32,0)</f>
        <v>Horas</v>
      </c>
    </row>
    <row r="23" spans="1:5" x14ac:dyDescent="0.15">
      <c r="A23">
        <v>21</v>
      </c>
      <c r="B23" s="49">
        <f t="shared" si="0"/>
        <v>45312</v>
      </c>
      <c r="C23" s="52">
        <f>'S3'!AH134</f>
        <v>0</v>
      </c>
      <c r="D23" s="106">
        <v>3</v>
      </c>
      <c r="E23" s="106" t="str">
        <f>VLOOKUP(B23,'S3'!C:AH,32,0)</f>
        <v>Horas</v>
      </c>
    </row>
    <row r="24" spans="1:5" x14ac:dyDescent="0.15">
      <c r="A24">
        <v>22</v>
      </c>
      <c r="B24" s="49">
        <f t="shared" si="0"/>
        <v>45313</v>
      </c>
      <c r="C24" s="52">
        <f>'S4'!AH20</f>
        <v>42</v>
      </c>
      <c r="E24" s="106" t="str">
        <f>VLOOKUP(B24,'S4'!C:AH,32,0)</f>
        <v>Horas</v>
      </c>
    </row>
    <row r="25" spans="1:5" x14ac:dyDescent="0.15">
      <c r="A25">
        <v>23</v>
      </c>
      <c r="B25" s="49">
        <f t="shared" si="0"/>
        <v>45314</v>
      </c>
      <c r="C25" s="52">
        <f>'S4'!AH39</f>
        <v>40</v>
      </c>
      <c r="E25" s="106" t="str">
        <f>VLOOKUP(B25,'S4'!C:AH,32,0)</f>
        <v>Horas</v>
      </c>
    </row>
    <row r="26" spans="1:5" x14ac:dyDescent="0.15">
      <c r="A26">
        <v>24</v>
      </c>
      <c r="B26" s="49">
        <f t="shared" si="0"/>
        <v>45315</v>
      </c>
      <c r="C26" s="52">
        <f>'S4'!AH58</f>
        <v>40</v>
      </c>
      <c r="E26" s="106" t="str">
        <f>VLOOKUP(B26,'S4'!C:AH,32,0)</f>
        <v>Horas</v>
      </c>
    </row>
    <row r="27" spans="1:5" x14ac:dyDescent="0.15">
      <c r="A27">
        <v>25</v>
      </c>
      <c r="B27" s="49">
        <f t="shared" si="0"/>
        <v>45316</v>
      </c>
      <c r="C27" s="52">
        <f>'S4'!AH77</f>
        <v>52</v>
      </c>
      <c r="E27" s="106" t="str">
        <f>VLOOKUP(B27,'S4'!C:AH,32,0)</f>
        <v>Horas</v>
      </c>
    </row>
    <row r="28" spans="1:5" x14ac:dyDescent="0.15">
      <c r="A28">
        <v>26</v>
      </c>
      <c r="B28" s="49">
        <f t="shared" si="0"/>
        <v>45317</v>
      </c>
      <c r="C28" s="52">
        <f>'S4'!AH96</f>
        <v>57</v>
      </c>
      <c r="E28" s="106" t="str">
        <f>VLOOKUP(B28,'S4'!C:AH,32,0)</f>
        <v>Horas</v>
      </c>
    </row>
    <row r="29" spans="1:5" x14ac:dyDescent="0.15">
      <c r="A29">
        <v>27</v>
      </c>
      <c r="B29" s="49">
        <f t="shared" si="0"/>
        <v>45318</v>
      </c>
      <c r="C29" s="52">
        <f>'S4'!AH115</f>
        <v>36</v>
      </c>
      <c r="E29" s="106" t="str">
        <f>VLOOKUP(B29,'S4'!C:AH,32,0)</f>
        <v>Horas</v>
      </c>
    </row>
    <row r="30" spans="1:5" x14ac:dyDescent="0.15">
      <c r="A30">
        <v>28</v>
      </c>
      <c r="B30" s="49">
        <f t="shared" si="0"/>
        <v>45319</v>
      </c>
      <c r="C30" s="52">
        <f>'S4'!AH134</f>
        <v>0</v>
      </c>
      <c r="E30" s="106" t="str">
        <f>VLOOKUP(B30,'S4'!C:AH,32,0)</f>
        <v>Horas</v>
      </c>
    </row>
    <row r="31" spans="1:5" x14ac:dyDescent="0.15">
      <c r="A31">
        <v>29</v>
      </c>
      <c r="B31" s="49">
        <f t="shared" si="0"/>
        <v>45320</v>
      </c>
      <c r="C31" s="52">
        <f>'S5'!AH20</f>
        <v>52</v>
      </c>
      <c r="E31" s="106" t="str">
        <f>VLOOKUP(B31,'S5'!C:AH,32,0)</f>
        <v>Horas</v>
      </c>
    </row>
    <row r="32" spans="1:5" x14ac:dyDescent="0.15">
      <c r="A32">
        <v>30</v>
      </c>
      <c r="B32" s="49">
        <f t="shared" si="0"/>
        <v>45321</v>
      </c>
      <c r="C32" s="52">
        <f>'S5'!AH39</f>
        <v>52</v>
      </c>
      <c r="E32" s="106" t="str">
        <f>VLOOKUP(B32,'S5'!C:AH,32,0)</f>
        <v>Horas</v>
      </c>
    </row>
    <row r="33" spans="1:5" x14ac:dyDescent="0.15">
      <c r="A33">
        <v>31</v>
      </c>
      <c r="B33" s="49">
        <f t="shared" si="0"/>
        <v>45322</v>
      </c>
      <c r="C33" s="52">
        <f>'S5'!AH58</f>
        <v>47</v>
      </c>
      <c r="E33" s="106" t="str">
        <f>VLOOKUP(B33,'S5'!C:AH,32,0)</f>
        <v>Horas</v>
      </c>
    </row>
    <row r="34" spans="1:5" x14ac:dyDescent="0.15">
      <c r="A34">
        <v>32</v>
      </c>
      <c r="B34" s="49">
        <f t="shared" si="0"/>
        <v>45323</v>
      </c>
      <c r="C34" s="52">
        <f>'S5'!AH77</f>
        <v>46</v>
      </c>
      <c r="E34" s="106" t="str">
        <f>VLOOKUP(B34,'S5'!C:AH,32,0)</f>
        <v>Horas</v>
      </c>
    </row>
    <row r="35" spans="1:5" x14ac:dyDescent="0.15">
      <c r="A35">
        <v>33</v>
      </c>
      <c r="B35" s="49">
        <f t="shared" si="0"/>
        <v>45324</v>
      </c>
      <c r="C35" s="52">
        <f>'S5'!AH96</f>
        <v>38</v>
      </c>
      <c r="E35" s="106" t="str">
        <f>VLOOKUP(B35,'S5'!C:AH,32,0)</f>
        <v>Horas</v>
      </c>
    </row>
    <row r="36" spans="1:5" x14ac:dyDescent="0.15">
      <c r="A36">
        <v>34</v>
      </c>
      <c r="B36" s="49">
        <f t="shared" si="0"/>
        <v>45325</v>
      </c>
      <c r="C36" s="52">
        <f>'S5'!AH115</f>
        <v>42</v>
      </c>
      <c r="E36" s="106" t="str">
        <f>VLOOKUP(B36,'S5'!C:AH,32,0)</f>
        <v>Horas</v>
      </c>
    </row>
    <row r="37" spans="1:5" x14ac:dyDescent="0.15">
      <c r="A37">
        <v>35</v>
      </c>
      <c r="B37" s="49">
        <f t="shared" si="0"/>
        <v>45326</v>
      </c>
      <c r="C37" s="52">
        <f>'S5'!AH134</f>
        <v>0</v>
      </c>
      <c r="E37" s="106" t="str">
        <f>VLOOKUP(B37,'S5'!C:AH,32,0)</f>
        <v>Horas</v>
      </c>
    </row>
    <row r="38" spans="1:5" x14ac:dyDescent="0.15">
      <c r="A38">
        <v>36</v>
      </c>
      <c r="B38" s="49">
        <f t="shared" si="0"/>
        <v>45327</v>
      </c>
      <c r="C38" s="52">
        <f>'S6'!AH20</f>
        <v>42.5</v>
      </c>
      <c r="E38" s="106" t="str">
        <f>VLOOKUP(B38,'S6'!C:AH,32,0)</f>
        <v>Horas</v>
      </c>
    </row>
    <row r="39" spans="1:5" x14ac:dyDescent="0.15">
      <c r="A39">
        <v>37</v>
      </c>
      <c r="B39" s="49">
        <f t="shared" si="0"/>
        <v>45328</v>
      </c>
      <c r="C39" s="52">
        <f>'S6'!AH39</f>
        <v>44.5</v>
      </c>
      <c r="E39" s="106" t="str">
        <f>VLOOKUP(B39,'S6'!C:AH,32,0)</f>
        <v>Horas</v>
      </c>
    </row>
    <row r="40" spans="1:5" x14ac:dyDescent="0.15">
      <c r="A40">
        <v>38</v>
      </c>
      <c r="B40" s="49">
        <f t="shared" si="0"/>
        <v>45329</v>
      </c>
      <c r="C40" s="52">
        <f>'S6'!AH58</f>
        <v>44.5</v>
      </c>
      <c r="E40" s="106" t="str">
        <f>VLOOKUP(B40,'S6'!C:AH,32,0)</f>
        <v>Horas</v>
      </c>
    </row>
    <row r="41" spans="1:5" x14ac:dyDescent="0.15">
      <c r="A41">
        <v>39</v>
      </c>
      <c r="B41" s="49">
        <f t="shared" si="0"/>
        <v>45330</v>
      </c>
      <c r="C41" s="52">
        <f>'S6'!AH77</f>
        <v>44.5</v>
      </c>
    </row>
    <row r="42" spans="1:5" x14ac:dyDescent="0.15">
      <c r="A42">
        <v>40</v>
      </c>
      <c r="B42" s="49">
        <f t="shared" si="0"/>
        <v>45331</v>
      </c>
      <c r="C42" s="52">
        <f>'S6'!AH96</f>
        <v>46.5</v>
      </c>
    </row>
    <row r="43" spans="1:5" x14ac:dyDescent="0.15">
      <c r="A43">
        <v>41</v>
      </c>
      <c r="B43" s="49">
        <f t="shared" si="0"/>
        <v>45332</v>
      </c>
      <c r="C43" s="52">
        <f>'S6'!AH115</f>
        <v>36.5</v>
      </c>
    </row>
    <row r="44" spans="1:5" x14ac:dyDescent="0.15">
      <c r="A44">
        <v>42</v>
      </c>
      <c r="B44" s="49">
        <f t="shared" si="0"/>
        <v>45333</v>
      </c>
      <c r="C44" s="52">
        <f>'S6'!AH134</f>
        <v>0</v>
      </c>
    </row>
    <row r="45" spans="1:5" x14ac:dyDescent="0.15">
      <c r="A45">
        <v>43</v>
      </c>
      <c r="B45" s="49">
        <f t="shared" si="0"/>
        <v>45334</v>
      </c>
      <c r="C45" s="52">
        <f>'S7'!AH20</f>
        <v>48.5</v>
      </c>
    </row>
    <row r="46" spans="1:5" x14ac:dyDescent="0.15">
      <c r="A46">
        <v>44</v>
      </c>
      <c r="B46" s="49">
        <f t="shared" si="0"/>
        <v>45335</v>
      </c>
      <c r="C46" s="52">
        <f>'S7'!AH39</f>
        <v>46</v>
      </c>
    </row>
    <row r="47" spans="1:5" x14ac:dyDescent="0.15">
      <c r="A47">
        <v>45</v>
      </c>
      <c r="B47" s="49">
        <f t="shared" si="0"/>
        <v>45336</v>
      </c>
      <c r="C47" s="52">
        <f>'S7'!AH58</f>
        <v>38</v>
      </c>
    </row>
    <row r="48" spans="1:5" x14ac:dyDescent="0.15">
      <c r="A48">
        <v>46</v>
      </c>
      <c r="B48" s="49">
        <f t="shared" si="0"/>
        <v>45337</v>
      </c>
      <c r="C48" s="52">
        <f>'S7'!AH77</f>
        <v>44.5</v>
      </c>
    </row>
    <row r="49" spans="1:3" x14ac:dyDescent="0.15">
      <c r="A49">
        <v>47</v>
      </c>
      <c r="B49" s="49">
        <f t="shared" si="0"/>
        <v>45338</v>
      </c>
      <c r="C49" s="52">
        <f>'S7'!AH96</f>
        <v>46</v>
      </c>
    </row>
    <row r="50" spans="1:3" x14ac:dyDescent="0.15">
      <c r="A50">
        <v>48</v>
      </c>
      <c r="B50" s="49">
        <f t="shared" si="0"/>
        <v>45339</v>
      </c>
      <c r="C50" s="52">
        <f>'S7'!AH115</f>
        <v>38</v>
      </c>
    </row>
    <row r="51" spans="1:3" x14ac:dyDescent="0.15">
      <c r="A51">
        <v>49</v>
      </c>
      <c r="B51" s="49">
        <f t="shared" si="0"/>
        <v>45340</v>
      </c>
      <c r="C51" s="52">
        <f>'S7'!AH134</f>
        <v>0</v>
      </c>
    </row>
    <row r="52" spans="1:3" x14ac:dyDescent="0.15">
      <c r="A52">
        <v>50</v>
      </c>
      <c r="B52" s="49">
        <f t="shared" si="0"/>
        <v>45341</v>
      </c>
      <c r="C52" s="52">
        <f>'S8'!AH20</f>
        <v>46.5</v>
      </c>
    </row>
    <row r="53" spans="1:3" x14ac:dyDescent="0.15">
      <c r="A53">
        <v>51</v>
      </c>
      <c r="B53" s="49">
        <f t="shared" si="0"/>
        <v>45342</v>
      </c>
      <c r="C53" s="52">
        <f>'S8'!AH39</f>
        <v>44.5</v>
      </c>
    </row>
    <row r="54" spans="1:3" x14ac:dyDescent="0.15">
      <c r="A54">
        <v>52</v>
      </c>
      <c r="B54" s="49">
        <f t="shared" si="0"/>
        <v>45343</v>
      </c>
      <c r="C54" s="52">
        <f>'S8'!AH58</f>
        <v>42.5</v>
      </c>
    </row>
    <row r="55" spans="1:3" x14ac:dyDescent="0.15">
      <c r="A55">
        <v>53</v>
      </c>
      <c r="B55" s="49">
        <f t="shared" si="0"/>
        <v>45344</v>
      </c>
      <c r="C55" s="52">
        <f>'S8'!AH77</f>
        <v>44.5</v>
      </c>
    </row>
    <row r="56" spans="1:3" x14ac:dyDescent="0.15">
      <c r="A56">
        <v>54</v>
      </c>
      <c r="B56" s="49">
        <f t="shared" si="0"/>
        <v>45345</v>
      </c>
      <c r="C56" s="52">
        <f>'S8'!AH96</f>
        <v>44.5</v>
      </c>
    </row>
    <row r="57" spans="1:3" x14ac:dyDescent="0.15">
      <c r="A57">
        <v>55</v>
      </c>
      <c r="B57" s="49">
        <f t="shared" si="0"/>
        <v>45346</v>
      </c>
      <c r="C57" s="52">
        <f>'S8'!AH115</f>
        <v>36.5</v>
      </c>
    </row>
    <row r="58" spans="1:3" x14ac:dyDescent="0.15">
      <c r="A58">
        <v>56</v>
      </c>
      <c r="B58" s="49">
        <f t="shared" si="0"/>
        <v>45347</v>
      </c>
      <c r="C58" s="52">
        <f>'S8'!AH134</f>
        <v>0</v>
      </c>
    </row>
    <row r="59" spans="1:3" x14ac:dyDescent="0.15">
      <c r="A59">
        <v>57</v>
      </c>
      <c r="B59" s="49">
        <f t="shared" si="0"/>
        <v>45348</v>
      </c>
      <c r="C59" s="52">
        <f>'S9'!AH20</f>
        <v>46.5</v>
      </c>
    </row>
    <row r="60" spans="1:3" x14ac:dyDescent="0.15">
      <c r="A60">
        <v>58</v>
      </c>
      <c r="B60" s="49">
        <f t="shared" si="0"/>
        <v>45349</v>
      </c>
      <c r="C60" s="52">
        <f>'S9'!AH39</f>
        <v>44.5</v>
      </c>
    </row>
    <row r="61" spans="1:3" x14ac:dyDescent="0.15">
      <c r="A61">
        <v>59</v>
      </c>
      <c r="B61" s="49">
        <f t="shared" si="0"/>
        <v>45350</v>
      </c>
      <c r="C61" s="52">
        <f>'S9'!AH58</f>
        <v>44</v>
      </c>
    </row>
    <row r="62" spans="1:3" x14ac:dyDescent="0.15">
      <c r="A62">
        <v>60</v>
      </c>
      <c r="B62" s="49">
        <f t="shared" si="0"/>
        <v>45351</v>
      </c>
      <c r="C62" s="52">
        <f>'S9'!AH77</f>
        <v>42</v>
      </c>
    </row>
    <row r="63" spans="1:3" x14ac:dyDescent="0.15">
      <c r="A63">
        <v>61</v>
      </c>
      <c r="B63" s="49">
        <f t="shared" si="0"/>
        <v>45352</v>
      </c>
      <c r="C63" s="52">
        <f>'S9'!AH96</f>
        <v>40</v>
      </c>
    </row>
    <row r="64" spans="1:3" x14ac:dyDescent="0.15">
      <c r="A64">
        <v>62</v>
      </c>
      <c r="B64" s="49">
        <f t="shared" si="0"/>
        <v>45353</v>
      </c>
      <c r="C64" s="52">
        <f>'S9'!AH115</f>
        <v>38</v>
      </c>
    </row>
    <row r="65" spans="1:3" x14ac:dyDescent="0.15">
      <c r="A65">
        <v>63</v>
      </c>
      <c r="B65" s="49">
        <f t="shared" si="0"/>
        <v>45354</v>
      </c>
      <c r="C65" s="52">
        <f>'S9'!AH134</f>
        <v>0</v>
      </c>
    </row>
    <row r="66" spans="1:3" x14ac:dyDescent="0.15">
      <c r="A66">
        <v>64</v>
      </c>
      <c r="B66" s="49">
        <f t="shared" si="0"/>
        <v>45355</v>
      </c>
      <c r="C66" s="52">
        <f>'S10'!AH20</f>
        <v>42</v>
      </c>
    </row>
    <row r="67" spans="1:3" x14ac:dyDescent="0.15">
      <c r="A67">
        <v>65</v>
      </c>
      <c r="B67" s="49">
        <f t="shared" si="0"/>
        <v>45356</v>
      </c>
      <c r="C67" s="52">
        <f>'S10'!AH39</f>
        <v>40.5</v>
      </c>
    </row>
    <row r="68" spans="1:3" x14ac:dyDescent="0.15">
      <c r="A68">
        <v>66</v>
      </c>
      <c r="B68" s="49">
        <f t="shared" si="0"/>
        <v>45357</v>
      </c>
      <c r="C68" s="52">
        <f>'S10'!AH58</f>
        <v>44.5</v>
      </c>
    </row>
    <row r="69" spans="1:3" x14ac:dyDescent="0.15">
      <c r="A69">
        <v>67</v>
      </c>
      <c r="B69" s="49">
        <f t="shared" ref="B69:B127" si="1">B68+1</f>
        <v>45358</v>
      </c>
      <c r="C69" s="52">
        <f>'S10'!AH77</f>
        <v>38.5</v>
      </c>
    </row>
    <row r="70" spans="1:3" x14ac:dyDescent="0.15">
      <c r="A70">
        <v>68</v>
      </c>
      <c r="B70" s="49">
        <f t="shared" si="1"/>
        <v>45359</v>
      </c>
      <c r="C70" s="52">
        <f>'S10'!AH96</f>
        <v>38.5</v>
      </c>
    </row>
    <row r="71" spans="1:3" x14ac:dyDescent="0.15">
      <c r="A71">
        <v>69</v>
      </c>
      <c r="B71" s="49">
        <f t="shared" si="1"/>
        <v>45360</v>
      </c>
      <c r="C71" s="52">
        <f>'S10'!AH115</f>
        <v>34.5</v>
      </c>
    </row>
    <row r="72" spans="1:3" x14ac:dyDescent="0.15">
      <c r="A72">
        <v>70</v>
      </c>
      <c r="B72" s="49">
        <f t="shared" si="1"/>
        <v>45361</v>
      </c>
      <c r="C72" s="52">
        <f>'S10'!AH134</f>
        <v>0</v>
      </c>
    </row>
    <row r="73" spans="1:3" x14ac:dyDescent="0.15">
      <c r="A73">
        <v>71</v>
      </c>
      <c r="B73" s="49">
        <f t="shared" si="1"/>
        <v>45362</v>
      </c>
      <c r="C73" s="52">
        <f>'S11'!AH20</f>
        <v>38</v>
      </c>
    </row>
    <row r="74" spans="1:3" x14ac:dyDescent="0.15">
      <c r="A74">
        <v>72</v>
      </c>
      <c r="B74" s="49">
        <f t="shared" si="1"/>
        <v>45363</v>
      </c>
      <c r="C74" s="52">
        <f>'S11'!AH39</f>
        <v>36.5</v>
      </c>
    </row>
    <row r="75" spans="1:3" x14ac:dyDescent="0.15">
      <c r="A75">
        <v>73</v>
      </c>
      <c r="B75" s="49">
        <f t="shared" si="1"/>
        <v>45364</v>
      </c>
      <c r="C75" s="52">
        <f>'S11'!AH58</f>
        <v>38</v>
      </c>
    </row>
    <row r="76" spans="1:3" x14ac:dyDescent="0.15">
      <c r="A76">
        <v>74</v>
      </c>
      <c r="B76" s="49">
        <f t="shared" si="1"/>
        <v>45365</v>
      </c>
      <c r="C76" s="52">
        <f>'S11'!AH77</f>
        <v>40</v>
      </c>
    </row>
    <row r="77" spans="1:3" x14ac:dyDescent="0.15">
      <c r="A77">
        <v>75</v>
      </c>
      <c r="B77" s="49">
        <f t="shared" si="1"/>
        <v>45366</v>
      </c>
      <c r="C77" s="52">
        <f>'S11'!AH96</f>
        <v>40.5</v>
      </c>
    </row>
    <row r="78" spans="1:3" x14ac:dyDescent="0.15">
      <c r="A78">
        <v>76</v>
      </c>
      <c r="B78" s="49">
        <f t="shared" si="1"/>
        <v>45367</v>
      </c>
      <c r="C78" s="52">
        <f>'S11'!AH115</f>
        <v>32</v>
      </c>
    </row>
    <row r="79" spans="1:3" x14ac:dyDescent="0.15">
      <c r="A79">
        <v>77</v>
      </c>
      <c r="B79" s="49">
        <f t="shared" si="1"/>
        <v>45368</v>
      </c>
      <c r="C79" s="52">
        <f>'S11'!AH134</f>
        <v>0</v>
      </c>
    </row>
    <row r="80" spans="1:3" x14ac:dyDescent="0.15">
      <c r="A80">
        <v>78</v>
      </c>
      <c r="B80" s="49">
        <f t="shared" si="1"/>
        <v>45369</v>
      </c>
      <c r="C80" s="52">
        <f>'S12'!AH20</f>
        <v>42.5</v>
      </c>
    </row>
    <row r="81" spans="1:3" x14ac:dyDescent="0.15">
      <c r="A81">
        <v>79</v>
      </c>
      <c r="B81" s="49">
        <f t="shared" si="1"/>
        <v>45370</v>
      </c>
      <c r="C81" s="52">
        <f>'S12'!AH39</f>
        <v>52.5</v>
      </c>
    </row>
    <row r="82" spans="1:3" x14ac:dyDescent="0.15">
      <c r="A82">
        <v>80</v>
      </c>
      <c r="B82" s="49">
        <f t="shared" si="1"/>
        <v>45371</v>
      </c>
      <c r="C82" s="52">
        <f>'S12'!AH58</f>
        <v>50.5</v>
      </c>
    </row>
    <row r="83" spans="1:3" x14ac:dyDescent="0.15">
      <c r="A83">
        <v>81</v>
      </c>
      <c r="B83" s="49">
        <f t="shared" si="1"/>
        <v>45372</v>
      </c>
      <c r="C83" s="52">
        <f>'S12'!AH77</f>
        <v>44.5</v>
      </c>
    </row>
    <row r="84" spans="1:3" x14ac:dyDescent="0.15">
      <c r="A84">
        <v>82</v>
      </c>
      <c r="B84" s="49">
        <f t="shared" si="1"/>
        <v>45373</v>
      </c>
      <c r="C84" s="52">
        <f>'S12'!AH96</f>
        <v>52.5</v>
      </c>
    </row>
    <row r="85" spans="1:3" x14ac:dyDescent="0.15">
      <c r="A85">
        <v>83</v>
      </c>
      <c r="B85" s="49">
        <f t="shared" si="1"/>
        <v>45374</v>
      </c>
      <c r="C85" s="52">
        <f>'S12'!AH115</f>
        <v>47.5</v>
      </c>
    </row>
    <row r="86" spans="1:3" x14ac:dyDescent="0.15">
      <c r="A86">
        <v>84</v>
      </c>
      <c r="B86" s="49">
        <f t="shared" si="1"/>
        <v>45375</v>
      </c>
      <c r="C86" s="52">
        <f>'S12'!AH134</f>
        <v>0</v>
      </c>
    </row>
    <row r="87" spans="1:3" x14ac:dyDescent="0.15">
      <c r="A87">
        <v>85</v>
      </c>
      <c r="B87" s="49">
        <f t="shared" si="1"/>
        <v>45376</v>
      </c>
      <c r="C87" s="52">
        <f>'S13'!AH20</f>
        <v>47</v>
      </c>
    </row>
    <row r="88" spans="1:3" x14ac:dyDescent="0.15">
      <c r="A88">
        <v>86</v>
      </c>
      <c r="B88" s="49">
        <f t="shared" si="1"/>
        <v>45377</v>
      </c>
      <c r="C88" s="52">
        <f>'S13'!AH39</f>
        <v>43</v>
      </c>
    </row>
    <row r="89" spans="1:3" x14ac:dyDescent="0.15">
      <c r="A89">
        <v>87</v>
      </c>
      <c r="B89" s="49">
        <f t="shared" si="1"/>
        <v>45378</v>
      </c>
      <c r="C89" s="52">
        <f>'S13'!AH58</f>
        <v>40.5</v>
      </c>
    </row>
    <row r="90" spans="1:3" x14ac:dyDescent="0.15">
      <c r="A90">
        <v>88</v>
      </c>
      <c r="B90" s="49">
        <f t="shared" si="1"/>
        <v>45379</v>
      </c>
      <c r="C90" s="52">
        <f>'S13'!AH77</f>
        <v>0</v>
      </c>
    </row>
    <row r="91" spans="1:3" x14ac:dyDescent="0.15">
      <c r="A91">
        <v>89</v>
      </c>
      <c r="B91" s="49">
        <f t="shared" si="1"/>
        <v>45380</v>
      </c>
      <c r="C91" s="52">
        <f>'S13'!AH96</f>
        <v>0</v>
      </c>
    </row>
    <row r="92" spans="1:3" x14ac:dyDescent="0.15">
      <c r="A92">
        <v>90</v>
      </c>
      <c r="B92" s="49">
        <f t="shared" si="1"/>
        <v>45381</v>
      </c>
      <c r="C92" s="52">
        <f>'S13'!AH115</f>
        <v>40.5</v>
      </c>
    </row>
    <row r="93" spans="1:3" x14ac:dyDescent="0.15">
      <c r="A93">
        <v>91</v>
      </c>
      <c r="B93" s="49">
        <f t="shared" si="1"/>
        <v>45382</v>
      </c>
      <c r="C93" s="52">
        <f>'S13'!AH134</f>
        <v>0</v>
      </c>
    </row>
    <row r="94" spans="1:3" x14ac:dyDescent="0.15">
      <c r="A94">
        <v>92</v>
      </c>
      <c r="B94" s="49">
        <f t="shared" si="1"/>
        <v>45383</v>
      </c>
      <c r="C94" s="52">
        <f>'S14'!AH20</f>
        <v>0</v>
      </c>
    </row>
    <row r="95" spans="1:3" x14ac:dyDescent="0.15">
      <c r="A95">
        <v>93</v>
      </c>
      <c r="B95" s="49">
        <f t="shared" si="1"/>
        <v>45384</v>
      </c>
      <c r="C95" s="52">
        <f>'S14'!AH39</f>
        <v>39.5</v>
      </c>
    </row>
    <row r="96" spans="1:3" x14ac:dyDescent="0.15">
      <c r="A96">
        <v>94</v>
      </c>
      <c r="B96" s="49">
        <f t="shared" si="1"/>
        <v>45385</v>
      </c>
      <c r="C96" s="52">
        <f>'S14'!AH58</f>
        <v>38.5</v>
      </c>
    </row>
    <row r="97" spans="1:3" x14ac:dyDescent="0.15">
      <c r="A97">
        <v>95</v>
      </c>
      <c r="B97" s="49">
        <f t="shared" si="1"/>
        <v>45386</v>
      </c>
      <c r="C97" s="52">
        <f>'S14'!AH77</f>
        <v>45</v>
      </c>
    </row>
    <row r="98" spans="1:3" x14ac:dyDescent="0.15">
      <c r="A98">
        <v>96</v>
      </c>
      <c r="B98" s="49">
        <f t="shared" si="1"/>
        <v>45387</v>
      </c>
      <c r="C98" s="52">
        <f>'S14'!AH96</f>
        <v>42.5</v>
      </c>
    </row>
    <row r="99" spans="1:3" x14ac:dyDescent="0.15">
      <c r="A99">
        <v>97</v>
      </c>
      <c r="B99" s="49">
        <f t="shared" si="1"/>
        <v>45388</v>
      </c>
      <c r="C99" s="52">
        <f>'S14'!AH115</f>
        <v>36.5</v>
      </c>
    </row>
    <row r="100" spans="1:3" x14ac:dyDescent="0.15">
      <c r="A100">
        <v>98</v>
      </c>
      <c r="B100" s="49">
        <f t="shared" si="1"/>
        <v>45389</v>
      </c>
      <c r="C100" s="52">
        <f>'S14'!AH134</f>
        <v>0</v>
      </c>
    </row>
    <row r="101" spans="1:3" x14ac:dyDescent="0.15">
      <c r="A101">
        <v>99</v>
      </c>
      <c r="B101" s="49">
        <f t="shared" si="1"/>
        <v>45390</v>
      </c>
      <c r="C101" s="52">
        <f>'S15'!AH20</f>
        <v>48</v>
      </c>
    </row>
    <row r="102" spans="1:3" x14ac:dyDescent="0.15">
      <c r="A102">
        <v>100</v>
      </c>
      <c r="B102" s="49">
        <f t="shared" si="1"/>
        <v>45391</v>
      </c>
      <c r="C102" s="52">
        <f>'S15'!AH39</f>
        <v>46</v>
      </c>
    </row>
    <row r="103" spans="1:3" x14ac:dyDescent="0.15">
      <c r="A103">
        <v>101</v>
      </c>
      <c r="B103" s="49">
        <f t="shared" si="1"/>
        <v>45392</v>
      </c>
      <c r="C103" s="52">
        <f>'S15'!AH58</f>
        <v>44.5</v>
      </c>
    </row>
    <row r="104" spans="1:3" x14ac:dyDescent="0.15">
      <c r="A104">
        <v>102</v>
      </c>
      <c r="B104" s="49">
        <f t="shared" si="1"/>
        <v>45393</v>
      </c>
      <c r="C104" s="52">
        <f>'S15'!AH77</f>
        <v>35.75</v>
      </c>
    </row>
    <row r="105" spans="1:3" x14ac:dyDescent="0.15">
      <c r="A105">
        <v>103</v>
      </c>
      <c r="B105" s="49">
        <f t="shared" si="1"/>
        <v>45394</v>
      </c>
      <c r="C105" s="52">
        <f>'S15'!AH96</f>
        <v>51.5</v>
      </c>
    </row>
    <row r="106" spans="1:3" x14ac:dyDescent="0.15">
      <c r="A106">
        <v>104</v>
      </c>
      <c r="B106" s="49">
        <f t="shared" si="1"/>
        <v>45395</v>
      </c>
      <c r="C106" s="52">
        <f>'S15'!AH115</f>
        <v>28</v>
      </c>
    </row>
    <row r="107" spans="1:3" x14ac:dyDescent="0.15">
      <c r="A107">
        <v>105</v>
      </c>
      <c r="B107" s="49">
        <f t="shared" si="1"/>
        <v>45396</v>
      </c>
      <c r="C107" s="52">
        <f>'S15'!AH134</f>
        <v>0</v>
      </c>
    </row>
    <row r="108" spans="1:3" x14ac:dyDescent="0.15">
      <c r="A108">
        <v>106</v>
      </c>
      <c r="B108" s="49">
        <f t="shared" si="1"/>
        <v>45397</v>
      </c>
      <c r="C108" s="52">
        <f>'S16'!AH20</f>
        <v>46.5</v>
      </c>
    </row>
    <row r="109" spans="1:3" x14ac:dyDescent="0.15">
      <c r="A109">
        <v>107</v>
      </c>
      <c r="B109" s="49">
        <f t="shared" si="1"/>
        <v>45398</v>
      </c>
      <c r="C109" s="52">
        <f>'S16'!AH39</f>
        <v>40.5</v>
      </c>
    </row>
    <row r="110" spans="1:3" x14ac:dyDescent="0.15">
      <c r="A110">
        <v>108</v>
      </c>
      <c r="B110" s="49">
        <f t="shared" si="1"/>
        <v>45399</v>
      </c>
      <c r="C110" s="52">
        <f>'S16'!AH58</f>
        <v>41</v>
      </c>
    </row>
    <row r="111" spans="1:3" x14ac:dyDescent="0.15">
      <c r="A111">
        <v>109</v>
      </c>
      <c r="B111" s="49">
        <f t="shared" si="1"/>
        <v>45400</v>
      </c>
      <c r="C111" s="52">
        <f>'S16'!AH77</f>
        <v>35.5</v>
      </c>
    </row>
    <row r="112" spans="1:3" x14ac:dyDescent="0.15">
      <c r="A112">
        <v>110</v>
      </c>
      <c r="B112" s="49">
        <f t="shared" si="1"/>
        <v>45401</v>
      </c>
      <c r="C112" s="52">
        <f>'S16'!AH96</f>
        <v>40.5</v>
      </c>
    </row>
    <row r="113" spans="1:3" x14ac:dyDescent="0.15">
      <c r="A113">
        <v>111</v>
      </c>
      <c r="B113" s="49">
        <f t="shared" si="1"/>
        <v>45402</v>
      </c>
      <c r="C113" s="52">
        <f>'S16'!AH115</f>
        <v>36.5</v>
      </c>
    </row>
    <row r="114" spans="1:3" x14ac:dyDescent="0.15">
      <c r="A114">
        <v>112</v>
      </c>
      <c r="B114" s="49">
        <f t="shared" si="1"/>
        <v>45403</v>
      </c>
      <c r="C114" s="52">
        <f>'S16'!AH134</f>
        <v>0</v>
      </c>
    </row>
    <row r="115" spans="1:3" x14ac:dyDescent="0.15">
      <c r="A115">
        <v>113</v>
      </c>
      <c r="B115" s="49">
        <f t="shared" si="1"/>
        <v>45404</v>
      </c>
      <c r="C115" s="52">
        <f>'S17'!AH20</f>
        <v>42.5</v>
      </c>
    </row>
    <row r="116" spans="1:3" x14ac:dyDescent="0.15">
      <c r="A116">
        <v>114</v>
      </c>
      <c r="B116" s="49">
        <f t="shared" si="1"/>
        <v>45405</v>
      </c>
      <c r="C116" s="52">
        <f>'S17'!AH39</f>
        <v>40</v>
      </c>
    </row>
    <row r="117" spans="1:3" x14ac:dyDescent="0.15">
      <c r="A117">
        <v>115</v>
      </c>
      <c r="B117" s="49">
        <f t="shared" si="1"/>
        <v>45406</v>
      </c>
      <c r="C117" s="52">
        <f>'S17'!AH58</f>
        <v>40.5</v>
      </c>
    </row>
    <row r="118" spans="1:3" x14ac:dyDescent="0.15">
      <c r="A118">
        <v>116</v>
      </c>
      <c r="B118" s="49">
        <f t="shared" si="1"/>
        <v>45407</v>
      </c>
      <c r="C118" s="52">
        <f>'S17'!AH77</f>
        <v>42</v>
      </c>
    </row>
    <row r="119" spans="1:3" x14ac:dyDescent="0.15">
      <c r="A119">
        <v>117</v>
      </c>
      <c r="B119" s="49">
        <f t="shared" si="1"/>
        <v>45408</v>
      </c>
      <c r="C119" s="52">
        <f>'S17'!AH96</f>
        <v>40</v>
      </c>
    </row>
    <row r="120" spans="1:3" x14ac:dyDescent="0.15">
      <c r="A120">
        <v>118</v>
      </c>
      <c r="B120" s="49">
        <f t="shared" si="1"/>
        <v>45409</v>
      </c>
      <c r="C120" s="52">
        <f>'S17'!AH115</f>
        <v>36</v>
      </c>
    </row>
    <row r="121" spans="1:3" x14ac:dyDescent="0.15">
      <c r="A121">
        <v>119</v>
      </c>
      <c r="B121" s="49">
        <f t="shared" si="1"/>
        <v>45410</v>
      </c>
      <c r="C121" s="52">
        <f>'S17'!AH134</f>
        <v>0</v>
      </c>
    </row>
    <row r="122" spans="1:3" x14ac:dyDescent="0.15">
      <c r="A122">
        <v>120</v>
      </c>
      <c r="B122" s="49">
        <f t="shared" si="1"/>
        <v>45411</v>
      </c>
      <c r="C122" s="52">
        <f>'S18'!AH20</f>
        <v>38.5</v>
      </c>
    </row>
    <row r="123" spans="1:3" x14ac:dyDescent="0.15">
      <c r="A123">
        <v>121</v>
      </c>
      <c r="B123" s="49">
        <f t="shared" si="1"/>
        <v>45412</v>
      </c>
      <c r="C123" s="52">
        <f>'S18'!AH39</f>
        <v>34.5</v>
      </c>
    </row>
    <row r="124" spans="1:3" x14ac:dyDescent="0.15">
      <c r="A124">
        <v>122</v>
      </c>
      <c r="B124" s="49">
        <f t="shared" si="1"/>
        <v>45413</v>
      </c>
      <c r="C124" s="52">
        <f>'S18'!AH58</f>
        <v>0</v>
      </c>
    </row>
    <row r="125" spans="1:3" x14ac:dyDescent="0.15">
      <c r="A125">
        <v>123</v>
      </c>
      <c r="B125" s="49">
        <f t="shared" si="1"/>
        <v>45414</v>
      </c>
      <c r="C125" s="52">
        <f>'S18'!AH77</f>
        <v>34.5</v>
      </c>
    </row>
    <row r="126" spans="1:3" x14ac:dyDescent="0.15">
      <c r="A126">
        <v>124</v>
      </c>
      <c r="B126" s="49">
        <f t="shared" si="1"/>
        <v>45415</v>
      </c>
      <c r="C126" s="52">
        <f>'S18'!AH96</f>
        <v>40.5</v>
      </c>
    </row>
    <row r="127" spans="1:3" x14ac:dyDescent="0.15">
      <c r="A127">
        <v>125</v>
      </c>
      <c r="B127" s="49">
        <f t="shared" si="1"/>
        <v>45416</v>
      </c>
      <c r="C127" s="52">
        <f>'S18'!AH115</f>
        <v>30.5</v>
      </c>
    </row>
    <row r="128" spans="1:3" x14ac:dyDescent="0.15">
      <c r="A128">
        <v>126</v>
      </c>
      <c r="B128" s="49">
        <f>B127+1</f>
        <v>45417</v>
      </c>
      <c r="C128" s="52">
        <f>'S18'!AH134</f>
        <v>0</v>
      </c>
    </row>
    <row r="129" spans="1:3" x14ac:dyDescent="0.15">
      <c r="A129">
        <v>127</v>
      </c>
      <c r="B129" s="49">
        <f t="shared" ref="B129:B192" si="2">B128+1</f>
        <v>45418</v>
      </c>
      <c r="C129" s="52">
        <f>'S19'!AH20</f>
        <v>40</v>
      </c>
    </row>
    <row r="130" spans="1:3" x14ac:dyDescent="0.15">
      <c r="A130">
        <v>128</v>
      </c>
      <c r="B130" s="49">
        <f t="shared" si="2"/>
        <v>45419</v>
      </c>
      <c r="C130" s="52">
        <f>'S19'!AH39</f>
        <v>36</v>
      </c>
    </row>
    <row r="131" spans="1:3" x14ac:dyDescent="0.15">
      <c r="A131">
        <v>129</v>
      </c>
      <c r="B131" s="49">
        <f t="shared" si="2"/>
        <v>45420</v>
      </c>
      <c r="C131" s="52">
        <f>'S19'!AH58</f>
        <v>36</v>
      </c>
    </row>
    <row r="132" spans="1:3" x14ac:dyDescent="0.15">
      <c r="A132">
        <v>130</v>
      </c>
      <c r="B132" s="49">
        <f t="shared" si="2"/>
        <v>45421</v>
      </c>
      <c r="C132" s="52">
        <f>'S19'!AH77</f>
        <v>36</v>
      </c>
    </row>
    <row r="133" spans="1:3" x14ac:dyDescent="0.15">
      <c r="A133">
        <v>131</v>
      </c>
      <c r="B133" s="49">
        <f t="shared" si="2"/>
        <v>45422</v>
      </c>
      <c r="C133" s="52">
        <f>'S19'!AH96</f>
        <v>42</v>
      </c>
    </row>
    <row r="134" spans="1:3" x14ac:dyDescent="0.15">
      <c r="A134">
        <v>132</v>
      </c>
      <c r="B134" s="49">
        <f t="shared" si="2"/>
        <v>45423</v>
      </c>
      <c r="C134" s="52">
        <f>'S19'!AH115</f>
        <v>32</v>
      </c>
    </row>
    <row r="135" spans="1:3" x14ac:dyDescent="0.15">
      <c r="A135">
        <v>133</v>
      </c>
      <c r="B135" s="49">
        <f t="shared" si="2"/>
        <v>45424</v>
      </c>
      <c r="C135" s="52">
        <f>'S19'!AH134</f>
        <v>0</v>
      </c>
    </row>
    <row r="136" spans="1:3" x14ac:dyDescent="0.15">
      <c r="A136">
        <v>134</v>
      </c>
      <c r="B136" s="49">
        <f t="shared" si="2"/>
        <v>45425</v>
      </c>
      <c r="C136" s="52">
        <f>'S20'!AH20</f>
        <v>50</v>
      </c>
    </row>
    <row r="137" spans="1:3" x14ac:dyDescent="0.15">
      <c r="A137">
        <v>135</v>
      </c>
      <c r="B137" s="49">
        <f t="shared" si="2"/>
        <v>45426</v>
      </c>
      <c r="C137" s="52">
        <f>'S20'!AH39</f>
        <v>36</v>
      </c>
    </row>
    <row r="138" spans="1:3" x14ac:dyDescent="0.15">
      <c r="A138">
        <v>136</v>
      </c>
      <c r="B138" s="49">
        <f t="shared" si="2"/>
        <v>45427</v>
      </c>
      <c r="C138" s="52">
        <f>'S20'!AH58</f>
        <v>40</v>
      </c>
    </row>
    <row r="139" spans="1:3" x14ac:dyDescent="0.15">
      <c r="A139">
        <v>137</v>
      </c>
      <c r="B139" s="49">
        <f t="shared" si="2"/>
        <v>45428</v>
      </c>
      <c r="C139" s="52">
        <f>'S20'!AH77</f>
        <v>44</v>
      </c>
    </row>
    <row r="140" spans="1:3" x14ac:dyDescent="0.15">
      <c r="A140">
        <v>138</v>
      </c>
      <c r="B140" s="49">
        <f t="shared" si="2"/>
        <v>45429</v>
      </c>
      <c r="C140" s="52">
        <f>'S20'!AH96</f>
        <v>40</v>
      </c>
    </row>
    <row r="141" spans="1:3" x14ac:dyDescent="0.15">
      <c r="A141">
        <v>139</v>
      </c>
      <c r="B141" s="49">
        <f t="shared" si="2"/>
        <v>45430</v>
      </c>
      <c r="C141" s="52">
        <f>'S20'!AH115</f>
        <v>38</v>
      </c>
    </row>
    <row r="142" spans="1:3" x14ac:dyDescent="0.15">
      <c r="A142">
        <v>140</v>
      </c>
      <c r="B142" s="49">
        <f t="shared" si="2"/>
        <v>45431</v>
      </c>
      <c r="C142" s="52">
        <f>'S20'!AH134</f>
        <v>0</v>
      </c>
    </row>
    <row r="143" spans="1:3" x14ac:dyDescent="0.15">
      <c r="A143">
        <v>141</v>
      </c>
      <c r="B143" s="49">
        <f t="shared" si="2"/>
        <v>45432</v>
      </c>
      <c r="C143" s="52">
        <f>'S21'!AH20</f>
        <v>44</v>
      </c>
    </row>
    <row r="144" spans="1:3" x14ac:dyDescent="0.15">
      <c r="A144">
        <v>142</v>
      </c>
      <c r="B144" s="49">
        <f t="shared" si="2"/>
        <v>45433</v>
      </c>
      <c r="C144" s="52">
        <f>'S21'!AH39</f>
        <v>36</v>
      </c>
    </row>
    <row r="145" spans="1:3" x14ac:dyDescent="0.15">
      <c r="A145">
        <v>143</v>
      </c>
      <c r="B145" s="49">
        <f t="shared" si="2"/>
        <v>45434</v>
      </c>
      <c r="C145" s="52">
        <f>'S21'!AH58</f>
        <v>40</v>
      </c>
    </row>
    <row r="146" spans="1:3" x14ac:dyDescent="0.15">
      <c r="A146">
        <v>144</v>
      </c>
      <c r="B146" s="49">
        <f t="shared" si="2"/>
        <v>45435</v>
      </c>
      <c r="C146" s="52">
        <f>'S21'!AH77</f>
        <v>40</v>
      </c>
    </row>
    <row r="147" spans="1:3" x14ac:dyDescent="0.15">
      <c r="A147">
        <v>145</v>
      </c>
      <c r="B147" s="49">
        <f t="shared" si="2"/>
        <v>45436</v>
      </c>
      <c r="C147" s="52">
        <f>'S21'!AH96</f>
        <v>40</v>
      </c>
    </row>
    <row r="148" spans="1:3" x14ac:dyDescent="0.15">
      <c r="A148">
        <v>146</v>
      </c>
      <c r="B148" s="49">
        <f t="shared" si="2"/>
        <v>45437</v>
      </c>
      <c r="C148" s="52">
        <f>'S21'!AH115</f>
        <v>34</v>
      </c>
    </row>
    <row r="149" spans="1:3" x14ac:dyDescent="0.15">
      <c r="A149">
        <v>147</v>
      </c>
      <c r="B149" s="49">
        <f t="shared" si="2"/>
        <v>45438</v>
      </c>
      <c r="C149" s="52">
        <f>'S21'!AH134</f>
        <v>0</v>
      </c>
    </row>
    <row r="150" spans="1:3" x14ac:dyDescent="0.15">
      <c r="A150">
        <v>148</v>
      </c>
      <c r="B150" s="49">
        <f t="shared" si="2"/>
        <v>45439</v>
      </c>
      <c r="C150" s="52">
        <f>'S22'!AH20</f>
        <v>36</v>
      </c>
    </row>
    <row r="151" spans="1:3" x14ac:dyDescent="0.15">
      <c r="A151">
        <v>149</v>
      </c>
      <c r="B151" s="49">
        <f t="shared" si="2"/>
        <v>45440</v>
      </c>
      <c r="C151" s="52">
        <f>'S22'!AH39</f>
        <v>34</v>
      </c>
    </row>
    <row r="152" spans="1:3" x14ac:dyDescent="0.15">
      <c r="A152">
        <v>150</v>
      </c>
      <c r="B152" s="49">
        <f t="shared" si="2"/>
        <v>45441</v>
      </c>
      <c r="C152" s="52">
        <f>'S22'!AH58</f>
        <v>34</v>
      </c>
    </row>
    <row r="153" spans="1:3" x14ac:dyDescent="0.15">
      <c r="A153">
        <v>151</v>
      </c>
      <c r="B153" s="49">
        <f t="shared" si="2"/>
        <v>45442</v>
      </c>
      <c r="C153" s="52">
        <f>'S22'!AH77</f>
        <v>34</v>
      </c>
    </row>
    <row r="154" spans="1:3" x14ac:dyDescent="0.15">
      <c r="A154">
        <v>152</v>
      </c>
      <c r="B154" s="49">
        <f t="shared" si="2"/>
        <v>45443</v>
      </c>
      <c r="C154" s="52">
        <f>'S22'!AH96</f>
        <v>34</v>
      </c>
    </row>
    <row r="155" spans="1:3" x14ac:dyDescent="0.15">
      <c r="A155">
        <v>153</v>
      </c>
      <c r="B155" s="49">
        <f t="shared" si="2"/>
        <v>45444</v>
      </c>
      <c r="C155" s="52">
        <f>'S22'!AH115</f>
        <v>30</v>
      </c>
    </row>
    <row r="156" spans="1:3" x14ac:dyDescent="0.15">
      <c r="A156">
        <v>154</v>
      </c>
      <c r="B156" s="49">
        <f t="shared" si="2"/>
        <v>45445</v>
      </c>
      <c r="C156" s="52">
        <f>'S22'!AH134</f>
        <v>0</v>
      </c>
    </row>
    <row r="157" spans="1:3" x14ac:dyDescent="0.15">
      <c r="A157">
        <v>155</v>
      </c>
      <c r="B157" s="49">
        <f t="shared" si="2"/>
        <v>45446</v>
      </c>
      <c r="C157" s="52">
        <f>'S23'!AH20</f>
        <v>42.5</v>
      </c>
    </row>
    <row r="158" spans="1:3" x14ac:dyDescent="0.15">
      <c r="A158">
        <v>156</v>
      </c>
      <c r="B158" s="49">
        <f t="shared" si="2"/>
        <v>45447</v>
      </c>
      <c r="C158" s="52">
        <f>'S23'!AH39</f>
        <v>35.5</v>
      </c>
    </row>
    <row r="159" spans="1:3" x14ac:dyDescent="0.15">
      <c r="A159">
        <v>157</v>
      </c>
      <c r="B159" s="49">
        <f t="shared" si="2"/>
        <v>45448</v>
      </c>
      <c r="C159" s="52">
        <f>'S23'!AH58</f>
        <v>32</v>
      </c>
    </row>
    <row r="160" spans="1:3" x14ac:dyDescent="0.15">
      <c r="A160">
        <v>158</v>
      </c>
      <c r="B160" s="49">
        <f t="shared" si="2"/>
        <v>45449</v>
      </c>
      <c r="C160" s="52">
        <f>'S23'!AH77</f>
        <v>40</v>
      </c>
    </row>
    <row r="161" spans="1:3" x14ac:dyDescent="0.15">
      <c r="A161">
        <v>159</v>
      </c>
      <c r="B161" s="49">
        <f t="shared" si="2"/>
        <v>45450</v>
      </c>
      <c r="C161" s="52">
        <f>'S23'!AH96</f>
        <v>40</v>
      </c>
    </row>
    <row r="162" spans="1:3" x14ac:dyDescent="0.15">
      <c r="A162">
        <v>160</v>
      </c>
      <c r="B162" s="49">
        <f t="shared" si="2"/>
        <v>45451</v>
      </c>
      <c r="C162" s="52">
        <f>'S23'!AH115</f>
        <v>30</v>
      </c>
    </row>
    <row r="163" spans="1:3" x14ac:dyDescent="0.15">
      <c r="A163">
        <v>161</v>
      </c>
      <c r="B163" s="49">
        <f t="shared" si="2"/>
        <v>45452</v>
      </c>
      <c r="C163" s="52">
        <f>'S23'!AH134</f>
        <v>0</v>
      </c>
    </row>
    <row r="164" spans="1:3" x14ac:dyDescent="0.15">
      <c r="A164">
        <v>162</v>
      </c>
      <c r="B164" s="49">
        <f t="shared" si="2"/>
        <v>45453</v>
      </c>
      <c r="C164" s="52">
        <f>'S24'!AH20</f>
        <v>40.5</v>
      </c>
    </row>
    <row r="165" spans="1:3" x14ac:dyDescent="0.15">
      <c r="A165">
        <v>163</v>
      </c>
      <c r="B165" s="49">
        <f t="shared" si="2"/>
        <v>45454</v>
      </c>
      <c r="C165" s="52">
        <f>'S24'!AH39</f>
        <v>40.5</v>
      </c>
    </row>
    <row r="166" spans="1:3" x14ac:dyDescent="0.15">
      <c r="A166">
        <v>164</v>
      </c>
      <c r="B166" s="49">
        <f t="shared" si="2"/>
        <v>45455</v>
      </c>
      <c r="C166" s="52">
        <f>'S24'!AH58</f>
        <v>38.5</v>
      </c>
    </row>
    <row r="167" spans="1:3" x14ac:dyDescent="0.15">
      <c r="A167">
        <v>165</v>
      </c>
      <c r="B167" s="49">
        <f t="shared" si="2"/>
        <v>45456</v>
      </c>
      <c r="C167" s="52">
        <f>'S24'!AH77</f>
        <v>38.5</v>
      </c>
    </row>
    <row r="168" spans="1:3" x14ac:dyDescent="0.15">
      <c r="A168">
        <v>166</v>
      </c>
      <c r="B168" s="49">
        <f t="shared" si="2"/>
        <v>45457</v>
      </c>
      <c r="C168" s="52">
        <f>'S24'!AH96</f>
        <v>44.5</v>
      </c>
    </row>
    <row r="169" spans="1:3" x14ac:dyDescent="0.15">
      <c r="A169">
        <v>167</v>
      </c>
      <c r="B169" s="49">
        <f t="shared" si="2"/>
        <v>45458</v>
      </c>
      <c r="C169" s="52">
        <f>'S24'!AH115</f>
        <v>33.5</v>
      </c>
    </row>
    <row r="170" spans="1:3" x14ac:dyDescent="0.15">
      <c r="A170">
        <v>168</v>
      </c>
      <c r="B170" s="49">
        <f t="shared" si="2"/>
        <v>45459</v>
      </c>
      <c r="C170" s="52">
        <f>'S24'!AH134</f>
        <v>0</v>
      </c>
    </row>
    <row r="171" spans="1:3" x14ac:dyDescent="0.15">
      <c r="A171">
        <v>169</v>
      </c>
      <c r="B171" s="49">
        <f t="shared" si="2"/>
        <v>45460</v>
      </c>
      <c r="C171" s="52">
        <f>'S25'!AH20</f>
        <v>40.5</v>
      </c>
    </row>
    <row r="172" spans="1:3" x14ac:dyDescent="0.15">
      <c r="A172">
        <v>170</v>
      </c>
      <c r="B172" s="49">
        <f t="shared" si="2"/>
        <v>45461</v>
      </c>
      <c r="C172" s="52">
        <f>'S25'!AH39</f>
        <v>36.5</v>
      </c>
    </row>
    <row r="173" spans="1:3" x14ac:dyDescent="0.15">
      <c r="A173">
        <v>171</v>
      </c>
      <c r="B173" s="49">
        <f t="shared" si="2"/>
        <v>45462</v>
      </c>
      <c r="C173" s="52">
        <f>'S25'!AH58</f>
        <v>44</v>
      </c>
    </row>
    <row r="174" spans="1:3" x14ac:dyDescent="0.15">
      <c r="A174">
        <v>172</v>
      </c>
      <c r="B174" s="49">
        <f t="shared" si="2"/>
        <v>45463</v>
      </c>
      <c r="C174" s="52">
        <f>'S25'!AH77</f>
        <v>38</v>
      </c>
    </row>
    <row r="175" spans="1:3" x14ac:dyDescent="0.15">
      <c r="A175">
        <v>173</v>
      </c>
      <c r="B175" s="49">
        <f t="shared" si="2"/>
        <v>45464</v>
      </c>
      <c r="C175" s="52">
        <f>'S25'!AH96</f>
        <v>36</v>
      </c>
    </row>
    <row r="176" spans="1:3" x14ac:dyDescent="0.15">
      <c r="A176">
        <v>174</v>
      </c>
      <c r="B176" s="49">
        <f t="shared" si="2"/>
        <v>45465</v>
      </c>
      <c r="C176" s="52">
        <f>'S25'!AH115</f>
        <v>30</v>
      </c>
    </row>
    <row r="177" spans="1:3" x14ac:dyDescent="0.15">
      <c r="A177">
        <v>175</v>
      </c>
      <c r="B177" s="49">
        <f t="shared" si="2"/>
        <v>45466</v>
      </c>
      <c r="C177" s="52">
        <f>'S25'!AH134</f>
        <v>0</v>
      </c>
    </row>
    <row r="178" spans="1:3" x14ac:dyDescent="0.15">
      <c r="A178">
        <v>176</v>
      </c>
      <c r="B178" s="49">
        <f t="shared" si="2"/>
        <v>45467</v>
      </c>
      <c r="C178" s="52">
        <f>'S26'!AH20</f>
        <v>40.5</v>
      </c>
    </row>
    <row r="179" spans="1:3" x14ac:dyDescent="0.15">
      <c r="A179">
        <v>177</v>
      </c>
      <c r="B179" s="49">
        <f t="shared" si="2"/>
        <v>45468</v>
      </c>
      <c r="C179" s="52">
        <f>'S26'!AH39</f>
        <v>38.5</v>
      </c>
    </row>
    <row r="180" spans="1:3" x14ac:dyDescent="0.15">
      <c r="A180">
        <v>178</v>
      </c>
      <c r="B180" s="49">
        <f t="shared" si="2"/>
        <v>45469</v>
      </c>
      <c r="C180" s="52">
        <f>'S26'!AH58</f>
        <v>38.5</v>
      </c>
    </row>
    <row r="181" spans="1:3" x14ac:dyDescent="0.15">
      <c r="A181">
        <v>179</v>
      </c>
      <c r="B181" s="49">
        <f t="shared" si="2"/>
        <v>45470</v>
      </c>
      <c r="C181" s="52">
        <f>'S26'!AH77</f>
        <v>33.5</v>
      </c>
    </row>
    <row r="182" spans="1:3" x14ac:dyDescent="0.15">
      <c r="A182">
        <v>180</v>
      </c>
      <c r="B182" s="49">
        <f t="shared" si="2"/>
        <v>45471</v>
      </c>
      <c r="C182" s="52"/>
    </row>
    <row r="183" spans="1:3" x14ac:dyDescent="0.15">
      <c r="A183">
        <v>181</v>
      </c>
      <c r="B183" s="49">
        <f t="shared" si="2"/>
        <v>45472</v>
      </c>
      <c r="C183" s="52"/>
    </row>
    <row r="184" spans="1:3" x14ac:dyDescent="0.15">
      <c r="A184">
        <v>182</v>
      </c>
      <c r="B184" s="49">
        <f t="shared" si="2"/>
        <v>45473</v>
      </c>
      <c r="C184" s="52"/>
    </row>
    <row r="185" spans="1:3" x14ac:dyDescent="0.15">
      <c r="A185">
        <v>183</v>
      </c>
      <c r="B185" s="49">
        <f t="shared" si="2"/>
        <v>45474</v>
      </c>
      <c r="C185" s="52"/>
    </row>
    <row r="186" spans="1:3" x14ac:dyDescent="0.15">
      <c r="A186">
        <v>184</v>
      </c>
      <c r="B186" s="49">
        <f t="shared" si="2"/>
        <v>45475</v>
      </c>
      <c r="C186" s="52"/>
    </row>
    <row r="187" spans="1:3" x14ac:dyDescent="0.15">
      <c r="A187">
        <v>185</v>
      </c>
      <c r="B187" s="49">
        <f t="shared" si="2"/>
        <v>45476</v>
      </c>
      <c r="C187" s="52"/>
    </row>
    <row r="188" spans="1:3" x14ac:dyDescent="0.15">
      <c r="A188">
        <v>186</v>
      </c>
      <c r="B188" s="49">
        <f t="shared" si="2"/>
        <v>45477</v>
      </c>
      <c r="C188" s="52"/>
    </row>
    <row r="189" spans="1:3" x14ac:dyDescent="0.15">
      <c r="A189">
        <v>187</v>
      </c>
      <c r="B189" s="49">
        <f t="shared" si="2"/>
        <v>45478</v>
      </c>
      <c r="C189" s="52"/>
    </row>
    <row r="190" spans="1:3" x14ac:dyDescent="0.15">
      <c r="A190">
        <v>188</v>
      </c>
      <c r="B190" s="49">
        <f t="shared" si="2"/>
        <v>45479</v>
      </c>
      <c r="C190" s="52"/>
    </row>
    <row r="191" spans="1:3" x14ac:dyDescent="0.15">
      <c r="A191">
        <v>189</v>
      </c>
      <c r="B191" s="49">
        <f t="shared" si="2"/>
        <v>45480</v>
      </c>
      <c r="C191" s="52"/>
    </row>
    <row r="192" spans="1:3" x14ac:dyDescent="0.15">
      <c r="A192">
        <v>190</v>
      </c>
      <c r="B192" s="49">
        <f t="shared" si="2"/>
        <v>45481</v>
      </c>
      <c r="C192" s="52"/>
    </row>
    <row r="193" spans="1:3" x14ac:dyDescent="0.15">
      <c r="A193">
        <v>191</v>
      </c>
      <c r="B193" s="49">
        <f t="shared" ref="B193:B256" si="3">B192+1</f>
        <v>45482</v>
      </c>
      <c r="C193" s="52"/>
    </row>
    <row r="194" spans="1:3" x14ac:dyDescent="0.15">
      <c r="A194">
        <v>192</v>
      </c>
      <c r="B194" s="49">
        <f t="shared" si="3"/>
        <v>45483</v>
      </c>
      <c r="C194" s="52"/>
    </row>
    <row r="195" spans="1:3" x14ac:dyDescent="0.15">
      <c r="A195">
        <v>193</v>
      </c>
      <c r="B195" s="49">
        <f t="shared" si="3"/>
        <v>45484</v>
      </c>
      <c r="C195" s="52"/>
    </row>
    <row r="196" spans="1:3" x14ac:dyDescent="0.15">
      <c r="A196">
        <v>194</v>
      </c>
      <c r="B196" s="49">
        <f t="shared" si="3"/>
        <v>45485</v>
      </c>
      <c r="C196" s="52"/>
    </row>
    <row r="197" spans="1:3" x14ac:dyDescent="0.15">
      <c r="A197">
        <v>195</v>
      </c>
      <c r="B197" s="49">
        <f t="shared" si="3"/>
        <v>45486</v>
      </c>
      <c r="C197" s="52"/>
    </row>
    <row r="198" spans="1:3" x14ac:dyDescent="0.15">
      <c r="A198">
        <v>196</v>
      </c>
      <c r="B198" s="49">
        <f t="shared" si="3"/>
        <v>45487</v>
      </c>
      <c r="C198" s="52"/>
    </row>
    <row r="199" spans="1:3" x14ac:dyDescent="0.15">
      <c r="A199">
        <v>197</v>
      </c>
      <c r="B199" s="49">
        <f t="shared" si="3"/>
        <v>45488</v>
      </c>
      <c r="C199" s="52"/>
    </row>
    <row r="200" spans="1:3" x14ac:dyDescent="0.15">
      <c r="A200">
        <v>198</v>
      </c>
      <c r="B200" s="49">
        <f t="shared" si="3"/>
        <v>45489</v>
      </c>
      <c r="C200" s="52"/>
    </row>
    <row r="201" spans="1:3" x14ac:dyDescent="0.15">
      <c r="A201">
        <v>199</v>
      </c>
      <c r="B201" s="49">
        <f t="shared" si="3"/>
        <v>45490</v>
      </c>
      <c r="C201" s="52"/>
    </row>
    <row r="202" spans="1:3" x14ac:dyDescent="0.15">
      <c r="A202">
        <v>200</v>
      </c>
      <c r="B202" s="49">
        <f t="shared" si="3"/>
        <v>45491</v>
      </c>
      <c r="C202" s="52"/>
    </row>
    <row r="203" spans="1:3" x14ac:dyDescent="0.15">
      <c r="A203">
        <v>201</v>
      </c>
      <c r="B203" s="49">
        <f t="shared" si="3"/>
        <v>45492</v>
      </c>
      <c r="C203" s="52"/>
    </row>
    <row r="204" spans="1:3" x14ac:dyDescent="0.15">
      <c r="A204">
        <v>202</v>
      </c>
      <c r="B204" s="49">
        <f t="shared" si="3"/>
        <v>45493</v>
      </c>
      <c r="C204" s="52"/>
    </row>
    <row r="205" spans="1:3" x14ac:dyDescent="0.15">
      <c r="A205">
        <v>203</v>
      </c>
      <c r="B205" s="49">
        <f t="shared" si="3"/>
        <v>45494</v>
      </c>
      <c r="C205" s="52"/>
    </row>
    <row r="206" spans="1:3" x14ac:dyDescent="0.15">
      <c r="A206">
        <v>204</v>
      </c>
      <c r="B206" s="49">
        <f t="shared" si="3"/>
        <v>45495</v>
      </c>
      <c r="C206" s="52"/>
    </row>
    <row r="207" spans="1:3" x14ac:dyDescent="0.15">
      <c r="A207">
        <v>205</v>
      </c>
      <c r="B207" s="49">
        <f t="shared" si="3"/>
        <v>45496</v>
      </c>
      <c r="C207" s="52"/>
    </row>
    <row r="208" spans="1:3" x14ac:dyDescent="0.15">
      <c r="A208">
        <v>206</v>
      </c>
      <c r="B208" s="49">
        <f t="shared" si="3"/>
        <v>45497</v>
      </c>
      <c r="C208" s="52"/>
    </row>
    <row r="209" spans="1:4" x14ac:dyDescent="0.15">
      <c r="A209">
        <v>207</v>
      </c>
      <c r="B209" s="49">
        <f t="shared" si="3"/>
        <v>45498</v>
      </c>
      <c r="C209" s="52"/>
    </row>
    <row r="210" spans="1:4" x14ac:dyDescent="0.15">
      <c r="A210">
        <v>208</v>
      </c>
      <c r="B210" s="49">
        <f t="shared" si="3"/>
        <v>45499</v>
      </c>
      <c r="C210" s="52"/>
    </row>
    <row r="211" spans="1:4" x14ac:dyDescent="0.15">
      <c r="A211">
        <v>209</v>
      </c>
      <c r="B211" s="49">
        <f t="shared" si="3"/>
        <v>45500</v>
      </c>
      <c r="C211" s="52"/>
    </row>
    <row r="212" spans="1:4" x14ac:dyDescent="0.15">
      <c r="A212">
        <v>210</v>
      </c>
      <c r="B212" s="49">
        <f t="shared" si="3"/>
        <v>45501</v>
      </c>
      <c r="C212" s="52"/>
    </row>
    <row r="213" spans="1:4" x14ac:dyDescent="0.15">
      <c r="A213">
        <v>211</v>
      </c>
      <c r="B213" s="50">
        <f t="shared" si="3"/>
        <v>45502</v>
      </c>
      <c r="C213" s="53"/>
      <c r="D213" s="107"/>
    </row>
    <row r="214" spans="1:4" x14ac:dyDescent="0.15">
      <c r="A214">
        <v>212</v>
      </c>
      <c r="B214" s="50">
        <f t="shared" si="3"/>
        <v>45503</v>
      </c>
      <c r="C214" s="53"/>
      <c r="D214" s="107"/>
    </row>
    <row r="215" spans="1:4" x14ac:dyDescent="0.15">
      <c r="A215">
        <v>213</v>
      </c>
      <c r="B215" s="50">
        <f t="shared" si="3"/>
        <v>45504</v>
      </c>
      <c r="C215" s="53"/>
      <c r="D215" s="107"/>
    </row>
    <row r="216" spans="1:4" x14ac:dyDescent="0.15">
      <c r="A216">
        <v>214</v>
      </c>
      <c r="B216" s="50">
        <f t="shared" si="3"/>
        <v>45505</v>
      </c>
      <c r="C216" s="53"/>
      <c r="D216" s="107"/>
    </row>
    <row r="217" spans="1:4" x14ac:dyDescent="0.15">
      <c r="A217">
        <v>215</v>
      </c>
      <c r="B217" s="50">
        <f t="shared" si="3"/>
        <v>45506</v>
      </c>
      <c r="C217" s="53"/>
      <c r="D217" s="107"/>
    </row>
    <row r="218" spans="1:4" x14ac:dyDescent="0.15">
      <c r="A218">
        <v>216</v>
      </c>
      <c r="B218" s="50">
        <f t="shared" si="3"/>
        <v>45507</v>
      </c>
      <c r="C218" s="53"/>
      <c r="D218" s="107"/>
    </row>
    <row r="219" spans="1:4" x14ac:dyDescent="0.15">
      <c r="A219">
        <v>217</v>
      </c>
      <c r="B219" s="50">
        <f t="shared" si="3"/>
        <v>45508</v>
      </c>
      <c r="C219" s="53"/>
      <c r="D219" s="107"/>
    </row>
    <row r="220" spans="1:4" x14ac:dyDescent="0.15">
      <c r="A220">
        <v>218</v>
      </c>
      <c r="B220" s="50">
        <f t="shared" si="3"/>
        <v>45509</v>
      </c>
      <c r="C220" s="53"/>
      <c r="D220" s="107"/>
    </row>
    <row r="221" spans="1:4" x14ac:dyDescent="0.15">
      <c r="A221">
        <v>219</v>
      </c>
      <c r="B221" s="50">
        <f t="shared" si="3"/>
        <v>45510</v>
      </c>
      <c r="C221" s="53"/>
      <c r="D221" s="107"/>
    </row>
    <row r="222" spans="1:4" x14ac:dyDescent="0.15">
      <c r="A222">
        <v>220</v>
      </c>
      <c r="B222" s="50">
        <f t="shared" si="3"/>
        <v>45511</v>
      </c>
      <c r="C222" s="53"/>
      <c r="D222" s="107"/>
    </row>
    <row r="223" spans="1:4" x14ac:dyDescent="0.15">
      <c r="A223">
        <v>221</v>
      </c>
      <c r="B223" s="50">
        <f t="shared" si="3"/>
        <v>45512</v>
      </c>
      <c r="C223" s="53"/>
      <c r="D223" s="107"/>
    </row>
    <row r="224" spans="1:4" x14ac:dyDescent="0.15">
      <c r="A224">
        <v>222</v>
      </c>
      <c r="B224" s="50">
        <f t="shared" si="3"/>
        <v>45513</v>
      </c>
      <c r="C224" s="53"/>
      <c r="D224" s="107"/>
    </row>
    <row r="225" spans="1:4" x14ac:dyDescent="0.15">
      <c r="A225">
        <v>223</v>
      </c>
      <c r="B225" s="50">
        <f t="shared" si="3"/>
        <v>45514</v>
      </c>
      <c r="C225" s="53"/>
      <c r="D225" s="107"/>
    </row>
    <row r="226" spans="1:4" x14ac:dyDescent="0.15">
      <c r="A226">
        <v>224</v>
      </c>
      <c r="B226" s="50">
        <f t="shared" si="3"/>
        <v>45515</v>
      </c>
      <c r="C226" s="53"/>
      <c r="D226" s="107"/>
    </row>
    <row r="227" spans="1:4" x14ac:dyDescent="0.15">
      <c r="A227">
        <v>225</v>
      </c>
      <c r="B227" s="50">
        <f t="shared" si="3"/>
        <v>45516</v>
      </c>
      <c r="C227" s="53"/>
      <c r="D227" s="107"/>
    </row>
    <row r="228" spans="1:4" x14ac:dyDescent="0.15">
      <c r="A228">
        <v>226</v>
      </c>
      <c r="B228" s="50">
        <f t="shared" si="3"/>
        <v>45517</v>
      </c>
      <c r="C228" s="53"/>
      <c r="D228" s="107"/>
    </row>
    <row r="229" spans="1:4" x14ac:dyDescent="0.15">
      <c r="A229">
        <v>227</v>
      </c>
      <c r="B229" s="50">
        <f t="shared" si="3"/>
        <v>45518</v>
      </c>
      <c r="C229" s="53"/>
      <c r="D229" s="107"/>
    </row>
    <row r="230" spans="1:4" x14ac:dyDescent="0.15">
      <c r="A230">
        <v>228</v>
      </c>
      <c r="B230" s="50">
        <f t="shared" si="3"/>
        <v>45519</v>
      </c>
      <c r="C230" s="53"/>
      <c r="D230" s="107"/>
    </row>
    <row r="231" spans="1:4" x14ac:dyDescent="0.15">
      <c r="A231">
        <v>229</v>
      </c>
      <c r="B231" s="50">
        <f t="shared" si="3"/>
        <v>45520</v>
      </c>
      <c r="C231" s="53"/>
      <c r="D231" s="107"/>
    </row>
    <row r="232" spans="1:4" x14ac:dyDescent="0.15">
      <c r="A232">
        <v>230</v>
      </c>
      <c r="B232" s="50">
        <f t="shared" si="3"/>
        <v>45521</v>
      </c>
      <c r="C232" s="53"/>
      <c r="D232" s="107"/>
    </row>
    <row r="233" spans="1:4" x14ac:dyDescent="0.15">
      <c r="A233">
        <v>231</v>
      </c>
      <c r="B233" s="50">
        <f t="shared" si="3"/>
        <v>45522</v>
      </c>
      <c r="C233" s="53"/>
      <c r="D233" s="107"/>
    </row>
    <row r="234" spans="1:4" x14ac:dyDescent="0.15">
      <c r="A234">
        <v>232</v>
      </c>
      <c r="B234" s="50">
        <f t="shared" si="3"/>
        <v>45523</v>
      </c>
      <c r="C234" s="53"/>
      <c r="D234" s="107"/>
    </row>
    <row r="235" spans="1:4" x14ac:dyDescent="0.15">
      <c r="A235">
        <v>233</v>
      </c>
      <c r="B235" s="50">
        <f t="shared" si="3"/>
        <v>45524</v>
      </c>
      <c r="C235" s="53"/>
      <c r="D235" s="107"/>
    </row>
    <row r="236" spans="1:4" x14ac:dyDescent="0.15">
      <c r="A236">
        <v>234</v>
      </c>
      <c r="B236" s="50">
        <f t="shared" si="3"/>
        <v>45525</v>
      </c>
      <c r="C236" s="53"/>
      <c r="D236" s="107"/>
    </row>
    <row r="237" spans="1:4" x14ac:dyDescent="0.15">
      <c r="A237">
        <v>235</v>
      </c>
      <c r="B237" s="50">
        <f t="shared" si="3"/>
        <v>45526</v>
      </c>
      <c r="C237" s="53"/>
      <c r="D237" s="107"/>
    </row>
    <row r="238" spans="1:4" x14ac:dyDescent="0.15">
      <c r="A238">
        <v>236</v>
      </c>
      <c r="B238" s="50">
        <f t="shared" si="3"/>
        <v>45527</v>
      </c>
      <c r="C238" s="53"/>
      <c r="D238" s="107"/>
    </row>
    <row r="239" spans="1:4" x14ac:dyDescent="0.15">
      <c r="A239">
        <v>237</v>
      </c>
      <c r="B239" s="50">
        <f t="shared" si="3"/>
        <v>45528</v>
      </c>
      <c r="C239" s="53"/>
      <c r="D239" s="107"/>
    </row>
    <row r="240" spans="1:4" x14ac:dyDescent="0.15">
      <c r="A240">
        <v>238</v>
      </c>
      <c r="B240" s="50">
        <f t="shared" si="3"/>
        <v>45529</v>
      </c>
      <c r="C240" s="53"/>
      <c r="D240" s="107"/>
    </row>
    <row r="241" spans="1:4" x14ac:dyDescent="0.15">
      <c r="A241">
        <v>239</v>
      </c>
      <c r="B241" s="50">
        <f t="shared" si="3"/>
        <v>45530</v>
      </c>
      <c r="C241" s="53"/>
      <c r="D241" s="107"/>
    </row>
    <row r="242" spans="1:4" x14ac:dyDescent="0.15">
      <c r="A242">
        <v>240</v>
      </c>
      <c r="B242" s="50">
        <f t="shared" si="3"/>
        <v>45531</v>
      </c>
      <c r="C242" s="53"/>
      <c r="D242" s="107"/>
    </row>
    <row r="243" spans="1:4" x14ac:dyDescent="0.15">
      <c r="A243">
        <v>241</v>
      </c>
      <c r="B243" s="50">
        <f t="shared" si="3"/>
        <v>45532</v>
      </c>
      <c r="C243" s="53"/>
      <c r="D243" s="107"/>
    </row>
    <row r="244" spans="1:4" x14ac:dyDescent="0.15">
      <c r="A244">
        <v>242</v>
      </c>
      <c r="B244" s="50">
        <f t="shared" si="3"/>
        <v>45533</v>
      </c>
      <c r="C244" s="53"/>
      <c r="D244" s="107"/>
    </row>
    <row r="245" spans="1:4" x14ac:dyDescent="0.15">
      <c r="A245">
        <v>243</v>
      </c>
      <c r="B245" s="50">
        <f t="shared" si="3"/>
        <v>45534</v>
      </c>
      <c r="C245" s="53"/>
      <c r="D245" s="107"/>
    </row>
    <row r="246" spans="1:4" x14ac:dyDescent="0.15">
      <c r="A246">
        <v>244</v>
      </c>
      <c r="B246" s="50">
        <f t="shared" si="3"/>
        <v>45535</v>
      </c>
      <c r="C246" s="53"/>
      <c r="D246" s="107"/>
    </row>
    <row r="247" spans="1:4" x14ac:dyDescent="0.15">
      <c r="A247">
        <v>245</v>
      </c>
      <c r="B247" s="50">
        <f t="shared" si="3"/>
        <v>45536</v>
      </c>
      <c r="C247" s="53"/>
      <c r="D247" s="107"/>
    </row>
    <row r="248" spans="1:4" x14ac:dyDescent="0.15">
      <c r="A248">
        <v>246</v>
      </c>
      <c r="B248" s="50">
        <f t="shared" si="3"/>
        <v>45537</v>
      </c>
      <c r="C248" s="53"/>
      <c r="D248" s="107"/>
    </row>
    <row r="249" spans="1:4" x14ac:dyDescent="0.15">
      <c r="A249">
        <v>247</v>
      </c>
      <c r="B249" s="50">
        <f t="shared" si="3"/>
        <v>45538</v>
      </c>
      <c r="C249" s="53"/>
      <c r="D249" s="107"/>
    </row>
    <row r="250" spans="1:4" x14ac:dyDescent="0.15">
      <c r="A250">
        <v>248</v>
      </c>
      <c r="B250" s="50">
        <f t="shared" si="3"/>
        <v>45539</v>
      </c>
      <c r="C250" s="53"/>
      <c r="D250" s="107"/>
    </row>
    <row r="251" spans="1:4" x14ac:dyDescent="0.15">
      <c r="A251">
        <v>249</v>
      </c>
      <c r="B251" s="50">
        <f t="shared" si="3"/>
        <v>45540</v>
      </c>
      <c r="C251" s="53"/>
      <c r="D251" s="107"/>
    </row>
    <row r="252" spans="1:4" x14ac:dyDescent="0.15">
      <c r="A252">
        <v>250</v>
      </c>
      <c r="B252" s="50">
        <f t="shared" si="3"/>
        <v>45541</v>
      </c>
      <c r="C252" s="53"/>
      <c r="D252" s="107"/>
    </row>
    <row r="253" spans="1:4" x14ac:dyDescent="0.15">
      <c r="A253">
        <v>251</v>
      </c>
      <c r="B253" s="50">
        <f t="shared" si="3"/>
        <v>45542</v>
      </c>
      <c r="C253" s="53"/>
      <c r="D253" s="107"/>
    </row>
    <row r="254" spans="1:4" x14ac:dyDescent="0.15">
      <c r="A254">
        <v>252</v>
      </c>
      <c r="B254" s="50">
        <f t="shared" si="3"/>
        <v>45543</v>
      </c>
      <c r="C254" s="53"/>
      <c r="D254" s="107"/>
    </row>
    <row r="255" spans="1:4" x14ac:dyDescent="0.15">
      <c r="A255">
        <v>253</v>
      </c>
      <c r="B255" s="50">
        <f t="shared" si="3"/>
        <v>45544</v>
      </c>
      <c r="C255" s="53"/>
      <c r="D255" s="107"/>
    </row>
    <row r="256" spans="1:4" x14ac:dyDescent="0.15">
      <c r="A256">
        <v>254</v>
      </c>
      <c r="B256" s="50">
        <f t="shared" si="3"/>
        <v>45545</v>
      </c>
      <c r="C256" s="53"/>
      <c r="D256" s="107"/>
    </row>
    <row r="257" spans="1:4" x14ac:dyDescent="0.15">
      <c r="A257">
        <v>255</v>
      </c>
      <c r="B257" s="50">
        <f t="shared" ref="B257:B320" si="4">B256+1</f>
        <v>45546</v>
      </c>
      <c r="C257" s="53"/>
      <c r="D257" s="107"/>
    </row>
    <row r="258" spans="1:4" x14ac:dyDescent="0.15">
      <c r="A258">
        <v>256</v>
      </c>
      <c r="B258" s="50">
        <f t="shared" si="4"/>
        <v>45547</v>
      </c>
      <c r="C258" s="53"/>
      <c r="D258" s="107"/>
    </row>
    <row r="259" spans="1:4" x14ac:dyDescent="0.15">
      <c r="A259">
        <v>257</v>
      </c>
      <c r="B259" s="50">
        <f t="shared" si="4"/>
        <v>45548</v>
      </c>
      <c r="C259" s="53"/>
      <c r="D259" s="107"/>
    </row>
    <row r="260" spans="1:4" x14ac:dyDescent="0.15">
      <c r="A260">
        <v>258</v>
      </c>
      <c r="B260" s="50">
        <f t="shared" si="4"/>
        <v>45549</v>
      </c>
      <c r="C260" s="53"/>
      <c r="D260" s="107"/>
    </row>
    <row r="261" spans="1:4" x14ac:dyDescent="0.15">
      <c r="A261">
        <v>259</v>
      </c>
      <c r="B261" s="50">
        <f t="shared" si="4"/>
        <v>45550</v>
      </c>
      <c r="C261" s="53"/>
      <c r="D261" s="107"/>
    </row>
    <row r="262" spans="1:4" x14ac:dyDescent="0.15">
      <c r="A262">
        <v>260</v>
      </c>
      <c r="B262" s="50">
        <f t="shared" si="4"/>
        <v>45551</v>
      </c>
      <c r="C262" s="53"/>
      <c r="D262" s="107"/>
    </row>
    <row r="263" spans="1:4" x14ac:dyDescent="0.15">
      <c r="A263">
        <v>261</v>
      </c>
      <c r="B263" s="50">
        <f t="shared" si="4"/>
        <v>45552</v>
      </c>
      <c r="C263" s="53"/>
      <c r="D263" s="107"/>
    </row>
    <row r="264" spans="1:4" x14ac:dyDescent="0.15">
      <c r="A264">
        <v>262</v>
      </c>
      <c r="B264" s="50">
        <f t="shared" si="4"/>
        <v>45553</v>
      </c>
      <c r="C264" s="53"/>
      <c r="D264" s="107"/>
    </row>
    <row r="265" spans="1:4" x14ac:dyDescent="0.15">
      <c r="A265">
        <v>263</v>
      </c>
      <c r="B265" s="50">
        <f t="shared" si="4"/>
        <v>45554</v>
      </c>
      <c r="C265" s="53"/>
      <c r="D265" s="107"/>
    </row>
    <row r="266" spans="1:4" x14ac:dyDescent="0.15">
      <c r="A266">
        <v>264</v>
      </c>
      <c r="B266" s="50">
        <f t="shared" si="4"/>
        <v>45555</v>
      </c>
      <c r="C266" s="53"/>
      <c r="D266" s="107"/>
    </row>
    <row r="267" spans="1:4" x14ac:dyDescent="0.15">
      <c r="A267">
        <v>265</v>
      </c>
      <c r="B267" s="50">
        <f t="shared" si="4"/>
        <v>45556</v>
      </c>
      <c r="C267" s="53"/>
      <c r="D267" s="107"/>
    </row>
    <row r="268" spans="1:4" x14ac:dyDescent="0.15">
      <c r="A268">
        <v>266</v>
      </c>
      <c r="B268" s="50">
        <f t="shared" si="4"/>
        <v>45557</v>
      </c>
      <c r="C268" s="53"/>
      <c r="D268" s="107"/>
    </row>
    <row r="269" spans="1:4" x14ac:dyDescent="0.15">
      <c r="A269">
        <v>267</v>
      </c>
      <c r="B269" s="50">
        <f t="shared" si="4"/>
        <v>45558</v>
      </c>
      <c r="C269" s="53"/>
      <c r="D269" s="107"/>
    </row>
    <row r="270" spans="1:4" x14ac:dyDescent="0.15">
      <c r="A270">
        <v>268</v>
      </c>
      <c r="B270" s="50">
        <f t="shared" si="4"/>
        <v>45559</v>
      </c>
      <c r="C270" s="53"/>
      <c r="D270" s="107"/>
    </row>
    <row r="271" spans="1:4" x14ac:dyDescent="0.15">
      <c r="A271">
        <v>269</v>
      </c>
      <c r="B271" s="50">
        <f t="shared" si="4"/>
        <v>45560</v>
      </c>
      <c r="C271" s="53"/>
      <c r="D271" s="107"/>
    </row>
    <row r="272" spans="1:4" x14ac:dyDescent="0.15">
      <c r="A272">
        <v>270</v>
      </c>
      <c r="B272" s="50">
        <f t="shared" si="4"/>
        <v>45561</v>
      </c>
      <c r="C272" s="53"/>
      <c r="D272" s="107"/>
    </row>
    <row r="273" spans="1:4" x14ac:dyDescent="0.15">
      <c r="A273">
        <v>271</v>
      </c>
      <c r="B273" s="50">
        <f t="shared" si="4"/>
        <v>45562</v>
      </c>
      <c r="C273" s="53"/>
      <c r="D273" s="107"/>
    </row>
    <row r="274" spans="1:4" x14ac:dyDescent="0.15">
      <c r="A274">
        <v>272</v>
      </c>
      <c r="B274" s="50">
        <f t="shared" si="4"/>
        <v>45563</v>
      </c>
      <c r="C274" s="57"/>
      <c r="D274" s="107"/>
    </row>
    <row r="275" spans="1:4" x14ac:dyDescent="0.15">
      <c r="A275">
        <v>273</v>
      </c>
      <c r="B275" s="56">
        <f t="shared" si="4"/>
        <v>45564</v>
      </c>
      <c r="C275" s="55"/>
      <c r="D275" s="107"/>
    </row>
    <row r="276" spans="1:4" x14ac:dyDescent="0.15">
      <c r="A276">
        <v>274</v>
      </c>
      <c r="B276" s="56">
        <f t="shared" si="4"/>
        <v>45565</v>
      </c>
      <c r="C276" s="55"/>
      <c r="D276" s="107"/>
    </row>
    <row r="277" spans="1:4" x14ac:dyDescent="0.15">
      <c r="A277">
        <v>275</v>
      </c>
      <c r="B277" s="56">
        <f t="shared" si="4"/>
        <v>45566</v>
      </c>
      <c r="C277" s="55"/>
      <c r="D277" s="107"/>
    </row>
    <row r="278" spans="1:4" x14ac:dyDescent="0.15">
      <c r="A278">
        <v>276</v>
      </c>
      <c r="B278" s="56">
        <f t="shared" si="4"/>
        <v>45567</v>
      </c>
      <c r="C278" s="55"/>
      <c r="D278" s="107"/>
    </row>
    <row r="279" spans="1:4" x14ac:dyDescent="0.15">
      <c r="A279">
        <v>277</v>
      </c>
      <c r="B279" s="56">
        <f t="shared" si="4"/>
        <v>45568</v>
      </c>
      <c r="C279" s="55"/>
      <c r="D279" s="107"/>
    </row>
    <row r="280" spans="1:4" x14ac:dyDescent="0.15">
      <c r="A280">
        <v>278</v>
      </c>
      <c r="B280" s="56">
        <f t="shared" si="4"/>
        <v>45569</v>
      </c>
      <c r="C280" s="55"/>
      <c r="D280" s="107"/>
    </row>
    <row r="281" spans="1:4" x14ac:dyDescent="0.15">
      <c r="A281">
        <v>279</v>
      </c>
      <c r="B281" s="56">
        <f t="shared" si="4"/>
        <v>45570</v>
      </c>
      <c r="C281" s="55"/>
      <c r="D281" s="107"/>
    </row>
    <row r="282" spans="1:4" x14ac:dyDescent="0.15">
      <c r="A282">
        <v>280</v>
      </c>
      <c r="B282" s="56">
        <f t="shared" si="4"/>
        <v>45571</v>
      </c>
      <c r="C282" s="55"/>
      <c r="D282" s="107"/>
    </row>
    <row r="283" spans="1:4" x14ac:dyDescent="0.15">
      <c r="A283">
        <v>281</v>
      </c>
      <c r="B283" s="56">
        <f t="shared" si="4"/>
        <v>45572</v>
      </c>
      <c r="C283" s="55"/>
      <c r="D283" s="107"/>
    </row>
    <row r="284" spans="1:4" x14ac:dyDescent="0.15">
      <c r="A284">
        <v>282</v>
      </c>
      <c r="B284" s="56">
        <f t="shared" si="4"/>
        <v>45573</v>
      </c>
      <c r="C284" s="55"/>
      <c r="D284" s="107"/>
    </row>
    <row r="285" spans="1:4" x14ac:dyDescent="0.15">
      <c r="A285">
        <v>283</v>
      </c>
      <c r="B285" s="56">
        <f t="shared" si="4"/>
        <v>45574</v>
      </c>
      <c r="C285" s="55"/>
      <c r="D285" s="107"/>
    </row>
    <row r="286" spans="1:4" x14ac:dyDescent="0.15">
      <c r="A286">
        <v>284</v>
      </c>
      <c r="B286" s="56">
        <f t="shared" si="4"/>
        <v>45575</v>
      </c>
      <c r="C286" s="55"/>
      <c r="D286" s="107"/>
    </row>
    <row r="287" spans="1:4" x14ac:dyDescent="0.15">
      <c r="A287">
        <v>285</v>
      </c>
      <c r="B287" s="56">
        <f t="shared" si="4"/>
        <v>45576</v>
      </c>
      <c r="C287" s="55"/>
      <c r="D287" s="107"/>
    </row>
    <row r="288" spans="1:4" x14ac:dyDescent="0.15">
      <c r="A288">
        <v>286</v>
      </c>
      <c r="B288" s="56">
        <f t="shared" si="4"/>
        <v>45577</v>
      </c>
      <c r="C288" s="55"/>
      <c r="D288" s="107"/>
    </row>
    <row r="289" spans="1:4" x14ac:dyDescent="0.15">
      <c r="A289">
        <v>287</v>
      </c>
      <c r="B289" s="56">
        <f t="shared" si="4"/>
        <v>45578</v>
      </c>
      <c r="C289" s="55"/>
      <c r="D289" s="107"/>
    </row>
    <row r="290" spans="1:4" x14ac:dyDescent="0.15">
      <c r="A290">
        <v>288</v>
      </c>
      <c r="B290" s="56">
        <f t="shared" si="4"/>
        <v>45579</v>
      </c>
      <c r="C290" s="55"/>
      <c r="D290" s="107"/>
    </row>
    <row r="291" spans="1:4" x14ac:dyDescent="0.15">
      <c r="A291">
        <v>289</v>
      </c>
      <c r="B291" s="56">
        <f t="shared" si="4"/>
        <v>45580</v>
      </c>
      <c r="C291" s="55"/>
      <c r="D291" s="107"/>
    </row>
    <row r="292" spans="1:4" x14ac:dyDescent="0.15">
      <c r="A292">
        <v>290</v>
      </c>
      <c r="B292" s="56">
        <f t="shared" si="4"/>
        <v>45581</v>
      </c>
      <c r="C292" s="55"/>
      <c r="D292" s="107"/>
    </row>
    <row r="293" spans="1:4" x14ac:dyDescent="0.15">
      <c r="A293">
        <v>291</v>
      </c>
      <c r="B293" s="56">
        <f t="shared" si="4"/>
        <v>45582</v>
      </c>
      <c r="C293" s="55"/>
      <c r="D293" s="107"/>
    </row>
    <row r="294" spans="1:4" x14ac:dyDescent="0.15">
      <c r="A294">
        <v>292</v>
      </c>
      <c r="B294" s="56">
        <f t="shared" si="4"/>
        <v>45583</v>
      </c>
      <c r="C294" s="55"/>
      <c r="D294" s="107"/>
    </row>
    <row r="295" spans="1:4" x14ac:dyDescent="0.15">
      <c r="A295">
        <v>293</v>
      </c>
      <c r="B295" s="56">
        <f t="shared" si="4"/>
        <v>45584</v>
      </c>
      <c r="C295" s="55"/>
      <c r="D295" s="107"/>
    </row>
    <row r="296" spans="1:4" x14ac:dyDescent="0.15">
      <c r="A296">
        <v>294</v>
      </c>
      <c r="B296" s="56">
        <f t="shared" si="4"/>
        <v>45585</v>
      </c>
      <c r="C296" s="55"/>
      <c r="D296" s="107"/>
    </row>
    <row r="297" spans="1:4" x14ac:dyDescent="0.15">
      <c r="A297">
        <v>295</v>
      </c>
      <c r="B297" s="56">
        <f t="shared" si="4"/>
        <v>45586</v>
      </c>
      <c r="C297" s="55"/>
      <c r="D297" s="107"/>
    </row>
    <row r="298" spans="1:4" x14ac:dyDescent="0.15">
      <c r="A298">
        <v>296</v>
      </c>
      <c r="B298" s="56">
        <f t="shared" si="4"/>
        <v>45587</v>
      </c>
      <c r="C298" s="55"/>
      <c r="D298" s="107"/>
    </row>
    <row r="299" spans="1:4" x14ac:dyDescent="0.15">
      <c r="A299">
        <v>297</v>
      </c>
      <c r="B299" s="56">
        <f t="shared" si="4"/>
        <v>45588</v>
      </c>
      <c r="C299" s="55"/>
      <c r="D299" s="107"/>
    </row>
    <row r="300" spans="1:4" x14ac:dyDescent="0.15">
      <c r="A300">
        <v>298</v>
      </c>
      <c r="B300" s="56">
        <f t="shared" si="4"/>
        <v>45589</v>
      </c>
      <c r="C300" s="55"/>
      <c r="D300" s="107"/>
    </row>
    <row r="301" spans="1:4" x14ac:dyDescent="0.15">
      <c r="A301">
        <v>299</v>
      </c>
      <c r="B301" s="56">
        <f t="shared" si="4"/>
        <v>45590</v>
      </c>
      <c r="C301" s="55"/>
      <c r="D301" s="107"/>
    </row>
    <row r="302" spans="1:4" x14ac:dyDescent="0.15">
      <c r="A302">
        <v>300</v>
      </c>
      <c r="B302" s="56">
        <f t="shared" si="4"/>
        <v>45591</v>
      </c>
      <c r="C302" s="55"/>
      <c r="D302" s="107"/>
    </row>
    <row r="303" spans="1:4" x14ac:dyDescent="0.15">
      <c r="A303">
        <v>301</v>
      </c>
      <c r="B303" s="56">
        <f t="shared" si="4"/>
        <v>45592</v>
      </c>
      <c r="C303" s="55"/>
      <c r="D303" s="107"/>
    </row>
    <row r="304" spans="1:4" x14ac:dyDescent="0.15">
      <c r="A304">
        <v>302</v>
      </c>
      <c r="B304" s="56">
        <f t="shared" si="4"/>
        <v>45593</v>
      </c>
      <c r="C304" s="55"/>
      <c r="D304" s="107"/>
    </row>
    <row r="305" spans="1:4" x14ac:dyDescent="0.15">
      <c r="A305">
        <v>303</v>
      </c>
      <c r="B305" s="56">
        <f t="shared" si="4"/>
        <v>45594</v>
      </c>
      <c r="C305" s="58"/>
      <c r="D305" s="107"/>
    </row>
    <row r="306" spans="1:4" x14ac:dyDescent="0.15">
      <c r="A306">
        <v>304</v>
      </c>
      <c r="B306" s="56">
        <f t="shared" si="4"/>
        <v>45595</v>
      </c>
      <c r="C306" s="55"/>
      <c r="D306" s="107"/>
    </row>
    <row r="307" spans="1:4" x14ac:dyDescent="0.15">
      <c r="A307">
        <v>305</v>
      </c>
      <c r="B307" s="56">
        <f t="shared" si="4"/>
        <v>45596</v>
      </c>
      <c r="C307" s="55"/>
      <c r="D307" s="107"/>
    </row>
    <row r="308" spans="1:4" x14ac:dyDescent="0.15">
      <c r="A308">
        <v>306</v>
      </c>
      <c r="B308" s="56">
        <f t="shared" si="4"/>
        <v>45597</v>
      </c>
      <c r="C308" s="55"/>
      <c r="D308" s="107"/>
    </row>
    <row r="309" spans="1:4" x14ac:dyDescent="0.15">
      <c r="A309">
        <v>307</v>
      </c>
      <c r="B309" s="56">
        <f t="shared" si="4"/>
        <v>45598</v>
      </c>
      <c r="C309" s="55"/>
      <c r="D309" s="107"/>
    </row>
    <row r="310" spans="1:4" x14ac:dyDescent="0.15">
      <c r="A310">
        <v>308</v>
      </c>
      <c r="B310" s="56">
        <f t="shared" si="4"/>
        <v>45599</v>
      </c>
      <c r="C310" s="55"/>
      <c r="D310" s="107"/>
    </row>
    <row r="311" spans="1:4" x14ac:dyDescent="0.15">
      <c r="A311">
        <v>309</v>
      </c>
      <c r="B311" s="56">
        <f t="shared" si="4"/>
        <v>45600</v>
      </c>
      <c r="C311" s="55"/>
      <c r="D311" s="107"/>
    </row>
    <row r="312" spans="1:4" x14ac:dyDescent="0.15">
      <c r="A312">
        <v>310</v>
      </c>
      <c r="B312" s="56">
        <f t="shared" si="4"/>
        <v>45601</v>
      </c>
      <c r="C312" s="55"/>
      <c r="D312" s="107"/>
    </row>
    <row r="313" spans="1:4" x14ac:dyDescent="0.15">
      <c r="A313">
        <v>311</v>
      </c>
      <c r="B313" s="56">
        <f t="shared" si="4"/>
        <v>45602</v>
      </c>
      <c r="C313" s="55"/>
      <c r="D313" s="107"/>
    </row>
    <row r="314" spans="1:4" x14ac:dyDescent="0.15">
      <c r="A314">
        <v>312</v>
      </c>
      <c r="B314" s="56">
        <f t="shared" si="4"/>
        <v>45603</v>
      </c>
      <c r="C314" s="55"/>
      <c r="D314" s="107"/>
    </row>
    <row r="315" spans="1:4" x14ac:dyDescent="0.15">
      <c r="A315">
        <v>313</v>
      </c>
      <c r="B315" s="56">
        <f t="shared" si="4"/>
        <v>45604</v>
      </c>
      <c r="C315" s="55"/>
      <c r="D315" s="107"/>
    </row>
    <row r="316" spans="1:4" x14ac:dyDescent="0.15">
      <c r="A316">
        <v>314</v>
      </c>
      <c r="B316" s="56">
        <f t="shared" si="4"/>
        <v>45605</v>
      </c>
      <c r="C316" s="55"/>
      <c r="D316" s="107"/>
    </row>
    <row r="317" spans="1:4" x14ac:dyDescent="0.15">
      <c r="A317">
        <v>315</v>
      </c>
      <c r="B317" s="56">
        <f t="shared" si="4"/>
        <v>45606</v>
      </c>
      <c r="C317" s="55"/>
      <c r="D317" s="107"/>
    </row>
    <row r="318" spans="1:4" x14ac:dyDescent="0.15">
      <c r="A318">
        <v>316</v>
      </c>
      <c r="B318" s="56">
        <f t="shared" si="4"/>
        <v>45607</v>
      </c>
      <c r="C318" s="55"/>
      <c r="D318" s="107"/>
    </row>
    <row r="319" spans="1:4" x14ac:dyDescent="0.15">
      <c r="A319">
        <v>317</v>
      </c>
      <c r="B319" s="56">
        <f t="shared" si="4"/>
        <v>45608</v>
      </c>
      <c r="C319" s="55"/>
      <c r="D319" s="107"/>
    </row>
    <row r="320" spans="1:4" x14ac:dyDescent="0.15">
      <c r="A320">
        <v>318</v>
      </c>
      <c r="B320" s="56">
        <f t="shared" si="4"/>
        <v>45609</v>
      </c>
      <c r="C320" s="55"/>
      <c r="D320" s="107"/>
    </row>
    <row r="321" spans="1:4" x14ac:dyDescent="0.15">
      <c r="A321">
        <v>319</v>
      </c>
      <c r="B321" s="56">
        <f t="shared" ref="B321:B368" si="5">B320+1</f>
        <v>45610</v>
      </c>
      <c r="C321" s="55"/>
      <c r="D321" s="107"/>
    </row>
    <row r="322" spans="1:4" x14ac:dyDescent="0.15">
      <c r="A322">
        <v>320</v>
      </c>
      <c r="B322" s="56">
        <f t="shared" si="5"/>
        <v>45611</v>
      </c>
      <c r="C322" s="55"/>
      <c r="D322" s="107"/>
    </row>
    <row r="323" spans="1:4" x14ac:dyDescent="0.15">
      <c r="A323">
        <v>321</v>
      </c>
      <c r="B323" s="56">
        <f t="shared" si="5"/>
        <v>45612</v>
      </c>
      <c r="C323" s="55"/>
      <c r="D323" s="107"/>
    </row>
    <row r="324" spans="1:4" x14ac:dyDescent="0.15">
      <c r="A324">
        <v>322</v>
      </c>
      <c r="B324" s="56">
        <f t="shared" si="5"/>
        <v>45613</v>
      </c>
      <c r="C324" s="55"/>
      <c r="D324" s="107"/>
    </row>
    <row r="325" spans="1:4" x14ac:dyDescent="0.15">
      <c r="A325">
        <v>323</v>
      </c>
      <c r="B325" s="56">
        <f t="shared" si="5"/>
        <v>45614</v>
      </c>
      <c r="C325" s="55"/>
      <c r="D325" s="107"/>
    </row>
    <row r="326" spans="1:4" x14ac:dyDescent="0.15">
      <c r="A326">
        <v>324</v>
      </c>
      <c r="B326" s="56">
        <f t="shared" si="5"/>
        <v>45615</v>
      </c>
      <c r="C326" s="55"/>
      <c r="D326" s="107"/>
    </row>
    <row r="327" spans="1:4" x14ac:dyDescent="0.15">
      <c r="A327">
        <v>325</v>
      </c>
      <c r="B327" s="56">
        <f t="shared" si="5"/>
        <v>45616</v>
      </c>
      <c r="C327" s="55"/>
      <c r="D327" s="107"/>
    </row>
    <row r="328" spans="1:4" x14ac:dyDescent="0.15">
      <c r="A328">
        <v>326</v>
      </c>
      <c r="B328" s="56">
        <f t="shared" si="5"/>
        <v>45617</v>
      </c>
      <c r="C328" s="55"/>
      <c r="D328" s="107"/>
    </row>
    <row r="329" spans="1:4" x14ac:dyDescent="0.15">
      <c r="A329">
        <v>327</v>
      </c>
      <c r="B329" s="56">
        <f t="shared" si="5"/>
        <v>45618</v>
      </c>
      <c r="C329" s="55"/>
      <c r="D329" s="107"/>
    </row>
    <row r="330" spans="1:4" x14ac:dyDescent="0.15">
      <c r="A330">
        <v>328</v>
      </c>
      <c r="B330" s="56">
        <f t="shared" si="5"/>
        <v>45619</v>
      </c>
      <c r="C330" s="55"/>
      <c r="D330" s="107"/>
    </row>
    <row r="331" spans="1:4" x14ac:dyDescent="0.15">
      <c r="A331">
        <v>329</v>
      </c>
      <c r="B331" s="56">
        <f t="shared" si="5"/>
        <v>45620</v>
      </c>
      <c r="C331" s="55"/>
      <c r="D331" s="107"/>
    </row>
    <row r="332" spans="1:4" x14ac:dyDescent="0.15">
      <c r="A332">
        <v>330</v>
      </c>
      <c r="B332" s="56">
        <f t="shared" si="5"/>
        <v>45621</v>
      </c>
      <c r="C332" s="55"/>
      <c r="D332" s="107"/>
    </row>
    <row r="333" spans="1:4" x14ac:dyDescent="0.15">
      <c r="A333">
        <v>331</v>
      </c>
      <c r="B333" s="56">
        <f t="shared" si="5"/>
        <v>45622</v>
      </c>
      <c r="C333" s="55"/>
      <c r="D333" s="107"/>
    </row>
    <row r="334" spans="1:4" x14ac:dyDescent="0.15">
      <c r="A334">
        <v>332</v>
      </c>
      <c r="B334" s="56">
        <f t="shared" si="5"/>
        <v>45623</v>
      </c>
      <c r="C334" s="55"/>
      <c r="D334" s="107"/>
    </row>
    <row r="335" spans="1:4" x14ac:dyDescent="0.15">
      <c r="A335">
        <v>333</v>
      </c>
      <c r="B335" s="56">
        <f t="shared" si="5"/>
        <v>45624</v>
      </c>
      <c r="C335" s="55"/>
      <c r="D335" s="107"/>
    </row>
    <row r="336" spans="1:4" x14ac:dyDescent="0.15">
      <c r="A336">
        <v>334</v>
      </c>
      <c r="B336" s="56">
        <f t="shared" si="5"/>
        <v>45625</v>
      </c>
      <c r="C336" s="55"/>
    </row>
    <row r="337" spans="1:3" x14ac:dyDescent="0.15">
      <c r="A337">
        <v>335</v>
      </c>
      <c r="B337" s="56">
        <f t="shared" si="5"/>
        <v>45626</v>
      </c>
      <c r="C337" s="55"/>
    </row>
    <row r="338" spans="1:3" x14ac:dyDescent="0.15">
      <c r="A338">
        <v>336</v>
      </c>
      <c r="B338" s="56">
        <f t="shared" si="5"/>
        <v>45627</v>
      </c>
      <c r="C338" s="55"/>
    </row>
    <row r="339" spans="1:3" x14ac:dyDescent="0.15">
      <c r="A339">
        <v>337</v>
      </c>
      <c r="B339" s="56">
        <f t="shared" si="5"/>
        <v>45628</v>
      </c>
      <c r="C339" s="55"/>
    </row>
    <row r="340" spans="1:3" x14ac:dyDescent="0.15">
      <c r="A340">
        <v>338</v>
      </c>
      <c r="B340" s="56">
        <f t="shared" si="5"/>
        <v>45629</v>
      </c>
      <c r="C340" s="55"/>
    </row>
    <row r="341" spans="1:3" x14ac:dyDescent="0.15">
      <c r="A341">
        <v>339</v>
      </c>
      <c r="B341" s="56">
        <f t="shared" si="5"/>
        <v>45630</v>
      </c>
      <c r="C341" s="55"/>
    </row>
    <row r="342" spans="1:3" x14ac:dyDescent="0.15">
      <c r="A342">
        <v>340</v>
      </c>
      <c r="B342" s="56">
        <f t="shared" si="5"/>
        <v>45631</v>
      </c>
      <c r="C342" s="55"/>
    </row>
    <row r="343" spans="1:3" x14ac:dyDescent="0.15">
      <c r="A343">
        <v>341</v>
      </c>
      <c r="B343" s="56">
        <f t="shared" si="5"/>
        <v>45632</v>
      </c>
      <c r="C343" s="55"/>
    </row>
    <row r="344" spans="1:3" x14ac:dyDescent="0.15">
      <c r="A344">
        <v>342</v>
      </c>
      <c r="B344" s="56">
        <f t="shared" si="5"/>
        <v>45633</v>
      </c>
      <c r="C344" s="55"/>
    </row>
    <row r="345" spans="1:3" x14ac:dyDescent="0.15">
      <c r="A345">
        <v>343</v>
      </c>
      <c r="B345" s="56">
        <f t="shared" si="5"/>
        <v>45634</v>
      </c>
      <c r="C345" s="55"/>
    </row>
    <row r="346" spans="1:3" x14ac:dyDescent="0.15">
      <c r="A346">
        <v>344</v>
      </c>
      <c r="B346" s="56">
        <f t="shared" si="5"/>
        <v>45635</v>
      </c>
      <c r="C346" s="55"/>
    </row>
    <row r="347" spans="1:3" x14ac:dyDescent="0.15">
      <c r="A347">
        <v>345</v>
      </c>
      <c r="B347" s="56">
        <f t="shared" si="5"/>
        <v>45636</v>
      </c>
      <c r="C347" s="55"/>
    </row>
    <row r="348" spans="1:3" x14ac:dyDescent="0.15">
      <c r="A348">
        <v>346</v>
      </c>
      <c r="B348" s="56">
        <f t="shared" si="5"/>
        <v>45637</v>
      </c>
      <c r="C348" s="55"/>
    </row>
    <row r="349" spans="1:3" x14ac:dyDescent="0.15">
      <c r="A349">
        <v>347</v>
      </c>
      <c r="B349" s="56">
        <f t="shared" si="5"/>
        <v>45638</v>
      </c>
      <c r="C349" s="55"/>
    </row>
    <row r="350" spans="1:3" x14ac:dyDescent="0.15">
      <c r="A350">
        <v>348</v>
      </c>
      <c r="B350" s="56">
        <f t="shared" si="5"/>
        <v>45639</v>
      </c>
      <c r="C350" s="55"/>
    </row>
    <row r="351" spans="1:3" x14ac:dyDescent="0.15">
      <c r="A351">
        <v>349</v>
      </c>
      <c r="B351" s="56">
        <f t="shared" si="5"/>
        <v>45640</v>
      </c>
      <c r="C351" s="55"/>
    </row>
    <row r="352" spans="1:3" x14ac:dyDescent="0.15">
      <c r="A352">
        <v>350</v>
      </c>
      <c r="B352" s="56">
        <f t="shared" si="5"/>
        <v>45641</v>
      </c>
      <c r="C352" s="55"/>
    </row>
    <row r="353" spans="1:3" x14ac:dyDescent="0.15">
      <c r="A353">
        <v>351</v>
      </c>
      <c r="B353" s="56">
        <f t="shared" si="5"/>
        <v>45642</v>
      </c>
      <c r="C353" s="55"/>
    </row>
    <row r="354" spans="1:3" x14ac:dyDescent="0.15">
      <c r="A354">
        <v>352</v>
      </c>
      <c r="B354" s="56">
        <f t="shared" si="5"/>
        <v>45643</v>
      </c>
      <c r="C354" s="55"/>
    </row>
    <row r="355" spans="1:3" x14ac:dyDescent="0.15">
      <c r="A355">
        <v>353</v>
      </c>
      <c r="B355" s="56">
        <f t="shared" si="5"/>
        <v>45644</v>
      </c>
      <c r="C355" s="55"/>
    </row>
    <row r="356" spans="1:3" x14ac:dyDescent="0.15">
      <c r="A356">
        <v>354</v>
      </c>
      <c r="B356" s="56">
        <f t="shared" si="5"/>
        <v>45645</v>
      </c>
      <c r="C356" s="55"/>
    </row>
    <row r="357" spans="1:3" x14ac:dyDescent="0.15">
      <c r="A357">
        <v>355</v>
      </c>
      <c r="B357" s="56">
        <f t="shared" si="5"/>
        <v>45646</v>
      </c>
      <c r="C357" s="55"/>
    </row>
    <row r="358" spans="1:3" x14ac:dyDescent="0.15">
      <c r="A358">
        <v>356</v>
      </c>
      <c r="B358" s="56">
        <f t="shared" si="5"/>
        <v>45647</v>
      </c>
      <c r="C358" s="55"/>
    </row>
    <row r="359" spans="1:3" x14ac:dyDescent="0.15">
      <c r="A359">
        <v>357</v>
      </c>
      <c r="B359" s="56">
        <f t="shared" si="5"/>
        <v>45648</v>
      </c>
      <c r="C359" s="55"/>
    </row>
    <row r="360" spans="1:3" x14ac:dyDescent="0.15">
      <c r="A360">
        <v>358</v>
      </c>
      <c r="B360" s="56">
        <f t="shared" si="5"/>
        <v>45649</v>
      </c>
      <c r="C360" s="55"/>
    </row>
    <row r="361" spans="1:3" x14ac:dyDescent="0.15">
      <c r="A361">
        <v>359</v>
      </c>
      <c r="B361" s="56">
        <f t="shared" si="5"/>
        <v>45650</v>
      </c>
      <c r="C361" s="55"/>
    </row>
    <row r="362" spans="1:3" x14ac:dyDescent="0.15">
      <c r="A362">
        <v>360</v>
      </c>
      <c r="B362" s="56">
        <f t="shared" si="5"/>
        <v>45651</v>
      </c>
      <c r="C362" s="55"/>
    </row>
    <row r="363" spans="1:3" x14ac:dyDescent="0.15">
      <c r="A363">
        <v>361</v>
      </c>
      <c r="B363" s="56">
        <f t="shared" si="5"/>
        <v>45652</v>
      </c>
      <c r="C363" s="55"/>
    </row>
    <row r="364" spans="1:3" x14ac:dyDescent="0.15">
      <c r="A364">
        <v>362</v>
      </c>
      <c r="B364" s="56">
        <f t="shared" si="5"/>
        <v>45653</v>
      </c>
      <c r="C364" s="55"/>
    </row>
    <row r="365" spans="1:3" x14ac:dyDescent="0.15">
      <c r="A365">
        <v>363</v>
      </c>
      <c r="B365" s="56">
        <f t="shared" si="5"/>
        <v>45654</v>
      </c>
      <c r="C365" s="55"/>
    </row>
    <row r="366" spans="1:3" x14ac:dyDescent="0.15">
      <c r="A366">
        <v>364</v>
      </c>
      <c r="B366" s="56">
        <f t="shared" si="5"/>
        <v>45655</v>
      </c>
      <c r="C366" s="55"/>
    </row>
    <row r="367" spans="1:3" x14ac:dyDescent="0.15">
      <c r="A367">
        <v>365</v>
      </c>
      <c r="B367" s="56">
        <f t="shared" si="5"/>
        <v>45656</v>
      </c>
      <c r="C367" s="55"/>
    </row>
    <row r="368" spans="1:3" x14ac:dyDescent="0.15">
      <c r="A368">
        <v>366</v>
      </c>
      <c r="B368" s="56">
        <f t="shared" si="5"/>
        <v>45657</v>
      </c>
      <c r="C368" s="55"/>
    </row>
  </sheetData>
  <sheetProtection algorithmName="SHA-512" hashValue="QRza6RQ3LUAwRZoBeyi2bLIcu+XEdYW8P5YRcs8edX4TVj61Sf6uq3LGnukpTccaDwpkEJrjgH4JOIK99KuJQg==" saltValue="8kg1qsHuTaoVopEklFoA2A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05CE4-0B45-46B9-8938-3F3D74FF0478}">
  <dimension ref="A1:H1004"/>
  <sheetViews>
    <sheetView workbookViewId="0">
      <selection activeCell="B24" sqref="B24"/>
    </sheetView>
  </sheetViews>
  <sheetFormatPr defaultColWidth="12.5390625" defaultRowHeight="15" customHeight="1" x14ac:dyDescent="0.15"/>
  <cols>
    <col min="1" max="1" width="11.8671875" customWidth="1"/>
    <col min="2" max="2" width="28.046875" bestFit="1" customWidth="1"/>
    <col min="3" max="3" width="17.39453125" customWidth="1"/>
    <col min="4" max="4" width="13.75390625" bestFit="1" customWidth="1"/>
    <col min="6" max="6" width="15.1015625" customWidth="1"/>
    <col min="7" max="7" width="21.3046875" customWidth="1"/>
  </cols>
  <sheetData>
    <row r="1" spans="1:8" ht="15.75" customHeight="1" x14ac:dyDescent="0.15">
      <c r="A1" s="3" t="s">
        <v>2</v>
      </c>
      <c r="B1" s="3" t="s">
        <v>3</v>
      </c>
      <c r="C1" s="3" t="s">
        <v>4</v>
      </c>
      <c r="D1" s="3" t="s">
        <v>5</v>
      </c>
      <c r="F1" s="111">
        <v>1</v>
      </c>
      <c r="G1" s="111" t="s">
        <v>6</v>
      </c>
      <c r="H1" s="106"/>
    </row>
    <row r="2" spans="1:8" ht="15.75" customHeight="1" x14ac:dyDescent="0.15">
      <c r="A2" s="4" t="str">
        <f>[1]Bilbao!B4</f>
        <v>S78</v>
      </c>
      <c r="B2" s="4" t="str">
        <f>[1]Bilbao!A4</f>
        <v>Julio Cesar Risquez</v>
      </c>
      <c r="C2" s="4" t="str">
        <f>[1]Bilbao!D4</f>
        <v>Area Manager</v>
      </c>
      <c r="D2" s="4" t="str">
        <f>[1]Bilbao!H4</f>
        <v>Contrato K-tuin</v>
      </c>
      <c r="F2" s="111" t="s">
        <v>7</v>
      </c>
      <c r="G2" s="111" t="s">
        <v>8</v>
      </c>
      <c r="H2" s="106"/>
    </row>
    <row r="3" spans="1:8" ht="15.75" customHeight="1" x14ac:dyDescent="0.15">
      <c r="A3" s="4" t="str">
        <f>[1]Bilbao!B5</f>
        <v>X200</v>
      </c>
      <c r="B3" s="4" t="str">
        <f>[1]Bilbao!A5</f>
        <v>Unai Ortiz</v>
      </c>
      <c r="C3" s="4" t="str">
        <f>[1]Bilbao!D5</f>
        <v>SSMM</v>
      </c>
      <c r="D3" s="4" t="str">
        <f>[1]Bilbao!H5</f>
        <v>Contrato K-tuin</v>
      </c>
      <c r="F3" s="111" t="s">
        <v>9</v>
      </c>
      <c r="G3" s="111" t="s">
        <v>10</v>
      </c>
      <c r="H3" s="106"/>
    </row>
    <row r="4" spans="1:8" ht="15.75" customHeight="1" x14ac:dyDescent="0.15">
      <c r="A4" s="4" t="str">
        <f>[1]Bilbao!B6</f>
        <v>X167</v>
      </c>
      <c r="B4" s="4" t="str">
        <f>[1]Bilbao!A6</f>
        <v>Maria Vazquez</v>
      </c>
      <c r="C4" s="4" t="str">
        <f>[1]Bilbao!D6</f>
        <v>Facturación</v>
      </c>
      <c r="D4" s="4" t="str">
        <f>[1]Bilbao!H6</f>
        <v>Contrato K-tuin</v>
      </c>
      <c r="F4" s="111" t="s">
        <v>11</v>
      </c>
      <c r="G4" s="111" t="s">
        <v>12</v>
      </c>
      <c r="H4" s="106"/>
    </row>
    <row r="5" spans="1:8" ht="15.75" customHeight="1" x14ac:dyDescent="0.15">
      <c r="A5" s="4" t="str">
        <f>[1]Bilbao!B7</f>
        <v>X194</v>
      </c>
      <c r="B5" s="4" t="str">
        <f>[1]Bilbao!A7</f>
        <v>Yeray Romero</v>
      </c>
      <c r="C5" s="4" t="str">
        <f>[1]Bilbao!D7</f>
        <v>Comercial</v>
      </c>
      <c r="D5" s="4" t="str">
        <f>[1]Bilbao!H7</f>
        <v>Contrato K-tuin</v>
      </c>
      <c r="F5" s="111" t="s">
        <v>13</v>
      </c>
      <c r="G5" s="111" t="s">
        <v>14</v>
      </c>
      <c r="H5" s="106"/>
    </row>
    <row r="6" spans="1:8" ht="15.75" customHeight="1" x14ac:dyDescent="0.15">
      <c r="A6" s="4" t="str">
        <f>[1]Bilbao!B8</f>
        <v>X209</v>
      </c>
      <c r="B6" s="4" t="str">
        <f>[1]Bilbao!A8</f>
        <v>Juan Ramos</v>
      </c>
      <c r="C6" s="4" t="str">
        <f>[1]Bilbao!D8</f>
        <v>Comercial</v>
      </c>
      <c r="D6" s="4" t="str">
        <f>[1]Bilbao!H8</f>
        <v>Contrato K-tuin</v>
      </c>
      <c r="F6" s="111" t="s">
        <v>15</v>
      </c>
      <c r="G6" s="111" t="s">
        <v>16</v>
      </c>
      <c r="H6" s="106"/>
    </row>
    <row r="7" spans="1:8" ht="15.75" customHeight="1" x14ac:dyDescent="0.15">
      <c r="A7" s="4" t="str">
        <f>[1]Bilbao!B9</f>
        <v>X212</v>
      </c>
      <c r="B7" s="4" t="str">
        <f>[1]Bilbao!A9</f>
        <v>Gustavo Diaz</v>
      </c>
      <c r="C7" s="4" t="str">
        <f>[1]Bilbao!D9</f>
        <v>UUCC</v>
      </c>
      <c r="D7" s="4" t="str">
        <f>[1]Bilbao!H9</f>
        <v>Contrato K-tuin</v>
      </c>
      <c r="F7" s="111" t="s">
        <v>17</v>
      </c>
      <c r="G7" s="111" t="s">
        <v>18</v>
      </c>
      <c r="H7" s="106"/>
    </row>
    <row r="8" spans="1:8" ht="15.75" customHeight="1" x14ac:dyDescent="0.15">
      <c r="A8" s="4" t="str">
        <f>[1]Bilbao!B10</f>
        <v>X214</v>
      </c>
      <c r="B8" s="4" t="str">
        <f>[1]Bilbao!A10</f>
        <v>Iker Marcos</v>
      </c>
      <c r="C8" s="4" t="str">
        <f>[1]Bilbao!D10</f>
        <v>Comercial</v>
      </c>
      <c r="D8" s="4" t="str">
        <f>[1]Bilbao!H10</f>
        <v>Contrato K-tuin</v>
      </c>
      <c r="F8" s="111" t="s">
        <v>19</v>
      </c>
      <c r="G8" s="111" t="s">
        <v>20</v>
      </c>
      <c r="H8" s="106"/>
    </row>
    <row r="9" spans="1:8" ht="15.75" customHeight="1" x14ac:dyDescent="0.15">
      <c r="A9" s="4" t="str">
        <f>[1]Bilbao!B11</f>
        <v>X216</v>
      </c>
      <c r="B9" s="4" t="str">
        <f>[1]Bilbao!A11</f>
        <v>Andrew Vera</v>
      </c>
      <c r="C9" s="4" t="str">
        <f>[1]Bilbao!D11</f>
        <v>Comercial</v>
      </c>
      <c r="D9" s="4" t="str">
        <f>[1]Bilbao!H11</f>
        <v>Contrato K-tuin</v>
      </c>
      <c r="F9" s="111" t="s">
        <v>21</v>
      </c>
      <c r="G9" s="111" t="s">
        <v>22</v>
      </c>
      <c r="H9" s="106"/>
    </row>
    <row r="10" spans="1:8" ht="15.75" customHeight="1" x14ac:dyDescent="0.15">
      <c r="A10" s="4" t="str">
        <f>[1]Bilbao!B12</f>
        <v>X154</v>
      </c>
      <c r="B10" s="4" t="str">
        <f>[1]Bilbao!A12</f>
        <v>Eva Muzas</v>
      </c>
      <c r="C10" s="4" t="str">
        <f>[1]Bilbao!D12</f>
        <v>Técnico</v>
      </c>
      <c r="D10" s="4" t="str">
        <f>[1]Bilbao!H12</f>
        <v>Contrato K-tuin</v>
      </c>
      <c r="F10" s="106">
        <v>0.5</v>
      </c>
      <c r="G10" s="106"/>
      <c r="H10" s="106"/>
    </row>
    <row r="11" spans="1:8" ht="15.75" customHeight="1" x14ac:dyDescent="0.15">
      <c r="A11" s="4" t="str">
        <f>[1]Bilbao!B13</f>
        <v>X192</v>
      </c>
      <c r="B11" s="4" t="str">
        <f>[1]Bilbao!A13</f>
        <v>Joseba Akordagoitia</v>
      </c>
      <c r="C11" s="4" t="str">
        <f>[1]Bilbao!D13</f>
        <v>ATM</v>
      </c>
      <c r="D11" s="4" t="str">
        <f>[1]Bilbao!H13</f>
        <v>Contrato K-tuin</v>
      </c>
    </row>
    <row r="12" spans="1:8" ht="15.75" customHeight="1" x14ac:dyDescent="0.15">
      <c r="A12" s="4" t="str">
        <f>[1]Bilbao!B14</f>
        <v>X207</v>
      </c>
      <c r="B12" s="4" t="str">
        <f>[1]Bilbao!A14</f>
        <v>Asier León</v>
      </c>
      <c r="C12" s="4" t="str">
        <f>[1]Bilbao!D14</f>
        <v>Técnico</v>
      </c>
      <c r="D12" s="4" t="str">
        <f>[1]Bilbao!H14</f>
        <v>Contrato K-tuin</v>
      </c>
    </row>
    <row r="13" spans="1:8" ht="15.75" customHeight="1" x14ac:dyDescent="0.15">
      <c r="A13" s="4" t="str">
        <f>[1]Bilbao!B15</f>
        <v>X217</v>
      </c>
      <c r="B13" s="4" t="str">
        <f>[1]Bilbao!A15</f>
        <v>Igor Rubio</v>
      </c>
      <c r="C13" s="4" t="str">
        <f>[1]Bilbao!D15</f>
        <v>Técnico</v>
      </c>
      <c r="D13" s="4" t="str">
        <f>[1]Bilbao!H15</f>
        <v>Contrato K-tuin</v>
      </c>
    </row>
    <row r="14" spans="1:8" ht="15.75" customHeight="1" x14ac:dyDescent="0.15">
      <c r="A14" s="4" t="str">
        <f>[1]Bilbao!B16</f>
        <v>X208</v>
      </c>
      <c r="B14" s="4" t="str">
        <f>[1]Bilbao!A16</f>
        <v>Gevenis Narvaez</v>
      </c>
      <c r="C14" s="4" t="str">
        <f>[1]Bilbao!D16</f>
        <v>Visual</v>
      </c>
      <c r="D14" s="4" t="str">
        <f>[1]Bilbao!H16</f>
        <v>Contrato K-tuin</v>
      </c>
    </row>
    <row r="15" spans="1:8" ht="15.75" customHeight="1" x14ac:dyDescent="0.15">
      <c r="A15" s="4" t="str">
        <f>[1]Bilbao!B17</f>
        <v>XM10</v>
      </c>
      <c r="B15" s="4" t="str">
        <f>[1]Bilbao!A17</f>
        <v>Juan Actis</v>
      </c>
      <c r="C15" s="4" t="str">
        <f>[1]Bilbao!D17</f>
        <v>Comercial</v>
      </c>
      <c r="D15" s="4" t="str">
        <f>[1]Bilbao!H17</f>
        <v>Contrato K-tuin</v>
      </c>
    </row>
    <row r="16" spans="1:8" ht="15.75" customHeight="1" x14ac:dyDescent="0.15">
      <c r="A16" s="4" t="str">
        <f>[1]Bilbao!B18</f>
        <v>X218</v>
      </c>
      <c r="B16" s="4" t="str">
        <f>[1]Bilbao!A18</f>
        <v>Nahia Campos</v>
      </c>
      <c r="C16" s="4" t="str">
        <f>[1]Bilbao!D18</f>
        <v>Comercial</v>
      </c>
      <c r="D16" s="4" t="str">
        <f>[1]Bilbao!H18</f>
        <v>Contrato K-tuin</v>
      </c>
    </row>
    <row r="17" spans="1:4" ht="15.75" customHeight="1" x14ac:dyDescent="0.15">
      <c r="A17" s="4">
        <f>[1]Bilbao!B19</f>
        <v>0</v>
      </c>
      <c r="B17" s="4">
        <f>[1]Bilbao!A19</f>
        <v>0</v>
      </c>
      <c r="C17" s="4">
        <f>[1]Bilbao!D19</f>
        <v>0</v>
      </c>
      <c r="D17" s="4">
        <f>[1]Bilbao!H19</f>
        <v>0</v>
      </c>
    </row>
    <row r="18" spans="1:4" ht="15.75" customHeight="1" x14ac:dyDescent="0.15">
      <c r="A18" s="4">
        <f>[1]Bilbao!B20</f>
        <v>0</v>
      </c>
      <c r="B18" s="4">
        <f>[1]Bilbao!A20</f>
        <v>0</v>
      </c>
      <c r="C18" s="4">
        <f>[1]Bilbao!D20</f>
        <v>0</v>
      </c>
      <c r="D18" s="4">
        <f>[1]Bilbao!H20</f>
        <v>0</v>
      </c>
    </row>
    <row r="19" spans="1:4" ht="15.75" customHeight="1" x14ac:dyDescent="0.15">
      <c r="A19" s="4">
        <f>[1]Bilbao!B21</f>
        <v>0</v>
      </c>
      <c r="B19" s="4">
        <f>[1]Bilbao!A21</f>
        <v>0</v>
      </c>
      <c r="C19" s="4">
        <f>[1]Bilbao!D21</f>
        <v>0</v>
      </c>
      <c r="D19" s="4">
        <f>[1]Bilbao!H21</f>
        <v>0</v>
      </c>
    </row>
    <row r="20" spans="1:4" ht="15.75" customHeight="1" x14ac:dyDescent="0.15">
      <c r="A20" s="4">
        <f>[1]Bilbao!B22</f>
        <v>0</v>
      </c>
      <c r="B20" s="4">
        <f>[1]Bilbao!A22</f>
        <v>0</v>
      </c>
      <c r="C20" s="4">
        <f>[1]Bilbao!D22</f>
        <v>0</v>
      </c>
      <c r="D20" s="4">
        <f>[1]Bilbao!H22</f>
        <v>0</v>
      </c>
    </row>
    <row r="21" spans="1:4" ht="15.75" customHeight="1" x14ac:dyDescent="0.15">
      <c r="A21" s="4">
        <f>[1]Bilbao!B23</f>
        <v>0</v>
      </c>
      <c r="B21" s="4">
        <f>[1]Bilbao!A23</f>
        <v>0</v>
      </c>
      <c r="C21" s="4">
        <f>[1]Bilbao!D23</f>
        <v>0</v>
      </c>
      <c r="D21" s="4">
        <f>[1]Bilbao!H23</f>
        <v>0</v>
      </c>
    </row>
    <row r="22" spans="1:4" ht="15.75" customHeight="1" x14ac:dyDescent="0.15">
      <c r="A22" s="4">
        <f>[1]Bilbao!B24</f>
        <v>0</v>
      </c>
      <c r="B22" s="4" t="str">
        <f>[1]Bilbao!A24</f>
        <v>NO ACTIVOS</v>
      </c>
      <c r="C22" s="4">
        <f>[1]Bilbao!D24</f>
        <v>0</v>
      </c>
      <c r="D22" s="4">
        <f>[1]Bilbao!H24</f>
        <v>0</v>
      </c>
    </row>
    <row r="23" spans="1:4" ht="15.75" customHeight="1" x14ac:dyDescent="0.15">
      <c r="A23" s="4" t="str">
        <f>[1]Bilbao!B25</f>
        <v>Codigo</v>
      </c>
      <c r="B23" s="4" t="str">
        <f>[1]Bilbao!A25</f>
        <v>Nombre</v>
      </c>
      <c r="C23" s="4" t="str">
        <f>[1]Bilbao!D25</f>
        <v>Puesto</v>
      </c>
      <c r="D23" s="4" t="str">
        <f>[1]Bilbao!H25</f>
        <v>Contrato</v>
      </c>
    </row>
    <row r="24" spans="1:4" ht="15.75" customHeight="1" x14ac:dyDescent="0.15">
      <c r="A24" s="4" t="str">
        <f>[1]Bilbao!B26</f>
        <v>X213</v>
      </c>
      <c r="B24" s="4" t="str">
        <f>[1]Bilbao!A26</f>
        <v>Iker Roncero</v>
      </c>
      <c r="C24" s="4" t="str">
        <f>[1]Bilbao!D26</f>
        <v>Comercial</v>
      </c>
      <c r="D24" s="4" t="str">
        <f>[1]Bilbao!H26</f>
        <v>ETT</v>
      </c>
    </row>
    <row r="25" spans="1:4" ht="15.75" customHeight="1" x14ac:dyDescent="0.15">
      <c r="A25" s="4">
        <f>[1]Bilbao!B27</f>
        <v>0</v>
      </c>
      <c r="B25" s="4">
        <f>[1]Bilbao!A27</f>
        <v>0</v>
      </c>
      <c r="C25" s="4">
        <f>[1]Bilbao!D27</f>
        <v>0</v>
      </c>
      <c r="D25" s="4">
        <f>[1]Bilbao!H27</f>
        <v>0</v>
      </c>
    </row>
    <row r="26" spans="1:4" ht="15.75" customHeight="1" x14ac:dyDescent="0.15">
      <c r="C26" s="1"/>
    </row>
    <row r="27" spans="1:4" ht="15.75" customHeight="1" x14ac:dyDescent="0.15">
      <c r="C27" s="1"/>
    </row>
    <row r="28" spans="1:4" ht="15.75" customHeight="1" x14ac:dyDescent="0.15">
      <c r="C28" s="1"/>
    </row>
    <row r="29" spans="1:4" ht="15.75" customHeight="1" x14ac:dyDescent="0.15">
      <c r="C29" s="1"/>
    </row>
    <row r="30" spans="1:4" ht="15.75" customHeight="1" x14ac:dyDescent="0.15">
      <c r="C30" s="1"/>
    </row>
    <row r="31" spans="1:4" ht="15.75" customHeight="1" x14ac:dyDescent="0.15">
      <c r="C31" s="1"/>
    </row>
    <row r="32" spans="1:4" ht="15.75" customHeight="1" x14ac:dyDescent="0.15">
      <c r="C32" s="1"/>
    </row>
    <row r="33" spans="3:3" ht="15.75" customHeight="1" x14ac:dyDescent="0.15">
      <c r="C33" s="1"/>
    </row>
    <row r="34" spans="3:3" ht="15.75" customHeight="1" x14ac:dyDescent="0.15">
      <c r="C34" s="1"/>
    </row>
    <row r="35" spans="3:3" ht="15.75" customHeight="1" x14ac:dyDescent="0.15">
      <c r="C35" s="1"/>
    </row>
    <row r="36" spans="3:3" ht="15.75" customHeight="1" x14ac:dyDescent="0.15">
      <c r="C36" s="1"/>
    </row>
    <row r="37" spans="3:3" ht="15.75" customHeight="1" x14ac:dyDescent="0.15">
      <c r="C37" s="1"/>
    </row>
    <row r="38" spans="3:3" ht="15.75" customHeight="1" x14ac:dyDescent="0.15">
      <c r="C38" s="1"/>
    </row>
    <row r="39" spans="3:3" ht="15.75" customHeight="1" x14ac:dyDescent="0.15">
      <c r="C39" s="1"/>
    </row>
    <row r="40" spans="3:3" ht="15.75" customHeight="1" x14ac:dyDescent="0.15">
      <c r="C40" s="1"/>
    </row>
    <row r="41" spans="3:3" ht="15.75" customHeight="1" x14ac:dyDescent="0.15">
      <c r="C41" s="1"/>
    </row>
    <row r="42" spans="3:3" ht="15.75" customHeight="1" x14ac:dyDescent="0.15">
      <c r="C42" s="1"/>
    </row>
    <row r="43" spans="3:3" ht="15.75" customHeight="1" x14ac:dyDescent="0.15">
      <c r="C43" s="1"/>
    </row>
    <row r="44" spans="3:3" ht="15.75" customHeight="1" x14ac:dyDescent="0.15">
      <c r="C44" s="1"/>
    </row>
    <row r="45" spans="3:3" ht="15.75" customHeight="1" x14ac:dyDescent="0.15">
      <c r="C45" s="1"/>
    </row>
    <row r="46" spans="3:3" ht="15.75" customHeight="1" x14ac:dyDescent="0.15">
      <c r="C46" s="1"/>
    </row>
    <row r="47" spans="3:3" ht="15.75" customHeight="1" x14ac:dyDescent="0.15">
      <c r="C47" s="1"/>
    </row>
    <row r="48" spans="3:3" ht="15.75" customHeight="1" x14ac:dyDescent="0.15">
      <c r="C48" s="1"/>
    </row>
    <row r="49" spans="3:3" ht="15.75" customHeight="1" x14ac:dyDescent="0.15">
      <c r="C49" s="1"/>
    </row>
    <row r="50" spans="3:3" ht="15.75" customHeight="1" x14ac:dyDescent="0.15">
      <c r="C50" s="1"/>
    </row>
    <row r="51" spans="3:3" ht="15.75" customHeight="1" x14ac:dyDescent="0.15">
      <c r="C51" s="1"/>
    </row>
    <row r="52" spans="3:3" ht="15.75" customHeight="1" x14ac:dyDescent="0.15">
      <c r="C52" s="1"/>
    </row>
    <row r="53" spans="3:3" ht="15.75" customHeight="1" x14ac:dyDescent="0.15">
      <c r="C53" s="1"/>
    </row>
    <row r="54" spans="3:3" ht="15.75" customHeight="1" x14ac:dyDescent="0.15">
      <c r="C54" s="1"/>
    </row>
    <row r="55" spans="3:3" ht="15.75" customHeight="1" x14ac:dyDescent="0.15">
      <c r="C55" s="1"/>
    </row>
    <row r="56" spans="3:3" ht="15.75" customHeight="1" x14ac:dyDescent="0.15">
      <c r="C56" s="1"/>
    </row>
    <row r="57" spans="3:3" ht="15.75" customHeight="1" x14ac:dyDescent="0.15">
      <c r="C57" s="1"/>
    </row>
    <row r="58" spans="3:3" ht="15.75" customHeight="1" x14ac:dyDescent="0.15">
      <c r="C58" s="1"/>
    </row>
    <row r="59" spans="3:3" ht="15.75" customHeight="1" x14ac:dyDescent="0.15">
      <c r="C59" s="1"/>
    </row>
    <row r="60" spans="3:3" ht="15.75" customHeight="1" x14ac:dyDescent="0.15">
      <c r="C60" s="1"/>
    </row>
    <row r="61" spans="3:3" ht="15.75" customHeight="1" x14ac:dyDescent="0.15">
      <c r="C61" s="1"/>
    </row>
    <row r="62" spans="3:3" ht="15.75" customHeight="1" x14ac:dyDescent="0.15">
      <c r="C62" s="1"/>
    </row>
    <row r="63" spans="3:3" ht="15.75" customHeight="1" x14ac:dyDescent="0.15">
      <c r="C63" s="1"/>
    </row>
    <row r="64" spans="3:3" ht="15.75" customHeight="1" x14ac:dyDescent="0.15">
      <c r="C64" s="1"/>
    </row>
    <row r="65" spans="3:3" ht="15.75" customHeight="1" x14ac:dyDescent="0.15">
      <c r="C65" s="1"/>
    </row>
    <row r="66" spans="3:3" ht="15.75" customHeight="1" x14ac:dyDescent="0.15">
      <c r="C66" s="1"/>
    </row>
    <row r="67" spans="3:3" ht="15.75" customHeight="1" x14ac:dyDescent="0.15">
      <c r="C67" s="1"/>
    </row>
    <row r="68" spans="3:3" ht="15.75" customHeight="1" x14ac:dyDescent="0.15">
      <c r="C68" s="1"/>
    </row>
    <row r="69" spans="3:3" ht="15.75" customHeight="1" x14ac:dyDescent="0.15">
      <c r="C69" s="1"/>
    </row>
    <row r="70" spans="3:3" ht="15.75" customHeight="1" x14ac:dyDescent="0.15">
      <c r="C70" s="1"/>
    </row>
    <row r="71" spans="3:3" ht="15.75" customHeight="1" x14ac:dyDescent="0.15">
      <c r="C71" s="1"/>
    </row>
    <row r="72" spans="3:3" ht="15.75" customHeight="1" x14ac:dyDescent="0.15">
      <c r="C72" s="1"/>
    </row>
    <row r="73" spans="3:3" ht="15.75" customHeight="1" x14ac:dyDescent="0.15">
      <c r="C73" s="1"/>
    </row>
    <row r="74" spans="3:3" ht="15.75" customHeight="1" x14ac:dyDescent="0.15">
      <c r="C74" s="1"/>
    </row>
    <row r="75" spans="3:3" ht="15.75" customHeight="1" x14ac:dyDescent="0.15">
      <c r="C75" s="1"/>
    </row>
    <row r="76" spans="3:3" ht="15.75" customHeight="1" x14ac:dyDescent="0.15">
      <c r="C76" s="1"/>
    </row>
    <row r="77" spans="3:3" ht="15.75" customHeight="1" x14ac:dyDescent="0.15">
      <c r="C77" s="1"/>
    </row>
    <row r="78" spans="3:3" ht="15.75" customHeight="1" x14ac:dyDescent="0.15">
      <c r="C78" s="1"/>
    </row>
    <row r="79" spans="3:3" ht="15.75" customHeight="1" x14ac:dyDescent="0.15">
      <c r="C79" s="1"/>
    </row>
    <row r="80" spans="3:3" ht="15.75" customHeight="1" x14ac:dyDescent="0.15">
      <c r="C80" s="1"/>
    </row>
    <row r="81" spans="3:3" ht="15.75" customHeight="1" x14ac:dyDescent="0.15">
      <c r="C81" s="1"/>
    </row>
    <row r="82" spans="3:3" ht="15.75" customHeight="1" x14ac:dyDescent="0.15">
      <c r="C82" s="1"/>
    </row>
    <row r="83" spans="3:3" ht="15.75" customHeight="1" x14ac:dyDescent="0.15">
      <c r="C83" s="1"/>
    </row>
    <row r="84" spans="3:3" ht="15.75" customHeight="1" x14ac:dyDescent="0.15">
      <c r="C84" s="1"/>
    </row>
    <row r="85" spans="3:3" ht="15.75" customHeight="1" x14ac:dyDescent="0.15">
      <c r="C85" s="1"/>
    </row>
    <row r="86" spans="3:3" ht="15.75" customHeight="1" x14ac:dyDescent="0.15">
      <c r="C86" s="1"/>
    </row>
    <row r="87" spans="3:3" ht="15.75" customHeight="1" x14ac:dyDescent="0.15">
      <c r="C87" s="1"/>
    </row>
    <row r="88" spans="3:3" ht="15.75" customHeight="1" x14ac:dyDescent="0.15">
      <c r="C88" s="1"/>
    </row>
    <row r="89" spans="3:3" ht="15.75" customHeight="1" x14ac:dyDescent="0.15">
      <c r="C89" s="1"/>
    </row>
    <row r="90" spans="3:3" ht="15.75" customHeight="1" x14ac:dyDescent="0.15">
      <c r="C90" s="1"/>
    </row>
    <row r="91" spans="3:3" ht="15.75" customHeight="1" x14ac:dyDescent="0.15">
      <c r="C91" s="1"/>
    </row>
    <row r="92" spans="3:3" ht="15.75" customHeight="1" x14ac:dyDescent="0.15">
      <c r="C92" s="1"/>
    </row>
    <row r="93" spans="3:3" ht="15.75" customHeight="1" x14ac:dyDescent="0.15">
      <c r="C93" s="1"/>
    </row>
    <row r="94" spans="3:3" ht="15.75" customHeight="1" x14ac:dyDescent="0.15">
      <c r="C94" s="1"/>
    </row>
    <row r="95" spans="3:3" ht="15.75" customHeight="1" x14ac:dyDescent="0.15">
      <c r="C95" s="1"/>
    </row>
    <row r="96" spans="3:3" ht="15.75" customHeight="1" x14ac:dyDescent="0.15">
      <c r="C96" s="1"/>
    </row>
    <row r="97" spans="3:3" ht="15.75" customHeight="1" x14ac:dyDescent="0.15">
      <c r="C97" s="1"/>
    </row>
    <row r="98" spans="3:3" ht="15.75" customHeight="1" x14ac:dyDescent="0.15">
      <c r="C98" s="1"/>
    </row>
    <row r="99" spans="3:3" ht="15.75" customHeight="1" x14ac:dyDescent="0.15">
      <c r="C99" s="1"/>
    </row>
    <row r="100" spans="3:3" ht="15.75" customHeight="1" x14ac:dyDescent="0.15">
      <c r="C100" s="1"/>
    </row>
    <row r="101" spans="3:3" ht="15.75" customHeight="1" x14ac:dyDescent="0.15">
      <c r="C101" s="1"/>
    </row>
    <row r="102" spans="3:3" ht="15.75" customHeight="1" x14ac:dyDescent="0.15">
      <c r="C102" s="1"/>
    </row>
    <row r="103" spans="3:3" ht="15.75" customHeight="1" x14ac:dyDescent="0.15">
      <c r="C103" s="1"/>
    </row>
    <row r="104" spans="3:3" ht="15.75" customHeight="1" x14ac:dyDescent="0.15">
      <c r="C104" s="1"/>
    </row>
    <row r="105" spans="3:3" ht="15.75" customHeight="1" x14ac:dyDescent="0.15">
      <c r="C105" s="1"/>
    </row>
    <row r="106" spans="3:3" ht="15.75" customHeight="1" x14ac:dyDescent="0.15">
      <c r="C106" s="1"/>
    </row>
    <row r="107" spans="3:3" ht="15.75" customHeight="1" x14ac:dyDescent="0.15">
      <c r="C107" s="1"/>
    </row>
    <row r="108" spans="3:3" ht="15.75" customHeight="1" x14ac:dyDescent="0.15">
      <c r="C108" s="1"/>
    </row>
    <row r="109" spans="3:3" ht="15.75" customHeight="1" x14ac:dyDescent="0.15">
      <c r="C109" s="1"/>
    </row>
    <row r="110" spans="3:3" ht="15.75" customHeight="1" x14ac:dyDescent="0.15">
      <c r="C110" s="1"/>
    </row>
    <row r="111" spans="3:3" ht="15.75" customHeight="1" x14ac:dyDescent="0.15">
      <c r="C111" s="1"/>
    </row>
    <row r="112" spans="3:3" ht="15.75" customHeight="1" x14ac:dyDescent="0.15">
      <c r="C112" s="1"/>
    </row>
    <row r="113" spans="3:3" ht="15.75" customHeight="1" x14ac:dyDescent="0.15">
      <c r="C113" s="1"/>
    </row>
    <row r="114" spans="3:3" ht="15.75" customHeight="1" x14ac:dyDescent="0.15">
      <c r="C114" s="1"/>
    </row>
    <row r="115" spans="3:3" ht="15.75" customHeight="1" x14ac:dyDescent="0.15">
      <c r="C115" s="1"/>
    </row>
    <row r="116" spans="3:3" ht="15.75" customHeight="1" x14ac:dyDescent="0.15">
      <c r="C116" s="1"/>
    </row>
    <row r="117" spans="3:3" ht="15.75" customHeight="1" x14ac:dyDescent="0.15">
      <c r="C117" s="1"/>
    </row>
    <row r="118" spans="3:3" ht="15.75" customHeight="1" x14ac:dyDescent="0.15">
      <c r="C118" s="1"/>
    </row>
    <row r="119" spans="3:3" ht="15.75" customHeight="1" x14ac:dyDescent="0.15">
      <c r="C119" s="1"/>
    </row>
    <row r="120" spans="3:3" ht="15.75" customHeight="1" x14ac:dyDescent="0.15">
      <c r="C120" s="1"/>
    </row>
    <row r="121" spans="3:3" ht="15.75" customHeight="1" x14ac:dyDescent="0.15">
      <c r="C121" s="1"/>
    </row>
    <row r="122" spans="3:3" ht="15.75" customHeight="1" x14ac:dyDescent="0.15">
      <c r="C122" s="1"/>
    </row>
    <row r="123" spans="3:3" ht="15.75" customHeight="1" x14ac:dyDescent="0.15">
      <c r="C123" s="1"/>
    </row>
    <row r="124" spans="3:3" ht="15.75" customHeight="1" x14ac:dyDescent="0.15">
      <c r="C124" s="1"/>
    </row>
    <row r="125" spans="3:3" ht="15.75" customHeight="1" x14ac:dyDescent="0.15">
      <c r="C125" s="1"/>
    </row>
    <row r="126" spans="3:3" ht="15.75" customHeight="1" x14ac:dyDescent="0.15">
      <c r="C126" s="1"/>
    </row>
    <row r="127" spans="3:3" ht="15.75" customHeight="1" x14ac:dyDescent="0.15">
      <c r="C127" s="1"/>
    </row>
    <row r="128" spans="3:3" ht="15.75" customHeight="1" x14ac:dyDescent="0.15">
      <c r="C128" s="1"/>
    </row>
    <row r="129" spans="3:3" ht="15.75" customHeight="1" x14ac:dyDescent="0.15">
      <c r="C129" s="1"/>
    </row>
    <row r="130" spans="3:3" ht="15.75" customHeight="1" x14ac:dyDescent="0.15">
      <c r="C130" s="1"/>
    </row>
    <row r="131" spans="3:3" ht="15.75" customHeight="1" x14ac:dyDescent="0.15">
      <c r="C131" s="1"/>
    </row>
    <row r="132" spans="3:3" ht="15.75" customHeight="1" x14ac:dyDescent="0.15">
      <c r="C132" s="1"/>
    </row>
    <row r="133" spans="3:3" ht="15.75" customHeight="1" x14ac:dyDescent="0.15">
      <c r="C133" s="1"/>
    </row>
    <row r="134" spans="3:3" ht="15.75" customHeight="1" x14ac:dyDescent="0.15">
      <c r="C134" s="1"/>
    </row>
    <row r="135" spans="3:3" ht="15.75" customHeight="1" x14ac:dyDescent="0.15">
      <c r="C135" s="1"/>
    </row>
    <row r="136" spans="3:3" ht="15.75" customHeight="1" x14ac:dyDescent="0.15">
      <c r="C136" s="1"/>
    </row>
    <row r="137" spans="3:3" ht="15.75" customHeight="1" x14ac:dyDescent="0.15">
      <c r="C137" s="1"/>
    </row>
    <row r="138" spans="3:3" ht="15.75" customHeight="1" x14ac:dyDescent="0.15">
      <c r="C138" s="1"/>
    </row>
    <row r="139" spans="3:3" ht="15.75" customHeight="1" x14ac:dyDescent="0.15">
      <c r="C139" s="1"/>
    </row>
    <row r="140" spans="3:3" ht="15.75" customHeight="1" x14ac:dyDescent="0.15">
      <c r="C140" s="1"/>
    </row>
    <row r="141" spans="3:3" ht="15.75" customHeight="1" x14ac:dyDescent="0.15">
      <c r="C141" s="1"/>
    </row>
    <row r="142" spans="3:3" ht="15.75" customHeight="1" x14ac:dyDescent="0.15">
      <c r="C142" s="1"/>
    </row>
    <row r="143" spans="3:3" ht="15.75" customHeight="1" x14ac:dyDescent="0.15">
      <c r="C143" s="1"/>
    </row>
    <row r="144" spans="3:3" ht="15.75" customHeight="1" x14ac:dyDescent="0.15">
      <c r="C144" s="1"/>
    </row>
    <row r="145" spans="3:3" ht="15.75" customHeight="1" x14ac:dyDescent="0.15">
      <c r="C145" s="1"/>
    </row>
    <row r="146" spans="3:3" ht="15.75" customHeight="1" x14ac:dyDescent="0.15">
      <c r="C146" s="1"/>
    </row>
    <row r="147" spans="3:3" ht="15.75" customHeight="1" x14ac:dyDescent="0.15">
      <c r="C147" s="1"/>
    </row>
    <row r="148" spans="3:3" ht="15.75" customHeight="1" x14ac:dyDescent="0.15">
      <c r="C148" s="1"/>
    </row>
    <row r="149" spans="3:3" ht="15.75" customHeight="1" x14ac:dyDescent="0.15">
      <c r="C149" s="1"/>
    </row>
    <row r="150" spans="3:3" ht="15.75" customHeight="1" x14ac:dyDescent="0.15">
      <c r="C150" s="1"/>
    </row>
    <row r="151" spans="3:3" ht="15.75" customHeight="1" x14ac:dyDescent="0.15">
      <c r="C151" s="1"/>
    </row>
    <row r="152" spans="3:3" ht="15.75" customHeight="1" x14ac:dyDescent="0.15">
      <c r="C152" s="1"/>
    </row>
    <row r="153" spans="3:3" ht="15.75" customHeight="1" x14ac:dyDescent="0.15">
      <c r="C153" s="1"/>
    </row>
    <row r="154" spans="3:3" ht="15.75" customHeight="1" x14ac:dyDescent="0.15">
      <c r="C154" s="1"/>
    </row>
    <row r="155" spans="3:3" ht="15.75" customHeight="1" x14ac:dyDescent="0.15">
      <c r="C155" s="1"/>
    </row>
    <row r="156" spans="3:3" ht="15.75" customHeight="1" x14ac:dyDescent="0.15">
      <c r="C156" s="1"/>
    </row>
    <row r="157" spans="3:3" ht="15.75" customHeight="1" x14ac:dyDescent="0.15">
      <c r="C157" s="1"/>
    </row>
    <row r="158" spans="3:3" ht="15.75" customHeight="1" x14ac:dyDescent="0.15">
      <c r="C158" s="1"/>
    </row>
    <row r="159" spans="3:3" ht="15.75" customHeight="1" x14ac:dyDescent="0.15">
      <c r="C159" s="1"/>
    </row>
    <row r="160" spans="3:3" ht="15.75" customHeight="1" x14ac:dyDescent="0.15">
      <c r="C160" s="1"/>
    </row>
    <row r="161" spans="3:3" ht="15.75" customHeight="1" x14ac:dyDescent="0.15">
      <c r="C161" s="1"/>
    </row>
    <row r="162" spans="3:3" ht="15.75" customHeight="1" x14ac:dyDescent="0.15">
      <c r="C162" s="1"/>
    </row>
    <row r="163" spans="3:3" ht="15.75" customHeight="1" x14ac:dyDescent="0.15">
      <c r="C163" s="1"/>
    </row>
    <row r="164" spans="3:3" ht="15.75" customHeight="1" x14ac:dyDescent="0.15">
      <c r="C164" s="1"/>
    </row>
    <row r="165" spans="3:3" ht="15.75" customHeight="1" x14ac:dyDescent="0.15">
      <c r="C165" s="1"/>
    </row>
    <row r="166" spans="3:3" ht="15.75" customHeight="1" x14ac:dyDescent="0.15">
      <c r="C166" s="1"/>
    </row>
    <row r="167" spans="3:3" ht="15.75" customHeight="1" x14ac:dyDescent="0.15">
      <c r="C167" s="1"/>
    </row>
    <row r="168" spans="3:3" ht="15.75" customHeight="1" x14ac:dyDescent="0.15">
      <c r="C168" s="1"/>
    </row>
    <row r="169" spans="3:3" ht="15.75" customHeight="1" x14ac:dyDescent="0.15">
      <c r="C169" s="1"/>
    </row>
    <row r="170" spans="3:3" ht="15.75" customHeight="1" x14ac:dyDescent="0.15">
      <c r="C170" s="1"/>
    </row>
    <row r="171" spans="3:3" ht="15.75" customHeight="1" x14ac:dyDescent="0.15">
      <c r="C171" s="1"/>
    </row>
    <row r="172" spans="3:3" ht="15.75" customHeight="1" x14ac:dyDescent="0.15">
      <c r="C172" s="1"/>
    </row>
    <row r="173" spans="3:3" ht="15.75" customHeight="1" x14ac:dyDescent="0.15">
      <c r="C173" s="1"/>
    </row>
    <row r="174" spans="3:3" ht="15.75" customHeight="1" x14ac:dyDescent="0.15">
      <c r="C174" s="1"/>
    </row>
    <row r="175" spans="3:3" ht="15.75" customHeight="1" x14ac:dyDescent="0.15">
      <c r="C175" s="1"/>
    </row>
    <row r="176" spans="3:3" ht="15.75" customHeight="1" x14ac:dyDescent="0.15">
      <c r="C176" s="1"/>
    </row>
    <row r="177" spans="3:3" ht="15.75" customHeight="1" x14ac:dyDescent="0.15">
      <c r="C177" s="1"/>
    </row>
    <row r="178" spans="3:3" ht="15.75" customHeight="1" x14ac:dyDescent="0.15">
      <c r="C178" s="1"/>
    </row>
    <row r="179" spans="3:3" ht="15.75" customHeight="1" x14ac:dyDescent="0.15">
      <c r="C179" s="1"/>
    </row>
    <row r="180" spans="3:3" ht="15.75" customHeight="1" x14ac:dyDescent="0.15">
      <c r="C180" s="1"/>
    </row>
    <row r="181" spans="3:3" ht="15.75" customHeight="1" x14ac:dyDescent="0.15">
      <c r="C181" s="1"/>
    </row>
    <row r="182" spans="3:3" ht="15.75" customHeight="1" x14ac:dyDescent="0.15">
      <c r="C182" s="1"/>
    </row>
    <row r="183" spans="3:3" ht="15.75" customHeight="1" x14ac:dyDescent="0.15">
      <c r="C183" s="1"/>
    </row>
    <row r="184" spans="3:3" ht="15.75" customHeight="1" x14ac:dyDescent="0.15">
      <c r="C184" s="1"/>
    </row>
    <row r="185" spans="3:3" ht="15.75" customHeight="1" x14ac:dyDescent="0.15">
      <c r="C185" s="1"/>
    </row>
    <row r="186" spans="3:3" ht="15.75" customHeight="1" x14ac:dyDescent="0.15">
      <c r="C186" s="1"/>
    </row>
    <row r="187" spans="3:3" ht="15.75" customHeight="1" x14ac:dyDescent="0.15">
      <c r="C187" s="1"/>
    </row>
    <row r="188" spans="3:3" ht="15.75" customHeight="1" x14ac:dyDescent="0.15">
      <c r="C188" s="1"/>
    </row>
    <row r="189" spans="3:3" ht="15.75" customHeight="1" x14ac:dyDescent="0.15">
      <c r="C189" s="1"/>
    </row>
    <row r="190" spans="3:3" ht="15.75" customHeight="1" x14ac:dyDescent="0.15">
      <c r="C190" s="1"/>
    </row>
    <row r="191" spans="3:3" ht="15.75" customHeight="1" x14ac:dyDescent="0.15">
      <c r="C191" s="1"/>
    </row>
    <row r="192" spans="3:3" ht="15.75" customHeight="1" x14ac:dyDescent="0.15">
      <c r="C192" s="1"/>
    </row>
    <row r="193" spans="3:3" ht="15.75" customHeight="1" x14ac:dyDescent="0.15">
      <c r="C193" s="1"/>
    </row>
    <row r="194" spans="3:3" ht="15.75" customHeight="1" x14ac:dyDescent="0.15">
      <c r="C194" s="1"/>
    </row>
    <row r="195" spans="3:3" ht="15.75" customHeight="1" x14ac:dyDescent="0.15">
      <c r="C195" s="1"/>
    </row>
    <row r="196" spans="3:3" ht="15.75" customHeight="1" x14ac:dyDescent="0.15">
      <c r="C196" s="1"/>
    </row>
    <row r="197" spans="3:3" ht="15.75" customHeight="1" x14ac:dyDescent="0.15">
      <c r="C197" s="1"/>
    </row>
    <row r="198" spans="3:3" ht="15.75" customHeight="1" x14ac:dyDescent="0.15">
      <c r="C198" s="1"/>
    </row>
    <row r="199" spans="3:3" ht="15.75" customHeight="1" x14ac:dyDescent="0.15">
      <c r="C199" s="1"/>
    </row>
    <row r="200" spans="3:3" ht="15.75" customHeight="1" x14ac:dyDescent="0.15">
      <c r="C200" s="1"/>
    </row>
    <row r="201" spans="3:3" ht="15.75" customHeight="1" x14ac:dyDescent="0.15">
      <c r="C201" s="1"/>
    </row>
    <row r="202" spans="3:3" ht="15.75" customHeight="1" x14ac:dyDescent="0.15">
      <c r="C202" s="1"/>
    </row>
    <row r="203" spans="3:3" ht="15.75" customHeight="1" x14ac:dyDescent="0.15">
      <c r="C203" s="1"/>
    </row>
    <row r="204" spans="3:3" ht="15.75" customHeight="1" x14ac:dyDescent="0.15">
      <c r="C204" s="1"/>
    </row>
    <row r="205" spans="3:3" ht="15.75" customHeight="1" x14ac:dyDescent="0.15">
      <c r="C205" s="1"/>
    </row>
    <row r="206" spans="3:3" ht="15.75" customHeight="1" x14ac:dyDescent="0.15">
      <c r="C206" s="1"/>
    </row>
    <row r="207" spans="3:3" ht="15.75" customHeight="1" x14ac:dyDescent="0.15">
      <c r="C207" s="1"/>
    </row>
    <row r="208" spans="3:3" ht="15.75" customHeight="1" x14ac:dyDescent="0.15">
      <c r="C208" s="1"/>
    </row>
    <row r="209" spans="3:3" ht="15.75" customHeight="1" x14ac:dyDescent="0.15">
      <c r="C209" s="1"/>
    </row>
    <row r="210" spans="3:3" ht="15.75" customHeight="1" x14ac:dyDescent="0.15">
      <c r="C210" s="1"/>
    </row>
    <row r="211" spans="3:3" ht="15.75" customHeight="1" x14ac:dyDescent="0.15">
      <c r="C211" s="1"/>
    </row>
    <row r="212" spans="3:3" ht="15.75" customHeight="1" x14ac:dyDescent="0.15">
      <c r="C212" s="1"/>
    </row>
    <row r="213" spans="3:3" ht="15.75" customHeight="1" x14ac:dyDescent="0.15">
      <c r="C213" s="1"/>
    </row>
    <row r="214" spans="3:3" ht="15.75" customHeight="1" x14ac:dyDescent="0.15">
      <c r="C214" s="1"/>
    </row>
    <row r="215" spans="3:3" ht="15.75" customHeight="1" x14ac:dyDescent="0.15">
      <c r="C215" s="1"/>
    </row>
    <row r="216" spans="3:3" ht="15.75" customHeight="1" x14ac:dyDescent="0.15">
      <c r="C216" s="1"/>
    </row>
    <row r="217" spans="3:3" ht="15.75" customHeight="1" x14ac:dyDescent="0.15">
      <c r="C217" s="1"/>
    </row>
    <row r="218" spans="3:3" ht="15.75" customHeight="1" x14ac:dyDescent="0.15">
      <c r="C218" s="1"/>
    </row>
    <row r="219" spans="3:3" ht="15.75" customHeight="1" x14ac:dyDescent="0.15">
      <c r="C219" s="1"/>
    </row>
    <row r="220" spans="3:3" ht="15.75" customHeight="1" x14ac:dyDescent="0.15">
      <c r="C220" s="1"/>
    </row>
    <row r="221" spans="3:3" ht="15.75" customHeight="1" x14ac:dyDescent="0.15">
      <c r="C221" s="1"/>
    </row>
    <row r="222" spans="3:3" ht="15.75" customHeight="1" x14ac:dyDescent="0.15">
      <c r="C222" s="1"/>
    </row>
    <row r="223" spans="3:3" ht="15.75" customHeight="1" x14ac:dyDescent="0.15">
      <c r="C223" s="1"/>
    </row>
    <row r="224" spans="3:3" ht="15.75" customHeight="1" x14ac:dyDescent="0.15">
      <c r="C224" s="1"/>
    </row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  <row r="1001" ht="15.75" customHeight="1" x14ac:dyDescent="0.15"/>
    <row r="1002" ht="15.75" customHeight="1" x14ac:dyDescent="0.15"/>
    <row r="1003" ht="15.75" customHeight="1" x14ac:dyDescent="0.15"/>
    <row r="1004" ht="15.75" customHeight="1" x14ac:dyDescent="0.15"/>
  </sheetData>
  <sheetProtection algorithmName="SHA-512" hashValue="uFlIkg7yJ1p2xU74lfSPxjNPc4UeDbcm9WloUOhKQcYBRM1Bo+clk5k5KGwR9xZDJ02HY3cUOIMwKzn3tlnY/Q==" saltValue="zbKKdx1Ua3E2Ip98R7kbEg==" spinCount="100000" sheet="1" objects="1" scenarios="1"/>
  <dataValidations count="1">
    <dataValidation type="list" allowBlank="1" showInputMessage="1" showErrorMessage="1" sqref="A2:A28" xr:uid="{CD8494EB-7FD8-48C6-9F20-EF90A294C535}">
      <formula1>$A$2:$A$28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</sheetPr>
  <dimension ref="A1:AD998"/>
  <sheetViews>
    <sheetView topLeftCell="B213" workbookViewId="0">
      <selection activeCell="I223" sqref="I223"/>
    </sheetView>
  </sheetViews>
  <sheetFormatPr defaultColWidth="12.5390625" defaultRowHeight="15" customHeight="1" x14ac:dyDescent="0.15"/>
  <cols>
    <col min="1" max="1" width="23.05859375" bestFit="1" customWidth="1"/>
  </cols>
  <sheetData>
    <row r="1" spans="1:30" ht="12.75" x14ac:dyDescent="0.15">
      <c r="A1" s="40" t="s">
        <v>23</v>
      </c>
      <c r="B1" s="41">
        <f t="shared" ref="B1:O1" si="0">SUM(B6:B370)</f>
        <v>37</v>
      </c>
      <c r="C1" s="41">
        <f t="shared" si="0"/>
        <v>30</v>
      </c>
      <c r="D1" s="41">
        <f t="shared" si="0"/>
        <v>28</v>
      </c>
      <c r="E1" s="41">
        <f t="shared" si="0"/>
        <v>30</v>
      </c>
      <c r="F1" s="41">
        <f t="shared" si="0"/>
        <v>30</v>
      </c>
      <c r="G1" s="41">
        <f t="shared" si="0"/>
        <v>28</v>
      </c>
      <c r="H1" s="41">
        <f t="shared" si="0"/>
        <v>28</v>
      </c>
      <c r="I1" s="41">
        <f t="shared" si="0"/>
        <v>23</v>
      </c>
      <c r="J1" s="41">
        <f t="shared" si="0"/>
        <v>0</v>
      </c>
      <c r="K1" s="41">
        <f t="shared" si="0"/>
        <v>0</v>
      </c>
      <c r="L1" s="41">
        <f t="shared" si="0"/>
        <v>0</v>
      </c>
      <c r="M1" s="41">
        <f t="shared" si="0"/>
        <v>0</v>
      </c>
      <c r="N1" s="41">
        <f t="shared" si="0"/>
        <v>0</v>
      </c>
      <c r="O1" s="41">
        <f t="shared" si="0"/>
        <v>0</v>
      </c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</row>
    <row r="2" spans="1:30" ht="12.75" x14ac:dyDescent="0.15">
      <c r="A2" s="30" t="s">
        <v>24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</row>
    <row r="3" spans="1:30" ht="12.75" x14ac:dyDescent="0.15">
      <c r="A3" s="43" t="s">
        <v>25</v>
      </c>
      <c r="B3" s="31">
        <f t="shared" ref="B3:O3" si="1">30-B1+B2</f>
        <v>-7</v>
      </c>
      <c r="C3" s="31">
        <f t="shared" si="1"/>
        <v>0</v>
      </c>
      <c r="D3" s="31">
        <f>30-D1+D2</f>
        <v>2</v>
      </c>
      <c r="E3" s="31">
        <f t="shared" si="1"/>
        <v>0</v>
      </c>
      <c r="F3" s="31">
        <f t="shared" si="1"/>
        <v>0</v>
      </c>
      <c r="G3" s="31">
        <f t="shared" si="1"/>
        <v>2</v>
      </c>
      <c r="H3" s="31">
        <f t="shared" si="1"/>
        <v>2</v>
      </c>
      <c r="I3" s="31">
        <f t="shared" si="1"/>
        <v>7</v>
      </c>
      <c r="J3" s="31">
        <f t="shared" si="1"/>
        <v>30</v>
      </c>
      <c r="K3" s="31">
        <f t="shared" si="1"/>
        <v>30</v>
      </c>
      <c r="L3" s="31">
        <f t="shared" si="1"/>
        <v>30</v>
      </c>
      <c r="M3" s="31">
        <f t="shared" si="1"/>
        <v>30</v>
      </c>
      <c r="N3" s="31">
        <f t="shared" si="1"/>
        <v>30</v>
      </c>
      <c r="O3" s="31">
        <f t="shared" si="1"/>
        <v>30</v>
      </c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30" ht="12.75" x14ac:dyDescent="0.15">
      <c r="A4" s="44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66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1:30" ht="12.75" x14ac:dyDescent="0.15">
      <c r="A5" s="46" t="s">
        <v>26</v>
      </c>
      <c r="B5" s="71" t="s">
        <v>27</v>
      </c>
      <c r="C5" s="71" t="s">
        <v>28</v>
      </c>
      <c r="D5" s="71" t="s">
        <v>29</v>
      </c>
      <c r="E5" s="71" t="s">
        <v>30</v>
      </c>
      <c r="F5" s="71" t="s">
        <v>31</v>
      </c>
      <c r="G5" s="71" t="s">
        <v>32</v>
      </c>
      <c r="H5" s="71" t="s">
        <v>33</v>
      </c>
      <c r="I5" s="71" t="s">
        <v>34</v>
      </c>
      <c r="J5" s="71" t="s">
        <v>35</v>
      </c>
      <c r="K5" s="71"/>
      <c r="L5" s="71"/>
      <c r="M5" s="71"/>
      <c r="N5" s="71"/>
      <c r="O5" s="72"/>
      <c r="P5" s="75" t="s">
        <v>36</v>
      </c>
      <c r="Q5" s="66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</row>
    <row r="6" spans="1:30" ht="14.25" x14ac:dyDescent="0.15">
      <c r="A6" s="68">
        <v>45292</v>
      </c>
      <c r="B6" s="80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101"/>
      <c r="P6" s="102">
        <f>SUM(B6:O6)</f>
        <v>0</v>
      </c>
      <c r="Q6" s="66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</row>
    <row r="7" spans="1:30" ht="14.25" x14ac:dyDescent="0.15">
      <c r="A7" s="69">
        <f t="shared" ref="A7:A261" si="2">A6+1</f>
        <v>45293</v>
      </c>
      <c r="B7" s="82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78"/>
      <c r="P7" s="103">
        <f t="shared" ref="P7:P260" si="3">SUM(B7:O7)</f>
        <v>0</v>
      </c>
      <c r="Q7" s="66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</row>
    <row r="8" spans="1:30" ht="14.25" x14ac:dyDescent="0.15">
      <c r="A8" s="68">
        <f t="shared" si="2"/>
        <v>45294</v>
      </c>
      <c r="B8" s="82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78"/>
      <c r="P8" s="103">
        <f t="shared" si="3"/>
        <v>0</v>
      </c>
      <c r="Q8" s="66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</row>
    <row r="9" spans="1:30" ht="14.25" x14ac:dyDescent="0.15">
      <c r="A9" s="69">
        <f t="shared" si="2"/>
        <v>45295</v>
      </c>
      <c r="B9" s="82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78"/>
      <c r="P9" s="103">
        <f t="shared" si="3"/>
        <v>0</v>
      </c>
      <c r="Q9" s="66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</row>
    <row r="10" spans="1:30" ht="14.25" x14ac:dyDescent="0.15">
      <c r="A10" s="68">
        <f t="shared" si="2"/>
        <v>45296</v>
      </c>
      <c r="B10" s="82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78"/>
      <c r="P10" s="103">
        <f t="shared" si="3"/>
        <v>0</v>
      </c>
      <c r="Q10" s="66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</row>
    <row r="11" spans="1:30" ht="14.25" x14ac:dyDescent="0.15">
      <c r="A11" s="69">
        <f t="shared" si="2"/>
        <v>45297</v>
      </c>
      <c r="B11" s="82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78"/>
      <c r="P11" s="103">
        <f t="shared" si="3"/>
        <v>0</v>
      </c>
      <c r="Q11" s="66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</row>
    <row r="12" spans="1:30" ht="14.25" x14ac:dyDescent="0.15">
      <c r="A12" s="68">
        <f>A11+1</f>
        <v>45298</v>
      </c>
      <c r="B12" s="84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104"/>
      <c r="P12" s="105">
        <f t="shared" si="3"/>
        <v>0</v>
      </c>
      <c r="Q12" s="66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</row>
    <row r="13" spans="1:30" ht="14.25" x14ac:dyDescent="0.15">
      <c r="A13" s="69">
        <f t="shared" si="2"/>
        <v>45299</v>
      </c>
      <c r="B13" s="90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22"/>
      <c r="P13" s="103">
        <f t="shared" si="3"/>
        <v>0</v>
      </c>
      <c r="Q13" s="66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</row>
    <row r="14" spans="1:30" ht="14.25" x14ac:dyDescent="0.15">
      <c r="A14" s="68">
        <f t="shared" si="2"/>
        <v>45300</v>
      </c>
      <c r="B14" s="82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78"/>
      <c r="P14" s="103">
        <f t="shared" si="3"/>
        <v>0</v>
      </c>
      <c r="Q14" s="66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</row>
    <row r="15" spans="1:30" ht="14.25" x14ac:dyDescent="0.15">
      <c r="A15" s="69">
        <f t="shared" si="2"/>
        <v>45301</v>
      </c>
      <c r="B15" s="82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78"/>
      <c r="P15" s="103">
        <f t="shared" si="3"/>
        <v>0</v>
      </c>
      <c r="Q15" s="66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</row>
    <row r="16" spans="1:30" ht="14.25" x14ac:dyDescent="0.15">
      <c r="A16" s="68">
        <f t="shared" si="2"/>
        <v>45302</v>
      </c>
      <c r="B16" s="82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78"/>
      <c r="P16" s="103">
        <f t="shared" si="3"/>
        <v>0</v>
      </c>
      <c r="Q16" s="66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</row>
    <row r="17" spans="1:30" ht="14.25" x14ac:dyDescent="0.15">
      <c r="A17" s="69">
        <f t="shared" si="2"/>
        <v>45303</v>
      </c>
      <c r="B17" s="82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78"/>
      <c r="P17" s="103">
        <f t="shared" si="3"/>
        <v>0</v>
      </c>
      <c r="Q17" s="66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</row>
    <row r="18" spans="1:30" ht="14.25" x14ac:dyDescent="0.15">
      <c r="A18" s="68">
        <f t="shared" si="2"/>
        <v>45304</v>
      </c>
      <c r="B18" s="82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78"/>
      <c r="P18" s="103">
        <f t="shared" si="3"/>
        <v>0</v>
      </c>
      <c r="Q18" s="66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</row>
    <row r="19" spans="1:30" ht="14.25" x14ac:dyDescent="0.15">
      <c r="A19" s="69">
        <f t="shared" si="2"/>
        <v>45305</v>
      </c>
      <c r="B19" s="84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104"/>
      <c r="P19" s="105">
        <f t="shared" si="3"/>
        <v>0</v>
      </c>
      <c r="Q19" s="66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</row>
    <row r="20" spans="1:30" ht="14.25" x14ac:dyDescent="0.15">
      <c r="A20" s="68">
        <f t="shared" si="2"/>
        <v>45306</v>
      </c>
      <c r="B20" s="90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93">
        <f t="shared" si="3"/>
        <v>0</v>
      </c>
      <c r="Q20" s="66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</row>
    <row r="21" spans="1:30" ht="14.25" x14ac:dyDescent="0.15">
      <c r="A21" s="69">
        <f t="shared" si="2"/>
        <v>45307</v>
      </c>
      <c r="B21" s="8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93">
        <f t="shared" si="3"/>
        <v>0</v>
      </c>
      <c r="Q21" s="66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</row>
    <row r="22" spans="1:30" ht="14.25" x14ac:dyDescent="0.15">
      <c r="A22" s="68">
        <f t="shared" si="2"/>
        <v>45308</v>
      </c>
      <c r="B22" s="82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93">
        <f t="shared" si="3"/>
        <v>0</v>
      </c>
      <c r="Q22" s="66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</row>
    <row r="23" spans="1:30" ht="14.25" x14ac:dyDescent="0.15">
      <c r="A23" s="69">
        <f t="shared" si="2"/>
        <v>45309</v>
      </c>
      <c r="B23" s="82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93">
        <f t="shared" si="3"/>
        <v>0</v>
      </c>
      <c r="Q23" s="66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</row>
    <row r="24" spans="1:30" ht="14.25" x14ac:dyDescent="0.15">
      <c r="A24" s="68">
        <f t="shared" si="2"/>
        <v>45310</v>
      </c>
      <c r="B24" s="8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93">
        <f t="shared" si="3"/>
        <v>0</v>
      </c>
      <c r="Q24" s="66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</row>
    <row r="25" spans="1:30" ht="14.25" x14ac:dyDescent="0.15">
      <c r="A25" s="69">
        <f t="shared" si="2"/>
        <v>45311</v>
      </c>
      <c r="B25" s="8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93">
        <f t="shared" si="3"/>
        <v>0</v>
      </c>
      <c r="Q25" s="66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</row>
    <row r="26" spans="1:30" ht="14.25" x14ac:dyDescent="0.15">
      <c r="A26" s="68">
        <f t="shared" si="2"/>
        <v>45312</v>
      </c>
      <c r="B26" s="84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94">
        <f t="shared" si="3"/>
        <v>0</v>
      </c>
      <c r="Q26" s="66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</row>
    <row r="27" spans="1:30" ht="14.25" x14ac:dyDescent="0.15">
      <c r="A27" s="69">
        <f t="shared" si="2"/>
        <v>45313</v>
      </c>
      <c r="B27" s="90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93">
        <f t="shared" si="3"/>
        <v>0</v>
      </c>
      <c r="Q27" s="66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</row>
    <row r="28" spans="1:30" ht="14.25" x14ac:dyDescent="0.15">
      <c r="A28" s="68">
        <f t="shared" si="2"/>
        <v>45314</v>
      </c>
      <c r="B28" s="8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93">
        <f t="shared" si="3"/>
        <v>0</v>
      </c>
      <c r="Q28" s="66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</row>
    <row r="29" spans="1:30" ht="14.25" x14ac:dyDescent="0.15">
      <c r="A29" s="69">
        <f t="shared" si="2"/>
        <v>45315</v>
      </c>
      <c r="B29" s="8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93">
        <f t="shared" si="3"/>
        <v>0</v>
      </c>
      <c r="Q29" s="66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</row>
    <row r="30" spans="1:30" ht="14.25" x14ac:dyDescent="0.15">
      <c r="A30" s="68">
        <f t="shared" si="2"/>
        <v>45316</v>
      </c>
      <c r="B30" s="8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93">
        <f t="shared" si="3"/>
        <v>0</v>
      </c>
      <c r="Q30" s="66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</row>
    <row r="31" spans="1:30" ht="14.25" x14ac:dyDescent="0.15">
      <c r="A31" s="69">
        <f t="shared" si="2"/>
        <v>45317</v>
      </c>
      <c r="B31" s="8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93">
        <f t="shared" si="3"/>
        <v>0</v>
      </c>
      <c r="Q31" s="66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</row>
    <row r="32" spans="1:30" ht="14.25" x14ac:dyDescent="0.15">
      <c r="A32" s="68">
        <f t="shared" si="2"/>
        <v>45318</v>
      </c>
      <c r="B32" s="82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93">
        <f t="shared" si="3"/>
        <v>0</v>
      </c>
      <c r="Q32" s="66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</row>
    <row r="33" spans="1:30" ht="14.25" x14ac:dyDescent="0.15">
      <c r="A33" s="69">
        <f t="shared" si="2"/>
        <v>45319</v>
      </c>
      <c r="B33" s="84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94">
        <f t="shared" si="3"/>
        <v>0</v>
      </c>
      <c r="Q33" s="66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</row>
    <row r="34" spans="1:30" ht="14.25" x14ac:dyDescent="0.15">
      <c r="A34" s="68">
        <f t="shared" si="2"/>
        <v>45320</v>
      </c>
      <c r="B34" s="90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93">
        <f t="shared" si="3"/>
        <v>0</v>
      </c>
      <c r="Q34" s="66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</row>
    <row r="35" spans="1:30" ht="14.25" x14ac:dyDescent="0.15">
      <c r="A35" s="69">
        <f t="shared" si="2"/>
        <v>45321</v>
      </c>
      <c r="B35" s="82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93">
        <f t="shared" si="3"/>
        <v>0</v>
      </c>
      <c r="Q35" s="66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</row>
    <row r="36" spans="1:30" ht="14.25" x14ac:dyDescent="0.15">
      <c r="A36" s="68">
        <f t="shared" si="2"/>
        <v>45322</v>
      </c>
      <c r="B36" s="82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93">
        <f t="shared" si="3"/>
        <v>0</v>
      </c>
      <c r="Q36" s="66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</row>
    <row r="37" spans="1:30" ht="14.25" x14ac:dyDescent="0.15">
      <c r="A37" s="69">
        <f t="shared" si="2"/>
        <v>45323</v>
      </c>
      <c r="B37" s="82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93">
        <f t="shared" si="3"/>
        <v>0</v>
      </c>
      <c r="Q37" s="66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</row>
    <row r="38" spans="1:30" ht="14.25" x14ac:dyDescent="0.15">
      <c r="A38" s="68">
        <f t="shared" si="2"/>
        <v>45324</v>
      </c>
      <c r="B38" s="82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93">
        <f t="shared" si="3"/>
        <v>0</v>
      </c>
      <c r="Q38" s="66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</row>
    <row r="39" spans="1:30" ht="14.25" x14ac:dyDescent="0.15">
      <c r="A39" s="69">
        <f t="shared" si="2"/>
        <v>45325</v>
      </c>
      <c r="B39" s="82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93">
        <f t="shared" si="3"/>
        <v>0</v>
      </c>
      <c r="Q39" s="66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</row>
    <row r="40" spans="1:30" ht="14.25" x14ac:dyDescent="0.15">
      <c r="A40" s="68">
        <f t="shared" si="2"/>
        <v>45326</v>
      </c>
      <c r="B40" s="84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94">
        <f t="shared" si="3"/>
        <v>0</v>
      </c>
      <c r="Q40" s="66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</row>
    <row r="41" spans="1:30" ht="14.25" x14ac:dyDescent="0.15">
      <c r="A41" s="69">
        <f t="shared" si="2"/>
        <v>45327</v>
      </c>
      <c r="B41" s="90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93">
        <f t="shared" si="3"/>
        <v>0</v>
      </c>
      <c r="Q41" s="66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</row>
    <row r="42" spans="1:30" ht="14.25" x14ac:dyDescent="0.15">
      <c r="A42" s="68">
        <f t="shared" si="2"/>
        <v>45328</v>
      </c>
      <c r="B42" s="82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93">
        <f t="shared" si="3"/>
        <v>0</v>
      </c>
      <c r="Q42" s="66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</row>
    <row r="43" spans="1:30" ht="14.25" x14ac:dyDescent="0.15">
      <c r="A43" s="69">
        <f t="shared" si="2"/>
        <v>45329</v>
      </c>
      <c r="B43" s="82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93">
        <f t="shared" si="3"/>
        <v>0</v>
      </c>
      <c r="Q43" s="66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</row>
    <row r="44" spans="1:30" ht="14.25" x14ac:dyDescent="0.15">
      <c r="A44" s="68">
        <f t="shared" si="2"/>
        <v>45330</v>
      </c>
      <c r="B44" s="82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93">
        <f t="shared" si="3"/>
        <v>0</v>
      </c>
      <c r="Q44" s="66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</row>
    <row r="45" spans="1:30" ht="14.25" x14ac:dyDescent="0.15">
      <c r="A45" s="69">
        <f t="shared" si="2"/>
        <v>45331</v>
      </c>
      <c r="B45" s="82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93">
        <f t="shared" si="3"/>
        <v>0</v>
      </c>
      <c r="Q45" s="66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</row>
    <row r="46" spans="1:30" ht="14.25" x14ac:dyDescent="0.15">
      <c r="A46" s="68">
        <f t="shared" si="2"/>
        <v>45332</v>
      </c>
      <c r="B46" s="82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93">
        <f t="shared" si="3"/>
        <v>0</v>
      </c>
      <c r="Q46" s="66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</row>
    <row r="47" spans="1:30" ht="14.25" x14ac:dyDescent="0.15">
      <c r="A47" s="69">
        <f t="shared" si="2"/>
        <v>45333</v>
      </c>
      <c r="B47" s="84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94">
        <f t="shared" si="3"/>
        <v>0</v>
      </c>
      <c r="Q47" s="66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</row>
    <row r="48" spans="1:30" ht="14.25" x14ac:dyDescent="0.15">
      <c r="A48" s="68">
        <f t="shared" si="2"/>
        <v>45334</v>
      </c>
      <c r="B48" s="90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93">
        <f t="shared" si="3"/>
        <v>0</v>
      </c>
      <c r="Q48" s="66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</row>
    <row r="49" spans="1:30" ht="14.25" x14ac:dyDescent="0.15">
      <c r="A49" s="69">
        <f t="shared" si="2"/>
        <v>45335</v>
      </c>
      <c r="B49" s="82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93">
        <f t="shared" si="3"/>
        <v>0</v>
      </c>
      <c r="Q49" s="66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</row>
    <row r="50" spans="1:30" ht="14.25" x14ac:dyDescent="0.15">
      <c r="A50" s="68">
        <f t="shared" si="2"/>
        <v>45336</v>
      </c>
      <c r="B50" s="82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93">
        <f t="shared" si="3"/>
        <v>0</v>
      </c>
      <c r="Q50" s="66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</row>
    <row r="51" spans="1:30" ht="14.25" x14ac:dyDescent="0.15">
      <c r="A51" s="69">
        <f t="shared" si="2"/>
        <v>45337</v>
      </c>
      <c r="B51" s="82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93">
        <f t="shared" si="3"/>
        <v>0</v>
      </c>
      <c r="Q51" s="66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</row>
    <row r="52" spans="1:30" ht="14.25" x14ac:dyDescent="0.15">
      <c r="A52" s="68">
        <f t="shared" si="2"/>
        <v>45338</v>
      </c>
      <c r="B52" s="82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93">
        <f t="shared" si="3"/>
        <v>0</v>
      </c>
      <c r="Q52" s="66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</row>
    <row r="53" spans="1:30" ht="14.25" x14ac:dyDescent="0.15">
      <c r="A53" s="69">
        <f t="shared" si="2"/>
        <v>45339</v>
      </c>
      <c r="B53" s="82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93">
        <f t="shared" si="3"/>
        <v>0</v>
      </c>
      <c r="Q53" s="66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</row>
    <row r="54" spans="1:30" ht="14.25" x14ac:dyDescent="0.15">
      <c r="A54" s="68">
        <f t="shared" si="2"/>
        <v>45340</v>
      </c>
      <c r="B54" s="84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94">
        <f t="shared" si="3"/>
        <v>0</v>
      </c>
      <c r="Q54" s="66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</row>
    <row r="55" spans="1:30" ht="14.25" x14ac:dyDescent="0.15">
      <c r="A55" s="69">
        <f t="shared" si="2"/>
        <v>45341</v>
      </c>
      <c r="B55" s="90"/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93">
        <f t="shared" si="3"/>
        <v>0</v>
      </c>
      <c r="Q55" s="66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</row>
    <row r="56" spans="1:30" ht="14.25" x14ac:dyDescent="0.15">
      <c r="A56" s="68">
        <f t="shared" si="2"/>
        <v>45342</v>
      </c>
      <c r="B56" s="82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93">
        <f t="shared" si="3"/>
        <v>0</v>
      </c>
      <c r="Q56" s="66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</row>
    <row r="57" spans="1:30" ht="14.25" x14ac:dyDescent="0.15">
      <c r="A57" s="69">
        <f t="shared" si="2"/>
        <v>45343</v>
      </c>
      <c r="B57" s="82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93">
        <f t="shared" si="3"/>
        <v>0</v>
      </c>
      <c r="Q57" s="66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</row>
    <row r="58" spans="1:30" ht="14.25" x14ac:dyDescent="0.15">
      <c r="A58" s="68">
        <f t="shared" si="2"/>
        <v>45344</v>
      </c>
      <c r="B58" s="82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93">
        <f t="shared" si="3"/>
        <v>0</v>
      </c>
      <c r="Q58" s="66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</row>
    <row r="59" spans="1:30" ht="14.25" x14ac:dyDescent="0.15">
      <c r="A59" s="69">
        <f t="shared" si="2"/>
        <v>45345</v>
      </c>
      <c r="B59" s="82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93">
        <f t="shared" si="3"/>
        <v>0</v>
      </c>
      <c r="Q59" s="66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</row>
    <row r="60" spans="1:30" ht="14.25" x14ac:dyDescent="0.15">
      <c r="A60" s="68">
        <f t="shared" si="2"/>
        <v>45346</v>
      </c>
      <c r="B60" s="82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93">
        <f t="shared" si="3"/>
        <v>0</v>
      </c>
      <c r="Q60" s="66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</row>
    <row r="61" spans="1:30" ht="14.25" x14ac:dyDescent="0.15">
      <c r="A61" s="69">
        <f t="shared" si="2"/>
        <v>45347</v>
      </c>
      <c r="B61" s="84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94">
        <f t="shared" si="3"/>
        <v>0</v>
      </c>
      <c r="Q61" s="66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</row>
    <row r="62" spans="1:30" ht="14.25" x14ac:dyDescent="0.15">
      <c r="A62" s="68">
        <f t="shared" si="2"/>
        <v>45348</v>
      </c>
      <c r="B62" s="90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93">
        <f t="shared" si="3"/>
        <v>0</v>
      </c>
      <c r="Q62" s="66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</row>
    <row r="63" spans="1:30" ht="14.25" x14ac:dyDescent="0.15">
      <c r="A63" s="69">
        <f t="shared" si="2"/>
        <v>45349</v>
      </c>
      <c r="B63" s="82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93">
        <f t="shared" si="3"/>
        <v>0</v>
      </c>
      <c r="Q63" s="66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</row>
    <row r="64" spans="1:30" ht="14.25" x14ac:dyDescent="0.15">
      <c r="A64" s="68">
        <f t="shared" si="2"/>
        <v>45350</v>
      </c>
      <c r="B64" s="82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93">
        <f t="shared" si="3"/>
        <v>0</v>
      </c>
      <c r="Q64" s="66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</row>
    <row r="65" spans="1:30" ht="14.25" x14ac:dyDescent="0.15">
      <c r="A65" s="69">
        <f t="shared" si="2"/>
        <v>45351</v>
      </c>
      <c r="B65" s="82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93">
        <f t="shared" si="3"/>
        <v>0</v>
      </c>
      <c r="Q65" s="66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</row>
    <row r="66" spans="1:30" ht="14.25" x14ac:dyDescent="0.15">
      <c r="A66" s="68">
        <f t="shared" si="2"/>
        <v>45352</v>
      </c>
      <c r="B66" s="82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93">
        <f t="shared" si="3"/>
        <v>0</v>
      </c>
      <c r="Q66" s="66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</row>
    <row r="67" spans="1:30" ht="14.25" x14ac:dyDescent="0.15">
      <c r="A67" s="69">
        <f t="shared" si="2"/>
        <v>45353</v>
      </c>
      <c r="B67" s="82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93">
        <f t="shared" si="3"/>
        <v>0</v>
      </c>
      <c r="Q67" s="66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</row>
    <row r="68" spans="1:30" ht="14.25" x14ac:dyDescent="0.15">
      <c r="A68" s="68">
        <f t="shared" si="2"/>
        <v>45354</v>
      </c>
      <c r="B68" s="84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94">
        <f t="shared" si="3"/>
        <v>0</v>
      </c>
      <c r="Q68" s="66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</row>
    <row r="69" spans="1:30" ht="14.25" x14ac:dyDescent="0.15">
      <c r="A69" s="69">
        <f t="shared" si="2"/>
        <v>45355</v>
      </c>
      <c r="B69" s="90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93">
        <f t="shared" si="3"/>
        <v>0</v>
      </c>
      <c r="Q69" s="66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</row>
    <row r="70" spans="1:30" ht="14.25" x14ac:dyDescent="0.15">
      <c r="A70" s="68">
        <f t="shared" si="2"/>
        <v>45356</v>
      </c>
      <c r="B70" s="82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93">
        <f t="shared" si="3"/>
        <v>0</v>
      </c>
      <c r="Q70" s="66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</row>
    <row r="71" spans="1:30" ht="14.25" x14ac:dyDescent="0.15">
      <c r="A71" s="69">
        <f t="shared" si="2"/>
        <v>45357</v>
      </c>
      <c r="B71" s="82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93">
        <f t="shared" si="3"/>
        <v>0</v>
      </c>
      <c r="Q71" s="66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</row>
    <row r="72" spans="1:30" ht="14.25" x14ac:dyDescent="0.15">
      <c r="A72" s="68">
        <f t="shared" si="2"/>
        <v>45358</v>
      </c>
      <c r="B72" s="82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93">
        <f t="shared" si="3"/>
        <v>0</v>
      </c>
      <c r="Q72" s="66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</row>
    <row r="73" spans="1:30" ht="14.25" x14ac:dyDescent="0.15">
      <c r="A73" s="69">
        <f t="shared" si="2"/>
        <v>45359</v>
      </c>
      <c r="B73" s="82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93">
        <f t="shared" si="3"/>
        <v>0</v>
      </c>
      <c r="Q73" s="66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</row>
    <row r="74" spans="1:30" ht="14.25" x14ac:dyDescent="0.15">
      <c r="A74" s="68">
        <f t="shared" si="2"/>
        <v>45360</v>
      </c>
      <c r="B74" s="82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93">
        <f t="shared" si="3"/>
        <v>0</v>
      </c>
      <c r="Q74" s="66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</row>
    <row r="75" spans="1:30" ht="14.25" x14ac:dyDescent="0.15">
      <c r="A75" s="69">
        <f t="shared" si="2"/>
        <v>45361</v>
      </c>
      <c r="B75" s="84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94">
        <f t="shared" si="3"/>
        <v>0</v>
      </c>
      <c r="Q75" s="66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</row>
    <row r="76" spans="1:30" ht="14.25" x14ac:dyDescent="0.15">
      <c r="A76" s="68">
        <f t="shared" si="2"/>
        <v>45362</v>
      </c>
      <c r="B76" s="90">
        <v>1</v>
      </c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93">
        <f t="shared" si="3"/>
        <v>1</v>
      </c>
      <c r="Q76" s="66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</row>
    <row r="77" spans="1:30" ht="14.25" x14ac:dyDescent="0.15">
      <c r="A77" s="69">
        <f t="shared" si="2"/>
        <v>45363</v>
      </c>
      <c r="B77" s="82">
        <v>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93">
        <f t="shared" si="3"/>
        <v>1</v>
      </c>
      <c r="Q77" s="66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</row>
    <row r="78" spans="1:30" ht="14.25" x14ac:dyDescent="0.15">
      <c r="A78" s="68">
        <f t="shared" si="2"/>
        <v>45364</v>
      </c>
      <c r="B78" s="82">
        <v>1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93">
        <f t="shared" si="3"/>
        <v>1</v>
      </c>
      <c r="Q78" s="66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</row>
    <row r="79" spans="1:30" ht="14.25" x14ac:dyDescent="0.15">
      <c r="A79" s="69">
        <f t="shared" si="2"/>
        <v>45365</v>
      </c>
      <c r="B79" s="82">
        <v>1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93">
        <f t="shared" si="3"/>
        <v>1</v>
      </c>
      <c r="Q79" s="66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</row>
    <row r="80" spans="1:30" ht="14.25" x14ac:dyDescent="0.15">
      <c r="A80" s="68">
        <f t="shared" si="2"/>
        <v>45366</v>
      </c>
      <c r="B80" s="82">
        <v>1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93">
        <f t="shared" si="3"/>
        <v>1</v>
      </c>
      <c r="Q80" s="66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</row>
    <row r="81" spans="1:30" ht="14.25" x14ac:dyDescent="0.15">
      <c r="A81" s="69">
        <f t="shared" si="2"/>
        <v>45367</v>
      </c>
      <c r="B81" s="82">
        <v>1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93">
        <f t="shared" si="3"/>
        <v>1</v>
      </c>
      <c r="Q81" s="66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</row>
    <row r="82" spans="1:30" ht="14.25" x14ac:dyDescent="0.15">
      <c r="A82" s="68">
        <f t="shared" si="2"/>
        <v>45368</v>
      </c>
      <c r="B82" s="84">
        <v>1</v>
      </c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94">
        <f t="shared" si="3"/>
        <v>1</v>
      </c>
      <c r="Q82" s="66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</row>
    <row r="83" spans="1:30" ht="14.25" x14ac:dyDescent="0.15">
      <c r="A83" s="69">
        <f t="shared" si="2"/>
        <v>45369</v>
      </c>
      <c r="B83" s="90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93">
        <f t="shared" si="3"/>
        <v>0</v>
      </c>
      <c r="Q83" s="66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</row>
    <row r="84" spans="1:30" ht="14.25" x14ac:dyDescent="0.15">
      <c r="A84" s="68">
        <f t="shared" si="2"/>
        <v>45370</v>
      </c>
      <c r="B84" s="82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93">
        <f t="shared" si="3"/>
        <v>0</v>
      </c>
      <c r="Q84" s="66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</row>
    <row r="85" spans="1:30" ht="14.25" x14ac:dyDescent="0.15">
      <c r="A85" s="69">
        <f t="shared" si="2"/>
        <v>45371</v>
      </c>
      <c r="B85" s="82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93">
        <f t="shared" si="3"/>
        <v>0</v>
      </c>
      <c r="Q85" s="66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</row>
    <row r="86" spans="1:30" ht="14.25" x14ac:dyDescent="0.15">
      <c r="A86" s="68">
        <f t="shared" si="2"/>
        <v>45372</v>
      </c>
      <c r="B86" s="82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93">
        <f t="shared" si="3"/>
        <v>0</v>
      </c>
      <c r="Q86" s="66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</row>
    <row r="87" spans="1:30" ht="14.25" x14ac:dyDescent="0.15">
      <c r="A87" s="69">
        <f t="shared" si="2"/>
        <v>45373</v>
      </c>
      <c r="B87" s="82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93">
        <f t="shared" si="3"/>
        <v>0</v>
      </c>
      <c r="Q87" s="66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</row>
    <row r="88" spans="1:30" ht="14.25" x14ac:dyDescent="0.15">
      <c r="A88" s="68">
        <f t="shared" si="2"/>
        <v>45374</v>
      </c>
      <c r="B88" s="82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93">
        <f t="shared" si="3"/>
        <v>0</v>
      </c>
      <c r="Q88" s="66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</row>
    <row r="89" spans="1:30" ht="14.25" x14ac:dyDescent="0.15">
      <c r="A89" s="69">
        <f t="shared" si="2"/>
        <v>45375</v>
      </c>
      <c r="B89" s="84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85"/>
      <c r="P89" s="94">
        <f t="shared" si="3"/>
        <v>0</v>
      </c>
      <c r="Q89" s="66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</row>
    <row r="90" spans="1:30" ht="14.25" x14ac:dyDescent="0.15">
      <c r="A90" s="68">
        <f t="shared" si="2"/>
        <v>45376</v>
      </c>
      <c r="B90" s="90"/>
      <c r="C90" s="76"/>
      <c r="D90" s="76"/>
      <c r="E90" s="76">
        <v>1</v>
      </c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93">
        <f t="shared" si="3"/>
        <v>1</v>
      </c>
      <c r="Q90" s="66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</row>
    <row r="91" spans="1:30" ht="14.25" x14ac:dyDescent="0.15">
      <c r="A91" s="69">
        <f t="shared" si="2"/>
        <v>45377</v>
      </c>
      <c r="B91" s="82"/>
      <c r="C91" s="4"/>
      <c r="D91" s="4"/>
      <c r="E91" s="4">
        <v>1</v>
      </c>
      <c r="F91" s="4"/>
      <c r="G91" s="4"/>
      <c r="H91" s="4"/>
      <c r="I91" s="4"/>
      <c r="J91" s="4"/>
      <c r="K91" s="4"/>
      <c r="L91" s="4"/>
      <c r="M91" s="4"/>
      <c r="N91" s="4"/>
      <c r="O91" s="4"/>
      <c r="P91" s="93">
        <f t="shared" si="3"/>
        <v>1</v>
      </c>
      <c r="Q91" s="66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</row>
    <row r="92" spans="1:30" ht="14.25" x14ac:dyDescent="0.15">
      <c r="A92" s="68">
        <f t="shared" si="2"/>
        <v>45378</v>
      </c>
      <c r="B92" s="82"/>
      <c r="C92" s="4"/>
      <c r="D92" s="4"/>
      <c r="E92" s="4">
        <v>1</v>
      </c>
      <c r="F92" s="4"/>
      <c r="G92" s="4"/>
      <c r="H92" s="4"/>
      <c r="I92" s="4"/>
      <c r="J92" s="4"/>
      <c r="K92" s="4"/>
      <c r="L92" s="4"/>
      <c r="M92" s="4"/>
      <c r="N92" s="4"/>
      <c r="O92" s="4"/>
      <c r="P92" s="93">
        <f t="shared" si="3"/>
        <v>1</v>
      </c>
      <c r="Q92" s="66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</row>
    <row r="93" spans="1:30" ht="14.25" x14ac:dyDescent="0.15">
      <c r="A93" s="69">
        <f t="shared" si="2"/>
        <v>45379</v>
      </c>
      <c r="B93" s="82"/>
      <c r="C93" s="4"/>
      <c r="D93" s="4"/>
      <c r="E93" s="4">
        <v>1</v>
      </c>
      <c r="F93" s="4"/>
      <c r="G93" s="4"/>
      <c r="H93" s="4"/>
      <c r="I93" s="4"/>
      <c r="J93" s="4"/>
      <c r="K93" s="4"/>
      <c r="L93" s="4"/>
      <c r="M93" s="4"/>
      <c r="N93" s="4"/>
      <c r="O93" s="4"/>
      <c r="P93" s="93">
        <f t="shared" si="3"/>
        <v>1</v>
      </c>
      <c r="Q93" s="66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</row>
    <row r="94" spans="1:30" ht="14.25" x14ac:dyDescent="0.15">
      <c r="A94" s="68">
        <f t="shared" si="2"/>
        <v>45380</v>
      </c>
      <c r="B94" s="82"/>
      <c r="C94" s="4"/>
      <c r="D94" s="4"/>
      <c r="E94" s="4">
        <v>1</v>
      </c>
      <c r="F94" s="4"/>
      <c r="G94" s="4"/>
      <c r="H94" s="4"/>
      <c r="I94" s="4"/>
      <c r="J94" s="4"/>
      <c r="K94" s="4"/>
      <c r="L94" s="4"/>
      <c r="M94" s="4"/>
      <c r="N94" s="4"/>
      <c r="O94" s="4"/>
      <c r="P94" s="93">
        <f t="shared" si="3"/>
        <v>1</v>
      </c>
      <c r="Q94" s="66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</row>
    <row r="95" spans="1:30" ht="14.25" x14ac:dyDescent="0.15">
      <c r="A95" s="69">
        <f t="shared" si="2"/>
        <v>45381</v>
      </c>
      <c r="B95" s="82"/>
      <c r="C95" s="4"/>
      <c r="D95" s="4"/>
      <c r="E95" s="4">
        <v>1</v>
      </c>
      <c r="F95" s="4"/>
      <c r="G95" s="79"/>
      <c r="H95" s="4"/>
      <c r="I95" s="4"/>
      <c r="J95" s="4"/>
      <c r="K95" s="4"/>
      <c r="L95" s="4"/>
      <c r="M95" s="4"/>
      <c r="N95" s="4"/>
      <c r="O95" s="4"/>
      <c r="P95" s="93">
        <f t="shared" si="3"/>
        <v>1</v>
      </c>
      <c r="Q95" s="66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</row>
    <row r="96" spans="1:30" ht="14.25" x14ac:dyDescent="0.15">
      <c r="A96" s="68">
        <f t="shared" si="2"/>
        <v>45382</v>
      </c>
      <c r="B96" s="84"/>
      <c r="C96" s="85"/>
      <c r="D96" s="85"/>
      <c r="E96" s="85">
        <v>1</v>
      </c>
      <c r="F96" s="85"/>
      <c r="G96" s="96"/>
      <c r="H96" s="85"/>
      <c r="I96" s="85"/>
      <c r="J96" s="85"/>
      <c r="K96" s="85"/>
      <c r="L96" s="85"/>
      <c r="M96" s="85"/>
      <c r="N96" s="85"/>
      <c r="O96" s="85"/>
      <c r="P96" s="94">
        <f t="shared" si="3"/>
        <v>1</v>
      </c>
      <c r="Q96" s="66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</row>
    <row r="97" spans="1:30" ht="14.25" x14ac:dyDescent="0.15">
      <c r="A97" s="69">
        <f t="shared" si="2"/>
        <v>45383</v>
      </c>
      <c r="B97" s="90"/>
      <c r="C97" s="76"/>
      <c r="D97" s="76"/>
      <c r="E97" s="76">
        <v>1</v>
      </c>
      <c r="F97" s="76"/>
      <c r="G97" s="97"/>
      <c r="H97" s="76"/>
      <c r="I97" s="76">
        <v>1</v>
      </c>
      <c r="J97" s="76"/>
      <c r="K97" s="76"/>
      <c r="L97" s="76"/>
      <c r="M97" s="76"/>
      <c r="N97" s="76"/>
      <c r="O97" s="76"/>
      <c r="P97" s="93">
        <f t="shared" si="3"/>
        <v>2</v>
      </c>
      <c r="Q97" s="66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</row>
    <row r="98" spans="1:30" ht="14.25" x14ac:dyDescent="0.15">
      <c r="A98" s="68">
        <f t="shared" si="2"/>
        <v>45384</v>
      </c>
      <c r="B98" s="82"/>
      <c r="C98" s="4"/>
      <c r="D98" s="4"/>
      <c r="E98" s="4">
        <v>1</v>
      </c>
      <c r="F98" s="4"/>
      <c r="G98" s="79"/>
      <c r="H98" s="4"/>
      <c r="I98" s="4">
        <v>1</v>
      </c>
      <c r="J98" s="4"/>
      <c r="K98" s="4"/>
      <c r="L98" s="4"/>
      <c r="M98" s="4"/>
      <c r="N98" s="4"/>
      <c r="O98" s="4"/>
      <c r="P98" s="93">
        <f t="shared" si="3"/>
        <v>2</v>
      </c>
      <c r="Q98" s="66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</row>
    <row r="99" spans="1:30" ht="14.25" x14ac:dyDescent="0.15">
      <c r="A99" s="69">
        <f t="shared" si="2"/>
        <v>45385</v>
      </c>
      <c r="B99" s="82"/>
      <c r="C99" s="4"/>
      <c r="D99" s="4"/>
      <c r="E99" s="4">
        <v>1</v>
      </c>
      <c r="F99" s="4"/>
      <c r="G99" s="79"/>
      <c r="H99" s="4"/>
      <c r="I99" s="4">
        <v>1</v>
      </c>
      <c r="J99" s="4"/>
      <c r="K99" s="4"/>
      <c r="L99" s="4"/>
      <c r="M99" s="4"/>
      <c r="N99" s="4"/>
      <c r="O99" s="4"/>
      <c r="P99" s="93">
        <f t="shared" si="3"/>
        <v>2</v>
      </c>
      <c r="Q99" s="66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</row>
    <row r="100" spans="1:30" ht="14.25" x14ac:dyDescent="0.15">
      <c r="A100" s="68">
        <f t="shared" si="2"/>
        <v>45386</v>
      </c>
      <c r="B100" s="82"/>
      <c r="C100" s="4"/>
      <c r="D100" s="4"/>
      <c r="E100" s="4">
        <v>1</v>
      </c>
      <c r="F100" s="4"/>
      <c r="G100" s="79"/>
      <c r="H100" s="4"/>
      <c r="I100" s="4">
        <v>1</v>
      </c>
      <c r="J100" s="4"/>
      <c r="K100" s="4"/>
      <c r="L100" s="4"/>
      <c r="M100" s="4"/>
      <c r="N100" s="4"/>
      <c r="O100" s="4"/>
      <c r="P100" s="93">
        <f t="shared" si="3"/>
        <v>2</v>
      </c>
      <c r="Q100" s="66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</row>
    <row r="101" spans="1:30" ht="14.25" x14ac:dyDescent="0.15">
      <c r="A101" s="69">
        <f t="shared" si="2"/>
        <v>45387</v>
      </c>
      <c r="B101" s="82"/>
      <c r="C101" s="4"/>
      <c r="D101" s="4"/>
      <c r="E101" s="4">
        <v>1</v>
      </c>
      <c r="F101" s="4"/>
      <c r="G101" s="79"/>
      <c r="H101" s="4"/>
      <c r="I101" s="4">
        <v>1</v>
      </c>
      <c r="J101" s="4"/>
      <c r="K101" s="4"/>
      <c r="L101" s="4"/>
      <c r="M101" s="4"/>
      <c r="N101" s="4"/>
      <c r="O101" s="4"/>
      <c r="P101" s="93">
        <f t="shared" si="3"/>
        <v>2</v>
      </c>
      <c r="Q101" s="66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</row>
    <row r="102" spans="1:30" ht="14.25" x14ac:dyDescent="0.15">
      <c r="A102" s="68">
        <f t="shared" si="2"/>
        <v>45388</v>
      </c>
      <c r="B102" s="82"/>
      <c r="C102" s="4"/>
      <c r="D102" s="4"/>
      <c r="E102" s="4">
        <v>1</v>
      </c>
      <c r="F102" s="4"/>
      <c r="G102" s="4"/>
      <c r="H102" s="4"/>
      <c r="I102" s="4">
        <v>1</v>
      </c>
      <c r="J102" s="4"/>
      <c r="K102" s="4"/>
      <c r="L102" s="4"/>
      <c r="M102" s="4"/>
      <c r="N102" s="4"/>
      <c r="O102" s="4"/>
      <c r="P102" s="93">
        <f t="shared" si="3"/>
        <v>2</v>
      </c>
      <c r="Q102" s="66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</row>
    <row r="103" spans="1:30" ht="14.25" x14ac:dyDescent="0.15">
      <c r="A103" s="69">
        <f t="shared" si="2"/>
        <v>45389</v>
      </c>
      <c r="B103" s="84"/>
      <c r="C103" s="85"/>
      <c r="D103" s="85"/>
      <c r="E103" s="85">
        <v>1</v>
      </c>
      <c r="F103" s="85"/>
      <c r="G103" s="85"/>
      <c r="H103" s="85"/>
      <c r="I103" s="85">
        <v>1</v>
      </c>
      <c r="J103" s="85"/>
      <c r="K103" s="85"/>
      <c r="L103" s="85"/>
      <c r="M103" s="85"/>
      <c r="N103" s="85"/>
      <c r="O103" s="85"/>
      <c r="P103" s="94">
        <f t="shared" si="3"/>
        <v>2</v>
      </c>
      <c r="Q103" s="66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</row>
    <row r="104" spans="1:30" ht="14.25" x14ac:dyDescent="0.15">
      <c r="A104" s="68">
        <f t="shared" si="2"/>
        <v>45390</v>
      </c>
      <c r="B104" s="90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93">
        <f t="shared" si="3"/>
        <v>0</v>
      </c>
      <c r="Q104" s="66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</row>
    <row r="105" spans="1:30" ht="14.25" x14ac:dyDescent="0.15">
      <c r="A105" s="69">
        <f t="shared" si="2"/>
        <v>45391</v>
      </c>
      <c r="B105" s="98"/>
      <c r="C105" s="4"/>
      <c r="D105" s="4"/>
      <c r="E105" s="4"/>
      <c r="F105" s="4"/>
      <c r="G105" s="4"/>
      <c r="H105" s="4"/>
      <c r="I105" s="79"/>
      <c r="J105" s="4"/>
      <c r="K105" s="4"/>
      <c r="L105" s="4"/>
      <c r="M105" s="4"/>
      <c r="N105" s="4"/>
      <c r="O105" s="4"/>
      <c r="P105" s="93">
        <f t="shared" si="3"/>
        <v>0</v>
      </c>
      <c r="Q105" s="66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</row>
    <row r="106" spans="1:30" ht="14.25" x14ac:dyDescent="0.15">
      <c r="A106" s="68">
        <f t="shared" si="2"/>
        <v>45392</v>
      </c>
      <c r="B106" s="98"/>
      <c r="C106" s="4"/>
      <c r="D106" s="4"/>
      <c r="E106" s="4"/>
      <c r="F106" s="4"/>
      <c r="G106" s="4"/>
      <c r="H106" s="4"/>
      <c r="I106" s="79"/>
      <c r="J106" s="4"/>
      <c r="K106" s="4"/>
      <c r="L106" s="4"/>
      <c r="M106" s="4"/>
      <c r="N106" s="4"/>
      <c r="O106" s="4"/>
      <c r="P106" s="93">
        <f t="shared" si="3"/>
        <v>0</v>
      </c>
      <c r="Q106" s="66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</row>
    <row r="107" spans="1:30" ht="14.25" x14ac:dyDescent="0.15">
      <c r="A107" s="69">
        <f t="shared" si="2"/>
        <v>45393</v>
      </c>
      <c r="B107" s="98"/>
      <c r="C107" s="4"/>
      <c r="D107" s="4"/>
      <c r="E107" s="4"/>
      <c r="F107" s="4"/>
      <c r="G107" s="4"/>
      <c r="H107" s="4"/>
      <c r="I107" s="79"/>
      <c r="J107" s="4"/>
      <c r="K107" s="4"/>
      <c r="L107" s="4"/>
      <c r="M107" s="4"/>
      <c r="N107" s="4"/>
      <c r="O107" s="4"/>
      <c r="P107" s="93">
        <f t="shared" si="3"/>
        <v>0</v>
      </c>
      <c r="Q107" s="66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</row>
    <row r="108" spans="1:30" ht="14.25" x14ac:dyDescent="0.15">
      <c r="A108" s="68">
        <f t="shared" si="2"/>
        <v>45394</v>
      </c>
      <c r="B108" s="98"/>
      <c r="C108" s="4"/>
      <c r="D108" s="4"/>
      <c r="E108" s="4"/>
      <c r="F108" s="4"/>
      <c r="G108" s="4"/>
      <c r="H108" s="4"/>
      <c r="I108" s="79"/>
      <c r="J108" s="4"/>
      <c r="K108" s="4"/>
      <c r="L108" s="4"/>
      <c r="M108" s="4"/>
      <c r="N108" s="4"/>
      <c r="O108" s="4"/>
      <c r="P108" s="93">
        <f t="shared" si="3"/>
        <v>0</v>
      </c>
      <c r="Q108" s="66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</row>
    <row r="109" spans="1:30" ht="14.25" x14ac:dyDescent="0.15">
      <c r="A109" s="69">
        <f t="shared" si="2"/>
        <v>45395</v>
      </c>
      <c r="B109" s="98"/>
      <c r="C109" s="4"/>
      <c r="D109" s="4"/>
      <c r="E109" s="4"/>
      <c r="F109" s="4"/>
      <c r="G109" s="4"/>
      <c r="H109" s="4"/>
      <c r="I109" s="79"/>
      <c r="J109" s="4"/>
      <c r="K109" s="4"/>
      <c r="L109" s="4"/>
      <c r="M109" s="4"/>
      <c r="N109" s="4"/>
      <c r="O109" s="4"/>
      <c r="P109" s="93">
        <f t="shared" si="3"/>
        <v>0</v>
      </c>
      <c r="Q109" s="66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</row>
    <row r="110" spans="1:30" ht="14.25" x14ac:dyDescent="0.15">
      <c r="A110" s="68">
        <f t="shared" si="2"/>
        <v>45396</v>
      </c>
      <c r="B110" s="99"/>
      <c r="C110" s="85"/>
      <c r="D110" s="85"/>
      <c r="E110" s="85"/>
      <c r="F110" s="85"/>
      <c r="G110" s="85"/>
      <c r="H110" s="85"/>
      <c r="I110" s="96"/>
      <c r="J110" s="85"/>
      <c r="K110" s="85"/>
      <c r="L110" s="85"/>
      <c r="M110" s="85"/>
      <c r="N110" s="85"/>
      <c r="O110" s="85"/>
      <c r="P110" s="94">
        <f t="shared" si="3"/>
        <v>0</v>
      </c>
      <c r="Q110" s="66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</row>
    <row r="111" spans="1:30" ht="14.25" x14ac:dyDescent="0.15">
      <c r="A111" s="69">
        <f t="shared" si="2"/>
        <v>45397</v>
      </c>
      <c r="B111" s="100"/>
      <c r="C111" s="76"/>
      <c r="D111" s="76"/>
      <c r="E111" s="76"/>
      <c r="F111" s="76"/>
      <c r="G111" s="76"/>
      <c r="H111" s="76"/>
      <c r="I111" s="97"/>
      <c r="J111" s="76"/>
      <c r="K111" s="76"/>
      <c r="L111" s="76"/>
      <c r="M111" s="76"/>
      <c r="N111" s="76"/>
      <c r="O111" s="76"/>
      <c r="P111" s="93">
        <f t="shared" si="3"/>
        <v>0</v>
      </c>
      <c r="Q111" s="66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</row>
    <row r="112" spans="1:30" ht="14.25" x14ac:dyDescent="0.15">
      <c r="A112" s="68">
        <f t="shared" si="2"/>
        <v>45398</v>
      </c>
      <c r="B112" s="82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93">
        <f t="shared" si="3"/>
        <v>0</v>
      </c>
      <c r="Q112" s="66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</row>
    <row r="113" spans="1:30" ht="14.25" x14ac:dyDescent="0.15">
      <c r="A113" s="69">
        <f t="shared" si="2"/>
        <v>45399</v>
      </c>
      <c r="B113" s="82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93">
        <f t="shared" si="3"/>
        <v>0</v>
      </c>
      <c r="Q113" s="66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</row>
    <row r="114" spans="1:30" ht="14.25" x14ac:dyDescent="0.15">
      <c r="A114" s="68">
        <f t="shared" si="2"/>
        <v>45400</v>
      </c>
      <c r="B114" s="82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93">
        <f t="shared" si="3"/>
        <v>0</v>
      </c>
      <c r="Q114" s="66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</row>
    <row r="115" spans="1:30" ht="14.25" x14ac:dyDescent="0.15">
      <c r="A115" s="69">
        <f t="shared" si="2"/>
        <v>45401</v>
      </c>
      <c r="B115" s="82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93">
        <f t="shared" si="3"/>
        <v>0</v>
      </c>
      <c r="Q115" s="66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</row>
    <row r="116" spans="1:30" ht="14.25" x14ac:dyDescent="0.15">
      <c r="A116" s="68">
        <f t="shared" si="2"/>
        <v>45402</v>
      </c>
      <c r="B116" s="82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93">
        <f t="shared" si="3"/>
        <v>0</v>
      </c>
      <c r="Q116" s="66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</row>
    <row r="117" spans="1:30" ht="14.25" x14ac:dyDescent="0.15">
      <c r="A117" s="69">
        <f t="shared" si="2"/>
        <v>45403</v>
      </c>
      <c r="B117" s="84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5"/>
      <c r="N117" s="85"/>
      <c r="O117" s="85"/>
      <c r="P117" s="94">
        <f t="shared" si="3"/>
        <v>0</v>
      </c>
      <c r="Q117" s="66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</row>
    <row r="118" spans="1:30" ht="14.25" x14ac:dyDescent="0.15">
      <c r="A118" s="68">
        <f t="shared" si="2"/>
        <v>45404</v>
      </c>
      <c r="B118" s="90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93">
        <f t="shared" si="3"/>
        <v>0</v>
      </c>
      <c r="Q118" s="66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</row>
    <row r="119" spans="1:30" ht="14.25" x14ac:dyDescent="0.15">
      <c r="A119" s="69">
        <f t="shared" si="2"/>
        <v>45405</v>
      </c>
      <c r="B119" s="82"/>
      <c r="C119" s="4"/>
      <c r="D119" s="79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93">
        <f t="shared" si="3"/>
        <v>0</v>
      </c>
      <c r="Q119" s="66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</row>
    <row r="120" spans="1:30" ht="14.25" x14ac:dyDescent="0.15">
      <c r="A120" s="68">
        <f t="shared" si="2"/>
        <v>45406</v>
      </c>
      <c r="B120" s="82"/>
      <c r="C120" s="4"/>
      <c r="D120" s="79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93">
        <f t="shared" si="3"/>
        <v>0</v>
      </c>
      <c r="Q120" s="66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</row>
    <row r="121" spans="1:30" ht="14.25" x14ac:dyDescent="0.15">
      <c r="A121" s="69">
        <f t="shared" si="2"/>
        <v>45407</v>
      </c>
      <c r="B121" s="82"/>
      <c r="C121" s="4"/>
      <c r="D121" s="79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93">
        <f t="shared" si="3"/>
        <v>0</v>
      </c>
      <c r="Q121" s="66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</row>
    <row r="122" spans="1:30" ht="14.25" x14ac:dyDescent="0.15">
      <c r="A122" s="68">
        <f t="shared" si="2"/>
        <v>45408</v>
      </c>
      <c r="B122" s="82"/>
      <c r="C122" s="4"/>
      <c r="D122" s="79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93">
        <f t="shared" si="3"/>
        <v>0</v>
      </c>
      <c r="Q122" s="66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</row>
    <row r="123" spans="1:30" ht="14.25" x14ac:dyDescent="0.15">
      <c r="A123" s="69">
        <f t="shared" si="2"/>
        <v>45409</v>
      </c>
      <c r="B123" s="82"/>
      <c r="C123" s="4"/>
      <c r="D123" s="79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93">
        <f t="shared" si="3"/>
        <v>0</v>
      </c>
      <c r="Q123" s="66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</row>
    <row r="124" spans="1:30" ht="14.25" x14ac:dyDescent="0.15">
      <c r="A124" s="68">
        <f t="shared" si="2"/>
        <v>45410</v>
      </c>
      <c r="B124" s="84"/>
      <c r="C124" s="85"/>
      <c r="D124" s="96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94">
        <f t="shared" si="3"/>
        <v>0</v>
      </c>
      <c r="Q124" s="66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</row>
    <row r="125" spans="1:30" ht="14.25" x14ac:dyDescent="0.15">
      <c r="A125" s="69">
        <f t="shared" si="2"/>
        <v>45411</v>
      </c>
      <c r="B125" s="90"/>
      <c r="C125" s="76"/>
      <c r="D125" s="97"/>
      <c r="E125" s="76"/>
      <c r="F125" s="76"/>
      <c r="G125" s="76"/>
      <c r="H125" s="76">
        <v>1</v>
      </c>
      <c r="I125" s="76"/>
      <c r="J125" s="76"/>
      <c r="K125" s="76"/>
      <c r="L125" s="76"/>
      <c r="M125" s="76"/>
      <c r="N125" s="76"/>
      <c r="O125" s="76"/>
      <c r="P125" s="93">
        <f t="shared" si="3"/>
        <v>1</v>
      </c>
      <c r="Q125" s="66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</row>
    <row r="126" spans="1:30" ht="14.25" x14ac:dyDescent="0.15">
      <c r="A126" s="68">
        <f t="shared" si="2"/>
        <v>45412</v>
      </c>
      <c r="B126" s="82"/>
      <c r="C126" s="4"/>
      <c r="D126" s="4"/>
      <c r="E126" s="4"/>
      <c r="F126" s="4"/>
      <c r="G126" s="4"/>
      <c r="H126" s="4">
        <v>1</v>
      </c>
      <c r="I126" s="4"/>
      <c r="J126" s="4"/>
      <c r="K126" s="4"/>
      <c r="L126" s="4"/>
      <c r="M126" s="4"/>
      <c r="N126" s="4"/>
      <c r="O126" s="4"/>
      <c r="P126" s="93">
        <f t="shared" si="3"/>
        <v>1</v>
      </c>
      <c r="Q126" s="66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</row>
    <row r="127" spans="1:30" ht="14.25" x14ac:dyDescent="0.15">
      <c r="A127" s="69">
        <f t="shared" si="2"/>
        <v>45413</v>
      </c>
      <c r="B127" s="82"/>
      <c r="C127" s="4"/>
      <c r="D127" s="4"/>
      <c r="E127" s="4"/>
      <c r="F127" s="4"/>
      <c r="G127" s="4"/>
      <c r="H127" s="4">
        <v>1</v>
      </c>
      <c r="I127" s="4"/>
      <c r="J127" s="4"/>
      <c r="K127" s="4"/>
      <c r="L127" s="4"/>
      <c r="M127" s="4"/>
      <c r="N127" s="4"/>
      <c r="O127" s="4"/>
      <c r="P127" s="93">
        <f t="shared" si="3"/>
        <v>1</v>
      </c>
      <c r="Q127" s="66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</row>
    <row r="128" spans="1:30" ht="14.25" x14ac:dyDescent="0.15">
      <c r="A128" s="68">
        <f t="shared" si="2"/>
        <v>45414</v>
      </c>
      <c r="B128" s="82"/>
      <c r="C128" s="4"/>
      <c r="D128" s="4"/>
      <c r="E128" s="4"/>
      <c r="F128" s="4"/>
      <c r="G128" s="4"/>
      <c r="H128" s="4">
        <v>1</v>
      </c>
      <c r="I128" s="4"/>
      <c r="J128" s="4"/>
      <c r="K128" s="4"/>
      <c r="L128" s="4"/>
      <c r="M128" s="4"/>
      <c r="N128" s="4"/>
      <c r="O128" s="4"/>
      <c r="P128" s="93">
        <f t="shared" si="3"/>
        <v>1</v>
      </c>
      <c r="Q128" s="66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</row>
    <row r="129" spans="1:30" ht="14.25" x14ac:dyDescent="0.15">
      <c r="A129" s="69">
        <f t="shared" si="2"/>
        <v>45415</v>
      </c>
      <c r="B129" s="82"/>
      <c r="C129" s="4"/>
      <c r="D129" s="4"/>
      <c r="E129" s="4"/>
      <c r="F129" s="4"/>
      <c r="G129" s="4"/>
      <c r="H129" s="4">
        <v>1</v>
      </c>
      <c r="I129" s="4"/>
      <c r="J129" s="4"/>
      <c r="K129" s="4"/>
      <c r="L129" s="4"/>
      <c r="M129" s="4"/>
      <c r="N129" s="4"/>
      <c r="O129" s="4"/>
      <c r="P129" s="93">
        <f t="shared" si="3"/>
        <v>1</v>
      </c>
      <c r="Q129" s="66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</row>
    <row r="130" spans="1:30" ht="14.25" x14ac:dyDescent="0.15">
      <c r="A130" s="68">
        <f t="shared" si="2"/>
        <v>45416</v>
      </c>
      <c r="B130" s="82"/>
      <c r="C130" s="4"/>
      <c r="D130" s="4"/>
      <c r="E130" s="4"/>
      <c r="F130" s="4"/>
      <c r="G130" s="4"/>
      <c r="H130" s="4">
        <v>1</v>
      </c>
      <c r="I130" s="4"/>
      <c r="J130" s="4"/>
      <c r="K130" s="4"/>
      <c r="L130" s="4"/>
      <c r="M130" s="4"/>
      <c r="N130" s="4"/>
      <c r="O130" s="4"/>
      <c r="P130" s="93">
        <f t="shared" si="3"/>
        <v>1</v>
      </c>
      <c r="Q130" s="66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</row>
    <row r="131" spans="1:30" ht="14.25" x14ac:dyDescent="0.15">
      <c r="A131" s="69">
        <f t="shared" si="2"/>
        <v>45417</v>
      </c>
      <c r="B131" s="84"/>
      <c r="C131" s="85"/>
      <c r="D131" s="85"/>
      <c r="E131" s="85"/>
      <c r="F131" s="85"/>
      <c r="G131" s="85"/>
      <c r="H131" s="85">
        <v>1</v>
      </c>
      <c r="I131" s="85"/>
      <c r="J131" s="85"/>
      <c r="K131" s="85"/>
      <c r="L131" s="85"/>
      <c r="M131" s="85"/>
      <c r="N131" s="85"/>
      <c r="O131" s="85"/>
      <c r="P131" s="94">
        <f t="shared" si="3"/>
        <v>1</v>
      </c>
      <c r="Q131" s="66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</row>
    <row r="132" spans="1:30" ht="14.25" x14ac:dyDescent="0.15">
      <c r="A132" s="68">
        <f t="shared" si="2"/>
        <v>45418</v>
      </c>
      <c r="B132" s="90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93">
        <f t="shared" si="3"/>
        <v>0</v>
      </c>
      <c r="Q132" s="66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</row>
    <row r="133" spans="1:30" ht="14.25" x14ac:dyDescent="0.15">
      <c r="A133" s="69">
        <f t="shared" si="2"/>
        <v>45419</v>
      </c>
      <c r="B133" s="82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93">
        <f t="shared" si="3"/>
        <v>0</v>
      </c>
      <c r="Q133" s="66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</row>
    <row r="134" spans="1:30" ht="14.25" x14ac:dyDescent="0.15">
      <c r="A134" s="68">
        <f t="shared" si="2"/>
        <v>45420</v>
      </c>
      <c r="B134" s="82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93">
        <f t="shared" si="3"/>
        <v>0</v>
      </c>
      <c r="Q134" s="66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</row>
    <row r="135" spans="1:30" ht="14.25" x14ac:dyDescent="0.15">
      <c r="A135" s="69">
        <f t="shared" si="2"/>
        <v>45421</v>
      </c>
      <c r="B135" s="82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93">
        <f t="shared" si="3"/>
        <v>0</v>
      </c>
      <c r="Q135" s="66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</row>
    <row r="136" spans="1:30" ht="14.25" x14ac:dyDescent="0.15">
      <c r="A136" s="68">
        <f t="shared" si="2"/>
        <v>45422</v>
      </c>
      <c r="B136" s="82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93">
        <f t="shared" si="3"/>
        <v>0</v>
      </c>
      <c r="Q136" s="66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</row>
    <row r="137" spans="1:30" ht="14.25" x14ac:dyDescent="0.15">
      <c r="A137" s="69">
        <f t="shared" si="2"/>
        <v>45423</v>
      </c>
      <c r="B137" s="82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93">
        <f>SUM(B137:O137)</f>
        <v>0</v>
      </c>
      <c r="Q137" s="66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</row>
    <row r="138" spans="1:30" ht="14.25" x14ac:dyDescent="0.15">
      <c r="A138" s="68">
        <f t="shared" si="2"/>
        <v>45424</v>
      </c>
      <c r="B138" s="84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5"/>
      <c r="N138" s="85"/>
      <c r="O138" s="85"/>
      <c r="P138" s="94">
        <f t="shared" si="3"/>
        <v>0</v>
      </c>
      <c r="Q138" s="66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</row>
    <row r="139" spans="1:30" ht="14.25" x14ac:dyDescent="0.15">
      <c r="A139" s="69">
        <f t="shared" si="2"/>
        <v>45425</v>
      </c>
      <c r="B139" s="90"/>
      <c r="C139" s="76"/>
      <c r="D139" s="76"/>
      <c r="E139" s="76"/>
      <c r="F139" s="76">
        <v>1</v>
      </c>
      <c r="G139" s="76"/>
      <c r="H139" s="76"/>
      <c r="I139" s="76"/>
      <c r="J139" s="76"/>
      <c r="K139" s="76"/>
      <c r="L139" s="76"/>
      <c r="M139" s="76"/>
      <c r="N139" s="76"/>
      <c r="O139" s="76"/>
      <c r="P139" s="93">
        <f t="shared" si="3"/>
        <v>1</v>
      </c>
      <c r="Q139" s="66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</row>
    <row r="140" spans="1:30" ht="14.25" x14ac:dyDescent="0.15">
      <c r="A140" s="68">
        <f t="shared" si="2"/>
        <v>45426</v>
      </c>
      <c r="B140" s="82"/>
      <c r="C140" s="4"/>
      <c r="D140" s="4"/>
      <c r="E140" s="4"/>
      <c r="F140" s="79">
        <v>1</v>
      </c>
      <c r="G140" s="4"/>
      <c r="H140" s="4"/>
      <c r="I140" s="4"/>
      <c r="J140" s="4"/>
      <c r="K140" s="4"/>
      <c r="L140" s="4"/>
      <c r="M140" s="4"/>
      <c r="N140" s="4"/>
      <c r="O140" s="4"/>
      <c r="P140" s="93">
        <f t="shared" si="3"/>
        <v>1</v>
      </c>
      <c r="Q140" s="66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</row>
    <row r="141" spans="1:30" ht="14.25" x14ac:dyDescent="0.15">
      <c r="A141" s="69">
        <f t="shared" si="2"/>
        <v>45427</v>
      </c>
      <c r="B141" s="82"/>
      <c r="C141" s="4"/>
      <c r="D141" s="4"/>
      <c r="E141" s="4"/>
      <c r="F141" s="79">
        <v>1</v>
      </c>
      <c r="G141" s="4"/>
      <c r="H141" s="4"/>
      <c r="I141" s="4"/>
      <c r="J141" s="4"/>
      <c r="K141" s="4"/>
      <c r="L141" s="4"/>
      <c r="M141" s="4"/>
      <c r="N141" s="4"/>
      <c r="O141" s="4"/>
      <c r="P141" s="93">
        <f t="shared" si="3"/>
        <v>1</v>
      </c>
      <c r="Q141" s="66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</row>
    <row r="142" spans="1:30" ht="14.25" x14ac:dyDescent="0.15">
      <c r="A142" s="68">
        <f t="shared" si="2"/>
        <v>45428</v>
      </c>
      <c r="B142" s="82"/>
      <c r="C142" s="4"/>
      <c r="D142" s="4"/>
      <c r="E142" s="4"/>
      <c r="F142" s="79">
        <v>1</v>
      </c>
      <c r="G142" s="4"/>
      <c r="H142" s="4"/>
      <c r="I142" s="4"/>
      <c r="J142" s="4"/>
      <c r="K142" s="4"/>
      <c r="L142" s="4"/>
      <c r="M142" s="4"/>
      <c r="N142" s="4"/>
      <c r="O142" s="4"/>
      <c r="P142" s="93">
        <f t="shared" si="3"/>
        <v>1</v>
      </c>
      <c r="Q142" s="66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</row>
    <row r="143" spans="1:30" ht="14.25" x14ac:dyDescent="0.15">
      <c r="A143" s="69">
        <f t="shared" si="2"/>
        <v>45429</v>
      </c>
      <c r="B143" s="82"/>
      <c r="C143" s="4"/>
      <c r="D143" s="4"/>
      <c r="E143" s="4"/>
      <c r="F143" s="79">
        <v>1</v>
      </c>
      <c r="G143" s="4"/>
      <c r="H143" s="4"/>
      <c r="I143" s="4"/>
      <c r="J143" s="4"/>
      <c r="K143" s="4"/>
      <c r="L143" s="4"/>
      <c r="M143" s="4"/>
      <c r="N143" s="4"/>
      <c r="O143" s="4"/>
      <c r="P143" s="93">
        <f t="shared" si="3"/>
        <v>1</v>
      </c>
      <c r="Q143" s="66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</row>
    <row r="144" spans="1:30" ht="14.25" x14ac:dyDescent="0.15">
      <c r="A144" s="68">
        <f t="shared" si="2"/>
        <v>45430</v>
      </c>
      <c r="B144" s="82"/>
      <c r="C144" s="4"/>
      <c r="D144" s="4"/>
      <c r="E144" s="4"/>
      <c r="F144" s="79">
        <v>1</v>
      </c>
      <c r="G144" s="4"/>
      <c r="H144" s="4"/>
      <c r="I144" s="4"/>
      <c r="J144" s="4"/>
      <c r="K144" s="4"/>
      <c r="L144" s="4"/>
      <c r="M144" s="4"/>
      <c r="N144" s="4"/>
      <c r="O144" s="4"/>
      <c r="P144" s="93">
        <f t="shared" si="3"/>
        <v>1</v>
      </c>
      <c r="Q144" s="66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</row>
    <row r="145" spans="1:30" ht="14.25" x14ac:dyDescent="0.15">
      <c r="A145" s="69">
        <f t="shared" si="2"/>
        <v>45431</v>
      </c>
      <c r="B145" s="84"/>
      <c r="C145" s="85"/>
      <c r="D145" s="85"/>
      <c r="E145" s="85"/>
      <c r="F145" s="96">
        <v>1</v>
      </c>
      <c r="G145" s="85"/>
      <c r="H145" s="85"/>
      <c r="I145" s="85"/>
      <c r="J145" s="85"/>
      <c r="K145" s="85"/>
      <c r="L145" s="85"/>
      <c r="M145" s="85"/>
      <c r="N145" s="85"/>
      <c r="O145" s="85"/>
      <c r="P145" s="94">
        <f t="shared" si="3"/>
        <v>1</v>
      </c>
      <c r="Q145" s="66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</row>
    <row r="146" spans="1:30" ht="14.25" x14ac:dyDescent="0.15">
      <c r="A146" s="68">
        <f t="shared" si="2"/>
        <v>45432</v>
      </c>
      <c r="B146" s="90"/>
      <c r="C146" s="76"/>
      <c r="D146" s="76">
        <v>1</v>
      </c>
      <c r="E146" s="76"/>
      <c r="F146" s="97"/>
      <c r="G146" s="76"/>
      <c r="H146" s="76"/>
      <c r="I146" s="76"/>
      <c r="J146" s="76"/>
      <c r="K146" s="76"/>
      <c r="L146" s="76"/>
      <c r="M146" s="76"/>
      <c r="N146" s="76"/>
      <c r="O146" s="76"/>
      <c r="P146" s="93">
        <f t="shared" si="3"/>
        <v>1</v>
      </c>
      <c r="Q146" s="66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</row>
    <row r="147" spans="1:30" ht="14.25" x14ac:dyDescent="0.15">
      <c r="A147" s="69">
        <f t="shared" si="2"/>
        <v>45433</v>
      </c>
      <c r="B147" s="82"/>
      <c r="C147" s="4"/>
      <c r="D147" s="4">
        <v>1</v>
      </c>
      <c r="E147" s="79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93">
        <f t="shared" si="3"/>
        <v>1</v>
      </c>
      <c r="Q147" s="66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</row>
    <row r="148" spans="1:30" ht="14.25" x14ac:dyDescent="0.15">
      <c r="A148" s="68">
        <f t="shared" si="2"/>
        <v>45434</v>
      </c>
      <c r="B148" s="82"/>
      <c r="C148" s="4"/>
      <c r="D148" s="4">
        <v>1</v>
      </c>
      <c r="E148" s="79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93">
        <f t="shared" si="3"/>
        <v>1</v>
      </c>
      <c r="Q148" s="66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</row>
    <row r="149" spans="1:30" ht="14.25" x14ac:dyDescent="0.15">
      <c r="A149" s="69">
        <f t="shared" si="2"/>
        <v>45435</v>
      </c>
      <c r="B149" s="82"/>
      <c r="C149" s="4"/>
      <c r="D149" s="4">
        <v>1</v>
      </c>
      <c r="E149" s="79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93">
        <f t="shared" si="3"/>
        <v>1</v>
      </c>
      <c r="Q149" s="66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</row>
    <row r="150" spans="1:30" ht="14.25" x14ac:dyDescent="0.15">
      <c r="A150" s="68">
        <f t="shared" si="2"/>
        <v>45436</v>
      </c>
      <c r="B150" s="82"/>
      <c r="C150" s="4"/>
      <c r="D150" s="4">
        <v>1</v>
      </c>
      <c r="E150" s="79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93">
        <f t="shared" si="3"/>
        <v>1</v>
      </c>
      <c r="Q150" s="66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</row>
    <row r="151" spans="1:30" ht="14.25" x14ac:dyDescent="0.15">
      <c r="A151" s="69">
        <f t="shared" si="2"/>
        <v>45437</v>
      </c>
      <c r="B151" s="82"/>
      <c r="C151" s="4"/>
      <c r="D151" s="4">
        <v>1</v>
      </c>
      <c r="E151" s="79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93">
        <f t="shared" si="3"/>
        <v>1</v>
      </c>
      <c r="Q151" s="66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</row>
    <row r="152" spans="1:30" ht="14.25" x14ac:dyDescent="0.15">
      <c r="A152" s="68">
        <f t="shared" si="2"/>
        <v>45438</v>
      </c>
      <c r="B152" s="84"/>
      <c r="C152" s="85"/>
      <c r="D152" s="85">
        <v>1</v>
      </c>
      <c r="E152" s="96"/>
      <c r="F152" s="85"/>
      <c r="G152" s="85"/>
      <c r="H152" s="85"/>
      <c r="I152" s="85"/>
      <c r="J152" s="85"/>
      <c r="K152" s="85"/>
      <c r="L152" s="85"/>
      <c r="M152" s="85"/>
      <c r="N152" s="85"/>
      <c r="O152" s="85"/>
      <c r="P152" s="94">
        <f t="shared" si="3"/>
        <v>1</v>
      </c>
      <c r="Q152" s="66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</row>
    <row r="153" spans="1:30" ht="14.25" x14ac:dyDescent="0.15">
      <c r="A153" s="69">
        <f t="shared" si="2"/>
        <v>45439</v>
      </c>
      <c r="B153" s="90"/>
      <c r="C153" s="76">
        <v>1</v>
      </c>
      <c r="D153" s="76"/>
      <c r="E153" s="97"/>
      <c r="F153" s="76"/>
      <c r="G153" s="76">
        <v>1</v>
      </c>
      <c r="H153" s="76"/>
      <c r="I153" s="76"/>
      <c r="J153" s="76"/>
      <c r="K153" s="76"/>
      <c r="L153" s="76"/>
      <c r="M153" s="76"/>
      <c r="N153" s="76"/>
      <c r="O153" s="76"/>
      <c r="P153" s="93">
        <f t="shared" si="3"/>
        <v>2</v>
      </c>
      <c r="Q153" s="66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</row>
    <row r="154" spans="1:30" ht="14.25" x14ac:dyDescent="0.15">
      <c r="A154" s="68">
        <f t="shared" si="2"/>
        <v>45440</v>
      </c>
      <c r="B154" s="82"/>
      <c r="C154" s="4">
        <v>1</v>
      </c>
      <c r="D154" s="4"/>
      <c r="E154" s="79"/>
      <c r="F154" s="4"/>
      <c r="G154" s="4">
        <v>1</v>
      </c>
      <c r="H154" s="79"/>
      <c r="I154" s="4"/>
      <c r="J154" s="4"/>
      <c r="K154" s="4"/>
      <c r="L154" s="4"/>
      <c r="M154" s="4"/>
      <c r="N154" s="4"/>
      <c r="O154" s="4"/>
      <c r="P154" s="93">
        <f t="shared" si="3"/>
        <v>2</v>
      </c>
      <c r="Q154" s="66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</row>
    <row r="155" spans="1:30" ht="14.25" x14ac:dyDescent="0.15">
      <c r="A155" s="69">
        <f t="shared" si="2"/>
        <v>45441</v>
      </c>
      <c r="B155" s="82"/>
      <c r="C155" s="4">
        <v>1</v>
      </c>
      <c r="D155" s="4"/>
      <c r="E155" s="79"/>
      <c r="F155" s="4"/>
      <c r="G155" s="4">
        <v>1</v>
      </c>
      <c r="H155" s="79"/>
      <c r="I155" s="4"/>
      <c r="J155" s="4"/>
      <c r="K155" s="4"/>
      <c r="L155" s="4"/>
      <c r="M155" s="4"/>
      <c r="N155" s="4"/>
      <c r="O155" s="4"/>
      <c r="P155" s="93">
        <f t="shared" si="3"/>
        <v>2</v>
      </c>
      <c r="Q155" s="66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</row>
    <row r="156" spans="1:30" ht="14.25" x14ac:dyDescent="0.15">
      <c r="A156" s="68">
        <f t="shared" si="2"/>
        <v>45442</v>
      </c>
      <c r="B156" s="82"/>
      <c r="C156" s="4">
        <v>1</v>
      </c>
      <c r="D156" s="4"/>
      <c r="E156" s="79"/>
      <c r="F156" s="4"/>
      <c r="G156" s="4">
        <v>1</v>
      </c>
      <c r="H156" s="79"/>
      <c r="I156" s="4"/>
      <c r="J156" s="4"/>
      <c r="K156" s="4"/>
      <c r="L156" s="4"/>
      <c r="M156" s="4"/>
      <c r="N156" s="4"/>
      <c r="O156" s="4"/>
      <c r="P156" s="93">
        <f t="shared" si="3"/>
        <v>2</v>
      </c>
      <c r="Q156" s="66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</row>
    <row r="157" spans="1:30" ht="14.25" x14ac:dyDescent="0.15">
      <c r="A157" s="69">
        <f t="shared" si="2"/>
        <v>45443</v>
      </c>
      <c r="B157" s="82"/>
      <c r="C157" s="4">
        <v>1</v>
      </c>
      <c r="D157" s="4"/>
      <c r="E157" s="4"/>
      <c r="F157" s="4"/>
      <c r="G157" s="4">
        <v>1</v>
      </c>
      <c r="H157" s="79"/>
      <c r="I157" s="4"/>
      <c r="J157" s="4"/>
      <c r="K157" s="4"/>
      <c r="L157" s="4"/>
      <c r="M157" s="4"/>
      <c r="N157" s="4"/>
      <c r="O157" s="4"/>
      <c r="P157" s="93">
        <f t="shared" si="3"/>
        <v>2</v>
      </c>
      <c r="Q157" s="66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</row>
    <row r="158" spans="1:30" ht="14.25" x14ac:dyDescent="0.15">
      <c r="A158" s="68">
        <f t="shared" si="2"/>
        <v>45444</v>
      </c>
      <c r="B158" s="82"/>
      <c r="C158" s="4">
        <v>1</v>
      </c>
      <c r="D158" s="4"/>
      <c r="E158" s="4"/>
      <c r="F158" s="4"/>
      <c r="G158" s="4">
        <v>1</v>
      </c>
      <c r="H158" s="79"/>
      <c r="I158" s="4"/>
      <c r="J158" s="4"/>
      <c r="K158" s="4"/>
      <c r="L158" s="4"/>
      <c r="M158" s="4"/>
      <c r="N158" s="4"/>
      <c r="O158" s="4"/>
      <c r="P158" s="93">
        <f t="shared" si="3"/>
        <v>2</v>
      </c>
      <c r="Q158" s="66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</row>
    <row r="159" spans="1:30" ht="14.25" x14ac:dyDescent="0.15">
      <c r="A159" s="69">
        <f t="shared" si="2"/>
        <v>45445</v>
      </c>
      <c r="B159" s="84"/>
      <c r="C159" s="85">
        <v>1</v>
      </c>
      <c r="D159" s="85"/>
      <c r="E159" s="85"/>
      <c r="F159" s="85"/>
      <c r="G159" s="85">
        <v>1</v>
      </c>
      <c r="H159" s="96"/>
      <c r="I159" s="85"/>
      <c r="J159" s="85"/>
      <c r="K159" s="85"/>
      <c r="L159" s="85"/>
      <c r="M159" s="85"/>
      <c r="N159" s="85"/>
      <c r="O159" s="85"/>
      <c r="P159" s="94">
        <f t="shared" si="3"/>
        <v>2</v>
      </c>
      <c r="Q159" s="66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</row>
    <row r="160" spans="1:30" ht="14.25" x14ac:dyDescent="0.15">
      <c r="A160" s="68">
        <f t="shared" si="2"/>
        <v>45446</v>
      </c>
      <c r="B160" s="90"/>
      <c r="C160" s="76"/>
      <c r="D160" s="76"/>
      <c r="E160" s="76">
        <v>1</v>
      </c>
      <c r="F160" s="76"/>
      <c r="G160" s="76"/>
      <c r="H160" s="97"/>
      <c r="I160" s="76"/>
      <c r="J160" s="76"/>
      <c r="K160" s="76"/>
      <c r="L160" s="76"/>
      <c r="M160" s="76"/>
      <c r="N160" s="76"/>
      <c r="O160" s="76"/>
      <c r="P160" s="93">
        <f t="shared" si="3"/>
        <v>1</v>
      </c>
      <c r="Q160" s="66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</row>
    <row r="161" spans="1:30" ht="14.25" x14ac:dyDescent="0.15">
      <c r="A161" s="69">
        <f t="shared" si="2"/>
        <v>45447</v>
      </c>
      <c r="B161" s="82"/>
      <c r="C161" s="4"/>
      <c r="D161" s="4"/>
      <c r="E161" s="4">
        <v>1</v>
      </c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93">
        <f t="shared" si="3"/>
        <v>1</v>
      </c>
      <c r="Q161" s="66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</row>
    <row r="162" spans="1:30" ht="14.25" x14ac:dyDescent="0.15">
      <c r="A162" s="68">
        <f t="shared" si="2"/>
        <v>45448</v>
      </c>
      <c r="B162" s="82"/>
      <c r="C162" s="4"/>
      <c r="D162" s="4"/>
      <c r="E162" s="4">
        <v>1</v>
      </c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93">
        <f t="shared" si="3"/>
        <v>1</v>
      </c>
      <c r="Q162" s="66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</row>
    <row r="163" spans="1:30" ht="14.25" x14ac:dyDescent="0.15">
      <c r="A163" s="69">
        <f t="shared" si="2"/>
        <v>45449</v>
      </c>
      <c r="B163" s="82"/>
      <c r="C163" s="4"/>
      <c r="D163" s="4"/>
      <c r="E163" s="4">
        <v>1</v>
      </c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93">
        <f t="shared" si="3"/>
        <v>1</v>
      </c>
      <c r="Q163" s="66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</row>
    <row r="164" spans="1:30" ht="14.25" x14ac:dyDescent="0.15">
      <c r="A164" s="68">
        <f t="shared" si="2"/>
        <v>45450</v>
      </c>
      <c r="B164" s="82"/>
      <c r="C164" s="4"/>
      <c r="D164" s="4"/>
      <c r="E164" s="4">
        <v>1</v>
      </c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93">
        <f t="shared" si="3"/>
        <v>1</v>
      </c>
      <c r="Q164" s="66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</row>
    <row r="165" spans="1:30" ht="14.25" x14ac:dyDescent="0.15">
      <c r="A165" s="69">
        <f t="shared" si="2"/>
        <v>45451</v>
      </c>
      <c r="B165" s="82"/>
      <c r="C165" s="4"/>
      <c r="D165" s="4"/>
      <c r="E165" s="4">
        <v>1</v>
      </c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93">
        <f t="shared" si="3"/>
        <v>1</v>
      </c>
      <c r="Q165" s="66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</row>
    <row r="166" spans="1:30" ht="14.25" x14ac:dyDescent="0.15">
      <c r="A166" s="68">
        <f t="shared" si="2"/>
        <v>45452</v>
      </c>
      <c r="B166" s="84"/>
      <c r="C166" s="85"/>
      <c r="D166" s="85"/>
      <c r="E166" s="85">
        <v>1</v>
      </c>
      <c r="F166" s="85"/>
      <c r="G166" s="85"/>
      <c r="H166" s="85"/>
      <c r="I166" s="85"/>
      <c r="J166" s="85"/>
      <c r="K166" s="85"/>
      <c r="L166" s="85"/>
      <c r="M166" s="85"/>
      <c r="N166" s="85"/>
      <c r="O166" s="85"/>
      <c r="P166" s="94">
        <f t="shared" si="3"/>
        <v>1</v>
      </c>
      <c r="Q166" s="66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</row>
    <row r="167" spans="1:30" ht="14.25" x14ac:dyDescent="0.15">
      <c r="A167" s="69">
        <f t="shared" si="2"/>
        <v>45453</v>
      </c>
      <c r="B167" s="90"/>
      <c r="C167" s="76"/>
      <c r="D167" s="76"/>
      <c r="E167" s="76"/>
      <c r="F167" s="76"/>
      <c r="G167" s="76"/>
      <c r="H167" s="76"/>
      <c r="I167" s="76">
        <v>1</v>
      </c>
      <c r="J167" s="76"/>
      <c r="K167" s="76"/>
      <c r="L167" s="76"/>
      <c r="M167" s="76"/>
      <c r="N167" s="76"/>
      <c r="O167" s="76"/>
      <c r="P167" s="93">
        <f t="shared" si="3"/>
        <v>1</v>
      </c>
      <c r="Q167" s="66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</row>
    <row r="168" spans="1:30" ht="14.25" x14ac:dyDescent="0.15">
      <c r="A168" s="68">
        <f t="shared" si="2"/>
        <v>45454</v>
      </c>
      <c r="B168" s="82"/>
      <c r="C168" s="4"/>
      <c r="D168" s="4"/>
      <c r="E168" s="4"/>
      <c r="F168" s="79"/>
      <c r="G168" s="4"/>
      <c r="H168" s="4"/>
      <c r="I168" s="4">
        <v>1</v>
      </c>
      <c r="J168" s="4"/>
      <c r="K168" s="4"/>
      <c r="L168" s="4"/>
      <c r="M168" s="4"/>
      <c r="N168" s="4"/>
      <c r="O168" s="4"/>
      <c r="P168" s="93">
        <f t="shared" si="3"/>
        <v>1</v>
      </c>
      <c r="Q168" s="66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</row>
    <row r="169" spans="1:30" ht="14.25" x14ac:dyDescent="0.15">
      <c r="A169" s="69">
        <f t="shared" si="2"/>
        <v>45455</v>
      </c>
      <c r="B169" s="82"/>
      <c r="C169" s="4"/>
      <c r="D169" s="4"/>
      <c r="E169" s="4"/>
      <c r="F169" s="79"/>
      <c r="G169" s="4"/>
      <c r="H169" s="4"/>
      <c r="I169" s="4">
        <v>1</v>
      </c>
      <c r="J169" s="4"/>
      <c r="K169" s="4"/>
      <c r="L169" s="4"/>
      <c r="M169" s="4"/>
      <c r="N169" s="4"/>
      <c r="O169" s="4"/>
      <c r="P169" s="93">
        <f t="shared" si="3"/>
        <v>1</v>
      </c>
      <c r="Q169" s="66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</row>
    <row r="170" spans="1:30" ht="14.25" x14ac:dyDescent="0.15">
      <c r="A170" s="68">
        <f t="shared" si="2"/>
        <v>45456</v>
      </c>
      <c r="B170" s="82"/>
      <c r="C170" s="4"/>
      <c r="D170" s="4"/>
      <c r="E170" s="4"/>
      <c r="F170" s="79"/>
      <c r="G170" s="4"/>
      <c r="H170" s="4"/>
      <c r="I170" s="4">
        <v>1</v>
      </c>
      <c r="J170" s="4"/>
      <c r="K170" s="4"/>
      <c r="L170" s="4"/>
      <c r="M170" s="4"/>
      <c r="N170" s="4"/>
      <c r="O170" s="4"/>
      <c r="P170" s="93">
        <f t="shared" si="3"/>
        <v>1</v>
      </c>
      <c r="Q170" s="66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</row>
    <row r="171" spans="1:30" ht="14.25" x14ac:dyDescent="0.15">
      <c r="A171" s="69">
        <f t="shared" si="2"/>
        <v>45457</v>
      </c>
      <c r="B171" s="82"/>
      <c r="C171" s="4"/>
      <c r="D171" s="4"/>
      <c r="E171" s="4"/>
      <c r="F171" s="79"/>
      <c r="G171" s="4"/>
      <c r="H171" s="4"/>
      <c r="I171" s="4">
        <v>1</v>
      </c>
      <c r="J171" s="4"/>
      <c r="K171" s="4"/>
      <c r="L171" s="4"/>
      <c r="M171" s="4"/>
      <c r="N171" s="4"/>
      <c r="O171" s="4"/>
      <c r="P171" s="93">
        <f t="shared" si="3"/>
        <v>1</v>
      </c>
      <c r="Q171" s="66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</row>
    <row r="172" spans="1:30" ht="14.25" x14ac:dyDescent="0.15">
      <c r="A172" s="68">
        <f t="shared" si="2"/>
        <v>45458</v>
      </c>
      <c r="B172" s="82"/>
      <c r="C172" s="4"/>
      <c r="D172" s="4"/>
      <c r="E172" s="4"/>
      <c r="F172" s="79"/>
      <c r="G172" s="4"/>
      <c r="H172" s="4"/>
      <c r="I172" s="4">
        <v>1</v>
      </c>
      <c r="J172" s="4"/>
      <c r="K172" s="4"/>
      <c r="L172" s="4"/>
      <c r="M172" s="4"/>
      <c r="N172" s="4"/>
      <c r="O172" s="4"/>
      <c r="P172" s="93">
        <f t="shared" si="3"/>
        <v>1</v>
      </c>
      <c r="Q172" s="66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</row>
    <row r="173" spans="1:30" ht="14.25" x14ac:dyDescent="0.15">
      <c r="A173" s="69">
        <f t="shared" si="2"/>
        <v>45459</v>
      </c>
      <c r="B173" s="84"/>
      <c r="C173" s="85"/>
      <c r="D173" s="85"/>
      <c r="E173" s="85"/>
      <c r="F173" s="96"/>
      <c r="G173" s="85"/>
      <c r="H173" s="85"/>
      <c r="I173" s="85">
        <v>1</v>
      </c>
      <c r="J173" s="85"/>
      <c r="K173" s="85"/>
      <c r="L173" s="85"/>
      <c r="M173" s="85"/>
      <c r="N173" s="85"/>
      <c r="O173" s="85"/>
      <c r="P173" s="94">
        <f t="shared" si="3"/>
        <v>1</v>
      </c>
      <c r="Q173" s="66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</row>
    <row r="174" spans="1:30" ht="14.25" x14ac:dyDescent="0.15">
      <c r="A174" s="68">
        <f t="shared" si="2"/>
        <v>45460</v>
      </c>
      <c r="B174" s="90"/>
      <c r="C174" s="76"/>
      <c r="D174" s="76">
        <v>1</v>
      </c>
      <c r="E174" s="76"/>
      <c r="F174" s="97"/>
      <c r="G174" s="76">
        <v>1</v>
      </c>
      <c r="H174" s="76"/>
      <c r="I174" s="76"/>
      <c r="J174" s="76"/>
      <c r="K174" s="76"/>
      <c r="L174" s="76"/>
      <c r="M174" s="76"/>
      <c r="N174" s="76"/>
      <c r="O174" s="76"/>
      <c r="P174" s="93">
        <f t="shared" si="3"/>
        <v>2</v>
      </c>
      <c r="Q174" s="66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</row>
    <row r="175" spans="1:30" ht="14.25" x14ac:dyDescent="0.15">
      <c r="A175" s="69">
        <f t="shared" si="2"/>
        <v>45461</v>
      </c>
      <c r="B175" s="98"/>
      <c r="C175" s="4"/>
      <c r="D175" s="79">
        <v>1</v>
      </c>
      <c r="E175" s="4"/>
      <c r="F175" s="4"/>
      <c r="G175" s="4">
        <v>1</v>
      </c>
      <c r="H175" s="4"/>
      <c r="I175" s="4"/>
      <c r="J175" s="4"/>
      <c r="K175" s="4"/>
      <c r="L175" s="4"/>
      <c r="M175" s="4"/>
      <c r="N175" s="4"/>
      <c r="O175" s="4"/>
      <c r="P175" s="93">
        <f t="shared" si="3"/>
        <v>2</v>
      </c>
      <c r="Q175" s="66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</row>
    <row r="176" spans="1:30" ht="14.25" x14ac:dyDescent="0.15">
      <c r="A176" s="68">
        <f t="shared" si="2"/>
        <v>45462</v>
      </c>
      <c r="B176" s="98"/>
      <c r="C176" s="4"/>
      <c r="D176" s="79">
        <v>1</v>
      </c>
      <c r="E176" s="4"/>
      <c r="F176" s="4"/>
      <c r="G176" s="4">
        <v>1</v>
      </c>
      <c r="H176" s="4"/>
      <c r="I176" s="4"/>
      <c r="J176" s="4"/>
      <c r="K176" s="4"/>
      <c r="L176" s="4"/>
      <c r="M176" s="4"/>
      <c r="N176" s="4"/>
      <c r="O176" s="4"/>
      <c r="P176" s="93">
        <f t="shared" si="3"/>
        <v>2</v>
      </c>
      <c r="Q176" s="66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</row>
    <row r="177" spans="1:30" ht="14.25" x14ac:dyDescent="0.15">
      <c r="A177" s="69">
        <f t="shared" si="2"/>
        <v>45463</v>
      </c>
      <c r="B177" s="98"/>
      <c r="C177" s="4"/>
      <c r="D177" s="79">
        <v>1</v>
      </c>
      <c r="E177" s="4"/>
      <c r="F177" s="4"/>
      <c r="G177" s="4">
        <v>1</v>
      </c>
      <c r="H177" s="4"/>
      <c r="I177" s="4"/>
      <c r="J177" s="4"/>
      <c r="K177" s="4"/>
      <c r="L177" s="4"/>
      <c r="M177" s="4"/>
      <c r="N177" s="4"/>
      <c r="O177" s="4"/>
      <c r="P177" s="93">
        <f t="shared" si="3"/>
        <v>2</v>
      </c>
      <c r="Q177" s="66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</row>
    <row r="178" spans="1:30" ht="14.25" x14ac:dyDescent="0.15">
      <c r="A178" s="68">
        <f t="shared" si="2"/>
        <v>45464</v>
      </c>
      <c r="B178" s="82"/>
      <c r="C178" s="4"/>
      <c r="D178" s="4">
        <v>1</v>
      </c>
      <c r="E178" s="4"/>
      <c r="F178" s="4"/>
      <c r="G178" s="4">
        <v>1</v>
      </c>
      <c r="H178" s="4"/>
      <c r="I178" s="4"/>
      <c r="J178" s="4"/>
      <c r="K178" s="4"/>
      <c r="L178" s="4"/>
      <c r="M178" s="4"/>
      <c r="N178" s="4"/>
      <c r="O178" s="4"/>
      <c r="P178" s="93">
        <f t="shared" si="3"/>
        <v>2</v>
      </c>
      <c r="Q178" s="66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</row>
    <row r="179" spans="1:30" ht="14.25" x14ac:dyDescent="0.15">
      <c r="A179" s="69">
        <f t="shared" si="2"/>
        <v>45465</v>
      </c>
      <c r="B179" s="82"/>
      <c r="C179" s="4"/>
      <c r="D179" s="4">
        <v>1</v>
      </c>
      <c r="E179" s="4"/>
      <c r="F179" s="4"/>
      <c r="G179" s="4">
        <v>1</v>
      </c>
      <c r="H179" s="4"/>
      <c r="I179" s="4"/>
      <c r="J179" s="4"/>
      <c r="K179" s="4"/>
      <c r="L179" s="4"/>
      <c r="M179" s="4"/>
      <c r="N179" s="4"/>
      <c r="O179" s="4"/>
      <c r="P179" s="93">
        <f t="shared" si="3"/>
        <v>2</v>
      </c>
      <c r="Q179" s="66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</row>
    <row r="180" spans="1:30" ht="14.25" x14ac:dyDescent="0.15">
      <c r="A180" s="68">
        <f t="shared" si="2"/>
        <v>45466</v>
      </c>
      <c r="B180" s="84"/>
      <c r="C180" s="85"/>
      <c r="D180" s="85">
        <v>1</v>
      </c>
      <c r="E180" s="85"/>
      <c r="F180" s="85"/>
      <c r="G180" s="85">
        <v>1</v>
      </c>
      <c r="H180" s="85"/>
      <c r="I180" s="85"/>
      <c r="J180" s="85"/>
      <c r="K180" s="85"/>
      <c r="L180" s="85"/>
      <c r="M180" s="85"/>
      <c r="N180" s="85"/>
      <c r="O180" s="85"/>
      <c r="P180" s="94">
        <f t="shared" si="3"/>
        <v>2</v>
      </c>
      <c r="Q180" s="66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</row>
    <row r="181" spans="1:30" ht="14.25" x14ac:dyDescent="0.15">
      <c r="A181" s="69">
        <f t="shared" si="2"/>
        <v>45467</v>
      </c>
      <c r="B181" s="90"/>
      <c r="C181" s="76"/>
      <c r="D181" s="76"/>
      <c r="E181" s="76"/>
      <c r="F181" s="76">
        <v>1</v>
      </c>
      <c r="G181" s="76"/>
      <c r="H181" s="76">
        <v>1</v>
      </c>
      <c r="I181" s="76"/>
      <c r="J181" s="76"/>
      <c r="K181" s="76"/>
      <c r="L181" s="76"/>
      <c r="M181" s="76"/>
      <c r="N181" s="76"/>
      <c r="O181" s="76"/>
      <c r="P181" s="93">
        <f t="shared" si="3"/>
        <v>2</v>
      </c>
      <c r="Q181" s="66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</row>
    <row r="182" spans="1:30" ht="14.25" x14ac:dyDescent="0.15">
      <c r="A182" s="68">
        <f t="shared" si="2"/>
        <v>45468</v>
      </c>
      <c r="B182" s="82"/>
      <c r="C182" s="4"/>
      <c r="D182" s="4"/>
      <c r="E182" s="79"/>
      <c r="F182" s="4">
        <v>1</v>
      </c>
      <c r="G182" s="4"/>
      <c r="H182" s="4">
        <v>1</v>
      </c>
      <c r="I182" s="4"/>
      <c r="J182" s="4"/>
      <c r="K182" s="4"/>
      <c r="L182" s="4"/>
      <c r="M182" s="4"/>
      <c r="N182" s="4"/>
      <c r="O182" s="4"/>
      <c r="P182" s="93">
        <f t="shared" si="3"/>
        <v>2</v>
      </c>
      <c r="Q182" s="66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</row>
    <row r="183" spans="1:30" ht="14.25" x14ac:dyDescent="0.15">
      <c r="A183" s="69">
        <f t="shared" si="2"/>
        <v>45469</v>
      </c>
      <c r="B183" s="82"/>
      <c r="C183" s="4"/>
      <c r="D183" s="4"/>
      <c r="E183" s="79"/>
      <c r="F183" s="4">
        <v>1</v>
      </c>
      <c r="G183" s="4"/>
      <c r="H183" s="4">
        <v>1</v>
      </c>
      <c r="I183" s="4"/>
      <c r="J183" s="4"/>
      <c r="K183" s="4"/>
      <c r="L183" s="4"/>
      <c r="M183" s="4"/>
      <c r="N183" s="4"/>
      <c r="O183" s="4"/>
      <c r="P183" s="93">
        <f t="shared" si="3"/>
        <v>2</v>
      </c>
      <c r="Q183" s="66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</row>
    <row r="184" spans="1:30" ht="14.25" x14ac:dyDescent="0.15">
      <c r="A184" s="68">
        <f t="shared" si="2"/>
        <v>45470</v>
      </c>
      <c r="B184" s="82"/>
      <c r="C184" s="4"/>
      <c r="D184" s="4"/>
      <c r="E184" s="79"/>
      <c r="F184" s="4">
        <v>1</v>
      </c>
      <c r="G184" s="4"/>
      <c r="H184" s="4">
        <v>1</v>
      </c>
      <c r="I184" s="4"/>
      <c r="J184" s="4"/>
      <c r="K184" s="4"/>
      <c r="L184" s="4"/>
      <c r="M184" s="4"/>
      <c r="N184" s="4"/>
      <c r="O184" s="4"/>
      <c r="P184" s="93">
        <f t="shared" si="3"/>
        <v>2</v>
      </c>
      <c r="Q184" s="66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</row>
    <row r="185" spans="1:30" ht="14.25" x14ac:dyDescent="0.15">
      <c r="A185" s="69">
        <f t="shared" si="2"/>
        <v>45471</v>
      </c>
      <c r="B185" s="82"/>
      <c r="C185" s="4"/>
      <c r="D185" s="4"/>
      <c r="E185" s="79"/>
      <c r="F185" s="4">
        <v>1</v>
      </c>
      <c r="G185" s="4"/>
      <c r="H185" s="4">
        <v>1</v>
      </c>
      <c r="I185" s="4"/>
      <c r="J185" s="4"/>
      <c r="K185" s="4"/>
      <c r="L185" s="4"/>
      <c r="M185" s="4"/>
      <c r="N185" s="4"/>
      <c r="O185" s="4"/>
      <c r="P185" s="93">
        <f t="shared" si="3"/>
        <v>2</v>
      </c>
      <c r="Q185" s="66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</row>
    <row r="186" spans="1:30" ht="14.25" x14ac:dyDescent="0.15">
      <c r="A186" s="68">
        <f t="shared" si="2"/>
        <v>45472</v>
      </c>
      <c r="B186" s="82"/>
      <c r="C186" s="4"/>
      <c r="D186" s="4"/>
      <c r="E186" s="79"/>
      <c r="F186" s="4">
        <v>1</v>
      </c>
      <c r="G186" s="4"/>
      <c r="H186" s="4">
        <v>1</v>
      </c>
      <c r="I186" s="4"/>
      <c r="J186" s="4"/>
      <c r="K186" s="4"/>
      <c r="L186" s="4"/>
      <c r="M186" s="4"/>
      <c r="N186" s="4"/>
      <c r="O186" s="4"/>
      <c r="P186" s="93">
        <f t="shared" si="3"/>
        <v>2</v>
      </c>
      <c r="Q186" s="66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</row>
    <row r="187" spans="1:30" ht="14.25" x14ac:dyDescent="0.15">
      <c r="A187" s="69">
        <f t="shared" si="2"/>
        <v>45473</v>
      </c>
      <c r="B187" s="84"/>
      <c r="C187" s="85"/>
      <c r="D187" s="85"/>
      <c r="E187" s="96"/>
      <c r="F187" s="85">
        <v>1</v>
      </c>
      <c r="G187" s="85"/>
      <c r="H187" s="85">
        <v>1</v>
      </c>
      <c r="I187" s="85"/>
      <c r="J187" s="85"/>
      <c r="K187" s="85"/>
      <c r="L187" s="85"/>
      <c r="M187" s="85"/>
      <c r="N187" s="85"/>
      <c r="O187" s="85"/>
      <c r="P187" s="94">
        <f t="shared" si="3"/>
        <v>2</v>
      </c>
      <c r="Q187" s="66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</row>
    <row r="188" spans="1:30" ht="14.25" x14ac:dyDescent="0.15">
      <c r="A188" s="68">
        <f t="shared" si="2"/>
        <v>45474</v>
      </c>
      <c r="B188" s="90"/>
      <c r="C188" s="76"/>
      <c r="D188" s="76"/>
      <c r="E188" s="97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93">
        <f t="shared" si="3"/>
        <v>0</v>
      </c>
      <c r="Q188" s="66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</row>
    <row r="189" spans="1:30" ht="14.25" x14ac:dyDescent="0.15">
      <c r="A189" s="69">
        <f t="shared" si="2"/>
        <v>45475</v>
      </c>
      <c r="B189" s="98"/>
      <c r="C189" s="4"/>
      <c r="D189" s="4"/>
      <c r="E189" s="4"/>
      <c r="F189" s="4"/>
      <c r="G189" s="4"/>
      <c r="H189" s="79"/>
      <c r="I189" s="4"/>
      <c r="J189" s="4"/>
      <c r="K189" s="4"/>
      <c r="L189" s="4"/>
      <c r="M189" s="4"/>
      <c r="N189" s="4"/>
      <c r="O189" s="4"/>
      <c r="P189" s="93">
        <f t="shared" si="3"/>
        <v>0</v>
      </c>
      <c r="Q189" s="66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</row>
    <row r="190" spans="1:30" ht="14.25" x14ac:dyDescent="0.15">
      <c r="A190" s="68">
        <f t="shared" si="2"/>
        <v>45476</v>
      </c>
      <c r="B190" s="98"/>
      <c r="C190" s="4"/>
      <c r="D190" s="4"/>
      <c r="E190" s="4"/>
      <c r="F190" s="4"/>
      <c r="G190" s="4"/>
      <c r="H190" s="79"/>
      <c r="I190" s="4"/>
      <c r="J190" s="4"/>
      <c r="K190" s="4"/>
      <c r="L190" s="4"/>
      <c r="M190" s="4"/>
      <c r="N190" s="4"/>
      <c r="O190" s="4"/>
      <c r="P190" s="93">
        <f t="shared" si="3"/>
        <v>0</v>
      </c>
      <c r="Q190" s="66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</row>
    <row r="191" spans="1:30" ht="14.25" x14ac:dyDescent="0.15">
      <c r="A191" s="69">
        <f t="shared" si="2"/>
        <v>45477</v>
      </c>
      <c r="B191" s="98"/>
      <c r="C191" s="4"/>
      <c r="D191" s="4"/>
      <c r="E191" s="4"/>
      <c r="F191" s="4"/>
      <c r="G191" s="4"/>
      <c r="H191" s="79"/>
      <c r="I191" s="4"/>
      <c r="J191" s="4"/>
      <c r="K191" s="4"/>
      <c r="L191" s="4"/>
      <c r="M191" s="4"/>
      <c r="N191" s="4"/>
      <c r="O191" s="4"/>
      <c r="P191" s="93">
        <f t="shared" si="3"/>
        <v>0</v>
      </c>
      <c r="Q191" s="66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</row>
    <row r="192" spans="1:30" ht="14.25" x14ac:dyDescent="0.15">
      <c r="A192" s="68">
        <f t="shared" si="2"/>
        <v>45478</v>
      </c>
      <c r="B192" s="98"/>
      <c r="C192" s="4"/>
      <c r="D192" s="4"/>
      <c r="E192" s="4"/>
      <c r="F192" s="4"/>
      <c r="G192" s="4"/>
      <c r="H192" s="79"/>
      <c r="I192" s="4"/>
      <c r="J192" s="4"/>
      <c r="K192" s="4"/>
      <c r="L192" s="4"/>
      <c r="M192" s="4"/>
      <c r="N192" s="4"/>
      <c r="O192" s="4"/>
      <c r="P192" s="93">
        <f t="shared" si="3"/>
        <v>0</v>
      </c>
      <c r="Q192" s="66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</row>
    <row r="193" spans="1:30" ht="14.25" x14ac:dyDescent="0.15">
      <c r="A193" s="69">
        <f t="shared" si="2"/>
        <v>45479</v>
      </c>
      <c r="B193" s="98"/>
      <c r="C193" s="4"/>
      <c r="D193" s="4"/>
      <c r="E193" s="4"/>
      <c r="F193" s="4"/>
      <c r="G193" s="4"/>
      <c r="H193" s="79"/>
      <c r="I193" s="4"/>
      <c r="J193" s="4"/>
      <c r="K193" s="4"/>
      <c r="L193" s="4"/>
      <c r="M193" s="4"/>
      <c r="N193" s="4"/>
      <c r="O193" s="4"/>
      <c r="P193" s="93">
        <f t="shared" si="3"/>
        <v>0</v>
      </c>
      <c r="Q193" s="66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</row>
    <row r="194" spans="1:30" ht="14.25" x14ac:dyDescent="0.15">
      <c r="A194" s="68">
        <f t="shared" si="2"/>
        <v>45480</v>
      </c>
      <c r="B194" s="99"/>
      <c r="C194" s="85"/>
      <c r="D194" s="85"/>
      <c r="E194" s="85"/>
      <c r="F194" s="85"/>
      <c r="G194" s="85"/>
      <c r="H194" s="96"/>
      <c r="I194" s="85"/>
      <c r="J194" s="85"/>
      <c r="K194" s="85"/>
      <c r="L194" s="85"/>
      <c r="M194" s="85"/>
      <c r="N194" s="85"/>
      <c r="O194" s="85"/>
      <c r="P194" s="94">
        <f t="shared" si="3"/>
        <v>0</v>
      </c>
      <c r="Q194" s="66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</row>
    <row r="195" spans="1:30" ht="14.25" x14ac:dyDescent="0.15">
      <c r="A195" s="69">
        <f t="shared" si="2"/>
        <v>45481</v>
      </c>
      <c r="B195" s="100"/>
      <c r="C195" s="76">
        <v>1</v>
      </c>
      <c r="D195" s="76"/>
      <c r="E195" s="76"/>
      <c r="F195" s="76"/>
      <c r="G195" s="76"/>
      <c r="H195" s="97"/>
      <c r="I195" s="76"/>
      <c r="J195" s="76"/>
      <c r="K195" s="76"/>
      <c r="L195" s="76"/>
      <c r="M195" s="76"/>
      <c r="N195" s="76"/>
      <c r="O195" s="76"/>
      <c r="P195" s="93">
        <f t="shared" si="3"/>
        <v>1</v>
      </c>
      <c r="Q195" s="66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</row>
    <row r="196" spans="1:30" ht="14.25" x14ac:dyDescent="0.15">
      <c r="A196" s="68">
        <f t="shared" si="2"/>
        <v>45482</v>
      </c>
      <c r="B196" s="82"/>
      <c r="C196" s="4">
        <v>1</v>
      </c>
      <c r="D196" s="4"/>
      <c r="E196" s="4"/>
      <c r="F196" s="79"/>
      <c r="G196" s="4"/>
      <c r="H196" s="79"/>
      <c r="I196" s="4"/>
      <c r="J196" s="4"/>
      <c r="K196" s="4"/>
      <c r="L196" s="4"/>
      <c r="M196" s="4"/>
      <c r="N196" s="4"/>
      <c r="O196" s="4"/>
      <c r="P196" s="93">
        <f t="shared" si="3"/>
        <v>1</v>
      </c>
      <c r="Q196" s="66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</row>
    <row r="197" spans="1:30" ht="14.25" x14ac:dyDescent="0.15">
      <c r="A197" s="69">
        <f t="shared" si="2"/>
        <v>45483</v>
      </c>
      <c r="B197" s="82"/>
      <c r="C197" s="4">
        <v>1</v>
      </c>
      <c r="D197" s="4"/>
      <c r="E197" s="4"/>
      <c r="F197" s="79"/>
      <c r="G197" s="4"/>
      <c r="H197" s="79"/>
      <c r="I197" s="4"/>
      <c r="J197" s="4"/>
      <c r="K197" s="4"/>
      <c r="L197" s="4"/>
      <c r="M197" s="4"/>
      <c r="N197" s="4"/>
      <c r="O197" s="4"/>
      <c r="P197" s="93">
        <f t="shared" si="3"/>
        <v>1</v>
      </c>
      <c r="Q197" s="66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</row>
    <row r="198" spans="1:30" ht="14.25" x14ac:dyDescent="0.15">
      <c r="A198" s="68">
        <f t="shared" si="2"/>
        <v>45484</v>
      </c>
      <c r="B198" s="82"/>
      <c r="C198" s="4">
        <v>1</v>
      </c>
      <c r="D198" s="4"/>
      <c r="E198" s="4"/>
      <c r="F198" s="79"/>
      <c r="G198" s="4"/>
      <c r="H198" s="79"/>
      <c r="I198" s="4">
        <v>1</v>
      </c>
      <c r="J198" s="4"/>
      <c r="K198" s="4"/>
      <c r="L198" s="4"/>
      <c r="M198" s="4"/>
      <c r="N198" s="4"/>
      <c r="O198" s="4"/>
      <c r="P198" s="93">
        <f t="shared" si="3"/>
        <v>2</v>
      </c>
      <c r="Q198" s="66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</row>
    <row r="199" spans="1:30" ht="14.25" x14ac:dyDescent="0.15">
      <c r="A199" s="69">
        <f t="shared" si="2"/>
        <v>45485</v>
      </c>
      <c r="B199" s="82"/>
      <c r="C199" s="4">
        <v>1</v>
      </c>
      <c r="D199" s="4"/>
      <c r="E199" s="4"/>
      <c r="F199" s="79"/>
      <c r="G199" s="4"/>
      <c r="H199" s="79"/>
      <c r="I199" s="4">
        <v>1</v>
      </c>
      <c r="J199" s="4"/>
      <c r="K199" s="4"/>
      <c r="L199" s="4"/>
      <c r="M199" s="4"/>
      <c r="N199" s="4"/>
      <c r="O199" s="4"/>
      <c r="P199" s="93">
        <f t="shared" si="3"/>
        <v>2</v>
      </c>
      <c r="Q199" s="66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</row>
    <row r="200" spans="1:30" ht="14.25" x14ac:dyDescent="0.15">
      <c r="A200" s="68">
        <f t="shared" si="2"/>
        <v>45486</v>
      </c>
      <c r="B200" s="82"/>
      <c r="C200" s="4">
        <v>1</v>
      </c>
      <c r="D200" s="4"/>
      <c r="E200" s="4"/>
      <c r="F200" s="79"/>
      <c r="G200" s="4"/>
      <c r="H200" s="79"/>
      <c r="I200" s="4">
        <v>1</v>
      </c>
      <c r="J200" s="4"/>
      <c r="K200" s="4"/>
      <c r="L200" s="4"/>
      <c r="M200" s="4"/>
      <c r="N200" s="4"/>
      <c r="O200" s="4"/>
      <c r="P200" s="93">
        <f t="shared" si="3"/>
        <v>2</v>
      </c>
      <c r="Q200" s="66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</row>
    <row r="201" spans="1:30" ht="14.25" x14ac:dyDescent="0.15">
      <c r="A201" s="69">
        <f t="shared" si="2"/>
        <v>45487</v>
      </c>
      <c r="B201" s="84"/>
      <c r="C201" s="85">
        <v>1</v>
      </c>
      <c r="D201" s="85"/>
      <c r="E201" s="85"/>
      <c r="F201" s="96"/>
      <c r="G201" s="85"/>
      <c r="H201" s="96"/>
      <c r="I201" s="85">
        <v>1</v>
      </c>
      <c r="J201" s="85"/>
      <c r="K201" s="85"/>
      <c r="L201" s="85"/>
      <c r="M201" s="85"/>
      <c r="N201" s="85"/>
      <c r="O201" s="85"/>
      <c r="P201" s="94">
        <f t="shared" si="3"/>
        <v>2</v>
      </c>
      <c r="Q201" s="66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</row>
    <row r="202" spans="1:30" ht="14.25" x14ac:dyDescent="0.15">
      <c r="A202" s="68">
        <f t="shared" si="2"/>
        <v>45488</v>
      </c>
      <c r="B202" s="90"/>
      <c r="C202" s="76"/>
      <c r="D202" s="76"/>
      <c r="E202" s="76"/>
      <c r="F202" s="97">
        <v>1</v>
      </c>
      <c r="G202" s="76"/>
      <c r="H202" s="97"/>
      <c r="I202" s="76"/>
      <c r="J202" s="76"/>
      <c r="K202" s="76"/>
      <c r="L202" s="76"/>
      <c r="M202" s="76"/>
      <c r="N202" s="76"/>
      <c r="O202" s="76"/>
      <c r="P202" s="93">
        <f t="shared" si="3"/>
        <v>1</v>
      </c>
      <c r="Q202" s="66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</row>
    <row r="203" spans="1:30" ht="14.25" x14ac:dyDescent="0.15">
      <c r="A203" s="69">
        <f t="shared" si="2"/>
        <v>45489</v>
      </c>
      <c r="B203" s="82"/>
      <c r="C203" s="4"/>
      <c r="D203" s="4"/>
      <c r="E203" s="4"/>
      <c r="F203" s="79">
        <v>1</v>
      </c>
      <c r="G203" s="4"/>
      <c r="H203" s="4"/>
      <c r="I203" s="79"/>
      <c r="J203" s="4"/>
      <c r="K203" s="4"/>
      <c r="L203" s="4"/>
      <c r="M203" s="4"/>
      <c r="N203" s="4"/>
      <c r="O203" s="4"/>
      <c r="P203" s="93">
        <f t="shared" si="3"/>
        <v>1</v>
      </c>
      <c r="Q203" s="66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</row>
    <row r="204" spans="1:30" ht="14.25" x14ac:dyDescent="0.15">
      <c r="A204" s="68">
        <f t="shared" si="2"/>
        <v>45490</v>
      </c>
      <c r="B204" s="82"/>
      <c r="C204" s="4"/>
      <c r="D204" s="4"/>
      <c r="E204" s="4"/>
      <c r="F204" s="79">
        <v>1</v>
      </c>
      <c r="G204" s="4"/>
      <c r="H204" s="4"/>
      <c r="I204" s="79"/>
      <c r="J204" s="4"/>
      <c r="K204" s="4"/>
      <c r="L204" s="4"/>
      <c r="M204" s="4"/>
      <c r="N204" s="4"/>
      <c r="O204" s="4"/>
      <c r="P204" s="93">
        <f t="shared" si="3"/>
        <v>1</v>
      </c>
      <c r="Q204" s="66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</row>
    <row r="205" spans="1:30" ht="14.25" x14ac:dyDescent="0.15">
      <c r="A205" s="69">
        <f t="shared" si="2"/>
        <v>45491</v>
      </c>
      <c r="B205" s="82"/>
      <c r="C205" s="4"/>
      <c r="D205" s="4"/>
      <c r="E205" s="4"/>
      <c r="F205" s="79">
        <v>1</v>
      </c>
      <c r="G205" s="4"/>
      <c r="H205" s="4"/>
      <c r="I205" s="79">
        <v>1</v>
      </c>
      <c r="J205" s="4"/>
      <c r="K205" s="4"/>
      <c r="L205" s="4"/>
      <c r="M205" s="4"/>
      <c r="N205" s="4"/>
      <c r="O205" s="4"/>
      <c r="P205" s="93">
        <f t="shared" si="3"/>
        <v>2</v>
      </c>
      <c r="Q205" s="66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</row>
    <row r="206" spans="1:30" ht="14.25" x14ac:dyDescent="0.15">
      <c r="A206" s="68">
        <f t="shared" si="2"/>
        <v>45492</v>
      </c>
      <c r="B206" s="82"/>
      <c r="C206" s="4"/>
      <c r="D206" s="4"/>
      <c r="E206" s="4"/>
      <c r="F206" s="79">
        <v>1</v>
      </c>
      <c r="G206" s="4"/>
      <c r="H206" s="4"/>
      <c r="I206" s="79">
        <v>1</v>
      </c>
      <c r="J206" s="4"/>
      <c r="K206" s="4"/>
      <c r="L206" s="4"/>
      <c r="M206" s="4"/>
      <c r="N206" s="4"/>
      <c r="O206" s="4"/>
      <c r="P206" s="93">
        <f t="shared" si="3"/>
        <v>2</v>
      </c>
      <c r="Q206" s="66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</row>
    <row r="207" spans="1:30" ht="14.25" x14ac:dyDescent="0.15">
      <c r="A207" s="69">
        <f t="shared" si="2"/>
        <v>45493</v>
      </c>
      <c r="B207" s="82"/>
      <c r="C207" s="4"/>
      <c r="D207" s="4"/>
      <c r="E207" s="4"/>
      <c r="F207" s="79">
        <v>1</v>
      </c>
      <c r="G207" s="4"/>
      <c r="H207" s="4"/>
      <c r="I207" s="79">
        <v>1</v>
      </c>
      <c r="J207" s="4"/>
      <c r="K207" s="4"/>
      <c r="L207" s="4"/>
      <c r="M207" s="4"/>
      <c r="N207" s="4"/>
      <c r="O207" s="4"/>
      <c r="P207" s="93">
        <f t="shared" si="3"/>
        <v>2</v>
      </c>
      <c r="Q207" s="66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</row>
    <row r="208" spans="1:30" ht="14.25" x14ac:dyDescent="0.15">
      <c r="A208" s="68">
        <f t="shared" si="2"/>
        <v>45494</v>
      </c>
      <c r="B208" s="84"/>
      <c r="C208" s="85"/>
      <c r="D208" s="85"/>
      <c r="E208" s="85"/>
      <c r="F208" s="96">
        <v>1</v>
      </c>
      <c r="G208" s="85"/>
      <c r="H208" s="85"/>
      <c r="I208" s="96">
        <v>1</v>
      </c>
      <c r="J208" s="85"/>
      <c r="K208" s="85"/>
      <c r="L208" s="85"/>
      <c r="M208" s="85"/>
      <c r="N208" s="85"/>
      <c r="O208" s="85"/>
      <c r="P208" s="94">
        <f t="shared" si="3"/>
        <v>2</v>
      </c>
      <c r="Q208" s="66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</row>
    <row r="209" spans="1:30" ht="14.25" x14ac:dyDescent="0.15">
      <c r="A209" s="69">
        <f t="shared" si="2"/>
        <v>45495</v>
      </c>
      <c r="B209" s="90">
        <v>1</v>
      </c>
      <c r="C209" s="76"/>
      <c r="D209" s="76"/>
      <c r="E209" s="76"/>
      <c r="F209" s="97"/>
      <c r="G209" s="76"/>
      <c r="H209" s="76"/>
      <c r="I209" s="97"/>
      <c r="J209" s="76"/>
      <c r="K209" s="76"/>
      <c r="L209" s="76"/>
      <c r="M209" s="76"/>
      <c r="N209" s="76"/>
      <c r="O209" s="76"/>
      <c r="P209" s="93">
        <f t="shared" si="3"/>
        <v>1</v>
      </c>
      <c r="Q209" s="66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</row>
    <row r="210" spans="1:30" ht="14.25" x14ac:dyDescent="0.15">
      <c r="A210" s="68">
        <f t="shared" si="2"/>
        <v>45496</v>
      </c>
      <c r="B210" s="82">
        <v>1</v>
      </c>
      <c r="C210" s="4"/>
      <c r="D210" s="79"/>
      <c r="E210" s="4"/>
      <c r="F210" s="4"/>
      <c r="G210" s="79"/>
      <c r="H210" s="4"/>
      <c r="I210" s="4"/>
      <c r="J210" s="4"/>
      <c r="K210" s="4"/>
      <c r="L210" s="4"/>
      <c r="M210" s="4"/>
      <c r="N210" s="4"/>
      <c r="O210" s="4"/>
      <c r="P210" s="93">
        <f t="shared" si="3"/>
        <v>1</v>
      </c>
      <c r="Q210" s="66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</row>
    <row r="211" spans="1:30" ht="14.25" x14ac:dyDescent="0.15">
      <c r="A211" s="69">
        <f t="shared" si="2"/>
        <v>45497</v>
      </c>
      <c r="B211" s="82"/>
      <c r="C211" s="4"/>
      <c r="D211" s="79"/>
      <c r="E211" s="4"/>
      <c r="F211" s="4"/>
      <c r="G211" s="79"/>
      <c r="H211" s="4"/>
      <c r="I211" s="4"/>
      <c r="J211" s="4"/>
      <c r="K211" s="4"/>
      <c r="L211" s="4"/>
      <c r="M211" s="4"/>
      <c r="N211" s="4"/>
      <c r="O211" s="4"/>
      <c r="P211" s="93">
        <f t="shared" si="3"/>
        <v>0</v>
      </c>
      <c r="Q211" s="66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</row>
    <row r="212" spans="1:30" ht="14.25" x14ac:dyDescent="0.15">
      <c r="A212" s="68">
        <f t="shared" si="2"/>
        <v>45498</v>
      </c>
      <c r="B212" s="82"/>
      <c r="C212" s="4"/>
      <c r="D212" s="79"/>
      <c r="E212" s="4"/>
      <c r="F212" s="4"/>
      <c r="G212" s="79"/>
      <c r="H212" s="4"/>
      <c r="I212" s="4"/>
      <c r="J212" s="4"/>
      <c r="K212" s="4"/>
      <c r="L212" s="4"/>
      <c r="M212" s="4"/>
      <c r="N212" s="4"/>
      <c r="O212" s="4"/>
      <c r="P212" s="93">
        <f t="shared" si="3"/>
        <v>0</v>
      </c>
      <c r="Q212" s="66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</row>
    <row r="213" spans="1:30" ht="14.25" x14ac:dyDescent="0.15">
      <c r="A213" s="69">
        <f t="shared" si="2"/>
        <v>45499</v>
      </c>
      <c r="B213" s="82"/>
      <c r="C213" s="4"/>
      <c r="D213" s="79"/>
      <c r="E213" s="4">
        <v>1</v>
      </c>
      <c r="F213" s="4"/>
      <c r="G213" s="79"/>
      <c r="H213" s="4"/>
      <c r="I213" s="4"/>
      <c r="J213" s="4"/>
      <c r="K213" s="4"/>
      <c r="L213" s="4"/>
      <c r="M213" s="4"/>
      <c r="N213" s="4"/>
      <c r="O213" s="4"/>
      <c r="P213" s="93">
        <f t="shared" si="3"/>
        <v>1</v>
      </c>
      <c r="Q213" s="66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</row>
    <row r="214" spans="1:30" ht="14.25" x14ac:dyDescent="0.15">
      <c r="A214" s="68">
        <f t="shared" si="2"/>
        <v>45500</v>
      </c>
      <c r="B214" s="82"/>
      <c r="C214" s="4"/>
      <c r="D214" s="79"/>
      <c r="E214" s="4">
        <v>1</v>
      </c>
      <c r="F214" s="4"/>
      <c r="G214" s="79"/>
      <c r="H214" s="4"/>
      <c r="I214" s="4">
        <v>1</v>
      </c>
      <c r="J214" s="4"/>
      <c r="K214" s="4"/>
      <c r="L214" s="4"/>
      <c r="M214" s="4"/>
      <c r="N214" s="4"/>
      <c r="O214" s="4"/>
      <c r="P214" s="93">
        <f t="shared" si="3"/>
        <v>2</v>
      </c>
      <c r="Q214" s="66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</row>
    <row r="215" spans="1:30" ht="14.25" x14ac:dyDescent="0.15">
      <c r="A215" s="69">
        <f t="shared" si="2"/>
        <v>45501</v>
      </c>
      <c r="B215" s="84"/>
      <c r="C215" s="85"/>
      <c r="D215" s="96"/>
      <c r="E215" s="85"/>
      <c r="F215" s="85"/>
      <c r="G215" s="96"/>
      <c r="H215" s="85"/>
      <c r="I215" s="85"/>
      <c r="J215" s="85"/>
      <c r="K215" s="85"/>
      <c r="L215" s="85"/>
      <c r="M215" s="85"/>
      <c r="N215" s="85"/>
      <c r="O215" s="85"/>
      <c r="P215" s="94">
        <f t="shared" si="3"/>
        <v>0</v>
      </c>
      <c r="Q215" s="66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</row>
    <row r="216" spans="1:30" ht="14.25" x14ac:dyDescent="0.15">
      <c r="A216" s="68">
        <f t="shared" si="2"/>
        <v>45502</v>
      </c>
      <c r="B216" s="90">
        <v>1</v>
      </c>
      <c r="C216" s="76"/>
      <c r="D216" s="97"/>
      <c r="E216" s="76">
        <v>1</v>
      </c>
      <c r="F216" s="76">
        <v>1</v>
      </c>
      <c r="G216" s="97"/>
      <c r="H216" s="76"/>
      <c r="I216" s="76"/>
      <c r="J216" s="76"/>
      <c r="K216" s="76"/>
      <c r="L216" s="76"/>
      <c r="M216" s="76"/>
      <c r="N216" s="76"/>
      <c r="O216" s="76"/>
      <c r="P216" s="93">
        <f t="shared" si="3"/>
        <v>3</v>
      </c>
      <c r="Q216" s="66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</row>
    <row r="217" spans="1:30" ht="14.25" x14ac:dyDescent="0.15">
      <c r="A217" s="69">
        <f t="shared" si="2"/>
        <v>45503</v>
      </c>
      <c r="B217" s="82">
        <v>1</v>
      </c>
      <c r="C217" s="4"/>
      <c r="D217" s="79"/>
      <c r="E217" s="4">
        <v>1</v>
      </c>
      <c r="F217" s="4">
        <v>1</v>
      </c>
      <c r="G217" s="4"/>
      <c r="H217" s="4"/>
      <c r="I217" s="4"/>
      <c r="J217" s="4"/>
      <c r="K217" s="4"/>
      <c r="L217" s="4"/>
      <c r="M217" s="4"/>
      <c r="N217" s="4"/>
      <c r="O217" s="4"/>
      <c r="P217" s="93">
        <f t="shared" si="3"/>
        <v>3</v>
      </c>
      <c r="Q217" s="66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</row>
    <row r="218" spans="1:30" ht="14.25" x14ac:dyDescent="0.15">
      <c r="A218" s="68">
        <f t="shared" si="2"/>
        <v>45504</v>
      </c>
      <c r="B218" s="82">
        <v>1</v>
      </c>
      <c r="C218" s="4"/>
      <c r="D218" s="79"/>
      <c r="E218" s="4">
        <v>1</v>
      </c>
      <c r="F218" s="4">
        <v>1</v>
      </c>
      <c r="G218" s="4"/>
      <c r="H218" s="4"/>
      <c r="I218" s="4"/>
      <c r="J218" s="4"/>
      <c r="K218" s="4"/>
      <c r="L218" s="4"/>
      <c r="M218" s="4"/>
      <c r="N218" s="4"/>
      <c r="O218" s="4"/>
      <c r="P218" s="93">
        <f t="shared" si="3"/>
        <v>3</v>
      </c>
      <c r="Q218" s="66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</row>
    <row r="219" spans="1:30" ht="14.25" x14ac:dyDescent="0.15">
      <c r="A219" s="69">
        <f t="shared" si="2"/>
        <v>45505</v>
      </c>
      <c r="B219" s="82">
        <v>1</v>
      </c>
      <c r="C219" s="4"/>
      <c r="D219" s="79"/>
      <c r="E219" s="4">
        <v>1</v>
      </c>
      <c r="F219" s="4">
        <v>1</v>
      </c>
      <c r="G219" s="4"/>
      <c r="H219" s="4"/>
      <c r="I219" s="4"/>
      <c r="J219" s="4"/>
      <c r="K219" s="4"/>
      <c r="L219" s="4"/>
      <c r="M219" s="4"/>
      <c r="N219" s="4"/>
      <c r="O219" s="4"/>
      <c r="P219" s="93">
        <f t="shared" si="3"/>
        <v>3</v>
      </c>
      <c r="Q219" s="66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</row>
    <row r="220" spans="1:30" ht="14.25" x14ac:dyDescent="0.15">
      <c r="A220" s="68">
        <f t="shared" si="2"/>
        <v>45506</v>
      </c>
      <c r="B220" s="82">
        <v>1</v>
      </c>
      <c r="C220" s="4"/>
      <c r="D220" s="79"/>
      <c r="E220" s="4">
        <v>1</v>
      </c>
      <c r="F220" s="4">
        <v>1</v>
      </c>
      <c r="G220" s="4"/>
      <c r="H220" s="4"/>
      <c r="I220" s="4"/>
      <c r="J220" s="4"/>
      <c r="K220" s="4"/>
      <c r="L220" s="4"/>
      <c r="M220" s="4"/>
      <c r="N220" s="4"/>
      <c r="O220" s="4"/>
      <c r="P220" s="93">
        <f t="shared" si="3"/>
        <v>3</v>
      </c>
      <c r="Q220" s="66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</row>
    <row r="221" spans="1:30" ht="14.25" x14ac:dyDescent="0.15">
      <c r="A221" s="69">
        <f t="shared" si="2"/>
        <v>45507</v>
      </c>
      <c r="B221" s="82">
        <v>1</v>
      </c>
      <c r="C221" s="4"/>
      <c r="D221" s="79"/>
      <c r="E221" s="4">
        <v>1</v>
      </c>
      <c r="F221" s="4">
        <v>1</v>
      </c>
      <c r="G221" s="4"/>
      <c r="H221" s="4"/>
      <c r="I221" s="4"/>
      <c r="J221" s="4"/>
      <c r="K221" s="4"/>
      <c r="L221" s="4"/>
      <c r="M221" s="4"/>
      <c r="N221" s="4"/>
      <c r="O221" s="4"/>
      <c r="P221" s="93">
        <f t="shared" si="3"/>
        <v>3</v>
      </c>
      <c r="Q221" s="66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</row>
    <row r="222" spans="1:30" ht="14.25" x14ac:dyDescent="0.15">
      <c r="A222" s="68">
        <f t="shared" si="2"/>
        <v>45508</v>
      </c>
      <c r="B222" s="84">
        <v>1</v>
      </c>
      <c r="C222" s="85"/>
      <c r="D222" s="96"/>
      <c r="E222" s="85">
        <v>1</v>
      </c>
      <c r="F222" s="85">
        <v>1</v>
      </c>
      <c r="G222" s="85"/>
      <c r="H222" s="85"/>
      <c r="I222" s="85"/>
      <c r="J222" s="85"/>
      <c r="K222" s="85"/>
      <c r="L222" s="85"/>
      <c r="M222" s="85"/>
      <c r="N222" s="85"/>
      <c r="O222" s="85"/>
      <c r="P222" s="94">
        <f t="shared" si="3"/>
        <v>3</v>
      </c>
      <c r="Q222" s="66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</row>
    <row r="223" spans="1:30" ht="14.25" x14ac:dyDescent="0.15">
      <c r="A223" s="69">
        <f t="shared" si="2"/>
        <v>45509</v>
      </c>
      <c r="B223" s="90">
        <v>1</v>
      </c>
      <c r="C223" s="76"/>
      <c r="D223" s="97"/>
      <c r="E223" s="76"/>
      <c r="F223" s="76"/>
      <c r="G223" s="76">
        <v>1</v>
      </c>
      <c r="H223" s="76"/>
      <c r="I223" s="76"/>
      <c r="J223" s="76"/>
      <c r="K223" s="76"/>
      <c r="L223" s="76"/>
      <c r="M223" s="76"/>
      <c r="N223" s="76"/>
      <c r="O223" s="76"/>
      <c r="P223" s="93">
        <f t="shared" si="3"/>
        <v>2</v>
      </c>
      <c r="Q223" s="66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</row>
    <row r="224" spans="1:30" ht="14.25" x14ac:dyDescent="0.15">
      <c r="A224" s="68">
        <f t="shared" si="2"/>
        <v>45510</v>
      </c>
      <c r="B224" s="82">
        <v>1</v>
      </c>
      <c r="C224" s="4"/>
      <c r="D224" s="79"/>
      <c r="E224" s="4"/>
      <c r="F224" s="4"/>
      <c r="G224" s="4">
        <v>1</v>
      </c>
      <c r="H224" s="4"/>
      <c r="I224" s="79"/>
      <c r="J224" s="4"/>
      <c r="K224" s="4"/>
      <c r="L224" s="4"/>
      <c r="M224" s="4"/>
      <c r="N224" s="4"/>
      <c r="O224" s="4"/>
      <c r="P224" s="93">
        <f t="shared" si="3"/>
        <v>2</v>
      </c>
      <c r="Q224" s="66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</row>
    <row r="225" spans="1:30" ht="14.25" x14ac:dyDescent="0.15">
      <c r="A225" s="69">
        <f t="shared" si="2"/>
        <v>45511</v>
      </c>
      <c r="B225" s="82">
        <v>1</v>
      </c>
      <c r="C225" s="4"/>
      <c r="D225" s="79"/>
      <c r="E225" s="4"/>
      <c r="F225" s="4"/>
      <c r="G225" s="4">
        <v>1</v>
      </c>
      <c r="H225" s="4"/>
      <c r="I225" s="79"/>
      <c r="J225" s="4"/>
      <c r="K225" s="4"/>
      <c r="L225" s="4"/>
      <c r="M225" s="4"/>
      <c r="N225" s="4"/>
      <c r="O225" s="4"/>
      <c r="P225" s="93">
        <f t="shared" si="3"/>
        <v>2</v>
      </c>
      <c r="Q225" s="66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</row>
    <row r="226" spans="1:30" ht="14.25" x14ac:dyDescent="0.15">
      <c r="A226" s="68">
        <f t="shared" si="2"/>
        <v>45512</v>
      </c>
      <c r="B226" s="82">
        <v>1</v>
      </c>
      <c r="C226" s="4"/>
      <c r="D226" s="79"/>
      <c r="E226" s="4"/>
      <c r="F226" s="4"/>
      <c r="G226" s="4">
        <v>1</v>
      </c>
      <c r="H226" s="4"/>
      <c r="I226" s="79"/>
      <c r="J226" s="4"/>
      <c r="K226" s="4"/>
      <c r="L226" s="4"/>
      <c r="M226" s="4"/>
      <c r="N226" s="4"/>
      <c r="O226" s="4"/>
      <c r="P226" s="93">
        <f t="shared" si="3"/>
        <v>2</v>
      </c>
      <c r="Q226" s="66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</row>
    <row r="227" spans="1:30" ht="14.25" x14ac:dyDescent="0.15">
      <c r="A227" s="69">
        <f t="shared" si="2"/>
        <v>45513</v>
      </c>
      <c r="B227" s="82">
        <v>1</v>
      </c>
      <c r="C227" s="4"/>
      <c r="D227" s="79"/>
      <c r="E227" s="4"/>
      <c r="F227" s="4"/>
      <c r="G227" s="4">
        <v>1</v>
      </c>
      <c r="H227" s="4"/>
      <c r="I227" s="79"/>
      <c r="J227" s="4"/>
      <c r="K227" s="4"/>
      <c r="L227" s="4"/>
      <c r="M227" s="4"/>
      <c r="N227" s="4"/>
      <c r="O227" s="4"/>
      <c r="P227" s="93">
        <f t="shared" si="3"/>
        <v>2</v>
      </c>
      <c r="Q227" s="66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</row>
    <row r="228" spans="1:30" ht="14.25" x14ac:dyDescent="0.15">
      <c r="A228" s="68">
        <f t="shared" si="2"/>
        <v>45514</v>
      </c>
      <c r="B228" s="82">
        <v>1</v>
      </c>
      <c r="C228" s="4"/>
      <c r="D228" s="79"/>
      <c r="E228" s="4"/>
      <c r="F228" s="4"/>
      <c r="G228" s="4">
        <v>1</v>
      </c>
      <c r="H228" s="4"/>
      <c r="I228" s="79"/>
      <c r="J228" s="4"/>
      <c r="K228" s="4"/>
      <c r="L228" s="4"/>
      <c r="M228" s="4"/>
      <c r="N228" s="4"/>
      <c r="O228" s="4"/>
      <c r="P228" s="93">
        <f t="shared" si="3"/>
        <v>2</v>
      </c>
      <c r="Q228" s="66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</row>
    <row r="229" spans="1:30" ht="14.25" x14ac:dyDescent="0.15">
      <c r="A229" s="69">
        <f t="shared" si="2"/>
        <v>45515</v>
      </c>
      <c r="B229" s="84">
        <v>1</v>
      </c>
      <c r="C229" s="85"/>
      <c r="D229" s="96"/>
      <c r="E229" s="85"/>
      <c r="F229" s="85"/>
      <c r="G229" s="85">
        <v>1</v>
      </c>
      <c r="H229" s="85"/>
      <c r="I229" s="96"/>
      <c r="J229" s="85"/>
      <c r="K229" s="85"/>
      <c r="L229" s="85"/>
      <c r="M229" s="85"/>
      <c r="N229" s="85"/>
      <c r="O229" s="85"/>
      <c r="P229" s="94">
        <f t="shared" si="3"/>
        <v>2</v>
      </c>
      <c r="Q229" s="66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</row>
    <row r="230" spans="1:30" ht="14.25" x14ac:dyDescent="0.15">
      <c r="A230" s="68">
        <f t="shared" si="2"/>
        <v>45516</v>
      </c>
      <c r="B230" s="90">
        <v>1</v>
      </c>
      <c r="C230" s="76"/>
      <c r="D230" s="97"/>
      <c r="E230" s="76"/>
      <c r="F230" s="76"/>
      <c r="G230" s="76">
        <v>1</v>
      </c>
      <c r="H230" s="76"/>
      <c r="I230" s="97"/>
      <c r="J230" s="76"/>
      <c r="K230" s="76"/>
      <c r="L230" s="76"/>
      <c r="M230" s="76"/>
      <c r="N230" s="76"/>
      <c r="O230" s="76"/>
      <c r="P230" s="93">
        <f t="shared" si="3"/>
        <v>2</v>
      </c>
      <c r="Q230" s="66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</row>
    <row r="231" spans="1:30" ht="14.25" x14ac:dyDescent="0.15">
      <c r="A231" s="69">
        <f t="shared" si="2"/>
        <v>45517</v>
      </c>
      <c r="B231" s="98">
        <v>1</v>
      </c>
      <c r="C231" s="4"/>
      <c r="D231" s="4"/>
      <c r="E231" s="79"/>
      <c r="F231" s="4"/>
      <c r="G231" s="4">
        <v>1</v>
      </c>
      <c r="H231" s="4"/>
      <c r="I231" s="79"/>
      <c r="J231" s="4"/>
      <c r="K231" s="4"/>
      <c r="L231" s="4"/>
      <c r="M231" s="4"/>
      <c r="N231" s="4"/>
      <c r="O231" s="4"/>
      <c r="P231" s="93">
        <f t="shared" si="3"/>
        <v>2</v>
      </c>
      <c r="Q231" s="66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</row>
    <row r="232" spans="1:30" ht="14.25" x14ac:dyDescent="0.15">
      <c r="A232" s="68">
        <f t="shared" si="2"/>
        <v>45518</v>
      </c>
      <c r="B232" s="98">
        <v>1</v>
      </c>
      <c r="C232" s="4">
        <v>1</v>
      </c>
      <c r="D232" s="4"/>
      <c r="E232" s="79"/>
      <c r="F232" s="4"/>
      <c r="G232" s="4">
        <v>1</v>
      </c>
      <c r="H232" s="4"/>
      <c r="I232" s="4"/>
      <c r="J232" s="4"/>
      <c r="K232" s="4"/>
      <c r="L232" s="4"/>
      <c r="M232" s="4"/>
      <c r="N232" s="4"/>
      <c r="O232" s="4"/>
      <c r="P232" s="93">
        <f t="shared" si="3"/>
        <v>3</v>
      </c>
      <c r="Q232" s="66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</row>
    <row r="233" spans="1:30" ht="14.25" x14ac:dyDescent="0.15">
      <c r="A233" s="69">
        <f t="shared" si="2"/>
        <v>45519</v>
      </c>
      <c r="B233" s="98">
        <v>1</v>
      </c>
      <c r="C233" s="4"/>
      <c r="D233" s="4"/>
      <c r="E233" s="79"/>
      <c r="F233" s="4"/>
      <c r="G233" s="4">
        <v>1</v>
      </c>
      <c r="H233" s="4"/>
      <c r="I233" s="79"/>
      <c r="J233" s="4"/>
      <c r="K233" s="4"/>
      <c r="L233" s="4"/>
      <c r="M233" s="4"/>
      <c r="N233" s="4"/>
      <c r="O233" s="4"/>
      <c r="P233" s="93">
        <f t="shared" si="3"/>
        <v>2</v>
      </c>
      <c r="Q233" s="66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</row>
    <row r="234" spans="1:30" ht="14.25" x14ac:dyDescent="0.15">
      <c r="A234" s="68">
        <f t="shared" si="2"/>
        <v>45520</v>
      </c>
      <c r="B234" s="98">
        <v>1</v>
      </c>
      <c r="C234" s="4">
        <v>1</v>
      </c>
      <c r="D234" s="4"/>
      <c r="E234" s="79"/>
      <c r="F234" s="4"/>
      <c r="G234" s="4">
        <v>1</v>
      </c>
      <c r="H234" s="4"/>
      <c r="I234" s="79"/>
      <c r="J234" s="4"/>
      <c r="K234" s="4"/>
      <c r="L234" s="4"/>
      <c r="M234" s="4"/>
      <c r="N234" s="4"/>
      <c r="O234" s="4"/>
      <c r="P234" s="93">
        <f t="shared" si="3"/>
        <v>3</v>
      </c>
      <c r="Q234" s="66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</row>
    <row r="235" spans="1:30" ht="14.25" x14ac:dyDescent="0.15">
      <c r="A235" s="69">
        <f t="shared" si="2"/>
        <v>45521</v>
      </c>
      <c r="B235" s="98">
        <v>1</v>
      </c>
      <c r="C235" s="4"/>
      <c r="D235" s="4"/>
      <c r="E235" s="79"/>
      <c r="F235" s="4"/>
      <c r="G235" s="4">
        <v>1</v>
      </c>
      <c r="H235" s="4"/>
      <c r="I235" s="79"/>
      <c r="J235" s="4"/>
      <c r="K235" s="4"/>
      <c r="L235" s="4"/>
      <c r="M235" s="4"/>
      <c r="N235" s="4"/>
      <c r="O235" s="4"/>
      <c r="P235" s="93">
        <f t="shared" si="3"/>
        <v>2</v>
      </c>
      <c r="Q235" s="66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</row>
    <row r="236" spans="1:30" ht="14.25" x14ac:dyDescent="0.15">
      <c r="A236" s="68">
        <f t="shared" si="2"/>
        <v>45522</v>
      </c>
      <c r="B236" s="99">
        <v>1</v>
      </c>
      <c r="C236" s="85"/>
      <c r="D236" s="85"/>
      <c r="E236" s="96"/>
      <c r="F236" s="85"/>
      <c r="G236" s="85">
        <v>1</v>
      </c>
      <c r="H236" s="85"/>
      <c r="I236" s="96"/>
      <c r="J236" s="85"/>
      <c r="K236" s="85"/>
      <c r="L236" s="85"/>
      <c r="M236" s="85"/>
      <c r="N236" s="85"/>
      <c r="O236" s="85"/>
      <c r="P236" s="94">
        <f t="shared" si="3"/>
        <v>2</v>
      </c>
      <c r="Q236" s="66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</row>
    <row r="237" spans="1:30" ht="14.25" x14ac:dyDescent="0.15">
      <c r="A237" s="69">
        <f t="shared" si="2"/>
        <v>45523</v>
      </c>
      <c r="B237" s="100">
        <v>1</v>
      </c>
      <c r="C237" s="76">
        <v>1</v>
      </c>
      <c r="D237" s="76"/>
      <c r="E237" s="97"/>
      <c r="F237" s="76"/>
      <c r="G237" s="76"/>
      <c r="H237" s="76">
        <v>1</v>
      </c>
      <c r="I237" s="76"/>
      <c r="J237" s="76"/>
      <c r="K237" s="76"/>
      <c r="L237" s="76"/>
      <c r="M237" s="76"/>
      <c r="N237" s="76"/>
      <c r="O237" s="76"/>
      <c r="P237" s="93">
        <f t="shared" si="3"/>
        <v>3</v>
      </c>
      <c r="Q237" s="66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</row>
    <row r="238" spans="1:30" ht="14.25" x14ac:dyDescent="0.15">
      <c r="A238" s="68">
        <f t="shared" si="2"/>
        <v>45524</v>
      </c>
      <c r="B238" s="82">
        <v>1</v>
      </c>
      <c r="C238" s="4">
        <v>1</v>
      </c>
      <c r="D238" s="4"/>
      <c r="E238" s="79"/>
      <c r="F238" s="4"/>
      <c r="G238" s="4"/>
      <c r="H238" s="4">
        <v>1</v>
      </c>
      <c r="I238" s="4"/>
      <c r="J238" s="4"/>
      <c r="K238" s="4"/>
      <c r="L238" s="4"/>
      <c r="M238" s="4"/>
      <c r="N238" s="4"/>
      <c r="O238" s="4"/>
      <c r="P238" s="93">
        <f t="shared" si="3"/>
        <v>3</v>
      </c>
      <c r="Q238" s="66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</row>
    <row r="239" spans="1:30" ht="14.25" x14ac:dyDescent="0.15">
      <c r="A239" s="69">
        <f t="shared" si="2"/>
        <v>45525</v>
      </c>
      <c r="B239" s="82">
        <v>1</v>
      </c>
      <c r="C239" s="4">
        <v>1</v>
      </c>
      <c r="D239" s="4"/>
      <c r="E239" s="79"/>
      <c r="F239" s="4"/>
      <c r="G239" s="4"/>
      <c r="H239" s="4">
        <v>1</v>
      </c>
      <c r="I239" s="4"/>
      <c r="J239" s="4"/>
      <c r="K239" s="4"/>
      <c r="L239" s="4"/>
      <c r="M239" s="4"/>
      <c r="N239" s="4"/>
      <c r="O239" s="4"/>
      <c r="P239" s="93">
        <f t="shared" si="3"/>
        <v>3</v>
      </c>
      <c r="Q239" s="66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</row>
    <row r="240" spans="1:30" ht="14.25" x14ac:dyDescent="0.15">
      <c r="A240" s="68">
        <f t="shared" si="2"/>
        <v>45526</v>
      </c>
      <c r="B240" s="82">
        <v>1</v>
      </c>
      <c r="C240" s="4">
        <v>1</v>
      </c>
      <c r="D240" s="4"/>
      <c r="E240" s="79"/>
      <c r="F240" s="4"/>
      <c r="G240" s="4"/>
      <c r="H240" s="4">
        <v>1</v>
      </c>
      <c r="I240" s="4"/>
      <c r="J240" s="4"/>
      <c r="K240" s="4"/>
      <c r="L240" s="4"/>
      <c r="M240" s="4"/>
      <c r="N240" s="4"/>
      <c r="O240" s="4"/>
      <c r="P240" s="93">
        <f t="shared" si="3"/>
        <v>3</v>
      </c>
      <c r="Q240" s="66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</row>
    <row r="241" spans="1:30" ht="14.25" x14ac:dyDescent="0.15">
      <c r="A241" s="69">
        <f t="shared" si="2"/>
        <v>45527</v>
      </c>
      <c r="B241" s="82">
        <v>1</v>
      </c>
      <c r="C241" s="4">
        <v>1</v>
      </c>
      <c r="D241" s="4"/>
      <c r="E241" s="79"/>
      <c r="F241" s="4"/>
      <c r="G241" s="4"/>
      <c r="H241" s="4">
        <v>1</v>
      </c>
      <c r="I241" s="4"/>
      <c r="J241" s="4"/>
      <c r="K241" s="4"/>
      <c r="L241" s="4"/>
      <c r="M241" s="4"/>
      <c r="N241" s="4"/>
      <c r="O241" s="4"/>
      <c r="P241" s="93">
        <f t="shared" si="3"/>
        <v>3</v>
      </c>
      <c r="Q241" s="66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</row>
    <row r="242" spans="1:30" ht="14.25" x14ac:dyDescent="0.15">
      <c r="A242" s="68">
        <f t="shared" si="2"/>
        <v>45528</v>
      </c>
      <c r="B242" s="82">
        <v>1</v>
      </c>
      <c r="C242" s="4">
        <v>1</v>
      </c>
      <c r="D242" s="4"/>
      <c r="E242" s="79"/>
      <c r="F242" s="4"/>
      <c r="G242" s="4"/>
      <c r="H242" s="4">
        <v>1</v>
      </c>
      <c r="I242" s="4"/>
      <c r="J242" s="4"/>
      <c r="K242" s="4"/>
      <c r="L242" s="4"/>
      <c r="M242" s="4"/>
      <c r="N242" s="4"/>
      <c r="O242" s="4"/>
      <c r="P242" s="93">
        <f t="shared" si="3"/>
        <v>3</v>
      </c>
      <c r="Q242" s="66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</row>
    <row r="243" spans="1:30" ht="14.25" x14ac:dyDescent="0.15">
      <c r="A243" s="69">
        <f t="shared" si="2"/>
        <v>45529</v>
      </c>
      <c r="B243" s="84">
        <v>1</v>
      </c>
      <c r="C243" s="85">
        <v>1</v>
      </c>
      <c r="D243" s="85"/>
      <c r="E243" s="96"/>
      <c r="F243" s="85"/>
      <c r="G243" s="85"/>
      <c r="H243" s="85">
        <v>1</v>
      </c>
      <c r="I243" s="85"/>
      <c r="J243" s="85"/>
      <c r="K243" s="85"/>
      <c r="L243" s="85"/>
      <c r="M243" s="85"/>
      <c r="N243" s="85"/>
      <c r="O243" s="85"/>
      <c r="P243" s="94">
        <f t="shared" si="3"/>
        <v>3</v>
      </c>
      <c r="Q243" s="66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</row>
    <row r="244" spans="1:30" ht="14.25" x14ac:dyDescent="0.15">
      <c r="A244" s="68">
        <f t="shared" si="2"/>
        <v>45530</v>
      </c>
      <c r="B244" s="90"/>
      <c r="C244" s="76">
        <v>1</v>
      </c>
      <c r="D244" s="76">
        <v>1</v>
      </c>
      <c r="E244" s="97"/>
      <c r="F244" s="76"/>
      <c r="G244" s="76"/>
      <c r="H244" s="76">
        <v>1</v>
      </c>
      <c r="I244" s="76"/>
      <c r="J244" s="76"/>
      <c r="K244" s="76"/>
      <c r="L244" s="76"/>
      <c r="M244" s="76"/>
      <c r="N244" s="76"/>
      <c r="O244" s="76"/>
      <c r="P244" s="93">
        <f t="shared" si="3"/>
        <v>3</v>
      </c>
      <c r="Q244" s="66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</row>
    <row r="245" spans="1:30" ht="14.25" x14ac:dyDescent="0.15">
      <c r="A245" s="69">
        <f t="shared" si="2"/>
        <v>45531</v>
      </c>
      <c r="B245" s="82"/>
      <c r="C245" s="4">
        <v>1</v>
      </c>
      <c r="D245" s="4">
        <v>1</v>
      </c>
      <c r="E245" s="4"/>
      <c r="F245" s="4"/>
      <c r="G245" s="79"/>
      <c r="H245" s="4">
        <v>1</v>
      </c>
      <c r="I245" s="4"/>
      <c r="J245" s="4"/>
      <c r="K245" s="4"/>
      <c r="L245" s="4"/>
      <c r="M245" s="4"/>
      <c r="N245" s="4"/>
      <c r="O245" s="4"/>
      <c r="P245" s="93">
        <f t="shared" si="3"/>
        <v>3</v>
      </c>
      <c r="Q245" s="66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</row>
    <row r="246" spans="1:30" ht="14.25" x14ac:dyDescent="0.15">
      <c r="A246" s="68">
        <f t="shared" si="2"/>
        <v>45532</v>
      </c>
      <c r="B246" s="82"/>
      <c r="C246" s="4">
        <v>1</v>
      </c>
      <c r="D246" s="4">
        <v>1</v>
      </c>
      <c r="E246" s="4"/>
      <c r="F246" s="4"/>
      <c r="G246" s="79"/>
      <c r="H246" s="4">
        <v>1</v>
      </c>
      <c r="I246" s="4"/>
      <c r="J246" s="4"/>
      <c r="K246" s="4"/>
      <c r="L246" s="4"/>
      <c r="M246" s="4"/>
      <c r="N246" s="4"/>
      <c r="O246" s="4"/>
      <c r="P246" s="93">
        <f t="shared" si="3"/>
        <v>3</v>
      </c>
      <c r="Q246" s="66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</row>
    <row r="247" spans="1:30" ht="14.25" x14ac:dyDescent="0.15">
      <c r="A247" s="69">
        <f t="shared" si="2"/>
        <v>45533</v>
      </c>
      <c r="B247" s="82"/>
      <c r="C247" s="4">
        <v>1</v>
      </c>
      <c r="D247" s="4">
        <v>1</v>
      </c>
      <c r="E247" s="4"/>
      <c r="F247" s="4"/>
      <c r="G247" s="79"/>
      <c r="H247" s="4">
        <v>1</v>
      </c>
      <c r="I247" s="4"/>
      <c r="J247" s="4"/>
      <c r="K247" s="4"/>
      <c r="L247" s="4"/>
      <c r="M247" s="4"/>
      <c r="N247" s="4"/>
      <c r="O247" s="4"/>
      <c r="P247" s="93">
        <f t="shared" si="3"/>
        <v>3</v>
      </c>
      <c r="Q247" s="66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</row>
    <row r="248" spans="1:30" ht="14.25" x14ac:dyDescent="0.15">
      <c r="A248" s="68">
        <f t="shared" si="2"/>
        <v>45534</v>
      </c>
      <c r="B248" s="82"/>
      <c r="C248" s="4">
        <v>1</v>
      </c>
      <c r="D248" s="4">
        <v>1</v>
      </c>
      <c r="E248" s="4"/>
      <c r="F248" s="4"/>
      <c r="G248" s="79"/>
      <c r="H248" s="4">
        <v>1</v>
      </c>
      <c r="I248" s="4"/>
      <c r="J248" s="4"/>
      <c r="K248" s="4"/>
      <c r="L248" s="4"/>
      <c r="M248" s="4"/>
      <c r="N248" s="4"/>
      <c r="O248" s="4"/>
      <c r="P248" s="93">
        <f t="shared" si="3"/>
        <v>3</v>
      </c>
      <c r="Q248" s="66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</row>
    <row r="249" spans="1:30" ht="14.25" x14ac:dyDescent="0.15">
      <c r="A249" s="69">
        <f t="shared" si="2"/>
        <v>45535</v>
      </c>
      <c r="B249" s="82"/>
      <c r="C249" s="4">
        <v>1</v>
      </c>
      <c r="D249" s="4">
        <v>1</v>
      </c>
      <c r="E249" s="4"/>
      <c r="F249" s="4"/>
      <c r="G249" s="79"/>
      <c r="H249" s="4">
        <v>1</v>
      </c>
      <c r="I249" s="4"/>
      <c r="J249" s="4"/>
      <c r="K249" s="4"/>
      <c r="L249" s="4"/>
      <c r="M249" s="4"/>
      <c r="N249" s="4"/>
      <c r="O249" s="4"/>
      <c r="P249" s="93">
        <f t="shared" si="3"/>
        <v>3</v>
      </c>
      <c r="Q249" s="66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</row>
    <row r="250" spans="1:30" ht="14.25" x14ac:dyDescent="0.15">
      <c r="A250" s="68">
        <f t="shared" si="2"/>
        <v>45536</v>
      </c>
      <c r="B250" s="84"/>
      <c r="C250" s="85">
        <v>1</v>
      </c>
      <c r="D250" s="85">
        <v>1</v>
      </c>
      <c r="E250" s="85"/>
      <c r="F250" s="85"/>
      <c r="G250" s="96"/>
      <c r="H250" s="85">
        <v>1</v>
      </c>
      <c r="I250" s="85"/>
      <c r="J250" s="85"/>
      <c r="K250" s="85"/>
      <c r="L250" s="85"/>
      <c r="M250" s="85"/>
      <c r="N250" s="85"/>
      <c r="O250" s="85"/>
      <c r="P250" s="94">
        <f t="shared" si="3"/>
        <v>3</v>
      </c>
      <c r="Q250" s="66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</row>
    <row r="251" spans="1:30" ht="14.25" x14ac:dyDescent="0.15">
      <c r="A251" s="69">
        <f t="shared" si="2"/>
        <v>45537</v>
      </c>
      <c r="B251" s="90"/>
      <c r="C251" s="76"/>
      <c r="D251" s="76">
        <v>1</v>
      </c>
      <c r="E251" s="76"/>
      <c r="F251" s="76"/>
      <c r="G251" s="97"/>
      <c r="H251" s="76"/>
      <c r="I251" s="76"/>
      <c r="J251" s="76"/>
      <c r="K251" s="76"/>
      <c r="L251" s="76"/>
      <c r="M251" s="76"/>
      <c r="N251" s="76"/>
      <c r="O251" s="76"/>
      <c r="P251" s="93">
        <f t="shared" si="3"/>
        <v>1</v>
      </c>
      <c r="Q251" s="66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</row>
    <row r="252" spans="1:30" ht="14.25" x14ac:dyDescent="0.15">
      <c r="A252" s="68">
        <f t="shared" si="2"/>
        <v>45538</v>
      </c>
      <c r="B252" s="82"/>
      <c r="C252" s="4"/>
      <c r="D252" s="4">
        <v>1</v>
      </c>
      <c r="E252" s="4"/>
      <c r="F252" s="4"/>
      <c r="G252" s="79"/>
      <c r="H252" s="4"/>
      <c r="I252" s="4"/>
      <c r="J252" s="4"/>
      <c r="K252" s="4"/>
      <c r="L252" s="4"/>
      <c r="M252" s="4"/>
      <c r="N252" s="4"/>
      <c r="O252" s="4"/>
      <c r="P252" s="93">
        <f t="shared" si="3"/>
        <v>1</v>
      </c>
      <c r="Q252" s="66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</row>
    <row r="253" spans="1:30" ht="14.25" x14ac:dyDescent="0.15">
      <c r="A253" s="69">
        <f t="shared" si="2"/>
        <v>45539</v>
      </c>
      <c r="B253" s="82"/>
      <c r="C253" s="4"/>
      <c r="D253" s="4">
        <v>1</v>
      </c>
      <c r="E253" s="4"/>
      <c r="F253" s="4"/>
      <c r="G253" s="79"/>
      <c r="H253" s="4"/>
      <c r="I253" s="4"/>
      <c r="J253" s="4"/>
      <c r="K253" s="4"/>
      <c r="L253" s="4"/>
      <c r="M253" s="4"/>
      <c r="N253" s="4"/>
      <c r="O253" s="4"/>
      <c r="P253" s="93">
        <f t="shared" si="3"/>
        <v>1</v>
      </c>
      <c r="Q253" s="66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</row>
    <row r="254" spans="1:30" ht="14.25" x14ac:dyDescent="0.15">
      <c r="A254" s="68">
        <f t="shared" si="2"/>
        <v>45540</v>
      </c>
      <c r="B254" s="82"/>
      <c r="C254" s="4"/>
      <c r="D254" s="4">
        <v>1</v>
      </c>
      <c r="E254" s="4"/>
      <c r="F254" s="4"/>
      <c r="G254" s="79"/>
      <c r="H254" s="4"/>
      <c r="I254" s="4"/>
      <c r="J254" s="4"/>
      <c r="K254" s="4"/>
      <c r="L254" s="4"/>
      <c r="M254" s="4"/>
      <c r="N254" s="4"/>
      <c r="O254" s="4"/>
      <c r="P254" s="93">
        <f t="shared" si="3"/>
        <v>1</v>
      </c>
      <c r="Q254" s="66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</row>
    <row r="255" spans="1:30" ht="14.25" x14ac:dyDescent="0.15">
      <c r="A255" s="69">
        <f t="shared" si="2"/>
        <v>45541</v>
      </c>
      <c r="B255" s="82"/>
      <c r="C255" s="4"/>
      <c r="D255" s="4">
        <v>1</v>
      </c>
      <c r="E255" s="4"/>
      <c r="F255" s="4"/>
      <c r="G255" s="79"/>
      <c r="H255" s="4"/>
      <c r="I255" s="4"/>
      <c r="J255" s="4"/>
      <c r="K255" s="4"/>
      <c r="L255" s="4"/>
      <c r="M255" s="4"/>
      <c r="N255" s="4"/>
      <c r="O255" s="4"/>
      <c r="P255" s="93">
        <f t="shared" si="3"/>
        <v>1</v>
      </c>
      <c r="Q255" s="66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</row>
    <row r="256" spans="1:30" ht="14.25" x14ac:dyDescent="0.15">
      <c r="A256" s="68">
        <f t="shared" si="2"/>
        <v>45542</v>
      </c>
      <c r="B256" s="82"/>
      <c r="C256" s="4"/>
      <c r="D256" s="4">
        <v>1</v>
      </c>
      <c r="E256" s="4"/>
      <c r="F256" s="4"/>
      <c r="G256" s="79"/>
      <c r="H256" s="4"/>
      <c r="I256" s="4"/>
      <c r="J256" s="4"/>
      <c r="K256" s="4"/>
      <c r="L256" s="4"/>
      <c r="M256" s="4"/>
      <c r="N256" s="4"/>
      <c r="O256" s="4"/>
      <c r="P256" s="93">
        <f t="shared" si="3"/>
        <v>1</v>
      </c>
      <c r="Q256" s="66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</row>
    <row r="257" spans="1:30" ht="14.25" x14ac:dyDescent="0.15">
      <c r="A257" s="69">
        <f t="shared" si="2"/>
        <v>45543</v>
      </c>
      <c r="B257" s="84"/>
      <c r="C257" s="85"/>
      <c r="D257" s="85">
        <v>1</v>
      </c>
      <c r="E257" s="85"/>
      <c r="F257" s="85"/>
      <c r="G257" s="96"/>
      <c r="H257" s="85"/>
      <c r="I257" s="85"/>
      <c r="J257" s="85"/>
      <c r="K257" s="85"/>
      <c r="L257" s="85"/>
      <c r="M257" s="85"/>
      <c r="N257" s="85"/>
      <c r="O257" s="85"/>
      <c r="P257" s="94">
        <f t="shared" si="3"/>
        <v>1</v>
      </c>
      <c r="Q257" s="66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</row>
    <row r="258" spans="1:30" ht="14.25" x14ac:dyDescent="0.15">
      <c r="A258" s="68">
        <f t="shared" si="2"/>
        <v>45544</v>
      </c>
      <c r="B258" s="90"/>
      <c r="C258" s="76"/>
      <c r="D258" s="76"/>
      <c r="E258" s="76"/>
      <c r="F258" s="76"/>
      <c r="G258" s="97"/>
      <c r="H258" s="76"/>
      <c r="I258" s="76"/>
      <c r="J258" s="76"/>
      <c r="K258" s="76"/>
      <c r="L258" s="76"/>
      <c r="M258" s="76"/>
      <c r="N258" s="76"/>
      <c r="O258" s="76"/>
      <c r="P258" s="93">
        <f t="shared" si="3"/>
        <v>0</v>
      </c>
      <c r="Q258" s="66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</row>
    <row r="259" spans="1:30" ht="14.25" x14ac:dyDescent="0.15">
      <c r="A259" s="69">
        <f t="shared" si="2"/>
        <v>45545</v>
      </c>
      <c r="B259" s="98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93">
        <f t="shared" si="3"/>
        <v>0</v>
      </c>
      <c r="Q259" s="66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</row>
    <row r="260" spans="1:30" ht="14.25" x14ac:dyDescent="0.15">
      <c r="A260" s="68">
        <f t="shared" si="2"/>
        <v>45546</v>
      </c>
      <c r="B260" s="98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93">
        <f t="shared" si="3"/>
        <v>0</v>
      </c>
      <c r="Q260" s="66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</row>
    <row r="261" spans="1:30" ht="14.25" x14ac:dyDescent="0.15">
      <c r="A261" s="69">
        <f t="shared" si="2"/>
        <v>45547</v>
      </c>
      <c r="B261" s="98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93">
        <f t="shared" ref="P261:P370" si="4">SUM(B261:O261)</f>
        <v>0</v>
      </c>
      <c r="Q261" s="66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</row>
    <row r="262" spans="1:30" ht="14.25" x14ac:dyDescent="0.15">
      <c r="A262" s="68">
        <f t="shared" ref="A262:A370" si="5">A261+1</f>
        <v>45548</v>
      </c>
      <c r="B262" s="98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93">
        <f t="shared" si="4"/>
        <v>0</v>
      </c>
      <c r="Q262" s="66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</row>
    <row r="263" spans="1:30" ht="14.25" x14ac:dyDescent="0.15">
      <c r="A263" s="69">
        <f t="shared" si="5"/>
        <v>45549</v>
      </c>
      <c r="B263" s="98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93">
        <f t="shared" si="4"/>
        <v>0</v>
      </c>
      <c r="Q263" s="66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</row>
    <row r="264" spans="1:30" ht="14.25" x14ac:dyDescent="0.15">
      <c r="A264" s="68">
        <f t="shared" si="5"/>
        <v>45550</v>
      </c>
      <c r="B264" s="99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5"/>
      <c r="N264" s="85"/>
      <c r="O264" s="85"/>
      <c r="P264" s="94">
        <f t="shared" si="4"/>
        <v>0</v>
      </c>
      <c r="Q264" s="66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</row>
    <row r="265" spans="1:30" ht="14.25" x14ac:dyDescent="0.15">
      <c r="A265" s="69">
        <f t="shared" si="5"/>
        <v>45551</v>
      </c>
      <c r="B265" s="100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93">
        <f t="shared" si="4"/>
        <v>0</v>
      </c>
      <c r="Q265" s="66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</row>
    <row r="266" spans="1:30" ht="14.25" x14ac:dyDescent="0.15">
      <c r="A266" s="68">
        <f t="shared" si="5"/>
        <v>45552</v>
      </c>
      <c r="B266" s="82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93">
        <f t="shared" si="4"/>
        <v>0</v>
      </c>
      <c r="Q266" s="66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</row>
    <row r="267" spans="1:30" ht="14.25" x14ac:dyDescent="0.15">
      <c r="A267" s="69">
        <f t="shared" si="5"/>
        <v>45553</v>
      </c>
      <c r="B267" s="82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93">
        <f t="shared" si="4"/>
        <v>0</v>
      </c>
      <c r="Q267" s="66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</row>
    <row r="268" spans="1:30" ht="14.25" x14ac:dyDescent="0.15">
      <c r="A268" s="68">
        <f t="shared" si="5"/>
        <v>45554</v>
      </c>
      <c r="B268" s="82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93">
        <f t="shared" si="4"/>
        <v>0</v>
      </c>
      <c r="Q268" s="66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</row>
    <row r="269" spans="1:30" ht="14.25" x14ac:dyDescent="0.15">
      <c r="A269" s="69">
        <f t="shared" si="5"/>
        <v>45555</v>
      </c>
      <c r="B269" s="82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93">
        <f t="shared" si="4"/>
        <v>0</v>
      </c>
      <c r="Q269" s="66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</row>
    <row r="270" spans="1:30" ht="14.25" x14ac:dyDescent="0.15">
      <c r="A270" s="68">
        <f t="shared" si="5"/>
        <v>45556</v>
      </c>
      <c r="B270" s="82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93">
        <f t="shared" si="4"/>
        <v>0</v>
      </c>
      <c r="Q270" s="66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</row>
    <row r="271" spans="1:30" ht="14.25" x14ac:dyDescent="0.15">
      <c r="A271" s="69">
        <f t="shared" si="5"/>
        <v>45557</v>
      </c>
      <c r="B271" s="84"/>
      <c r="C271" s="85"/>
      <c r="D271" s="85"/>
      <c r="E271" s="85"/>
      <c r="F271" s="85"/>
      <c r="G271" s="85"/>
      <c r="H271" s="85"/>
      <c r="I271" s="85"/>
      <c r="J271" s="85"/>
      <c r="K271" s="85"/>
      <c r="L271" s="85"/>
      <c r="M271" s="85"/>
      <c r="N271" s="85"/>
      <c r="O271" s="85"/>
      <c r="P271" s="94">
        <f t="shared" si="4"/>
        <v>0</v>
      </c>
      <c r="Q271" s="66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</row>
    <row r="272" spans="1:30" ht="14.25" x14ac:dyDescent="0.15">
      <c r="A272" s="68">
        <f t="shared" si="5"/>
        <v>45558</v>
      </c>
      <c r="B272" s="90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93">
        <f t="shared" si="4"/>
        <v>0</v>
      </c>
      <c r="Q272" s="66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</row>
    <row r="273" spans="1:30" ht="14.25" x14ac:dyDescent="0.15">
      <c r="A273" s="69">
        <f t="shared" si="5"/>
        <v>45559</v>
      </c>
      <c r="B273" s="82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93">
        <f t="shared" si="4"/>
        <v>0</v>
      </c>
      <c r="Q273" s="66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</row>
    <row r="274" spans="1:30" ht="14.25" x14ac:dyDescent="0.15">
      <c r="A274" s="68">
        <f t="shared" si="5"/>
        <v>45560</v>
      </c>
      <c r="B274" s="82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93">
        <f t="shared" si="4"/>
        <v>0</v>
      </c>
      <c r="Q274" s="66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</row>
    <row r="275" spans="1:30" ht="14.25" x14ac:dyDescent="0.15">
      <c r="A275" s="69">
        <f t="shared" si="5"/>
        <v>45561</v>
      </c>
      <c r="B275" s="82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93">
        <f t="shared" si="4"/>
        <v>0</v>
      </c>
      <c r="Q275" s="66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</row>
    <row r="276" spans="1:30" ht="14.25" x14ac:dyDescent="0.15">
      <c r="A276" s="68">
        <f t="shared" si="5"/>
        <v>45562</v>
      </c>
      <c r="B276" s="82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93">
        <f t="shared" si="4"/>
        <v>0</v>
      </c>
      <c r="Q276" s="66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</row>
    <row r="277" spans="1:30" ht="14.25" x14ac:dyDescent="0.15">
      <c r="A277" s="69">
        <f t="shared" si="5"/>
        <v>45563</v>
      </c>
      <c r="B277" s="82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93">
        <f t="shared" si="4"/>
        <v>0</v>
      </c>
      <c r="Q277" s="66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</row>
    <row r="278" spans="1:30" ht="14.25" x14ac:dyDescent="0.15">
      <c r="A278" s="68">
        <f t="shared" si="5"/>
        <v>45564</v>
      </c>
      <c r="B278" s="84"/>
      <c r="C278" s="85"/>
      <c r="D278" s="85"/>
      <c r="E278" s="85"/>
      <c r="F278" s="85"/>
      <c r="G278" s="85"/>
      <c r="H278" s="85"/>
      <c r="I278" s="85"/>
      <c r="J278" s="85"/>
      <c r="K278" s="85"/>
      <c r="L278" s="85"/>
      <c r="M278" s="85"/>
      <c r="N278" s="85"/>
      <c r="O278" s="85"/>
      <c r="P278" s="94">
        <f t="shared" si="4"/>
        <v>0</v>
      </c>
      <c r="Q278" s="66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</row>
    <row r="279" spans="1:30" ht="14.25" x14ac:dyDescent="0.15">
      <c r="A279" s="69">
        <f t="shared" si="5"/>
        <v>45565</v>
      </c>
      <c r="B279" s="90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93">
        <f t="shared" si="4"/>
        <v>0</v>
      </c>
      <c r="Q279" s="66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</row>
    <row r="280" spans="1:30" ht="14.25" x14ac:dyDescent="0.15">
      <c r="A280" s="68">
        <f t="shared" si="5"/>
        <v>45566</v>
      </c>
      <c r="B280" s="82"/>
      <c r="C280" s="4"/>
      <c r="D280" s="4"/>
      <c r="E280" s="4"/>
      <c r="F280" s="4"/>
      <c r="G280" s="4"/>
      <c r="H280" s="4"/>
      <c r="I280" s="79"/>
      <c r="J280" s="4"/>
      <c r="K280" s="4"/>
      <c r="L280" s="4"/>
      <c r="M280" s="4"/>
      <c r="N280" s="4"/>
      <c r="O280" s="4"/>
      <c r="P280" s="93">
        <f t="shared" si="4"/>
        <v>0</v>
      </c>
      <c r="Q280" s="66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</row>
    <row r="281" spans="1:30" ht="14.25" x14ac:dyDescent="0.15">
      <c r="A281" s="69">
        <f t="shared" si="5"/>
        <v>45567</v>
      </c>
      <c r="B281" s="82"/>
      <c r="C281" s="4"/>
      <c r="D281" s="4"/>
      <c r="E281" s="4"/>
      <c r="F281" s="4"/>
      <c r="G281" s="4"/>
      <c r="H281" s="4"/>
      <c r="I281" s="79"/>
      <c r="J281" s="4"/>
      <c r="K281" s="4"/>
      <c r="L281" s="4"/>
      <c r="M281" s="4"/>
      <c r="N281" s="4"/>
      <c r="O281" s="4"/>
      <c r="P281" s="93">
        <f t="shared" si="4"/>
        <v>0</v>
      </c>
      <c r="Q281" s="66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</row>
    <row r="282" spans="1:30" ht="14.25" x14ac:dyDescent="0.15">
      <c r="A282" s="68">
        <f t="shared" si="5"/>
        <v>45568</v>
      </c>
      <c r="B282" s="82"/>
      <c r="C282" s="4"/>
      <c r="D282" s="4"/>
      <c r="E282" s="4"/>
      <c r="F282" s="4"/>
      <c r="G282" s="4"/>
      <c r="H282" s="4"/>
      <c r="I282" s="79"/>
      <c r="J282" s="4"/>
      <c r="K282" s="4"/>
      <c r="L282" s="4"/>
      <c r="M282" s="4"/>
      <c r="N282" s="4"/>
      <c r="O282" s="4"/>
      <c r="P282" s="93">
        <f t="shared" si="4"/>
        <v>0</v>
      </c>
      <c r="Q282" s="66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</row>
    <row r="283" spans="1:30" ht="14.25" x14ac:dyDescent="0.15">
      <c r="A283" s="69">
        <f t="shared" si="5"/>
        <v>45569</v>
      </c>
      <c r="B283" s="82"/>
      <c r="C283" s="4"/>
      <c r="D283" s="4"/>
      <c r="E283" s="4"/>
      <c r="F283" s="4"/>
      <c r="G283" s="4"/>
      <c r="H283" s="4"/>
      <c r="I283" s="79"/>
      <c r="J283" s="4"/>
      <c r="K283" s="4"/>
      <c r="L283" s="4"/>
      <c r="M283" s="4"/>
      <c r="N283" s="4"/>
      <c r="O283" s="4"/>
      <c r="P283" s="93">
        <f t="shared" si="4"/>
        <v>0</v>
      </c>
      <c r="Q283" s="66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</row>
    <row r="284" spans="1:30" ht="14.25" x14ac:dyDescent="0.15">
      <c r="A284" s="68">
        <f t="shared" si="5"/>
        <v>45570</v>
      </c>
      <c r="B284" s="82"/>
      <c r="C284" s="4"/>
      <c r="D284" s="4"/>
      <c r="E284" s="4"/>
      <c r="F284" s="4"/>
      <c r="G284" s="4"/>
      <c r="H284" s="4"/>
      <c r="I284" s="79"/>
      <c r="J284" s="4"/>
      <c r="K284" s="4"/>
      <c r="L284" s="4"/>
      <c r="M284" s="4"/>
      <c r="N284" s="4"/>
      <c r="O284" s="4"/>
      <c r="P284" s="93">
        <f t="shared" si="4"/>
        <v>0</v>
      </c>
      <c r="Q284" s="66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</row>
    <row r="285" spans="1:30" ht="14.25" x14ac:dyDescent="0.15">
      <c r="A285" s="69">
        <f t="shared" si="5"/>
        <v>45571</v>
      </c>
      <c r="B285" s="84"/>
      <c r="C285" s="85"/>
      <c r="D285" s="85"/>
      <c r="E285" s="85"/>
      <c r="F285" s="85"/>
      <c r="G285" s="85"/>
      <c r="H285" s="85"/>
      <c r="I285" s="96"/>
      <c r="J285" s="85"/>
      <c r="K285" s="85"/>
      <c r="L285" s="85"/>
      <c r="M285" s="85"/>
      <c r="N285" s="85"/>
      <c r="O285" s="85"/>
      <c r="P285" s="94">
        <f t="shared" si="4"/>
        <v>0</v>
      </c>
      <c r="Q285" s="66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</row>
    <row r="286" spans="1:30" ht="14.25" x14ac:dyDescent="0.15">
      <c r="A286" s="68">
        <f t="shared" si="5"/>
        <v>45572</v>
      </c>
      <c r="B286" s="90"/>
      <c r="C286" s="76"/>
      <c r="D286" s="76"/>
      <c r="E286" s="76"/>
      <c r="F286" s="76"/>
      <c r="G286" s="76"/>
      <c r="H286" s="76"/>
      <c r="I286" s="97"/>
      <c r="J286" s="76"/>
      <c r="K286" s="76"/>
      <c r="L286" s="76"/>
      <c r="M286" s="76"/>
      <c r="N286" s="76"/>
      <c r="O286" s="76"/>
      <c r="P286" s="93">
        <f t="shared" si="4"/>
        <v>0</v>
      </c>
      <c r="Q286" s="66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</row>
    <row r="287" spans="1:30" ht="14.25" x14ac:dyDescent="0.15">
      <c r="A287" s="69">
        <f t="shared" si="5"/>
        <v>45573</v>
      </c>
      <c r="B287" s="82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93">
        <f t="shared" si="4"/>
        <v>0</v>
      </c>
      <c r="Q287" s="66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</row>
    <row r="288" spans="1:30" ht="14.25" x14ac:dyDescent="0.15">
      <c r="A288" s="68">
        <f t="shared" si="5"/>
        <v>45574</v>
      </c>
      <c r="B288" s="82"/>
      <c r="C288" s="4"/>
      <c r="D288" s="4"/>
      <c r="E288" s="4"/>
      <c r="F288" s="79"/>
      <c r="G288" s="4"/>
      <c r="H288" s="79"/>
      <c r="I288" s="4"/>
      <c r="J288" s="4"/>
      <c r="K288" s="4"/>
      <c r="L288" s="4"/>
      <c r="M288" s="4"/>
      <c r="N288" s="4"/>
      <c r="O288" s="4"/>
      <c r="P288" s="93">
        <f t="shared" si="4"/>
        <v>0</v>
      </c>
      <c r="Q288" s="66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</row>
    <row r="289" spans="1:30" ht="14.25" x14ac:dyDescent="0.15">
      <c r="A289" s="69">
        <f t="shared" si="5"/>
        <v>45575</v>
      </c>
      <c r="B289" s="82"/>
      <c r="C289" s="4"/>
      <c r="D289" s="4"/>
      <c r="E289" s="4"/>
      <c r="F289" s="79"/>
      <c r="G289" s="4"/>
      <c r="H289" s="79"/>
      <c r="I289" s="4"/>
      <c r="J289" s="4"/>
      <c r="K289" s="4"/>
      <c r="L289" s="4"/>
      <c r="M289" s="4"/>
      <c r="N289" s="4"/>
      <c r="O289" s="4"/>
      <c r="P289" s="93">
        <f t="shared" si="4"/>
        <v>0</v>
      </c>
      <c r="Q289" s="66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</row>
    <row r="290" spans="1:30" ht="14.25" x14ac:dyDescent="0.15">
      <c r="A290" s="68">
        <f t="shared" si="5"/>
        <v>45576</v>
      </c>
      <c r="B290" s="82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93">
        <f t="shared" si="4"/>
        <v>0</v>
      </c>
      <c r="Q290" s="66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</row>
    <row r="291" spans="1:30" ht="14.25" x14ac:dyDescent="0.15">
      <c r="A291" s="69">
        <f t="shared" si="5"/>
        <v>45577</v>
      </c>
      <c r="B291" s="82"/>
      <c r="C291" s="4"/>
      <c r="D291" s="4"/>
      <c r="E291" s="4"/>
      <c r="F291" s="79"/>
      <c r="G291" s="4"/>
      <c r="H291" s="79"/>
      <c r="I291" s="4"/>
      <c r="J291" s="4"/>
      <c r="K291" s="4"/>
      <c r="L291" s="4"/>
      <c r="M291" s="4"/>
      <c r="N291" s="4"/>
      <c r="O291" s="4"/>
      <c r="P291" s="93">
        <f t="shared" si="4"/>
        <v>0</v>
      </c>
      <c r="Q291" s="66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</row>
    <row r="292" spans="1:30" ht="14.25" x14ac:dyDescent="0.15">
      <c r="A292" s="68">
        <f t="shared" si="5"/>
        <v>45578</v>
      </c>
      <c r="B292" s="84"/>
      <c r="C292" s="85"/>
      <c r="D292" s="85"/>
      <c r="E292" s="85"/>
      <c r="F292" s="85"/>
      <c r="G292" s="85"/>
      <c r="H292" s="85"/>
      <c r="I292" s="85"/>
      <c r="J292" s="85"/>
      <c r="K292" s="85"/>
      <c r="L292" s="85"/>
      <c r="M292" s="85"/>
      <c r="N292" s="85"/>
      <c r="O292" s="85"/>
      <c r="P292" s="94">
        <f t="shared" si="4"/>
        <v>0</v>
      </c>
      <c r="Q292" s="66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</row>
    <row r="293" spans="1:30" ht="14.25" x14ac:dyDescent="0.15">
      <c r="A293" s="69">
        <f t="shared" si="5"/>
        <v>45579</v>
      </c>
      <c r="B293" s="90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93">
        <f t="shared" si="4"/>
        <v>0</v>
      </c>
      <c r="Q293" s="66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</row>
    <row r="294" spans="1:30" ht="14.25" x14ac:dyDescent="0.15">
      <c r="A294" s="68">
        <f t="shared" si="5"/>
        <v>45580</v>
      </c>
      <c r="B294" s="82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93">
        <f t="shared" si="4"/>
        <v>0</v>
      </c>
      <c r="Q294" s="66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</row>
    <row r="295" spans="1:30" ht="14.25" x14ac:dyDescent="0.15">
      <c r="A295" s="69">
        <f t="shared" si="5"/>
        <v>45581</v>
      </c>
      <c r="B295" s="82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93">
        <f t="shared" si="4"/>
        <v>0</v>
      </c>
      <c r="Q295" s="66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</row>
    <row r="296" spans="1:30" ht="14.25" x14ac:dyDescent="0.15">
      <c r="A296" s="68">
        <f t="shared" si="5"/>
        <v>45582</v>
      </c>
      <c r="B296" s="82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93">
        <f t="shared" si="4"/>
        <v>0</v>
      </c>
      <c r="Q296" s="66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</row>
    <row r="297" spans="1:30" ht="14.25" x14ac:dyDescent="0.15">
      <c r="A297" s="69">
        <f t="shared" si="5"/>
        <v>45583</v>
      </c>
      <c r="B297" s="82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93">
        <f t="shared" si="4"/>
        <v>0</v>
      </c>
      <c r="Q297" s="66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</row>
    <row r="298" spans="1:30" ht="14.25" x14ac:dyDescent="0.15">
      <c r="A298" s="68">
        <f t="shared" si="5"/>
        <v>45584</v>
      </c>
      <c r="B298" s="82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93">
        <f t="shared" si="4"/>
        <v>0</v>
      </c>
      <c r="Q298" s="66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</row>
    <row r="299" spans="1:30" ht="14.25" x14ac:dyDescent="0.15">
      <c r="A299" s="69">
        <f t="shared" si="5"/>
        <v>45585</v>
      </c>
      <c r="B299" s="84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5"/>
      <c r="N299" s="85"/>
      <c r="O299" s="85"/>
      <c r="P299" s="94">
        <f t="shared" si="4"/>
        <v>0</v>
      </c>
      <c r="Q299" s="66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</row>
    <row r="300" spans="1:30" ht="14.25" x14ac:dyDescent="0.15">
      <c r="A300" s="68">
        <f t="shared" si="5"/>
        <v>45586</v>
      </c>
      <c r="B300" s="90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93">
        <f t="shared" si="4"/>
        <v>0</v>
      </c>
      <c r="Q300" s="66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</row>
    <row r="301" spans="1:30" ht="14.25" x14ac:dyDescent="0.15">
      <c r="A301" s="69">
        <f t="shared" si="5"/>
        <v>45587</v>
      </c>
      <c r="B301" s="82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93">
        <f t="shared" si="4"/>
        <v>0</v>
      </c>
      <c r="Q301" s="66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</row>
    <row r="302" spans="1:30" ht="14.25" x14ac:dyDescent="0.15">
      <c r="A302" s="68">
        <f t="shared" si="5"/>
        <v>45588</v>
      </c>
      <c r="B302" s="82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93">
        <f t="shared" si="4"/>
        <v>0</v>
      </c>
      <c r="Q302" s="66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</row>
    <row r="303" spans="1:30" ht="14.25" x14ac:dyDescent="0.15">
      <c r="A303" s="69">
        <f t="shared" si="5"/>
        <v>45589</v>
      </c>
      <c r="B303" s="82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93">
        <f t="shared" si="4"/>
        <v>0</v>
      </c>
      <c r="Q303" s="66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</row>
    <row r="304" spans="1:30" ht="14.25" x14ac:dyDescent="0.15">
      <c r="A304" s="68">
        <f t="shared" si="5"/>
        <v>45590</v>
      </c>
      <c r="B304" s="82"/>
      <c r="C304" s="4"/>
      <c r="D304" s="4"/>
      <c r="E304" s="4"/>
      <c r="F304" s="4">
        <v>1</v>
      </c>
      <c r="G304" s="4"/>
      <c r="H304" s="4"/>
      <c r="I304" s="4"/>
      <c r="J304" s="4"/>
      <c r="K304" s="4"/>
      <c r="L304" s="4"/>
      <c r="M304" s="4"/>
      <c r="N304" s="4"/>
      <c r="O304" s="4"/>
      <c r="P304" s="93">
        <f t="shared" si="4"/>
        <v>1</v>
      </c>
      <c r="Q304" s="66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</row>
    <row r="305" spans="1:30" ht="14.25" x14ac:dyDescent="0.15">
      <c r="A305" s="69">
        <f t="shared" si="5"/>
        <v>45591</v>
      </c>
      <c r="B305" s="82"/>
      <c r="C305" s="4"/>
      <c r="D305" s="4"/>
      <c r="E305" s="4"/>
      <c r="F305" s="4">
        <v>1</v>
      </c>
      <c r="G305" s="4"/>
      <c r="H305" s="4"/>
      <c r="I305" s="4"/>
      <c r="J305" s="4"/>
      <c r="K305" s="4"/>
      <c r="L305" s="4"/>
      <c r="M305" s="4"/>
      <c r="N305" s="4"/>
      <c r="O305" s="4"/>
      <c r="P305" s="93">
        <f t="shared" si="4"/>
        <v>1</v>
      </c>
      <c r="Q305" s="66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</row>
    <row r="306" spans="1:30" ht="14.25" x14ac:dyDescent="0.15">
      <c r="A306" s="68">
        <f t="shared" si="5"/>
        <v>45592</v>
      </c>
      <c r="B306" s="84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5"/>
      <c r="N306" s="85"/>
      <c r="O306" s="85"/>
      <c r="P306" s="94">
        <f t="shared" si="4"/>
        <v>0</v>
      </c>
      <c r="Q306" s="66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</row>
    <row r="307" spans="1:30" ht="14.25" x14ac:dyDescent="0.15">
      <c r="A307" s="69">
        <f t="shared" si="5"/>
        <v>45593</v>
      </c>
      <c r="B307" s="90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93">
        <f t="shared" si="4"/>
        <v>0</v>
      </c>
      <c r="Q307" s="66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</row>
    <row r="308" spans="1:30" ht="14.25" x14ac:dyDescent="0.15">
      <c r="A308" s="68">
        <f t="shared" si="5"/>
        <v>45594</v>
      </c>
      <c r="B308" s="82"/>
      <c r="C308" s="4"/>
      <c r="D308" s="4"/>
      <c r="E308" s="4"/>
      <c r="F308" s="4"/>
      <c r="G308" s="4"/>
      <c r="H308" s="79"/>
      <c r="I308" s="4"/>
      <c r="J308" s="4"/>
      <c r="K308" s="4"/>
      <c r="L308" s="4"/>
      <c r="M308" s="4"/>
      <c r="N308" s="4"/>
      <c r="O308" s="4"/>
      <c r="P308" s="93">
        <f t="shared" si="4"/>
        <v>0</v>
      </c>
      <c r="Q308" s="66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</row>
    <row r="309" spans="1:30" ht="14.25" x14ac:dyDescent="0.15">
      <c r="A309" s="69">
        <f t="shared" si="5"/>
        <v>45595</v>
      </c>
      <c r="B309" s="82"/>
      <c r="C309" s="4"/>
      <c r="D309" s="4"/>
      <c r="E309" s="4"/>
      <c r="F309" s="4"/>
      <c r="G309" s="4"/>
      <c r="H309" s="79"/>
      <c r="I309" s="4"/>
      <c r="J309" s="4"/>
      <c r="K309" s="4"/>
      <c r="L309" s="4"/>
      <c r="M309" s="4"/>
      <c r="N309" s="4"/>
      <c r="O309" s="4"/>
      <c r="P309" s="93">
        <f t="shared" si="4"/>
        <v>0</v>
      </c>
      <c r="Q309" s="66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</row>
    <row r="310" spans="1:30" ht="14.25" x14ac:dyDescent="0.15">
      <c r="A310" s="68">
        <f>A309+1</f>
        <v>45596</v>
      </c>
      <c r="B310" s="82"/>
      <c r="C310" s="4"/>
      <c r="D310" s="4"/>
      <c r="E310" s="4"/>
      <c r="F310" s="4"/>
      <c r="G310" s="4"/>
      <c r="H310" s="79"/>
      <c r="I310" s="4"/>
      <c r="J310" s="4"/>
      <c r="K310" s="4"/>
      <c r="L310" s="4"/>
      <c r="M310" s="4"/>
      <c r="N310" s="4"/>
      <c r="O310" s="4"/>
      <c r="P310" s="93">
        <f t="shared" si="4"/>
        <v>0</v>
      </c>
      <c r="Q310" s="66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</row>
    <row r="311" spans="1:30" ht="14.25" x14ac:dyDescent="0.15">
      <c r="A311" s="69">
        <f t="shared" si="5"/>
        <v>45597</v>
      </c>
      <c r="B311" s="82"/>
      <c r="C311" s="4"/>
      <c r="D311" s="4"/>
      <c r="E311" s="4"/>
      <c r="F311" s="4"/>
      <c r="G311" s="4"/>
      <c r="H311" s="79"/>
      <c r="I311" s="4"/>
      <c r="J311" s="4"/>
      <c r="K311" s="4"/>
      <c r="L311" s="4"/>
      <c r="M311" s="4"/>
      <c r="N311" s="4"/>
      <c r="O311" s="4"/>
      <c r="P311" s="93">
        <f t="shared" si="4"/>
        <v>0</v>
      </c>
      <c r="Q311" s="66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</row>
    <row r="312" spans="1:30" ht="14.25" x14ac:dyDescent="0.15">
      <c r="A312" s="68">
        <f t="shared" si="5"/>
        <v>45598</v>
      </c>
      <c r="B312" s="82"/>
      <c r="C312" s="4"/>
      <c r="D312" s="4"/>
      <c r="E312" s="4"/>
      <c r="F312" s="4"/>
      <c r="G312" s="4"/>
      <c r="H312" s="79"/>
      <c r="I312" s="4"/>
      <c r="J312" s="4"/>
      <c r="K312" s="4"/>
      <c r="L312" s="4"/>
      <c r="M312" s="4"/>
      <c r="N312" s="4"/>
      <c r="O312" s="4"/>
      <c r="P312" s="93">
        <f t="shared" si="4"/>
        <v>0</v>
      </c>
      <c r="Q312" s="66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</row>
    <row r="313" spans="1:30" ht="14.25" x14ac:dyDescent="0.15">
      <c r="A313" s="69">
        <f t="shared" si="5"/>
        <v>45599</v>
      </c>
      <c r="B313" s="84"/>
      <c r="C313" s="85"/>
      <c r="D313" s="85"/>
      <c r="E313" s="85"/>
      <c r="F313" s="85"/>
      <c r="G313" s="85"/>
      <c r="H313" s="96"/>
      <c r="I313" s="85"/>
      <c r="J313" s="85"/>
      <c r="K313" s="85"/>
      <c r="L313" s="85"/>
      <c r="M313" s="85"/>
      <c r="N313" s="85"/>
      <c r="O313" s="85"/>
      <c r="P313" s="94">
        <f t="shared" si="4"/>
        <v>0</v>
      </c>
      <c r="Q313" s="66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</row>
    <row r="314" spans="1:30" ht="14.25" x14ac:dyDescent="0.15">
      <c r="A314" s="68">
        <f t="shared" si="5"/>
        <v>45600</v>
      </c>
      <c r="B314" s="90"/>
      <c r="C314" s="76"/>
      <c r="D314" s="76"/>
      <c r="E314" s="76"/>
      <c r="F314" s="76"/>
      <c r="G314" s="76"/>
      <c r="H314" s="97"/>
      <c r="I314" s="76"/>
      <c r="J314" s="76"/>
      <c r="K314" s="76"/>
      <c r="L314" s="76"/>
      <c r="M314" s="76"/>
      <c r="N314" s="76"/>
      <c r="O314" s="76"/>
      <c r="P314" s="93">
        <f t="shared" si="4"/>
        <v>0</v>
      </c>
      <c r="Q314" s="66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</row>
    <row r="315" spans="1:30" ht="14.25" x14ac:dyDescent="0.15">
      <c r="A315" s="69">
        <f t="shared" si="5"/>
        <v>45601</v>
      </c>
      <c r="B315" s="82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93">
        <f t="shared" si="4"/>
        <v>0</v>
      </c>
      <c r="Q315" s="66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</row>
    <row r="316" spans="1:30" ht="14.25" x14ac:dyDescent="0.15">
      <c r="A316" s="68">
        <f t="shared" si="5"/>
        <v>45602</v>
      </c>
      <c r="B316" s="82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93">
        <f t="shared" si="4"/>
        <v>0</v>
      </c>
      <c r="Q316" s="66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</row>
    <row r="317" spans="1:30" ht="14.25" x14ac:dyDescent="0.15">
      <c r="A317" s="69">
        <f t="shared" si="5"/>
        <v>45603</v>
      </c>
      <c r="B317" s="82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93">
        <f t="shared" si="4"/>
        <v>0</v>
      </c>
      <c r="Q317" s="66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</row>
    <row r="318" spans="1:30" ht="14.25" x14ac:dyDescent="0.15">
      <c r="A318" s="68">
        <f t="shared" si="5"/>
        <v>45604</v>
      </c>
      <c r="B318" s="82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93">
        <f t="shared" si="4"/>
        <v>0</v>
      </c>
      <c r="Q318" s="66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</row>
    <row r="319" spans="1:30" ht="14.25" x14ac:dyDescent="0.15">
      <c r="A319" s="69">
        <f t="shared" si="5"/>
        <v>45605</v>
      </c>
      <c r="B319" s="82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93">
        <f t="shared" si="4"/>
        <v>0</v>
      </c>
      <c r="Q319" s="66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</row>
    <row r="320" spans="1:30" ht="14.25" x14ac:dyDescent="0.15">
      <c r="A320" s="68">
        <f t="shared" si="5"/>
        <v>45606</v>
      </c>
      <c r="B320" s="84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5"/>
      <c r="N320" s="85"/>
      <c r="O320" s="85"/>
      <c r="P320" s="94">
        <f t="shared" si="4"/>
        <v>0</v>
      </c>
      <c r="Q320" s="66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</row>
    <row r="321" spans="1:30" ht="14.25" x14ac:dyDescent="0.15">
      <c r="A321" s="69">
        <f t="shared" si="5"/>
        <v>45607</v>
      </c>
      <c r="B321" s="90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93">
        <f t="shared" si="4"/>
        <v>0</v>
      </c>
      <c r="Q321" s="66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</row>
    <row r="322" spans="1:30" ht="14.25" x14ac:dyDescent="0.15">
      <c r="A322" s="68">
        <f t="shared" si="5"/>
        <v>45608</v>
      </c>
      <c r="B322" s="82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93">
        <f t="shared" si="4"/>
        <v>0</v>
      </c>
      <c r="Q322" s="66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</row>
    <row r="323" spans="1:30" ht="14.25" x14ac:dyDescent="0.15">
      <c r="A323" s="69">
        <f t="shared" si="5"/>
        <v>45609</v>
      </c>
      <c r="B323" s="82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93">
        <f t="shared" si="4"/>
        <v>0</v>
      </c>
      <c r="Q323" s="66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</row>
    <row r="324" spans="1:30" ht="14.25" x14ac:dyDescent="0.15">
      <c r="A324" s="68">
        <f t="shared" si="5"/>
        <v>45610</v>
      </c>
      <c r="B324" s="82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93">
        <f t="shared" si="4"/>
        <v>0</v>
      </c>
      <c r="Q324" s="66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</row>
    <row r="325" spans="1:30" ht="14.25" x14ac:dyDescent="0.15">
      <c r="A325" s="69">
        <f t="shared" si="5"/>
        <v>45611</v>
      </c>
      <c r="B325" s="82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93">
        <f t="shared" si="4"/>
        <v>0</v>
      </c>
      <c r="Q325" s="66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</row>
    <row r="326" spans="1:30" ht="14.25" x14ac:dyDescent="0.15">
      <c r="A326" s="68">
        <f t="shared" si="5"/>
        <v>45612</v>
      </c>
      <c r="B326" s="82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93">
        <f t="shared" si="4"/>
        <v>0</v>
      </c>
      <c r="Q326" s="66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</row>
    <row r="327" spans="1:30" ht="14.25" x14ac:dyDescent="0.15">
      <c r="A327" s="69">
        <f t="shared" si="5"/>
        <v>45613</v>
      </c>
      <c r="B327" s="84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5"/>
      <c r="N327" s="85"/>
      <c r="O327" s="85"/>
      <c r="P327" s="94">
        <f t="shared" si="4"/>
        <v>0</v>
      </c>
      <c r="Q327" s="66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</row>
    <row r="328" spans="1:30" ht="14.25" x14ac:dyDescent="0.15">
      <c r="A328" s="68">
        <f t="shared" si="5"/>
        <v>45614</v>
      </c>
      <c r="B328" s="90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93">
        <f t="shared" si="4"/>
        <v>0</v>
      </c>
      <c r="Q328" s="66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</row>
    <row r="329" spans="1:30" ht="14.25" x14ac:dyDescent="0.15">
      <c r="A329" s="69">
        <f t="shared" si="5"/>
        <v>45615</v>
      </c>
      <c r="B329" s="82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93">
        <f t="shared" si="4"/>
        <v>0</v>
      </c>
      <c r="Q329" s="66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</row>
    <row r="330" spans="1:30" ht="14.25" x14ac:dyDescent="0.15">
      <c r="A330" s="68">
        <f t="shared" si="5"/>
        <v>45616</v>
      </c>
      <c r="B330" s="82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93">
        <f t="shared" si="4"/>
        <v>0</v>
      </c>
      <c r="Q330" s="66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</row>
    <row r="331" spans="1:30" ht="14.25" x14ac:dyDescent="0.15">
      <c r="A331" s="69">
        <f t="shared" si="5"/>
        <v>45617</v>
      </c>
      <c r="B331" s="82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93">
        <f t="shared" si="4"/>
        <v>0</v>
      </c>
      <c r="Q331" s="66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</row>
    <row r="332" spans="1:30" ht="14.25" x14ac:dyDescent="0.15">
      <c r="A332" s="68">
        <f t="shared" si="5"/>
        <v>45618</v>
      </c>
      <c r="B332" s="82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93">
        <f t="shared" si="4"/>
        <v>0</v>
      </c>
      <c r="Q332" s="66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</row>
    <row r="333" spans="1:30" ht="14.25" x14ac:dyDescent="0.15">
      <c r="A333" s="69">
        <f t="shared" si="5"/>
        <v>45619</v>
      </c>
      <c r="B333" s="82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93">
        <f t="shared" si="4"/>
        <v>0</v>
      </c>
      <c r="Q333" s="66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</row>
    <row r="334" spans="1:30" ht="14.25" x14ac:dyDescent="0.15">
      <c r="A334" s="68">
        <f t="shared" si="5"/>
        <v>45620</v>
      </c>
      <c r="B334" s="84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5"/>
      <c r="N334" s="85"/>
      <c r="O334" s="85"/>
      <c r="P334" s="94">
        <f t="shared" si="4"/>
        <v>0</v>
      </c>
      <c r="Q334" s="66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</row>
    <row r="335" spans="1:30" ht="14.25" x14ac:dyDescent="0.15">
      <c r="A335" s="69">
        <f t="shared" si="5"/>
        <v>45621</v>
      </c>
      <c r="B335" s="90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93">
        <f t="shared" si="4"/>
        <v>0</v>
      </c>
      <c r="Q335" s="66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</row>
    <row r="336" spans="1:30" ht="14.25" x14ac:dyDescent="0.15">
      <c r="A336" s="68">
        <f t="shared" si="5"/>
        <v>45622</v>
      </c>
      <c r="B336" s="82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93">
        <f t="shared" si="4"/>
        <v>0</v>
      </c>
      <c r="Q336" s="66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</row>
    <row r="337" spans="1:30" ht="14.25" x14ac:dyDescent="0.15">
      <c r="A337" s="69">
        <f t="shared" si="5"/>
        <v>45623</v>
      </c>
      <c r="B337" s="82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93">
        <f t="shared" si="4"/>
        <v>0</v>
      </c>
      <c r="Q337" s="66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</row>
    <row r="338" spans="1:30" ht="14.25" x14ac:dyDescent="0.15">
      <c r="A338" s="68">
        <f t="shared" si="5"/>
        <v>45624</v>
      </c>
      <c r="B338" s="82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93">
        <f t="shared" si="4"/>
        <v>0</v>
      </c>
      <c r="Q338" s="66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</row>
    <row r="339" spans="1:30" ht="14.25" x14ac:dyDescent="0.15">
      <c r="A339" s="69">
        <f t="shared" si="5"/>
        <v>45625</v>
      </c>
      <c r="B339" s="82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93">
        <f t="shared" si="4"/>
        <v>0</v>
      </c>
      <c r="Q339" s="66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</row>
    <row r="340" spans="1:30" ht="14.25" x14ac:dyDescent="0.15">
      <c r="A340" s="68">
        <f t="shared" si="5"/>
        <v>45626</v>
      </c>
      <c r="B340" s="82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93">
        <f t="shared" si="4"/>
        <v>0</v>
      </c>
      <c r="Q340" s="66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</row>
    <row r="341" spans="1:30" ht="14.25" x14ac:dyDescent="0.15">
      <c r="A341" s="69">
        <f t="shared" si="5"/>
        <v>45627</v>
      </c>
      <c r="B341" s="84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5"/>
      <c r="N341" s="85"/>
      <c r="O341" s="85"/>
      <c r="P341" s="94">
        <f t="shared" si="4"/>
        <v>0</v>
      </c>
      <c r="Q341" s="66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</row>
    <row r="342" spans="1:30" ht="14.25" x14ac:dyDescent="0.15">
      <c r="A342" s="68">
        <f t="shared" si="5"/>
        <v>45628</v>
      </c>
      <c r="B342" s="90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93">
        <f t="shared" si="4"/>
        <v>0</v>
      </c>
      <c r="Q342" s="66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</row>
    <row r="343" spans="1:30" ht="14.25" x14ac:dyDescent="0.15">
      <c r="A343" s="69">
        <f t="shared" si="5"/>
        <v>45629</v>
      </c>
      <c r="B343" s="82"/>
      <c r="C343" s="4"/>
      <c r="D343" s="4"/>
      <c r="E343" s="4"/>
      <c r="F343" s="4"/>
      <c r="G343" s="79"/>
      <c r="H343" s="4"/>
      <c r="I343" s="4"/>
      <c r="J343" s="4"/>
      <c r="K343" s="4"/>
      <c r="L343" s="4"/>
      <c r="M343" s="4"/>
      <c r="N343" s="4"/>
      <c r="O343" s="4"/>
      <c r="P343" s="93">
        <f t="shared" si="4"/>
        <v>0</v>
      </c>
      <c r="Q343" s="66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</row>
    <row r="344" spans="1:30" ht="14.25" x14ac:dyDescent="0.15">
      <c r="A344" s="68">
        <f t="shared" si="5"/>
        <v>45630</v>
      </c>
      <c r="B344" s="82"/>
      <c r="C344" s="4"/>
      <c r="D344" s="4"/>
      <c r="E344" s="4"/>
      <c r="F344" s="4"/>
      <c r="G344" s="79"/>
      <c r="H344" s="4"/>
      <c r="I344" s="4"/>
      <c r="J344" s="4"/>
      <c r="K344" s="4"/>
      <c r="L344" s="4"/>
      <c r="M344" s="4"/>
      <c r="N344" s="4"/>
      <c r="O344" s="4"/>
      <c r="P344" s="93">
        <f t="shared" si="4"/>
        <v>0</v>
      </c>
      <c r="Q344" s="66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</row>
    <row r="345" spans="1:30" ht="14.25" x14ac:dyDescent="0.15">
      <c r="A345" s="69">
        <f t="shared" si="5"/>
        <v>45631</v>
      </c>
      <c r="B345" s="82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93">
        <f t="shared" si="4"/>
        <v>0</v>
      </c>
      <c r="Q345" s="66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</row>
    <row r="346" spans="1:30" ht="14.25" x14ac:dyDescent="0.15">
      <c r="A346" s="68">
        <f t="shared" si="5"/>
        <v>45632</v>
      </c>
      <c r="B346" s="82"/>
      <c r="C346" s="4"/>
      <c r="D346" s="4"/>
      <c r="E346" s="4"/>
      <c r="F346" s="4"/>
      <c r="G346" s="79"/>
      <c r="H346" s="4"/>
      <c r="I346" s="4"/>
      <c r="J346" s="4"/>
      <c r="K346" s="4"/>
      <c r="L346" s="4"/>
      <c r="M346" s="4"/>
      <c r="N346" s="4"/>
      <c r="O346" s="4"/>
      <c r="P346" s="93">
        <f t="shared" si="4"/>
        <v>0</v>
      </c>
      <c r="Q346" s="66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</row>
    <row r="347" spans="1:30" ht="14.25" x14ac:dyDescent="0.15">
      <c r="A347" s="69">
        <f t="shared" si="5"/>
        <v>45633</v>
      </c>
      <c r="B347" s="84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5"/>
      <c r="N347" s="85"/>
      <c r="O347" s="85"/>
      <c r="P347" s="94">
        <f t="shared" si="4"/>
        <v>0</v>
      </c>
      <c r="Q347" s="66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</row>
    <row r="348" spans="1:30" ht="14.25" x14ac:dyDescent="0.15">
      <c r="A348" s="68">
        <f t="shared" si="5"/>
        <v>45634</v>
      </c>
      <c r="B348" s="95"/>
      <c r="C348" s="95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77">
        <f t="shared" si="4"/>
        <v>0</v>
      </c>
      <c r="Q348" s="66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</row>
    <row r="349" spans="1:30" ht="14.25" x14ac:dyDescent="0.15">
      <c r="A349" s="69">
        <f t="shared" si="5"/>
        <v>45635</v>
      </c>
      <c r="B349" s="80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92">
        <f t="shared" si="4"/>
        <v>0</v>
      </c>
      <c r="Q349" s="66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</row>
    <row r="350" spans="1:30" ht="14.25" x14ac:dyDescent="0.15">
      <c r="A350" s="68">
        <f t="shared" si="5"/>
        <v>45636</v>
      </c>
      <c r="B350" s="82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93">
        <f t="shared" si="4"/>
        <v>0</v>
      </c>
      <c r="Q350" s="66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</row>
    <row r="351" spans="1:30" ht="14.25" x14ac:dyDescent="0.15">
      <c r="A351" s="69">
        <f t="shared" si="5"/>
        <v>45637</v>
      </c>
      <c r="B351" s="82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93">
        <f t="shared" si="4"/>
        <v>0</v>
      </c>
      <c r="Q351" s="66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</row>
    <row r="352" spans="1:30" ht="14.25" x14ac:dyDescent="0.15">
      <c r="A352" s="68">
        <f t="shared" si="5"/>
        <v>45638</v>
      </c>
      <c r="B352" s="82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93">
        <f t="shared" si="4"/>
        <v>0</v>
      </c>
      <c r="Q352" s="66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</row>
    <row r="353" spans="1:30" ht="14.25" x14ac:dyDescent="0.15">
      <c r="A353" s="69">
        <f t="shared" si="5"/>
        <v>45639</v>
      </c>
      <c r="B353" s="82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93">
        <f t="shared" si="4"/>
        <v>0</v>
      </c>
      <c r="Q353" s="66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</row>
    <row r="354" spans="1:30" ht="14.25" x14ac:dyDescent="0.15">
      <c r="A354" s="68">
        <f t="shared" si="5"/>
        <v>45640</v>
      </c>
      <c r="B354" s="82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93">
        <f t="shared" si="4"/>
        <v>0</v>
      </c>
      <c r="Q354" s="66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</row>
    <row r="355" spans="1:30" ht="14.25" x14ac:dyDescent="0.15">
      <c r="A355" s="69">
        <f t="shared" si="5"/>
        <v>45641</v>
      </c>
      <c r="B355" s="84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5"/>
      <c r="N355" s="85"/>
      <c r="O355" s="85"/>
      <c r="P355" s="94">
        <f t="shared" si="4"/>
        <v>0</v>
      </c>
      <c r="Q355" s="66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</row>
    <row r="356" spans="1:30" ht="14.25" x14ac:dyDescent="0.15">
      <c r="A356" s="68">
        <f t="shared" si="5"/>
        <v>45642</v>
      </c>
      <c r="B356" s="90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91"/>
      <c r="P356" s="73">
        <f t="shared" si="4"/>
        <v>0</v>
      </c>
      <c r="Q356" s="66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</row>
    <row r="357" spans="1:30" ht="14.25" x14ac:dyDescent="0.15">
      <c r="A357" s="69">
        <f t="shared" si="5"/>
        <v>45643</v>
      </c>
      <c r="B357" s="82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83"/>
      <c r="P357" s="73">
        <f t="shared" si="4"/>
        <v>0</v>
      </c>
      <c r="Q357" s="66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</row>
    <row r="358" spans="1:30" ht="14.25" x14ac:dyDescent="0.15">
      <c r="A358" s="68">
        <f t="shared" si="5"/>
        <v>45644</v>
      </c>
      <c r="B358" s="82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83"/>
      <c r="P358" s="73">
        <f t="shared" si="4"/>
        <v>0</v>
      </c>
      <c r="Q358" s="66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</row>
    <row r="359" spans="1:30" ht="14.25" x14ac:dyDescent="0.15">
      <c r="A359" s="69">
        <f t="shared" si="5"/>
        <v>45645</v>
      </c>
      <c r="B359" s="82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83"/>
      <c r="P359" s="73">
        <f t="shared" si="4"/>
        <v>0</v>
      </c>
      <c r="Q359" s="66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</row>
    <row r="360" spans="1:30" ht="14.25" x14ac:dyDescent="0.15">
      <c r="A360" s="68">
        <f t="shared" si="5"/>
        <v>45646</v>
      </c>
      <c r="B360" s="82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83"/>
      <c r="P360" s="73">
        <f t="shared" si="4"/>
        <v>0</v>
      </c>
      <c r="Q360" s="66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</row>
    <row r="361" spans="1:30" ht="14.25" x14ac:dyDescent="0.15">
      <c r="A361" s="69">
        <f t="shared" si="5"/>
        <v>45647</v>
      </c>
      <c r="B361" s="82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83"/>
      <c r="P361" s="73">
        <f t="shared" si="4"/>
        <v>0</v>
      </c>
      <c r="Q361" s="66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</row>
    <row r="362" spans="1:30" ht="14.25" x14ac:dyDescent="0.15">
      <c r="A362" s="68">
        <f t="shared" si="5"/>
        <v>45648</v>
      </c>
      <c r="B362" s="84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5"/>
      <c r="N362" s="85"/>
      <c r="O362" s="86"/>
      <c r="P362" s="74">
        <f t="shared" si="4"/>
        <v>0</v>
      </c>
      <c r="Q362" s="66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</row>
    <row r="363" spans="1:30" ht="14.25" x14ac:dyDescent="0.15">
      <c r="A363" s="69">
        <f t="shared" si="5"/>
        <v>45649</v>
      </c>
      <c r="B363" s="90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91"/>
      <c r="P363" s="73">
        <f t="shared" si="4"/>
        <v>0</v>
      </c>
      <c r="Q363" s="66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</row>
    <row r="364" spans="1:30" ht="14.25" x14ac:dyDescent="0.15">
      <c r="A364" s="68">
        <f t="shared" si="5"/>
        <v>45650</v>
      </c>
      <c r="B364" s="82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83"/>
      <c r="P364" s="73">
        <f t="shared" si="4"/>
        <v>0</v>
      </c>
      <c r="Q364" s="66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</row>
    <row r="365" spans="1:30" ht="14.25" x14ac:dyDescent="0.15">
      <c r="A365" s="69">
        <f t="shared" si="5"/>
        <v>45651</v>
      </c>
      <c r="B365" s="82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83"/>
      <c r="P365" s="73">
        <f t="shared" si="4"/>
        <v>0</v>
      </c>
      <c r="Q365" s="66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</row>
    <row r="366" spans="1:30" ht="14.25" x14ac:dyDescent="0.15">
      <c r="A366" s="68">
        <f t="shared" si="5"/>
        <v>45652</v>
      </c>
      <c r="B366" s="82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83"/>
      <c r="P366" s="73">
        <f t="shared" si="4"/>
        <v>0</v>
      </c>
      <c r="Q366" s="66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</row>
    <row r="367" spans="1:30" ht="14.25" x14ac:dyDescent="0.15">
      <c r="A367" s="69">
        <f t="shared" si="5"/>
        <v>45653</v>
      </c>
      <c r="B367" s="82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83"/>
      <c r="P367" s="73">
        <f t="shared" si="4"/>
        <v>0</v>
      </c>
      <c r="Q367" s="66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</row>
    <row r="368" spans="1:30" ht="14.25" x14ac:dyDescent="0.15">
      <c r="A368" s="68">
        <f t="shared" si="5"/>
        <v>45654</v>
      </c>
      <c r="B368" s="82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83"/>
      <c r="P368" s="73">
        <f t="shared" si="4"/>
        <v>0</v>
      </c>
      <c r="Q368" s="66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</row>
    <row r="369" spans="1:30" ht="14.25" x14ac:dyDescent="0.15">
      <c r="A369" s="69">
        <f t="shared" si="5"/>
        <v>45655</v>
      </c>
      <c r="B369" s="84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5"/>
      <c r="N369" s="85"/>
      <c r="O369" s="86"/>
      <c r="P369" s="74">
        <f t="shared" si="4"/>
        <v>0</v>
      </c>
      <c r="Q369" s="66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</row>
    <row r="370" spans="1:30" ht="14.25" x14ac:dyDescent="0.15">
      <c r="A370" s="68">
        <f t="shared" si="5"/>
        <v>45656</v>
      </c>
      <c r="B370" s="87"/>
      <c r="C370" s="88"/>
      <c r="D370" s="88"/>
      <c r="E370" s="88"/>
      <c r="F370" s="88"/>
      <c r="G370" s="88"/>
      <c r="H370" s="88"/>
      <c r="I370" s="88"/>
      <c r="J370" s="88"/>
      <c r="K370" s="88"/>
      <c r="L370" s="88"/>
      <c r="M370" s="88"/>
      <c r="N370" s="88"/>
      <c r="O370" s="89"/>
      <c r="P370" s="74">
        <f t="shared" si="4"/>
        <v>0</v>
      </c>
      <c r="Q370" s="66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</row>
    <row r="371" spans="1:30" ht="12.75" x14ac:dyDescent="0.15">
      <c r="A371" s="70"/>
      <c r="B371" s="67"/>
      <c r="C371" s="67"/>
      <c r="D371" s="67"/>
      <c r="E371" s="67"/>
      <c r="F371" s="67"/>
      <c r="G371" s="67"/>
      <c r="H371" s="67"/>
      <c r="I371" s="67"/>
      <c r="J371" s="67"/>
      <c r="K371" s="67"/>
      <c r="L371" s="67"/>
      <c r="M371" s="67"/>
      <c r="N371" s="67"/>
      <c r="O371" s="67"/>
      <c r="P371" s="66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</row>
    <row r="372" spans="1:30" ht="12.75" x14ac:dyDescent="0.15">
      <c r="A372" s="47"/>
      <c r="B372" s="67"/>
      <c r="C372" s="67"/>
      <c r="D372" s="67"/>
      <c r="E372" s="67"/>
      <c r="F372" s="67"/>
      <c r="G372" s="67"/>
      <c r="H372" s="67"/>
      <c r="I372" s="67"/>
      <c r="J372" s="67"/>
      <c r="K372" s="67"/>
      <c r="L372" s="67"/>
      <c r="M372" s="67"/>
      <c r="N372" s="67"/>
      <c r="O372" s="67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</row>
    <row r="373" spans="1:30" ht="12.75" x14ac:dyDescent="0.15">
      <c r="A373" s="47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</row>
    <row r="374" spans="1:30" ht="12.75" x14ac:dyDescent="0.15">
      <c r="A374" s="47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</row>
    <row r="375" spans="1:30" ht="12.75" x14ac:dyDescent="0.15">
      <c r="A375" s="47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</row>
    <row r="376" spans="1:30" ht="12.75" x14ac:dyDescent="0.15">
      <c r="A376" s="47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</row>
    <row r="377" spans="1:30" ht="12.75" x14ac:dyDescent="0.15">
      <c r="A377" s="47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</row>
    <row r="378" spans="1:30" ht="12.75" x14ac:dyDescent="0.15">
      <c r="A378" s="47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</row>
    <row r="379" spans="1:30" ht="12.75" x14ac:dyDescent="0.15">
      <c r="A379" s="47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</row>
    <row r="380" spans="1:30" ht="12.75" x14ac:dyDescent="0.15">
      <c r="A380" s="47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</row>
    <row r="381" spans="1:30" ht="12.75" x14ac:dyDescent="0.15">
      <c r="A381" s="47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</row>
    <row r="382" spans="1:30" ht="12.75" x14ac:dyDescent="0.15">
      <c r="A382" s="47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</row>
    <row r="383" spans="1:30" ht="12.75" x14ac:dyDescent="0.15">
      <c r="A383" s="47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</row>
    <row r="384" spans="1:30" ht="12.75" x14ac:dyDescent="0.15">
      <c r="A384" s="47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</row>
    <row r="385" spans="1:30" ht="12.75" x14ac:dyDescent="0.15">
      <c r="A385" s="47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</row>
    <row r="386" spans="1:30" ht="12.75" x14ac:dyDescent="0.15">
      <c r="A386" s="47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</row>
    <row r="387" spans="1:30" ht="12.75" x14ac:dyDescent="0.15">
      <c r="A387" s="47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</row>
    <row r="388" spans="1:30" ht="12.75" x14ac:dyDescent="0.15">
      <c r="A388" s="47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</row>
    <row r="389" spans="1:30" ht="12.75" x14ac:dyDescent="0.15">
      <c r="A389" s="47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</row>
    <row r="390" spans="1:30" ht="12.75" x14ac:dyDescent="0.15">
      <c r="A390" s="47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</row>
    <row r="391" spans="1:30" ht="12.75" x14ac:dyDescent="0.15">
      <c r="A391" s="47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</row>
    <row r="392" spans="1:30" ht="12.75" x14ac:dyDescent="0.15">
      <c r="A392" s="47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</row>
    <row r="393" spans="1:30" ht="12.75" x14ac:dyDescent="0.15">
      <c r="A393" s="47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</row>
    <row r="394" spans="1:30" ht="12.75" x14ac:dyDescent="0.15">
      <c r="A394" s="47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</row>
    <row r="395" spans="1:30" ht="12.75" x14ac:dyDescent="0.15">
      <c r="A395" s="47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</row>
    <row r="396" spans="1:30" ht="12.75" x14ac:dyDescent="0.15">
      <c r="A396" s="47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</row>
    <row r="397" spans="1:30" ht="12.75" x14ac:dyDescent="0.15">
      <c r="A397" s="47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</row>
    <row r="398" spans="1:30" ht="12.75" x14ac:dyDescent="0.15">
      <c r="A398" s="47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</row>
    <row r="399" spans="1:30" ht="12.75" x14ac:dyDescent="0.15">
      <c r="A399" s="47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</row>
    <row r="400" spans="1:30" ht="12.75" x14ac:dyDescent="0.15">
      <c r="A400" s="47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</row>
    <row r="401" spans="1:30" ht="12.75" x14ac:dyDescent="0.15">
      <c r="A401" s="47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</row>
    <row r="402" spans="1:30" ht="12.75" x14ac:dyDescent="0.15">
      <c r="A402" s="47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</row>
    <row r="403" spans="1:30" ht="12.75" x14ac:dyDescent="0.15">
      <c r="A403" s="47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</row>
    <row r="404" spans="1:30" ht="12.75" x14ac:dyDescent="0.15">
      <c r="A404" s="47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</row>
    <row r="405" spans="1:30" ht="12.75" x14ac:dyDescent="0.15">
      <c r="A405" s="47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</row>
    <row r="406" spans="1:30" ht="12.75" x14ac:dyDescent="0.15">
      <c r="A406" s="47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</row>
    <row r="407" spans="1:30" ht="12.75" x14ac:dyDescent="0.15">
      <c r="A407" s="47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</row>
    <row r="408" spans="1:30" ht="12.75" x14ac:dyDescent="0.15">
      <c r="A408" s="47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</row>
    <row r="409" spans="1:30" ht="12.75" x14ac:dyDescent="0.15">
      <c r="A409" s="47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</row>
    <row r="410" spans="1:30" ht="12.75" x14ac:dyDescent="0.15">
      <c r="A410" s="47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</row>
    <row r="411" spans="1:30" ht="12.75" x14ac:dyDescent="0.15">
      <c r="A411" s="47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</row>
    <row r="412" spans="1:30" ht="12.75" x14ac:dyDescent="0.15">
      <c r="A412" s="47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</row>
    <row r="413" spans="1:30" ht="12.75" x14ac:dyDescent="0.15">
      <c r="A413" s="47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</row>
    <row r="414" spans="1:30" ht="12.75" x14ac:dyDescent="0.15">
      <c r="A414" s="47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</row>
    <row r="415" spans="1:30" ht="12.75" x14ac:dyDescent="0.15">
      <c r="A415" s="47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</row>
    <row r="416" spans="1:30" ht="12.75" x14ac:dyDescent="0.15">
      <c r="A416" s="47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</row>
    <row r="417" spans="1:30" ht="12.75" x14ac:dyDescent="0.15">
      <c r="A417" s="47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</row>
    <row r="418" spans="1:30" ht="12.75" x14ac:dyDescent="0.15">
      <c r="A418" s="47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</row>
    <row r="419" spans="1:30" ht="12.75" x14ac:dyDescent="0.15">
      <c r="A419" s="47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</row>
    <row r="420" spans="1:30" ht="12.75" x14ac:dyDescent="0.15">
      <c r="A420" s="47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</row>
    <row r="421" spans="1:30" ht="12.75" x14ac:dyDescent="0.15">
      <c r="A421" s="47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</row>
    <row r="422" spans="1:30" ht="12.75" x14ac:dyDescent="0.15">
      <c r="A422" s="47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</row>
    <row r="423" spans="1:30" ht="12.75" x14ac:dyDescent="0.15">
      <c r="A423" s="47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</row>
    <row r="424" spans="1:30" ht="12.75" x14ac:dyDescent="0.15">
      <c r="A424" s="47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</row>
    <row r="425" spans="1:30" ht="12.75" x14ac:dyDescent="0.15">
      <c r="A425" s="47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</row>
    <row r="426" spans="1:30" ht="12.75" x14ac:dyDescent="0.15">
      <c r="A426" s="47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</row>
    <row r="427" spans="1:30" ht="12.75" x14ac:dyDescent="0.15">
      <c r="A427" s="47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</row>
    <row r="428" spans="1:30" ht="12.75" x14ac:dyDescent="0.15">
      <c r="A428" s="47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</row>
    <row r="429" spans="1:30" ht="12.75" x14ac:dyDescent="0.15">
      <c r="A429" s="47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</row>
    <row r="430" spans="1:30" ht="12.75" x14ac:dyDescent="0.15">
      <c r="A430" s="47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</row>
    <row r="431" spans="1:30" ht="12.75" x14ac:dyDescent="0.15">
      <c r="A431" s="47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</row>
    <row r="432" spans="1:30" ht="12.75" x14ac:dyDescent="0.15">
      <c r="A432" s="47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</row>
    <row r="433" spans="1:30" ht="12.75" x14ac:dyDescent="0.15">
      <c r="A433" s="47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</row>
    <row r="434" spans="1:30" ht="12.75" x14ac:dyDescent="0.15">
      <c r="A434" s="47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</row>
    <row r="435" spans="1:30" ht="12.75" x14ac:dyDescent="0.15">
      <c r="A435" s="47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</row>
    <row r="436" spans="1:30" ht="12.75" x14ac:dyDescent="0.15">
      <c r="A436" s="47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</row>
    <row r="437" spans="1:30" ht="12.75" x14ac:dyDescent="0.15">
      <c r="A437" s="47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</row>
    <row r="438" spans="1:30" ht="12.75" x14ac:dyDescent="0.15">
      <c r="A438" s="47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</row>
    <row r="439" spans="1:30" ht="12.75" x14ac:dyDescent="0.15">
      <c r="A439" s="47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</row>
    <row r="440" spans="1:30" ht="12.75" x14ac:dyDescent="0.15">
      <c r="A440" s="47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</row>
    <row r="441" spans="1:30" ht="12.75" x14ac:dyDescent="0.15">
      <c r="A441" s="47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</row>
    <row r="442" spans="1:30" ht="12.75" x14ac:dyDescent="0.15">
      <c r="A442" s="47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</row>
    <row r="443" spans="1:30" ht="12.75" x14ac:dyDescent="0.15">
      <c r="A443" s="47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</row>
    <row r="444" spans="1:30" ht="12.75" x14ac:dyDescent="0.15">
      <c r="A444" s="47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</row>
    <row r="445" spans="1:30" ht="12.75" x14ac:dyDescent="0.15">
      <c r="A445" s="47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</row>
    <row r="446" spans="1:30" ht="12.75" x14ac:dyDescent="0.15">
      <c r="A446" s="47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</row>
    <row r="447" spans="1:30" ht="12.75" x14ac:dyDescent="0.15">
      <c r="A447" s="47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</row>
    <row r="448" spans="1:30" ht="12.75" x14ac:dyDescent="0.15">
      <c r="A448" s="47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</row>
    <row r="449" spans="1:30" ht="12.75" x14ac:dyDescent="0.15">
      <c r="A449" s="47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</row>
    <row r="450" spans="1:30" ht="12.75" x14ac:dyDescent="0.15">
      <c r="A450" s="47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</row>
    <row r="451" spans="1:30" ht="12.75" x14ac:dyDescent="0.15">
      <c r="A451" s="47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</row>
    <row r="452" spans="1:30" ht="12.75" x14ac:dyDescent="0.15">
      <c r="A452" s="47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</row>
    <row r="453" spans="1:30" ht="12.75" x14ac:dyDescent="0.15">
      <c r="A453" s="47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</row>
    <row r="454" spans="1:30" ht="12.75" x14ac:dyDescent="0.15">
      <c r="A454" s="47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</row>
    <row r="455" spans="1:30" ht="12.75" x14ac:dyDescent="0.15">
      <c r="A455" s="47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</row>
    <row r="456" spans="1:30" ht="12.75" x14ac:dyDescent="0.15">
      <c r="A456" s="47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</row>
    <row r="457" spans="1:30" ht="12.75" x14ac:dyDescent="0.15">
      <c r="A457" s="47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</row>
    <row r="458" spans="1:30" ht="12.75" x14ac:dyDescent="0.15">
      <c r="A458" s="47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</row>
    <row r="459" spans="1:30" ht="12.75" x14ac:dyDescent="0.15">
      <c r="A459" s="47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</row>
    <row r="460" spans="1:30" ht="12.75" x14ac:dyDescent="0.15">
      <c r="A460" s="47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</row>
    <row r="461" spans="1:30" ht="12.75" x14ac:dyDescent="0.15">
      <c r="A461" s="47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</row>
    <row r="462" spans="1:30" ht="12.75" x14ac:dyDescent="0.15">
      <c r="A462" s="47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</row>
    <row r="463" spans="1:30" ht="12.75" x14ac:dyDescent="0.15">
      <c r="A463" s="47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</row>
    <row r="464" spans="1:30" ht="12.75" x14ac:dyDescent="0.15">
      <c r="A464" s="47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</row>
    <row r="465" spans="1:30" ht="12.75" x14ac:dyDescent="0.15">
      <c r="A465" s="47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</row>
    <row r="466" spans="1:30" ht="12.75" x14ac:dyDescent="0.15">
      <c r="A466" s="47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</row>
    <row r="467" spans="1:30" ht="12.75" x14ac:dyDescent="0.15">
      <c r="A467" s="47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</row>
    <row r="468" spans="1:30" ht="12.75" x14ac:dyDescent="0.15">
      <c r="A468" s="47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</row>
    <row r="469" spans="1:30" ht="12.75" x14ac:dyDescent="0.15">
      <c r="A469" s="47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</row>
    <row r="470" spans="1:30" ht="12.75" x14ac:dyDescent="0.15">
      <c r="A470" s="47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</row>
    <row r="471" spans="1:30" ht="12.75" x14ac:dyDescent="0.15">
      <c r="A471" s="47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</row>
    <row r="472" spans="1:30" ht="12.75" x14ac:dyDescent="0.15">
      <c r="A472" s="47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</row>
    <row r="473" spans="1:30" ht="12.75" x14ac:dyDescent="0.15">
      <c r="A473" s="47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</row>
    <row r="474" spans="1:30" ht="12.75" x14ac:dyDescent="0.15">
      <c r="A474" s="47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</row>
    <row r="475" spans="1:30" ht="12.75" x14ac:dyDescent="0.15">
      <c r="A475" s="47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</row>
    <row r="476" spans="1:30" ht="12.75" x14ac:dyDescent="0.15">
      <c r="A476" s="47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</row>
    <row r="477" spans="1:30" ht="12.75" x14ac:dyDescent="0.15">
      <c r="A477" s="47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</row>
    <row r="478" spans="1:30" ht="12.75" x14ac:dyDescent="0.15">
      <c r="A478" s="47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</row>
    <row r="479" spans="1:30" ht="12.75" x14ac:dyDescent="0.15">
      <c r="A479" s="47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</row>
    <row r="480" spans="1:30" ht="12.75" x14ac:dyDescent="0.15">
      <c r="A480" s="47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</row>
    <row r="481" spans="1:30" ht="12.75" x14ac:dyDescent="0.15">
      <c r="A481" s="47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</row>
    <row r="482" spans="1:30" ht="12.75" x14ac:dyDescent="0.15">
      <c r="A482" s="47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</row>
    <row r="483" spans="1:30" ht="12.75" x14ac:dyDescent="0.15">
      <c r="A483" s="47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</row>
    <row r="484" spans="1:30" ht="12.75" x14ac:dyDescent="0.15">
      <c r="A484" s="47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</row>
    <row r="485" spans="1:30" ht="12.75" x14ac:dyDescent="0.15">
      <c r="A485" s="47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</row>
    <row r="486" spans="1:30" ht="12.75" x14ac:dyDescent="0.15">
      <c r="A486" s="47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</row>
    <row r="487" spans="1:30" ht="12.75" x14ac:dyDescent="0.15">
      <c r="A487" s="47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</row>
    <row r="488" spans="1:30" ht="12.75" x14ac:dyDescent="0.15">
      <c r="A488" s="47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</row>
    <row r="489" spans="1:30" ht="12.75" x14ac:dyDescent="0.15">
      <c r="A489" s="47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</row>
    <row r="490" spans="1:30" ht="12.75" x14ac:dyDescent="0.15">
      <c r="A490" s="47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</row>
    <row r="491" spans="1:30" ht="12.75" x14ac:dyDescent="0.15">
      <c r="A491" s="47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</row>
    <row r="492" spans="1:30" ht="12.75" x14ac:dyDescent="0.15">
      <c r="A492" s="47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</row>
    <row r="493" spans="1:30" ht="12.75" x14ac:dyDescent="0.15">
      <c r="A493" s="47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</row>
    <row r="494" spans="1:30" ht="12.75" x14ac:dyDescent="0.15">
      <c r="A494" s="47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</row>
    <row r="495" spans="1:30" ht="12.75" x14ac:dyDescent="0.15">
      <c r="A495" s="47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</row>
    <row r="496" spans="1:30" ht="12.75" x14ac:dyDescent="0.15">
      <c r="A496" s="47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</row>
    <row r="497" spans="1:30" ht="12.75" x14ac:dyDescent="0.15">
      <c r="A497" s="47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</row>
    <row r="498" spans="1:30" ht="12.75" x14ac:dyDescent="0.15">
      <c r="A498" s="47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</row>
    <row r="499" spans="1:30" ht="12.75" x14ac:dyDescent="0.15">
      <c r="A499" s="47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</row>
    <row r="500" spans="1:30" ht="12.75" x14ac:dyDescent="0.15">
      <c r="A500" s="47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</row>
    <row r="501" spans="1:30" ht="12.75" x14ac:dyDescent="0.15">
      <c r="A501" s="47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</row>
    <row r="502" spans="1:30" ht="12.75" x14ac:dyDescent="0.15">
      <c r="A502" s="47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</row>
    <row r="503" spans="1:30" ht="12.75" x14ac:dyDescent="0.15">
      <c r="A503" s="47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</row>
    <row r="504" spans="1:30" ht="12.75" x14ac:dyDescent="0.15">
      <c r="A504" s="47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</row>
    <row r="505" spans="1:30" ht="12.75" x14ac:dyDescent="0.15">
      <c r="A505" s="47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</row>
    <row r="506" spans="1:30" ht="12.75" x14ac:dyDescent="0.15">
      <c r="A506" s="47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</row>
    <row r="507" spans="1:30" ht="12.75" x14ac:dyDescent="0.15">
      <c r="A507" s="47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</row>
    <row r="508" spans="1:30" ht="12.75" x14ac:dyDescent="0.15">
      <c r="A508" s="47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</row>
    <row r="509" spans="1:30" ht="12.75" x14ac:dyDescent="0.15">
      <c r="A509" s="47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</row>
    <row r="510" spans="1:30" ht="12.75" x14ac:dyDescent="0.15">
      <c r="A510" s="47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</row>
    <row r="511" spans="1:30" ht="12.75" x14ac:dyDescent="0.15">
      <c r="A511" s="47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</row>
    <row r="512" spans="1:30" ht="12.75" x14ac:dyDescent="0.15">
      <c r="A512" s="47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</row>
    <row r="513" spans="1:30" ht="12.75" x14ac:dyDescent="0.15">
      <c r="A513" s="47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</row>
    <row r="514" spans="1:30" ht="12.75" x14ac:dyDescent="0.15">
      <c r="A514" s="47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</row>
    <row r="515" spans="1:30" ht="12.75" x14ac:dyDescent="0.15">
      <c r="A515" s="47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</row>
    <row r="516" spans="1:30" ht="12.75" x14ac:dyDescent="0.15">
      <c r="A516" s="47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</row>
    <row r="517" spans="1:30" ht="12.75" x14ac:dyDescent="0.15">
      <c r="A517" s="47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</row>
    <row r="518" spans="1:30" ht="12.75" x14ac:dyDescent="0.15">
      <c r="A518" s="47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</row>
    <row r="519" spans="1:30" ht="12.75" x14ac:dyDescent="0.15">
      <c r="A519" s="47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</row>
    <row r="520" spans="1:30" ht="12.75" x14ac:dyDescent="0.15">
      <c r="A520" s="47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</row>
    <row r="521" spans="1:30" ht="12.75" x14ac:dyDescent="0.15">
      <c r="A521" s="47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</row>
    <row r="522" spans="1:30" ht="12.75" x14ac:dyDescent="0.15">
      <c r="A522" s="47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</row>
    <row r="523" spans="1:30" ht="12.75" x14ac:dyDescent="0.15">
      <c r="A523" s="47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</row>
    <row r="524" spans="1:30" ht="12.75" x14ac:dyDescent="0.15">
      <c r="A524" s="47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</row>
    <row r="525" spans="1:30" ht="12.75" x14ac:dyDescent="0.15">
      <c r="A525" s="47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</row>
    <row r="526" spans="1:30" ht="12.75" x14ac:dyDescent="0.15">
      <c r="A526" s="47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</row>
    <row r="527" spans="1:30" ht="12.75" x14ac:dyDescent="0.15">
      <c r="A527" s="47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</row>
    <row r="528" spans="1:30" ht="12.75" x14ac:dyDescent="0.15">
      <c r="A528" s="47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</row>
    <row r="529" spans="1:30" ht="12.75" x14ac:dyDescent="0.15">
      <c r="A529" s="47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</row>
    <row r="530" spans="1:30" ht="12.75" x14ac:dyDescent="0.15">
      <c r="A530" s="47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</row>
    <row r="531" spans="1:30" ht="12.75" x14ac:dyDescent="0.15">
      <c r="A531" s="47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</row>
    <row r="532" spans="1:30" ht="12.75" x14ac:dyDescent="0.15">
      <c r="A532" s="47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</row>
    <row r="533" spans="1:30" ht="12.75" x14ac:dyDescent="0.15">
      <c r="A533" s="47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</row>
    <row r="534" spans="1:30" ht="12.75" x14ac:dyDescent="0.15">
      <c r="A534" s="47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</row>
    <row r="535" spans="1:30" ht="12.75" x14ac:dyDescent="0.15">
      <c r="A535" s="47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</row>
    <row r="536" spans="1:30" ht="12.75" x14ac:dyDescent="0.15">
      <c r="A536" s="47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</row>
    <row r="537" spans="1:30" ht="12.75" x14ac:dyDescent="0.15">
      <c r="A537" s="47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</row>
    <row r="538" spans="1:30" ht="12.75" x14ac:dyDescent="0.15">
      <c r="A538" s="47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</row>
    <row r="539" spans="1:30" ht="12.75" x14ac:dyDescent="0.15">
      <c r="A539" s="47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</row>
    <row r="540" spans="1:30" ht="12.75" x14ac:dyDescent="0.15">
      <c r="A540" s="47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</row>
    <row r="541" spans="1:30" ht="12.75" x14ac:dyDescent="0.15">
      <c r="A541" s="47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</row>
    <row r="542" spans="1:30" ht="12.75" x14ac:dyDescent="0.15">
      <c r="A542" s="47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</row>
    <row r="543" spans="1:30" ht="12.75" x14ac:dyDescent="0.15">
      <c r="A543" s="47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</row>
    <row r="544" spans="1:30" ht="12.75" x14ac:dyDescent="0.15">
      <c r="A544" s="47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</row>
    <row r="545" spans="1:30" ht="12.75" x14ac:dyDescent="0.15">
      <c r="A545" s="47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</row>
    <row r="546" spans="1:30" ht="12.75" x14ac:dyDescent="0.15">
      <c r="A546" s="47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</row>
    <row r="547" spans="1:30" ht="12.75" x14ac:dyDescent="0.15">
      <c r="A547" s="47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</row>
    <row r="548" spans="1:30" ht="12.75" x14ac:dyDescent="0.15">
      <c r="A548" s="47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</row>
    <row r="549" spans="1:30" ht="12.75" x14ac:dyDescent="0.15">
      <c r="A549" s="47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</row>
    <row r="550" spans="1:30" ht="12.75" x14ac:dyDescent="0.15">
      <c r="A550" s="47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</row>
    <row r="551" spans="1:30" ht="12.75" x14ac:dyDescent="0.15">
      <c r="A551" s="47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</row>
    <row r="552" spans="1:30" ht="12.75" x14ac:dyDescent="0.15">
      <c r="A552" s="47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</row>
    <row r="553" spans="1:30" ht="12.75" x14ac:dyDescent="0.15">
      <c r="A553" s="47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</row>
    <row r="554" spans="1:30" ht="12.75" x14ac:dyDescent="0.15">
      <c r="A554" s="47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</row>
    <row r="555" spans="1:30" ht="12.75" x14ac:dyDescent="0.15">
      <c r="A555" s="47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</row>
    <row r="556" spans="1:30" ht="12.75" x14ac:dyDescent="0.15">
      <c r="A556" s="47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</row>
    <row r="557" spans="1:30" ht="12.75" x14ac:dyDescent="0.15">
      <c r="A557" s="47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</row>
    <row r="558" spans="1:30" ht="12.75" x14ac:dyDescent="0.15">
      <c r="A558" s="47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</row>
    <row r="559" spans="1:30" ht="12.75" x14ac:dyDescent="0.15">
      <c r="A559" s="47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</row>
    <row r="560" spans="1:30" ht="12.75" x14ac:dyDescent="0.15">
      <c r="A560" s="47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</row>
    <row r="561" spans="1:30" ht="12.75" x14ac:dyDescent="0.15">
      <c r="A561" s="47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</row>
    <row r="562" spans="1:30" ht="12.75" x14ac:dyDescent="0.15">
      <c r="A562" s="47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</row>
    <row r="563" spans="1:30" ht="12.75" x14ac:dyDescent="0.15">
      <c r="A563" s="47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</row>
    <row r="564" spans="1:30" ht="12.75" x14ac:dyDescent="0.15">
      <c r="A564" s="47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</row>
    <row r="565" spans="1:30" ht="12.75" x14ac:dyDescent="0.15">
      <c r="A565" s="47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</row>
    <row r="566" spans="1:30" ht="12.75" x14ac:dyDescent="0.15">
      <c r="A566" s="47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</row>
    <row r="567" spans="1:30" ht="12.75" x14ac:dyDescent="0.15">
      <c r="A567" s="47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</row>
    <row r="568" spans="1:30" ht="12.75" x14ac:dyDescent="0.15">
      <c r="A568" s="47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</row>
    <row r="569" spans="1:30" ht="12.75" x14ac:dyDescent="0.15">
      <c r="A569" s="47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</row>
    <row r="570" spans="1:30" ht="12.75" x14ac:dyDescent="0.15">
      <c r="A570" s="47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</row>
    <row r="571" spans="1:30" ht="12.75" x14ac:dyDescent="0.15">
      <c r="A571" s="47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</row>
    <row r="572" spans="1:30" ht="12.75" x14ac:dyDescent="0.15">
      <c r="A572" s="47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</row>
    <row r="573" spans="1:30" ht="12.75" x14ac:dyDescent="0.15">
      <c r="A573" s="47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</row>
    <row r="574" spans="1:30" ht="12.75" x14ac:dyDescent="0.15">
      <c r="A574" s="47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</row>
    <row r="575" spans="1:30" ht="12.75" x14ac:dyDescent="0.15">
      <c r="A575" s="47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</row>
    <row r="576" spans="1:30" ht="12.75" x14ac:dyDescent="0.15">
      <c r="A576" s="47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</row>
    <row r="577" spans="1:30" ht="12.75" x14ac:dyDescent="0.15">
      <c r="A577" s="47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</row>
    <row r="578" spans="1:30" ht="12.75" x14ac:dyDescent="0.15">
      <c r="A578" s="47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</row>
    <row r="579" spans="1:30" ht="12.75" x14ac:dyDescent="0.15">
      <c r="A579" s="47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</row>
    <row r="580" spans="1:30" ht="12.75" x14ac:dyDescent="0.15">
      <c r="A580" s="47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</row>
    <row r="581" spans="1:30" ht="12.75" x14ac:dyDescent="0.15">
      <c r="A581" s="47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</row>
    <row r="582" spans="1:30" ht="12.75" x14ac:dyDescent="0.15">
      <c r="A582" s="47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</row>
    <row r="583" spans="1:30" ht="12.75" x14ac:dyDescent="0.15">
      <c r="A583" s="47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</row>
    <row r="584" spans="1:30" ht="12.75" x14ac:dyDescent="0.15">
      <c r="A584" s="47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</row>
    <row r="585" spans="1:30" ht="12.75" x14ac:dyDescent="0.15">
      <c r="A585" s="47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</row>
    <row r="586" spans="1:30" ht="12.75" x14ac:dyDescent="0.15">
      <c r="A586" s="47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</row>
    <row r="587" spans="1:30" ht="12.75" x14ac:dyDescent="0.15">
      <c r="A587" s="47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</row>
    <row r="588" spans="1:30" ht="12.75" x14ac:dyDescent="0.15">
      <c r="A588" s="47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</row>
    <row r="589" spans="1:30" ht="12.75" x14ac:dyDescent="0.15">
      <c r="A589" s="47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</row>
    <row r="590" spans="1:30" ht="12.75" x14ac:dyDescent="0.15">
      <c r="A590" s="47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</row>
    <row r="591" spans="1:30" ht="12.75" x14ac:dyDescent="0.15">
      <c r="A591" s="47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</row>
    <row r="592" spans="1:30" ht="12.75" x14ac:dyDescent="0.15">
      <c r="A592" s="47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</row>
    <row r="593" spans="1:30" ht="12.75" x14ac:dyDescent="0.15">
      <c r="A593" s="47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</row>
    <row r="594" spans="1:30" ht="12.75" x14ac:dyDescent="0.15">
      <c r="A594" s="47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</row>
    <row r="595" spans="1:30" ht="12.75" x14ac:dyDescent="0.15">
      <c r="A595" s="47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</row>
    <row r="596" spans="1:30" ht="12.75" x14ac:dyDescent="0.15">
      <c r="A596" s="47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</row>
    <row r="597" spans="1:30" ht="12.75" x14ac:dyDescent="0.15">
      <c r="A597" s="47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</row>
    <row r="598" spans="1:30" ht="12.75" x14ac:dyDescent="0.15">
      <c r="A598" s="47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</row>
    <row r="599" spans="1:30" ht="12.75" x14ac:dyDescent="0.15">
      <c r="A599" s="47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</row>
    <row r="600" spans="1:30" ht="12.75" x14ac:dyDescent="0.15">
      <c r="A600" s="47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</row>
    <row r="601" spans="1:30" ht="12.75" x14ac:dyDescent="0.15">
      <c r="A601" s="47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</row>
    <row r="602" spans="1:30" ht="12.75" x14ac:dyDescent="0.15">
      <c r="A602" s="47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</row>
    <row r="603" spans="1:30" ht="12.75" x14ac:dyDescent="0.15">
      <c r="A603" s="47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</row>
    <row r="604" spans="1:30" ht="12.75" x14ac:dyDescent="0.15">
      <c r="A604" s="47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</row>
    <row r="605" spans="1:30" ht="12.75" x14ac:dyDescent="0.15">
      <c r="A605" s="47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</row>
    <row r="606" spans="1:30" ht="12.75" x14ac:dyDescent="0.15">
      <c r="A606" s="47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</row>
    <row r="607" spans="1:30" ht="12.75" x14ac:dyDescent="0.15">
      <c r="A607" s="47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</row>
    <row r="608" spans="1:30" ht="12.75" x14ac:dyDescent="0.15">
      <c r="A608" s="47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</row>
    <row r="609" spans="1:30" ht="12.75" x14ac:dyDescent="0.15">
      <c r="A609" s="47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</row>
    <row r="610" spans="1:30" ht="12.75" x14ac:dyDescent="0.15">
      <c r="A610" s="47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</row>
    <row r="611" spans="1:30" ht="12.75" x14ac:dyDescent="0.15">
      <c r="A611" s="47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</row>
    <row r="612" spans="1:30" ht="12.75" x14ac:dyDescent="0.15">
      <c r="A612" s="47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</row>
    <row r="613" spans="1:30" ht="12.75" x14ac:dyDescent="0.15">
      <c r="A613" s="47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</row>
    <row r="614" spans="1:30" ht="12.75" x14ac:dyDescent="0.15">
      <c r="A614" s="47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</row>
    <row r="615" spans="1:30" ht="12.75" x14ac:dyDescent="0.15">
      <c r="A615" s="47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</row>
    <row r="616" spans="1:30" ht="12.75" x14ac:dyDescent="0.15">
      <c r="A616" s="47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</row>
    <row r="617" spans="1:30" ht="12.75" x14ac:dyDescent="0.15">
      <c r="A617" s="47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</row>
    <row r="618" spans="1:30" ht="12.75" x14ac:dyDescent="0.15">
      <c r="A618" s="47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</row>
    <row r="619" spans="1:30" ht="12.75" x14ac:dyDescent="0.15">
      <c r="A619" s="47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</row>
    <row r="620" spans="1:30" ht="12.75" x14ac:dyDescent="0.15">
      <c r="A620" s="47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</row>
    <row r="621" spans="1:30" ht="12.75" x14ac:dyDescent="0.15">
      <c r="A621" s="47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</row>
    <row r="622" spans="1:30" ht="12.75" x14ac:dyDescent="0.15">
      <c r="A622" s="47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</row>
    <row r="623" spans="1:30" ht="12.75" x14ac:dyDescent="0.15">
      <c r="A623" s="47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</row>
    <row r="624" spans="1:30" ht="12.75" x14ac:dyDescent="0.15">
      <c r="A624" s="47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</row>
    <row r="625" spans="1:30" ht="12.75" x14ac:dyDescent="0.15">
      <c r="A625" s="47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</row>
    <row r="626" spans="1:30" ht="12.75" x14ac:dyDescent="0.15">
      <c r="A626" s="47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</row>
    <row r="627" spans="1:30" ht="12.75" x14ac:dyDescent="0.15">
      <c r="A627" s="47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</row>
    <row r="628" spans="1:30" ht="12.75" x14ac:dyDescent="0.15">
      <c r="A628" s="47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</row>
    <row r="629" spans="1:30" ht="12.75" x14ac:dyDescent="0.15">
      <c r="A629" s="47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</row>
    <row r="630" spans="1:30" ht="12.75" x14ac:dyDescent="0.15">
      <c r="A630" s="47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</row>
    <row r="631" spans="1:30" ht="12.75" x14ac:dyDescent="0.15">
      <c r="A631" s="47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</row>
    <row r="632" spans="1:30" ht="12.75" x14ac:dyDescent="0.15">
      <c r="A632" s="47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</row>
    <row r="633" spans="1:30" ht="12.75" x14ac:dyDescent="0.15">
      <c r="A633" s="47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</row>
    <row r="634" spans="1:30" ht="12.75" x14ac:dyDescent="0.15">
      <c r="A634" s="47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</row>
    <row r="635" spans="1:30" ht="12.75" x14ac:dyDescent="0.15">
      <c r="A635" s="47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</row>
    <row r="636" spans="1:30" ht="12.75" x14ac:dyDescent="0.15">
      <c r="A636" s="47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</row>
    <row r="637" spans="1:30" ht="12.75" x14ac:dyDescent="0.15">
      <c r="A637" s="47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</row>
    <row r="638" spans="1:30" ht="12.75" x14ac:dyDescent="0.15">
      <c r="A638" s="47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</row>
    <row r="639" spans="1:30" ht="12.75" x14ac:dyDescent="0.15">
      <c r="A639" s="47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</row>
    <row r="640" spans="1:30" ht="12.75" x14ac:dyDescent="0.15">
      <c r="A640" s="47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</row>
    <row r="641" spans="1:30" ht="12.75" x14ac:dyDescent="0.15">
      <c r="A641" s="47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</row>
    <row r="642" spans="1:30" ht="12.75" x14ac:dyDescent="0.15">
      <c r="A642" s="47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</row>
    <row r="643" spans="1:30" ht="12.75" x14ac:dyDescent="0.15">
      <c r="A643" s="47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</row>
    <row r="644" spans="1:30" ht="12.75" x14ac:dyDescent="0.15">
      <c r="A644" s="47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</row>
    <row r="645" spans="1:30" ht="12.75" x14ac:dyDescent="0.15">
      <c r="A645" s="47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</row>
    <row r="646" spans="1:30" ht="12.75" x14ac:dyDescent="0.15">
      <c r="A646" s="47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</row>
    <row r="647" spans="1:30" ht="12.75" x14ac:dyDescent="0.15">
      <c r="A647" s="47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</row>
    <row r="648" spans="1:30" ht="12.75" x14ac:dyDescent="0.15">
      <c r="A648" s="47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</row>
    <row r="649" spans="1:30" ht="12.75" x14ac:dyDescent="0.15">
      <c r="A649" s="47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</row>
    <row r="650" spans="1:30" ht="12.75" x14ac:dyDescent="0.15">
      <c r="A650" s="47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</row>
    <row r="651" spans="1:30" ht="12.75" x14ac:dyDescent="0.15">
      <c r="A651" s="47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</row>
    <row r="652" spans="1:30" ht="12.75" x14ac:dyDescent="0.15">
      <c r="A652" s="47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</row>
    <row r="653" spans="1:30" ht="12.75" x14ac:dyDescent="0.15">
      <c r="A653" s="47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</row>
    <row r="654" spans="1:30" ht="12.75" x14ac:dyDescent="0.15">
      <c r="A654" s="47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</row>
    <row r="655" spans="1:30" ht="12.75" x14ac:dyDescent="0.15">
      <c r="A655" s="47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</row>
    <row r="656" spans="1:30" ht="12.75" x14ac:dyDescent="0.15">
      <c r="A656" s="47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</row>
    <row r="657" spans="1:30" ht="12.75" x14ac:dyDescent="0.15">
      <c r="A657" s="47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</row>
    <row r="658" spans="1:30" ht="12.75" x14ac:dyDescent="0.15">
      <c r="A658" s="47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</row>
    <row r="659" spans="1:30" ht="12.75" x14ac:dyDescent="0.15">
      <c r="A659" s="47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</row>
    <row r="660" spans="1:30" ht="12.75" x14ac:dyDescent="0.15">
      <c r="A660" s="47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</row>
    <row r="661" spans="1:30" ht="12.75" x14ac:dyDescent="0.15">
      <c r="A661" s="47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</row>
    <row r="662" spans="1:30" ht="12.75" x14ac:dyDescent="0.15">
      <c r="A662" s="47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</row>
    <row r="663" spans="1:30" ht="12.75" x14ac:dyDescent="0.15">
      <c r="A663" s="47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</row>
    <row r="664" spans="1:30" ht="12.75" x14ac:dyDescent="0.15">
      <c r="A664" s="47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</row>
    <row r="665" spans="1:30" ht="12.75" x14ac:dyDescent="0.15">
      <c r="A665" s="47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</row>
    <row r="666" spans="1:30" ht="12.75" x14ac:dyDescent="0.15">
      <c r="A666" s="47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</row>
    <row r="667" spans="1:30" ht="12.75" x14ac:dyDescent="0.15">
      <c r="A667" s="47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</row>
    <row r="668" spans="1:30" ht="12.75" x14ac:dyDescent="0.15">
      <c r="A668" s="47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</row>
    <row r="669" spans="1:30" ht="12.75" x14ac:dyDescent="0.15">
      <c r="A669" s="47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</row>
    <row r="670" spans="1:30" ht="12.75" x14ac:dyDescent="0.15">
      <c r="A670" s="47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</row>
    <row r="671" spans="1:30" ht="12.75" x14ac:dyDescent="0.15">
      <c r="A671" s="47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</row>
    <row r="672" spans="1:30" ht="12.75" x14ac:dyDescent="0.15">
      <c r="A672" s="47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</row>
    <row r="673" spans="1:30" ht="12.75" x14ac:dyDescent="0.15">
      <c r="A673" s="47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</row>
    <row r="674" spans="1:30" ht="12.75" x14ac:dyDescent="0.15">
      <c r="A674" s="47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</row>
    <row r="675" spans="1:30" ht="12.75" x14ac:dyDescent="0.15">
      <c r="A675" s="47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</row>
    <row r="676" spans="1:30" ht="12.75" x14ac:dyDescent="0.15">
      <c r="A676" s="47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</row>
    <row r="677" spans="1:30" ht="12.75" x14ac:dyDescent="0.15">
      <c r="A677" s="47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</row>
    <row r="678" spans="1:30" ht="12.75" x14ac:dyDescent="0.15">
      <c r="A678" s="47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</row>
    <row r="679" spans="1:30" ht="12.75" x14ac:dyDescent="0.15">
      <c r="A679" s="47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</row>
    <row r="680" spans="1:30" ht="12.75" x14ac:dyDescent="0.15">
      <c r="A680" s="47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</row>
    <row r="681" spans="1:30" ht="12.75" x14ac:dyDescent="0.15">
      <c r="A681" s="47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</row>
    <row r="682" spans="1:30" ht="12.75" x14ac:dyDescent="0.15">
      <c r="A682" s="47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</row>
    <row r="683" spans="1:30" ht="12.75" x14ac:dyDescent="0.15">
      <c r="A683" s="47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</row>
    <row r="684" spans="1:30" ht="12.75" x14ac:dyDescent="0.15">
      <c r="A684" s="47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</row>
    <row r="685" spans="1:30" ht="12.75" x14ac:dyDescent="0.15">
      <c r="A685" s="47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</row>
    <row r="686" spans="1:30" ht="12.75" x14ac:dyDescent="0.15">
      <c r="A686" s="47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</row>
    <row r="687" spans="1:30" ht="12.75" x14ac:dyDescent="0.15">
      <c r="A687" s="47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</row>
    <row r="688" spans="1:30" ht="12.75" x14ac:dyDescent="0.15">
      <c r="A688" s="47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</row>
    <row r="689" spans="1:30" ht="12.75" x14ac:dyDescent="0.15">
      <c r="A689" s="47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</row>
    <row r="690" spans="1:30" ht="12.75" x14ac:dyDescent="0.15">
      <c r="A690" s="47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</row>
    <row r="691" spans="1:30" ht="12.75" x14ac:dyDescent="0.15">
      <c r="A691" s="47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</row>
    <row r="692" spans="1:30" ht="12.75" x14ac:dyDescent="0.15">
      <c r="A692" s="47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</row>
    <row r="693" spans="1:30" ht="12.75" x14ac:dyDescent="0.15">
      <c r="A693" s="47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</row>
    <row r="694" spans="1:30" ht="12.75" x14ac:dyDescent="0.15">
      <c r="A694" s="47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</row>
    <row r="695" spans="1:30" ht="12.75" x14ac:dyDescent="0.15">
      <c r="A695" s="47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</row>
    <row r="696" spans="1:30" ht="12.75" x14ac:dyDescent="0.15">
      <c r="A696" s="47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</row>
    <row r="697" spans="1:30" ht="12.75" x14ac:dyDescent="0.15">
      <c r="A697" s="47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</row>
    <row r="698" spans="1:30" ht="12.75" x14ac:dyDescent="0.15">
      <c r="A698" s="47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</row>
    <row r="699" spans="1:30" ht="12.75" x14ac:dyDescent="0.15">
      <c r="A699" s="47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</row>
    <row r="700" spans="1:30" ht="12.75" x14ac:dyDescent="0.15">
      <c r="A700" s="47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</row>
    <row r="701" spans="1:30" ht="12.75" x14ac:dyDescent="0.15">
      <c r="A701" s="47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</row>
    <row r="702" spans="1:30" ht="12.75" x14ac:dyDescent="0.15">
      <c r="A702" s="47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</row>
    <row r="703" spans="1:30" ht="12.75" x14ac:dyDescent="0.15">
      <c r="A703" s="47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</row>
    <row r="704" spans="1:30" ht="12.75" x14ac:dyDescent="0.15">
      <c r="A704" s="47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</row>
    <row r="705" spans="1:30" ht="12.75" x14ac:dyDescent="0.15">
      <c r="A705" s="47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</row>
    <row r="706" spans="1:30" ht="12.75" x14ac:dyDescent="0.15">
      <c r="A706" s="47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</row>
    <row r="707" spans="1:30" ht="12.75" x14ac:dyDescent="0.15">
      <c r="A707" s="47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</row>
    <row r="708" spans="1:30" ht="12.75" x14ac:dyDescent="0.15">
      <c r="A708" s="47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</row>
    <row r="709" spans="1:30" ht="12.75" x14ac:dyDescent="0.15">
      <c r="A709" s="47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</row>
    <row r="710" spans="1:30" ht="12.75" x14ac:dyDescent="0.15">
      <c r="A710" s="47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</row>
    <row r="711" spans="1:30" ht="12.75" x14ac:dyDescent="0.15">
      <c r="A711" s="47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</row>
    <row r="712" spans="1:30" ht="12.75" x14ac:dyDescent="0.15">
      <c r="A712" s="47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</row>
    <row r="713" spans="1:30" ht="12.75" x14ac:dyDescent="0.15">
      <c r="A713" s="47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</row>
    <row r="714" spans="1:30" ht="12.75" x14ac:dyDescent="0.15">
      <c r="A714" s="47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</row>
    <row r="715" spans="1:30" ht="12.75" x14ac:dyDescent="0.15">
      <c r="A715" s="47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</row>
    <row r="716" spans="1:30" ht="12.75" x14ac:dyDescent="0.15">
      <c r="A716" s="47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</row>
    <row r="717" spans="1:30" ht="12.75" x14ac:dyDescent="0.15">
      <c r="A717" s="47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</row>
    <row r="718" spans="1:30" ht="12.75" x14ac:dyDescent="0.15">
      <c r="A718" s="47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</row>
    <row r="719" spans="1:30" ht="12.75" x14ac:dyDescent="0.15">
      <c r="A719" s="47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</row>
    <row r="720" spans="1:30" ht="12.75" x14ac:dyDescent="0.15">
      <c r="A720" s="47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</row>
    <row r="721" spans="1:30" ht="12.75" x14ac:dyDescent="0.15">
      <c r="A721" s="47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</row>
    <row r="722" spans="1:30" ht="12.75" x14ac:dyDescent="0.15">
      <c r="A722" s="47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</row>
    <row r="723" spans="1:30" ht="12.75" x14ac:dyDescent="0.15">
      <c r="A723" s="47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</row>
    <row r="724" spans="1:30" ht="12.75" x14ac:dyDescent="0.15">
      <c r="A724" s="47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</row>
    <row r="725" spans="1:30" ht="12.75" x14ac:dyDescent="0.15">
      <c r="A725" s="47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</row>
    <row r="726" spans="1:30" ht="12.75" x14ac:dyDescent="0.15">
      <c r="A726" s="47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</row>
    <row r="727" spans="1:30" ht="12.75" x14ac:dyDescent="0.15">
      <c r="A727" s="47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</row>
    <row r="728" spans="1:30" ht="12.75" x14ac:dyDescent="0.15">
      <c r="A728" s="47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</row>
    <row r="729" spans="1:30" ht="12.75" x14ac:dyDescent="0.15">
      <c r="A729" s="47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</row>
    <row r="730" spans="1:30" ht="12.75" x14ac:dyDescent="0.15">
      <c r="A730" s="47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</row>
    <row r="731" spans="1:30" ht="12.75" x14ac:dyDescent="0.15">
      <c r="A731" s="47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</row>
    <row r="732" spans="1:30" ht="12.75" x14ac:dyDescent="0.15">
      <c r="A732" s="47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</row>
    <row r="733" spans="1:30" ht="12.75" x14ac:dyDescent="0.15">
      <c r="A733" s="47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</row>
    <row r="734" spans="1:30" ht="12.75" x14ac:dyDescent="0.15">
      <c r="A734" s="47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</row>
    <row r="735" spans="1:30" ht="12.75" x14ac:dyDescent="0.15">
      <c r="A735" s="47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</row>
    <row r="736" spans="1:30" ht="12.75" x14ac:dyDescent="0.15">
      <c r="A736" s="47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</row>
    <row r="737" spans="1:30" ht="12.75" x14ac:dyDescent="0.15">
      <c r="A737" s="47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</row>
    <row r="738" spans="1:30" ht="12.75" x14ac:dyDescent="0.15">
      <c r="A738" s="47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</row>
    <row r="739" spans="1:30" ht="12.75" x14ac:dyDescent="0.15">
      <c r="A739" s="47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</row>
    <row r="740" spans="1:30" ht="12.75" x14ac:dyDescent="0.15">
      <c r="A740" s="47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</row>
    <row r="741" spans="1:30" ht="12.75" x14ac:dyDescent="0.15">
      <c r="A741" s="47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</row>
    <row r="742" spans="1:30" ht="12.75" x14ac:dyDescent="0.15">
      <c r="A742" s="47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</row>
    <row r="743" spans="1:30" ht="12.75" x14ac:dyDescent="0.15">
      <c r="A743" s="47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</row>
    <row r="744" spans="1:30" ht="12.75" x14ac:dyDescent="0.15">
      <c r="A744" s="47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</row>
    <row r="745" spans="1:30" ht="12.75" x14ac:dyDescent="0.15">
      <c r="A745" s="47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</row>
    <row r="746" spans="1:30" ht="12.75" x14ac:dyDescent="0.15">
      <c r="A746" s="47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</row>
    <row r="747" spans="1:30" ht="12.75" x14ac:dyDescent="0.15">
      <c r="A747" s="47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</row>
    <row r="748" spans="1:30" ht="12.75" x14ac:dyDescent="0.15">
      <c r="A748" s="47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</row>
    <row r="749" spans="1:30" ht="12.75" x14ac:dyDescent="0.15">
      <c r="A749" s="47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</row>
    <row r="750" spans="1:30" ht="12.75" x14ac:dyDescent="0.15">
      <c r="A750" s="47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</row>
    <row r="751" spans="1:30" ht="12.75" x14ac:dyDescent="0.15">
      <c r="A751" s="47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</row>
    <row r="752" spans="1:30" ht="12.75" x14ac:dyDescent="0.15">
      <c r="A752" s="47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</row>
    <row r="753" spans="1:30" ht="12.75" x14ac:dyDescent="0.15">
      <c r="A753" s="47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</row>
    <row r="754" spans="1:30" ht="12.75" x14ac:dyDescent="0.15">
      <c r="A754" s="47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</row>
    <row r="755" spans="1:30" ht="12.75" x14ac:dyDescent="0.15">
      <c r="A755" s="47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</row>
    <row r="756" spans="1:30" ht="12.75" x14ac:dyDescent="0.15">
      <c r="A756" s="47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</row>
    <row r="757" spans="1:30" ht="12.75" x14ac:dyDescent="0.15">
      <c r="A757" s="47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</row>
    <row r="758" spans="1:30" ht="12.75" x14ac:dyDescent="0.15">
      <c r="A758" s="47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</row>
    <row r="759" spans="1:30" ht="12.75" x14ac:dyDescent="0.15">
      <c r="A759" s="47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</row>
    <row r="760" spans="1:30" ht="12.75" x14ac:dyDescent="0.15">
      <c r="A760" s="47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</row>
    <row r="761" spans="1:30" ht="12.75" x14ac:dyDescent="0.15">
      <c r="A761" s="47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</row>
    <row r="762" spans="1:30" ht="12.75" x14ac:dyDescent="0.15">
      <c r="A762" s="47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</row>
    <row r="763" spans="1:30" ht="12.75" x14ac:dyDescent="0.15">
      <c r="A763" s="47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</row>
    <row r="764" spans="1:30" ht="12.75" x14ac:dyDescent="0.15">
      <c r="A764" s="47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</row>
    <row r="765" spans="1:30" ht="12.75" x14ac:dyDescent="0.15">
      <c r="A765" s="47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</row>
    <row r="766" spans="1:30" ht="12.75" x14ac:dyDescent="0.15">
      <c r="A766" s="47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</row>
    <row r="767" spans="1:30" ht="12.75" x14ac:dyDescent="0.15">
      <c r="A767" s="47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</row>
    <row r="768" spans="1:30" ht="12.75" x14ac:dyDescent="0.15">
      <c r="A768" s="47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</row>
    <row r="769" spans="1:30" ht="12.75" x14ac:dyDescent="0.15">
      <c r="A769" s="47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</row>
    <row r="770" spans="1:30" ht="12.75" x14ac:dyDescent="0.15">
      <c r="A770" s="47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</row>
    <row r="771" spans="1:30" ht="12.75" x14ac:dyDescent="0.15">
      <c r="A771" s="47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</row>
    <row r="772" spans="1:30" ht="12.75" x14ac:dyDescent="0.15">
      <c r="A772" s="47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</row>
    <row r="773" spans="1:30" ht="12.75" x14ac:dyDescent="0.15">
      <c r="A773" s="47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</row>
    <row r="774" spans="1:30" ht="12.75" x14ac:dyDescent="0.15">
      <c r="A774" s="47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</row>
    <row r="775" spans="1:30" ht="12.75" x14ac:dyDescent="0.15">
      <c r="A775" s="47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</row>
    <row r="776" spans="1:30" ht="12.75" x14ac:dyDescent="0.15">
      <c r="A776" s="47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</row>
    <row r="777" spans="1:30" ht="12.75" x14ac:dyDescent="0.15">
      <c r="A777" s="47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</row>
    <row r="778" spans="1:30" ht="12.75" x14ac:dyDescent="0.15">
      <c r="A778" s="47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</row>
    <row r="779" spans="1:30" ht="12.75" x14ac:dyDescent="0.15">
      <c r="A779" s="47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</row>
    <row r="780" spans="1:30" ht="12.75" x14ac:dyDescent="0.15">
      <c r="A780" s="47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</row>
    <row r="781" spans="1:30" ht="12.75" x14ac:dyDescent="0.15">
      <c r="A781" s="47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</row>
    <row r="782" spans="1:30" ht="12.75" x14ac:dyDescent="0.15">
      <c r="A782" s="47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</row>
    <row r="783" spans="1:30" ht="12.75" x14ac:dyDescent="0.15">
      <c r="A783" s="47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</row>
    <row r="784" spans="1:30" ht="12.75" x14ac:dyDescent="0.15">
      <c r="A784" s="47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</row>
    <row r="785" spans="1:30" ht="12.75" x14ac:dyDescent="0.15">
      <c r="A785" s="47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</row>
    <row r="786" spans="1:30" ht="12.75" x14ac:dyDescent="0.15">
      <c r="A786" s="47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</row>
    <row r="787" spans="1:30" ht="12.75" x14ac:dyDescent="0.15">
      <c r="A787" s="47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</row>
    <row r="788" spans="1:30" ht="12.75" x14ac:dyDescent="0.15">
      <c r="A788" s="47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</row>
    <row r="789" spans="1:30" ht="12.75" x14ac:dyDescent="0.15">
      <c r="A789" s="47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</row>
    <row r="790" spans="1:30" ht="12.75" x14ac:dyDescent="0.15">
      <c r="A790" s="47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</row>
    <row r="791" spans="1:30" ht="12.75" x14ac:dyDescent="0.15">
      <c r="A791" s="47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</row>
    <row r="792" spans="1:30" ht="12.75" x14ac:dyDescent="0.15">
      <c r="A792" s="47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</row>
    <row r="793" spans="1:30" ht="12.75" x14ac:dyDescent="0.15">
      <c r="A793" s="47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</row>
    <row r="794" spans="1:30" ht="12.75" x14ac:dyDescent="0.15">
      <c r="A794" s="47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</row>
    <row r="795" spans="1:30" ht="12.75" x14ac:dyDescent="0.15">
      <c r="A795" s="47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</row>
    <row r="796" spans="1:30" ht="12.75" x14ac:dyDescent="0.15">
      <c r="A796" s="47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</row>
    <row r="797" spans="1:30" ht="12.75" x14ac:dyDescent="0.15">
      <c r="A797" s="47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</row>
    <row r="798" spans="1:30" ht="12.75" x14ac:dyDescent="0.15">
      <c r="A798" s="47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</row>
    <row r="799" spans="1:30" ht="12.75" x14ac:dyDescent="0.15">
      <c r="A799" s="47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</row>
    <row r="800" spans="1:30" ht="12.75" x14ac:dyDescent="0.15">
      <c r="A800" s="47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</row>
    <row r="801" spans="1:30" ht="12.75" x14ac:dyDescent="0.15">
      <c r="A801" s="47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</row>
    <row r="802" spans="1:30" ht="12.75" x14ac:dyDescent="0.15">
      <c r="A802" s="47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</row>
    <row r="803" spans="1:30" ht="12.75" x14ac:dyDescent="0.15">
      <c r="A803" s="47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</row>
    <row r="804" spans="1:30" ht="12.75" x14ac:dyDescent="0.15">
      <c r="A804" s="47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</row>
    <row r="805" spans="1:30" ht="12.75" x14ac:dyDescent="0.15">
      <c r="A805" s="47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</row>
    <row r="806" spans="1:30" ht="12.75" x14ac:dyDescent="0.15">
      <c r="A806" s="47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</row>
    <row r="807" spans="1:30" ht="12.75" x14ac:dyDescent="0.15">
      <c r="A807" s="47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</row>
    <row r="808" spans="1:30" ht="12.75" x14ac:dyDescent="0.15">
      <c r="A808" s="47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</row>
    <row r="809" spans="1:30" ht="12.75" x14ac:dyDescent="0.15">
      <c r="A809" s="47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</row>
    <row r="810" spans="1:30" ht="12.75" x14ac:dyDescent="0.15">
      <c r="A810" s="47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</row>
    <row r="811" spans="1:30" ht="12.75" x14ac:dyDescent="0.15">
      <c r="A811" s="47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</row>
    <row r="812" spans="1:30" ht="12.75" x14ac:dyDescent="0.15">
      <c r="A812" s="47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</row>
    <row r="813" spans="1:30" ht="12.75" x14ac:dyDescent="0.15">
      <c r="A813" s="47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</row>
    <row r="814" spans="1:30" ht="12.75" x14ac:dyDescent="0.15">
      <c r="A814" s="47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</row>
    <row r="815" spans="1:30" ht="12.75" x14ac:dyDescent="0.15">
      <c r="A815" s="47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</row>
    <row r="816" spans="1:30" ht="12.75" x14ac:dyDescent="0.15">
      <c r="A816" s="47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</row>
    <row r="817" spans="1:30" ht="12.75" x14ac:dyDescent="0.15">
      <c r="A817" s="47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</row>
    <row r="818" spans="1:30" ht="12.75" x14ac:dyDescent="0.15">
      <c r="A818" s="47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</row>
    <row r="819" spans="1:30" ht="12.75" x14ac:dyDescent="0.15">
      <c r="A819" s="47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</row>
    <row r="820" spans="1:30" ht="12.75" x14ac:dyDescent="0.15">
      <c r="A820" s="47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</row>
    <row r="821" spans="1:30" ht="12.75" x14ac:dyDescent="0.15">
      <c r="A821" s="47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</row>
    <row r="822" spans="1:30" ht="12.75" x14ac:dyDescent="0.15">
      <c r="A822" s="47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</row>
    <row r="823" spans="1:30" ht="12.75" x14ac:dyDescent="0.15">
      <c r="A823" s="47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</row>
    <row r="824" spans="1:30" ht="12.75" x14ac:dyDescent="0.15">
      <c r="A824" s="47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</row>
    <row r="825" spans="1:30" ht="12.75" x14ac:dyDescent="0.15">
      <c r="A825" s="47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</row>
    <row r="826" spans="1:30" ht="12.75" x14ac:dyDescent="0.15">
      <c r="A826" s="47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</row>
    <row r="827" spans="1:30" ht="12.75" x14ac:dyDescent="0.15">
      <c r="A827" s="47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</row>
    <row r="828" spans="1:30" ht="12.75" x14ac:dyDescent="0.15">
      <c r="A828" s="47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</row>
    <row r="829" spans="1:30" ht="12.75" x14ac:dyDescent="0.15">
      <c r="A829" s="47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</row>
    <row r="830" spans="1:30" ht="12.75" x14ac:dyDescent="0.15">
      <c r="A830" s="47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</row>
    <row r="831" spans="1:30" ht="12.75" x14ac:dyDescent="0.15">
      <c r="A831" s="47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</row>
    <row r="832" spans="1:30" ht="12.75" x14ac:dyDescent="0.15">
      <c r="A832" s="47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</row>
    <row r="833" spans="1:30" ht="12.75" x14ac:dyDescent="0.15">
      <c r="A833" s="47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</row>
    <row r="834" spans="1:30" ht="12.75" x14ac:dyDescent="0.15">
      <c r="A834" s="47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</row>
    <row r="835" spans="1:30" ht="12.75" x14ac:dyDescent="0.15">
      <c r="A835" s="47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</row>
    <row r="836" spans="1:30" ht="12.75" x14ac:dyDescent="0.15">
      <c r="A836" s="47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</row>
    <row r="837" spans="1:30" ht="12.75" x14ac:dyDescent="0.15">
      <c r="A837" s="47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</row>
    <row r="838" spans="1:30" ht="12.75" x14ac:dyDescent="0.15">
      <c r="A838" s="47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</row>
    <row r="839" spans="1:30" ht="12.75" x14ac:dyDescent="0.15">
      <c r="A839" s="47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</row>
    <row r="840" spans="1:30" ht="12.75" x14ac:dyDescent="0.15">
      <c r="A840" s="47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</row>
    <row r="841" spans="1:30" ht="12.75" x14ac:dyDescent="0.15">
      <c r="A841" s="47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</row>
    <row r="842" spans="1:30" ht="12.75" x14ac:dyDescent="0.15">
      <c r="A842" s="47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</row>
    <row r="843" spans="1:30" ht="12.75" x14ac:dyDescent="0.15">
      <c r="A843" s="47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</row>
    <row r="844" spans="1:30" ht="12.75" x14ac:dyDescent="0.15">
      <c r="A844" s="47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</row>
    <row r="845" spans="1:30" ht="12.75" x14ac:dyDescent="0.15">
      <c r="A845" s="47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</row>
    <row r="846" spans="1:30" ht="12.75" x14ac:dyDescent="0.15">
      <c r="A846" s="47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</row>
    <row r="847" spans="1:30" ht="12.75" x14ac:dyDescent="0.15">
      <c r="A847" s="47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</row>
    <row r="848" spans="1:30" ht="12.75" x14ac:dyDescent="0.15">
      <c r="A848" s="47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</row>
    <row r="849" spans="1:30" ht="12.75" x14ac:dyDescent="0.15">
      <c r="A849" s="47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</row>
    <row r="850" spans="1:30" ht="12.75" x14ac:dyDescent="0.15">
      <c r="A850" s="47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</row>
    <row r="851" spans="1:30" ht="12.75" x14ac:dyDescent="0.15">
      <c r="A851" s="47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</row>
    <row r="852" spans="1:30" ht="12.75" x14ac:dyDescent="0.15">
      <c r="A852" s="47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</row>
    <row r="853" spans="1:30" ht="12.75" x14ac:dyDescent="0.15">
      <c r="A853" s="47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</row>
    <row r="854" spans="1:30" ht="12.75" x14ac:dyDescent="0.15">
      <c r="A854" s="47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</row>
    <row r="855" spans="1:30" ht="12.75" x14ac:dyDescent="0.15">
      <c r="A855" s="47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</row>
    <row r="856" spans="1:30" ht="12.75" x14ac:dyDescent="0.15">
      <c r="A856" s="47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</row>
    <row r="857" spans="1:30" ht="12.75" x14ac:dyDescent="0.15">
      <c r="A857" s="47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</row>
    <row r="858" spans="1:30" ht="12.75" x14ac:dyDescent="0.15">
      <c r="A858" s="47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</row>
    <row r="859" spans="1:30" ht="12.75" x14ac:dyDescent="0.15">
      <c r="A859" s="47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</row>
    <row r="860" spans="1:30" ht="12.75" x14ac:dyDescent="0.15">
      <c r="A860" s="47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</row>
    <row r="861" spans="1:30" ht="12.75" x14ac:dyDescent="0.15">
      <c r="A861" s="47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</row>
    <row r="862" spans="1:30" ht="12.75" x14ac:dyDescent="0.15">
      <c r="A862" s="47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</row>
    <row r="863" spans="1:30" ht="12.75" x14ac:dyDescent="0.15">
      <c r="A863" s="47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</row>
    <row r="864" spans="1:30" ht="12.75" x14ac:dyDescent="0.15">
      <c r="A864" s="47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</row>
    <row r="865" spans="1:30" ht="12.75" x14ac:dyDescent="0.15">
      <c r="A865" s="47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</row>
    <row r="866" spans="1:30" ht="12.75" x14ac:dyDescent="0.15">
      <c r="A866" s="47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</row>
    <row r="867" spans="1:30" ht="12.75" x14ac:dyDescent="0.15">
      <c r="A867" s="47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</row>
    <row r="868" spans="1:30" ht="12.75" x14ac:dyDescent="0.15">
      <c r="A868" s="47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</row>
    <row r="869" spans="1:30" ht="12.75" x14ac:dyDescent="0.15">
      <c r="A869" s="47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</row>
    <row r="870" spans="1:30" ht="12.75" x14ac:dyDescent="0.15">
      <c r="A870" s="47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</row>
    <row r="871" spans="1:30" ht="12.75" x14ac:dyDescent="0.15">
      <c r="A871" s="47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</row>
    <row r="872" spans="1:30" ht="12.75" x14ac:dyDescent="0.15">
      <c r="A872" s="47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</row>
    <row r="873" spans="1:30" ht="12.75" x14ac:dyDescent="0.15">
      <c r="A873" s="47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</row>
    <row r="874" spans="1:30" ht="12.75" x14ac:dyDescent="0.15">
      <c r="A874" s="47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</row>
    <row r="875" spans="1:30" ht="12.75" x14ac:dyDescent="0.15">
      <c r="A875" s="47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</row>
    <row r="876" spans="1:30" ht="12.75" x14ac:dyDescent="0.15">
      <c r="A876" s="47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</row>
    <row r="877" spans="1:30" ht="12.75" x14ac:dyDescent="0.15">
      <c r="A877" s="47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</row>
    <row r="878" spans="1:30" ht="12.75" x14ac:dyDescent="0.15">
      <c r="A878" s="47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</row>
    <row r="879" spans="1:30" ht="12.75" x14ac:dyDescent="0.15">
      <c r="A879" s="47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</row>
    <row r="880" spans="1:30" ht="12.75" x14ac:dyDescent="0.15">
      <c r="A880" s="47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</row>
    <row r="881" spans="1:30" ht="12.75" x14ac:dyDescent="0.15">
      <c r="A881" s="47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</row>
    <row r="882" spans="1:30" ht="12.75" x14ac:dyDescent="0.15">
      <c r="A882" s="47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</row>
    <row r="883" spans="1:30" ht="12.75" x14ac:dyDescent="0.15">
      <c r="A883" s="47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</row>
    <row r="884" spans="1:30" ht="12.75" x14ac:dyDescent="0.15">
      <c r="A884" s="47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</row>
    <row r="885" spans="1:30" ht="12.75" x14ac:dyDescent="0.15">
      <c r="A885" s="47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</row>
    <row r="886" spans="1:30" ht="12.75" x14ac:dyDescent="0.15">
      <c r="A886" s="47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</row>
    <row r="887" spans="1:30" ht="12.75" x14ac:dyDescent="0.15">
      <c r="A887" s="47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</row>
    <row r="888" spans="1:30" ht="12.75" x14ac:dyDescent="0.15">
      <c r="A888" s="47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</row>
    <row r="889" spans="1:30" ht="12.75" x14ac:dyDescent="0.15">
      <c r="A889" s="47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</row>
    <row r="890" spans="1:30" ht="12.75" x14ac:dyDescent="0.15">
      <c r="A890" s="47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</row>
    <row r="891" spans="1:30" ht="12.75" x14ac:dyDescent="0.15">
      <c r="A891" s="47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</row>
    <row r="892" spans="1:30" ht="12.75" x14ac:dyDescent="0.15">
      <c r="A892" s="47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</row>
    <row r="893" spans="1:30" ht="12.75" x14ac:dyDescent="0.15">
      <c r="A893" s="47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</row>
    <row r="894" spans="1:30" ht="12.75" x14ac:dyDescent="0.15">
      <c r="A894" s="47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</row>
    <row r="895" spans="1:30" ht="12.75" x14ac:dyDescent="0.15">
      <c r="A895" s="47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</row>
    <row r="896" spans="1:30" ht="12.75" x14ac:dyDescent="0.15">
      <c r="A896" s="47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</row>
    <row r="897" spans="1:30" ht="12.75" x14ac:dyDescent="0.15">
      <c r="A897" s="47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</row>
    <row r="898" spans="1:30" ht="12.75" x14ac:dyDescent="0.15">
      <c r="A898" s="47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</row>
    <row r="899" spans="1:30" ht="12.75" x14ac:dyDescent="0.15">
      <c r="A899" s="47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</row>
    <row r="900" spans="1:30" ht="12.75" x14ac:dyDescent="0.15">
      <c r="A900" s="47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</row>
    <row r="901" spans="1:30" ht="12.75" x14ac:dyDescent="0.15">
      <c r="A901" s="47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</row>
    <row r="902" spans="1:30" ht="12.75" x14ac:dyDescent="0.15">
      <c r="A902" s="47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</row>
    <row r="903" spans="1:30" ht="12.75" x14ac:dyDescent="0.15">
      <c r="A903" s="47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</row>
    <row r="904" spans="1:30" ht="12.75" x14ac:dyDescent="0.15">
      <c r="A904" s="47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</row>
    <row r="905" spans="1:30" ht="12.75" x14ac:dyDescent="0.15">
      <c r="A905" s="47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</row>
    <row r="906" spans="1:30" ht="12.75" x14ac:dyDescent="0.15">
      <c r="A906" s="47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</row>
    <row r="907" spans="1:30" ht="12.75" x14ac:dyDescent="0.15">
      <c r="A907" s="47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</row>
    <row r="908" spans="1:30" ht="12.75" x14ac:dyDescent="0.15">
      <c r="A908" s="47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</row>
    <row r="909" spans="1:30" ht="12.75" x14ac:dyDescent="0.15">
      <c r="A909" s="47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</row>
    <row r="910" spans="1:30" ht="12.75" x14ac:dyDescent="0.15">
      <c r="A910" s="47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</row>
    <row r="911" spans="1:30" ht="12.75" x14ac:dyDescent="0.15">
      <c r="A911" s="47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</row>
    <row r="912" spans="1:30" ht="12.75" x14ac:dyDescent="0.15">
      <c r="A912" s="47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</row>
    <row r="913" spans="1:30" ht="12.75" x14ac:dyDescent="0.15">
      <c r="A913" s="47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</row>
    <row r="914" spans="1:30" ht="12.75" x14ac:dyDescent="0.15">
      <c r="A914" s="47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</row>
    <row r="915" spans="1:30" ht="12.75" x14ac:dyDescent="0.15">
      <c r="A915" s="47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</row>
    <row r="916" spans="1:30" ht="12.75" x14ac:dyDescent="0.15">
      <c r="A916" s="47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</row>
    <row r="917" spans="1:30" ht="12.75" x14ac:dyDescent="0.15">
      <c r="A917" s="47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</row>
    <row r="918" spans="1:30" ht="12.75" x14ac:dyDescent="0.15">
      <c r="A918" s="47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</row>
    <row r="919" spans="1:30" ht="12.75" x14ac:dyDescent="0.15">
      <c r="A919" s="47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</row>
    <row r="920" spans="1:30" ht="12.75" x14ac:dyDescent="0.15">
      <c r="A920" s="47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</row>
    <row r="921" spans="1:30" ht="12.75" x14ac:dyDescent="0.15">
      <c r="A921" s="47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</row>
    <row r="922" spans="1:30" ht="12.75" x14ac:dyDescent="0.15">
      <c r="A922" s="47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</row>
    <row r="923" spans="1:30" ht="12.75" x14ac:dyDescent="0.15">
      <c r="A923" s="47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</row>
    <row r="924" spans="1:30" ht="12.75" x14ac:dyDescent="0.15">
      <c r="A924" s="47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</row>
    <row r="925" spans="1:30" ht="12.75" x14ac:dyDescent="0.15">
      <c r="A925" s="47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</row>
    <row r="926" spans="1:30" ht="12.75" x14ac:dyDescent="0.15">
      <c r="A926" s="47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</row>
    <row r="927" spans="1:30" ht="12.75" x14ac:dyDescent="0.15">
      <c r="A927" s="47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</row>
    <row r="928" spans="1:30" ht="12.75" x14ac:dyDescent="0.15">
      <c r="A928" s="47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</row>
    <row r="929" spans="1:30" ht="12.75" x14ac:dyDescent="0.15">
      <c r="A929" s="47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</row>
    <row r="930" spans="1:30" ht="12.75" x14ac:dyDescent="0.15">
      <c r="A930" s="47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</row>
    <row r="931" spans="1:30" ht="12.75" x14ac:dyDescent="0.15">
      <c r="A931" s="47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</row>
    <row r="932" spans="1:30" ht="12.75" x14ac:dyDescent="0.15">
      <c r="A932" s="47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</row>
    <row r="933" spans="1:30" ht="12.75" x14ac:dyDescent="0.15">
      <c r="A933" s="47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</row>
    <row r="934" spans="1:30" ht="12.75" x14ac:dyDescent="0.15">
      <c r="A934" s="47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</row>
    <row r="935" spans="1:30" ht="12.75" x14ac:dyDescent="0.15">
      <c r="A935" s="47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</row>
    <row r="936" spans="1:30" ht="12.75" x14ac:dyDescent="0.15">
      <c r="A936" s="47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</row>
    <row r="937" spans="1:30" ht="12.75" x14ac:dyDescent="0.15">
      <c r="A937" s="47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</row>
    <row r="938" spans="1:30" ht="12.75" x14ac:dyDescent="0.15">
      <c r="A938" s="47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</row>
    <row r="939" spans="1:30" ht="12.75" x14ac:dyDescent="0.15">
      <c r="A939" s="47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</row>
    <row r="940" spans="1:30" ht="12.75" x14ac:dyDescent="0.15">
      <c r="A940" s="47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</row>
    <row r="941" spans="1:30" ht="12.75" x14ac:dyDescent="0.15">
      <c r="A941" s="47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</row>
    <row r="942" spans="1:30" ht="12.75" x14ac:dyDescent="0.15">
      <c r="A942" s="47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</row>
    <row r="943" spans="1:30" ht="12.75" x14ac:dyDescent="0.15">
      <c r="A943" s="47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</row>
    <row r="944" spans="1:30" ht="12.75" x14ac:dyDescent="0.15">
      <c r="A944" s="47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</row>
    <row r="945" spans="1:30" ht="12.75" x14ac:dyDescent="0.15">
      <c r="A945" s="47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</row>
    <row r="946" spans="1:30" ht="12.75" x14ac:dyDescent="0.15">
      <c r="A946" s="47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</row>
    <row r="947" spans="1:30" ht="12.75" x14ac:dyDescent="0.15">
      <c r="A947" s="47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</row>
    <row r="948" spans="1:30" ht="12.75" x14ac:dyDescent="0.15">
      <c r="A948" s="47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</row>
    <row r="949" spans="1:30" ht="12.75" x14ac:dyDescent="0.15">
      <c r="A949" s="47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</row>
    <row r="950" spans="1:30" ht="12.75" x14ac:dyDescent="0.15">
      <c r="A950" s="47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</row>
    <row r="951" spans="1:30" ht="12.75" x14ac:dyDescent="0.15">
      <c r="A951" s="47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</row>
    <row r="952" spans="1:30" ht="12.75" x14ac:dyDescent="0.15">
      <c r="A952" s="47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</row>
    <row r="953" spans="1:30" ht="12.75" x14ac:dyDescent="0.15">
      <c r="A953" s="47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</row>
    <row r="954" spans="1:30" ht="12.75" x14ac:dyDescent="0.15">
      <c r="A954" s="47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</row>
    <row r="955" spans="1:30" ht="12.75" x14ac:dyDescent="0.15">
      <c r="A955" s="47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</row>
    <row r="956" spans="1:30" ht="12.75" x14ac:dyDescent="0.15">
      <c r="A956" s="47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</row>
    <row r="957" spans="1:30" ht="12.75" x14ac:dyDescent="0.15">
      <c r="A957" s="47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</row>
    <row r="958" spans="1:30" ht="12.75" x14ac:dyDescent="0.15">
      <c r="A958" s="47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</row>
    <row r="959" spans="1:30" ht="12.75" x14ac:dyDescent="0.15">
      <c r="A959" s="47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</row>
    <row r="960" spans="1:30" ht="12.75" x14ac:dyDescent="0.15">
      <c r="A960" s="47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</row>
    <row r="961" spans="1:30" ht="12.75" x14ac:dyDescent="0.15">
      <c r="A961" s="47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</row>
    <row r="962" spans="1:30" ht="12.75" x14ac:dyDescent="0.15">
      <c r="A962" s="47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</row>
    <row r="963" spans="1:30" ht="12.75" x14ac:dyDescent="0.15">
      <c r="A963" s="47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</row>
    <row r="964" spans="1:30" ht="12.75" x14ac:dyDescent="0.15">
      <c r="A964" s="47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</row>
    <row r="965" spans="1:30" ht="12.75" x14ac:dyDescent="0.15">
      <c r="A965" s="47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</row>
    <row r="966" spans="1:30" ht="12.75" x14ac:dyDescent="0.15">
      <c r="A966" s="47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</row>
    <row r="967" spans="1:30" ht="12.75" x14ac:dyDescent="0.15">
      <c r="A967" s="47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</row>
    <row r="968" spans="1:30" ht="12.75" x14ac:dyDescent="0.15">
      <c r="A968" s="47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</row>
    <row r="969" spans="1:30" ht="12.75" x14ac:dyDescent="0.15">
      <c r="A969" s="47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</row>
    <row r="970" spans="1:30" ht="12.75" x14ac:dyDescent="0.15">
      <c r="A970" s="47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</row>
    <row r="971" spans="1:30" ht="12.75" x14ac:dyDescent="0.15">
      <c r="A971" s="47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</row>
    <row r="972" spans="1:30" ht="12.75" x14ac:dyDescent="0.15">
      <c r="A972" s="47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</row>
    <row r="973" spans="1:30" ht="12.75" x14ac:dyDescent="0.15">
      <c r="A973" s="47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</row>
    <row r="974" spans="1:30" ht="12.75" x14ac:dyDescent="0.15">
      <c r="A974" s="47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</row>
    <row r="975" spans="1:30" ht="12.75" x14ac:dyDescent="0.15">
      <c r="A975" s="47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</row>
    <row r="976" spans="1:30" ht="12.75" x14ac:dyDescent="0.15">
      <c r="A976" s="47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</row>
    <row r="977" spans="1:30" ht="12.75" x14ac:dyDescent="0.15">
      <c r="A977" s="47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</row>
    <row r="978" spans="1:30" ht="12.75" x14ac:dyDescent="0.15">
      <c r="A978" s="47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</row>
    <row r="979" spans="1:30" ht="12.75" x14ac:dyDescent="0.15">
      <c r="A979" s="47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</row>
    <row r="980" spans="1:30" ht="12.75" x14ac:dyDescent="0.15">
      <c r="A980" s="47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</row>
    <row r="981" spans="1:30" ht="12.75" x14ac:dyDescent="0.15">
      <c r="A981" s="47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</row>
    <row r="982" spans="1:30" ht="12.75" x14ac:dyDescent="0.15">
      <c r="A982" s="47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</row>
    <row r="983" spans="1:30" ht="12.75" x14ac:dyDescent="0.15">
      <c r="A983" s="47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</row>
    <row r="984" spans="1:30" ht="12.75" x14ac:dyDescent="0.15">
      <c r="A984" s="47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</row>
    <row r="985" spans="1:30" ht="12.75" x14ac:dyDescent="0.15">
      <c r="A985" s="47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</row>
    <row r="986" spans="1:30" ht="12.75" x14ac:dyDescent="0.15">
      <c r="A986" s="47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</row>
    <row r="987" spans="1:30" ht="12.75" x14ac:dyDescent="0.15">
      <c r="A987" s="47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</row>
    <row r="988" spans="1:30" ht="12.75" x14ac:dyDescent="0.15">
      <c r="A988" s="47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</row>
    <row r="989" spans="1:30" ht="12.75" x14ac:dyDescent="0.15">
      <c r="A989" s="47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</row>
    <row r="990" spans="1:30" ht="12.75" x14ac:dyDescent="0.15">
      <c r="A990" s="47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</row>
    <row r="991" spans="1:30" ht="12.75" x14ac:dyDescent="0.15">
      <c r="A991" s="47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</row>
    <row r="992" spans="1:30" ht="12.75" x14ac:dyDescent="0.15">
      <c r="A992" s="47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</row>
    <row r="993" spans="1:30" ht="12.75" x14ac:dyDescent="0.15">
      <c r="A993" s="47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</row>
    <row r="994" spans="1:30" ht="12.75" x14ac:dyDescent="0.15">
      <c r="A994" s="47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</row>
    <row r="995" spans="1:30" ht="12.75" x14ac:dyDescent="0.15">
      <c r="A995" s="47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</row>
    <row r="996" spans="1:30" ht="12.75" x14ac:dyDescent="0.15">
      <c r="A996" s="47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</row>
    <row r="997" spans="1:30" ht="12.75" x14ac:dyDescent="0.15">
      <c r="A997" s="47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</row>
    <row r="998" spans="1:30" ht="12.75" x14ac:dyDescent="0.15">
      <c r="A998" s="47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</row>
  </sheetData>
  <conditionalFormatting sqref="B6:O370">
    <cfRule type="containsText" dxfId="22983" priority="1" operator="containsText" text="1">
      <formula>NOT(ISERROR(SEARCH(("1"),(B6))))</formula>
    </cfRule>
  </conditionalFormatting>
  <conditionalFormatting sqref="B6:O370">
    <cfRule type="containsText" dxfId="22982" priority="2" operator="containsText" text="0,5">
      <formula>NOT(ISERROR(SEARCH(("0,5"),(B6))))</formula>
    </cfRule>
  </conditionalFormatting>
  <conditionalFormatting sqref="P5:P998">
    <cfRule type="cellIs" dxfId="22981" priority="3" operator="between">
      <formula>1</formula>
      <formula>1.6</formula>
    </cfRule>
  </conditionalFormatting>
  <conditionalFormatting sqref="P5:P998">
    <cfRule type="cellIs" dxfId="22980" priority="4" operator="between">
      <formula>2</formula>
      <formula>2.6</formula>
    </cfRule>
  </conditionalFormatting>
  <conditionalFormatting sqref="P5:P998">
    <cfRule type="cellIs" dxfId="22979" priority="5" operator="between">
      <formula>3</formula>
      <formula>5</formula>
    </cfRule>
  </conditionalFormatting>
  <conditionalFormatting sqref="P5:P998">
    <cfRule type="cellIs" dxfId="22978" priority="6" operator="equal">
      <formula>0</formula>
    </cfRule>
  </conditionalFormatting>
  <conditionalFormatting sqref="B6:O370">
    <cfRule type="containsText" dxfId="22977" priority="7" operator="containsText" text="1">
      <formula>NOT(ISERROR(SEARCH(("1"),(B6))))</formula>
    </cfRule>
  </conditionalFormatting>
  <conditionalFormatting sqref="B6:O370">
    <cfRule type="containsText" dxfId="22976" priority="8" operator="containsText" text="0,5">
      <formula>NOT(ISERROR(SEARCH(("0,5"),(B6))))</formula>
    </cfRule>
  </conditionalFormatting>
  <conditionalFormatting sqref="P6:P370">
    <cfRule type="containsText" dxfId="22975" priority="9" operator="containsText" text="0">
      <formula>NOT(ISERROR(SEARCH(("0"),(P6))))</formula>
    </cfRule>
  </conditionalFormatting>
  <conditionalFormatting sqref="P6:P370">
    <cfRule type="cellIs" dxfId="22974" priority="10" operator="between">
      <formula>1</formula>
      <formula>1.6</formula>
    </cfRule>
  </conditionalFormatting>
  <conditionalFormatting sqref="P6:P370">
    <cfRule type="cellIs" dxfId="22973" priority="11" operator="between">
      <formula>2</formula>
      <formula>2.6</formula>
    </cfRule>
  </conditionalFormatting>
  <conditionalFormatting sqref="P6:P370">
    <cfRule type="cellIs" dxfId="22972" priority="12" operator="between">
      <formula>3</formula>
      <formula>6</formula>
    </cfRule>
  </conditionalFormatting>
  <pageMargins left="0" right="0" top="0" bottom="0" header="0" footer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24D4-FAE8-4B0F-8737-97E6310FDD19}">
  <sheetPr>
    <tabColor theme="1" tint="4.9989318521683403E-2"/>
  </sheetPr>
  <dimension ref="A2:S12"/>
  <sheetViews>
    <sheetView topLeftCell="I14" workbookViewId="0">
      <selection activeCell="Q26" sqref="Q26"/>
    </sheetView>
  </sheetViews>
  <sheetFormatPr defaultRowHeight="12.75" x14ac:dyDescent="0.15"/>
  <cols>
    <col min="2" max="2" width="14.15625" bestFit="1" customWidth="1"/>
    <col min="3" max="3" width="10.65234375" customWidth="1"/>
    <col min="4" max="4" width="10.3828125" customWidth="1"/>
    <col min="6" max="6" width="10.24609375" customWidth="1"/>
    <col min="7" max="7" width="10.65234375" customWidth="1"/>
    <col min="8" max="8" width="11.4609375" customWidth="1"/>
    <col min="9" max="9" width="10.515625" customWidth="1"/>
    <col min="10" max="10" width="10.65234375" customWidth="1"/>
    <col min="11" max="11" width="11.8671875" customWidth="1"/>
    <col min="12" max="12" width="9.4375" customWidth="1"/>
    <col min="13" max="13" width="10.24609375" customWidth="1"/>
    <col min="14" max="14" width="10.515625" customWidth="1"/>
    <col min="15" max="15" width="16.046875" bestFit="1" customWidth="1"/>
    <col min="16" max="16" width="8.08984375" customWidth="1"/>
    <col min="17" max="17" width="13.6171875" bestFit="1" customWidth="1"/>
    <col min="19" max="19" width="10.65234375" bestFit="1" customWidth="1"/>
  </cols>
  <sheetData>
    <row r="2" spans="1:19" x14ac:dyDescent="0.15"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</row>
    <row r="3" spans="1:19" ht="20.25" x14ac:dyDescent="0.3">
      <c r="A3" s="117"/>
      <c r="B3" s="117"/>
      <c r="C3" s="120" t="s">
        <v>37</v>
      </c>
      <c r="D3" s="120" t="s">
        <v>38</v>
      </c>
      <c r="E3" s="120" t="s">
        <v>39</v>
      </c>
      <c r="F3" s="120" t="s">
        <v>40</v>
      </c>
      <c r="G3" s="120" t="s">
        <v>41</v>
      </c>
      <c r="H3" s="120" t="s">
        <v>42</v>
      </c>
      <c r="I3" s="120" t="s">
        <v>43</v>
      </c>
      <c r="J3" s="120" t="s">
        <v>44</v>
      </c>
      <c r="K3" s="120" t="s">
        <v>45</v>
      </c>
      <c r="L3" s="120" t="s">
        <v>46</v>
      </c>
      <c r="M3" s="120" t="s">
        <v>47</v>
      </c>
      <c r="N3" s="120" t="s">
        <v>48</v>
      </c>
      <c r="O3" s="120" t="s">
        <v>49</v>
      </c>
      <c r="P3" s="120" t="s">
        <v>1</v>
      </c>
      <c r="Q3" s="120" t="s">
        <v>50</v>
      </c>
      <c r="R3" s="120" t="s">
        <v>51</v>
      </c>
      <c r="S3" s="121"/>
    </row>
    <row r="4" spans="1:19" x14ac:dyDescent="0.15">
      <c r="A4" s="117"/>
      <c r="B4" s="118" t="s">
        <v>28</v>
      </c>
      <c r="C4" s="119">
        <f>'S1'!AJ6+'S2'!AJ6+'S3'!AJ6+'S4'!AJ6+'S5'!AH6+'S5'!AH25+'S5'!AH44</f>
        <v>168</v>
      </c>
      <c r="D4" s="119">
        <f>'S5'!AH62+'S5'!AH81+'S5'!AH100+'S5'!AH119+'S6'!AJ5+'S7'!AJ5+'S8'!AJ5+'S9'!AH5+'S9'!AH24+'S9'!AH43+'S9'!AH62</f>
        <v>168</v>
      </c>
      <c r="E4" s="119">
        <f>'S9'!AH81+'S9'!AH100+'S10'!AJ5+'S11'!AJ5+'S12'!AJ5+'S13'!AJ5</f>
        <v>151</v>
      </c>
      <c r="F4" s="119">
        <f>'S14'!AJ5+'S15'!AJ5+'S16'!AJ5+'S17'!AJ5+'S18'!AH5+'S18'!AH24</f>
        <v>162.25</v>
      </c>
      <c r="G4" s="119">
        <f>'S18'!AH43+'S18'!AH62+'S18'!AH81+'S18'!AH100+'S19'!AJ5+'S20'!AJ5+'S21'!AJ5+'S22'!AH5+'S22'!AH24+'S22'!AH43+'S22'!AH62+'S22'!AH81</f>
        <v>99.5</v>
      </c>
      <c r="H4" s="119">
        <f>'S22'!AJ5+'S23'!AJ5+'S24'!AJ5+'S25'!AJ5+'S26'!AJ5</f>
        <v>135</v>
      </c>
      <c r="I4" s="119"/>
      <c r="J4" s="119"/>
      <c r="K4" s="119"/>
      <c r="L4" s="119"/>
      <c r="M4" s="119"/>
      <c r="N4" s="119"/>
      <c r="O4" s="119">
        <f>SUM(C4:N4)</f>
        <v>883.75</v>
      </c>
      <c r="P4" s="119">
        <v>40</v>
      </c>
      <c r="Q4" s="119">
        <v>1758</v>
      </c>
      <c r="R4" s="120">
        <f>Q4-O4</f>
        <v>874.25</v>
      </c>
    </row>
    <row r="5" spans="1:19" x14ac:dyDescent="0.15">
      <c r="A5" s="117"/>
      <c r="B5" s="118" t="s">
        <v>27</v>
      </c>
      <c r="C5" s="119">
        <f>SUM('S1'!AJ4+'S2'!AJ4+'S3'!AJ4+'S4'!AJ4+'S5'!AH4+'S5'!AH23+'S5'!AH42)</f>
        <v>159</v>
      </c>
      <c r="D5" s="119">
        <f>'S1'!AJ4+'S2'!AJ4+'S3'!AJ4+'S4'!AJ4+'S5'!AH4+'S5'!AH23+'S5'!AH42</f>
        <v>159</v>
      </c>
      <c r="E5" s="119">
        <f>'S9'!AH80+'S9'!AH99+'S10'!AJ4+'S11'!AJ4+'S12'!AJ4+'S13'!AJ4</f>
        <v>83.5</v>
      </c>
      <c r="F5" s="119">
        <f>'S14'!AJ4+'S15'!AJ4+'S16'!AJ4+'S17'!AJ4+'S18'!AH4+'S18'!AH23</f>
        <v>48</v>
      </c>
      <c r="G5" s="119">
        <f>'S18'!AJ4+'S19'!AJ4+'S20'!AJ4+'S21'!AJ4+'S22'!AH4+'S22'!AH23+'S22'!AH42+'S22'!AH61+'S22'!AH80</f>
        <v>0</v>
      </c>
      <c r="H5" s="119">
        <f>'S22'!AH99+'S22'!AH118+'S23'!AJ4+'S24'!AJ4+'S25'!AJ4+'S26'!AJ4</f>
        <v>54</v>
      </c>
      <c r="I5" s="119"/>
      <c r="J5" s="119"/>
      <c r="K5" s="119"/>
      <c r="L5" s="119"/>
      <c r="M5" s="119"/>
      <c r="N5" s="119"/>
      <c r="O5" s="119">
        <f t="shared" ref="O5:O12" si="0">SUM(C5:N5)</f>
        <v>503.5</v>
      </c>
      <c r="P5" s="119">
        <v>30</v>
      </c>
      <c r="Q5" s="119">
        <v>1318.5</v>
      </c>
      <c r="R5" s="120">
        <f t="shared" ref="R5:R12" si="1">Q5-O5</f>
        <v>815</v>
      </c>
    </row>
    <row r="6" spans="1:19" x14ac:dyDescent="0.15">
      <c r="A6" s="117"/>
      <c r="B6" s="118" t="s">
        <v>52</v>
      </c>
      <c r="C6" s="119">
        <f>'S1'!AJ5+'S2'!AJ5+'S3'!AJ5+'S4'!AJ5+'S5'!AH5+'S5'!AH24+'S5'!AH43</f>
        <v>0</v>
      </c>
      <c r="D6" s="119">
        <f>'S5'!AH72+'S5'!AH91+'S5'!AH110+'S6'!AJ15+'S7'!AJ15+'S8'!AJ15</f>
        <v>0</v>
      </c>
      <c r="E6" s="124"/>
      <c r="F6" s="124"/>
      <c r="G6" s="124"/>
      <c r="H6" s="124"/>
      <c r="I6" s="119"/>
      <c r="J6" s="119"/>
      <c r="K6" s="119"/>
      <c r="L6" s="119"/>
      <c r="M6" s="119"/>
      <c r="N6" s="119"/>
      <c r="O6" s="119">
        <f t="shared" si="0"/>
        <v>0</v>
      </c>
      <c r="P6" s="119">
        <v>40</v>
      </c>
      <c r="Q6" s="119">
        <v>1758</v>
      </c>
      <c r="R6" s="120">
        <f t="shared" si="1"/>
        <v>1758</v>
      </c>
    </row>
    <row r="7" spans="1:19" x14ac:dyDescent="0.15">
      <c r="A7" s="117"/>
      <c r="B7" s="118" t="s">
        <v>30</v>
      </c>
      <c r="C7" s="119">
        <f>'S1'!AJ7+'S2'!AJ7+'S3'!AJ7+'S4'!AJ7+'S5'!AH7+'S5'!AH26+'S5'!AH45</f>
        <v>84</v>
      </c>
      <c r="D7" s="119">
        <f>'S5'!AH64+'S5'!AH83+'S5'!AH102+'S6'!AJ7+'S7'!AJ7+'S8'!AJ7+'S9'!AH7+'S9'!AH26+'S9'!AH45+'S9'!AH64</f>
        <v>80</v>
      </c>
      <c r="E7" s="119">
        <f>'S9'!AH84+'S9'!AH102+'S10'!AJ7+'S11'!AJ7+'S12'!AJ7+'S13'!AJ7</f>
        <v>70</v>
      </c>
      <c r="F7" s="119">
        <f>'S14'!AJ7+'S15'!AJ7+'S16'!AJ7+'S17'!AJ7+'S18'!AH7+'S18'!AH26</f>
        <v>62</v>
      </c>
      <c r="G7" s="119">
        <f>'S18'!AH83+'S18'!AH102+'S19'!AJ7+'S20'!AJ7+'S21'!AJ7+'S22'!AH7+'S22'!AH26+'S22'!AH45+'S22'!AH64+'S22'!AH83</f>
        <v>100</v>
      </c>
      <c r="H7" s="119">
        <f>'S22'!AH102+'S22'!AH121+'S23'!AJ7+'S24'!AJ7+'S25'!AJ7+'S26'!AJ7</f>
        <v>67</v>
      </c>
      <c r="I7" s="119"/>
      <c r="J7" s="119"/>
      <c r="K7" s="119"/>
      <c r="L7" s="119"/>
      <c r="M7" s="119"/>
      <c r="N7" s="119"/>
      <c r="O7" s="119">
        <f t="shared" si="0"/>
        <v>463</v>
      </c>
      <c r="P7" s="119">
        <v>20</v>
      </c>
      <c r="Q7" s="119">
        <v>879</v>
      </c>
      <c r="R7" s="120">
        <f t="shared" si="1"/>
        <v>416</v>
      </c>
    </row>
    <row r="8" spans="1:19" x14ac:dyDescent="0.15">
      <c r="A8" s="117"/>
      <c r="B8" s="118" t="s">
        <v>31</v>
      </c>
      <c r="C8" s="119">
        <f>'S1'!AJ9+'S2'!AJ9+'S3'!AJ9+'S4'!AJ9+'S5'!AH9+'S5'!AH28+'S5'!AH47</f>
        <v>124</v>
      </c>
      <c r="D8" s="119">
        <f>'S5'!AH65+'S5'!AH84+'S5'!AH103+'S6'!AJ8+'S7'!AJ8+'S8'!AJ8+'S9'!AH8+'S9'!AH26+'S9'!AH46+'S9'!AH65</f>
        <v>118</v>
      </c>
      <c r="E8" s="119">
        <f>'S9'!AH84+'S9'!AH103+'S10'!AJ8+'S11'!AJ8+'S12'!AJ8+'S13'!AJ8</f>
        <v>122</v>
      </c>
      <c r="F8" s="119">
        <f>'S14'!AJ8+'S15'!AJ8+'S16'!AJ8+'S17'!AJ8+'S18'!AH9+'S18'!AH27</f>
        <v>136.5</v>
      </c>
      <c r="G8" s="119">
        <f>'S18'!AH65+'S18'!AH84+'S18'!AH103+'S19'!AJ8+'S20'!AJ8+'S21'!AJ8+'S22'!AH8+'S22'!AH27+'S22'!AH46+'S22'!AH65+'S22'!AH84</f>
        <v>124</v>
      </c>
      <c r="H8" s="119">
        <f>'S22'!AH103+'S22'!AH122+'S23'!AJ8+'S24'!AJ8+'S25'!AJ8+'S26'!AJ8</f>
        <v>112</v>
      </c>
      <c r="I8" s="119"/>
      <c r="J8" s="119"/>
      <c r="K8" s="119"/>
      <c r="L8" s="119"/>
      <c r="M8" s="119"/>
      <c r="N8" s="119"/>
      <c r="O8" s="119">
        <f t="shared" si="0"/>
        <v>736.5</v>
      </c>
      <c r="P8" s="119">
        <v>30</v>
      </c>
      <c r="Q8" s="119">
        <v>1318.5</v>
      </c>
      <c r="R8" s="120">
        <f t="shared" si="1"/>
        <v>582</v>
      </c>
    </row>
    <row r="9" spans="1:19" x14ac:dyDescent="0.15">
      <c r="A9" s="117"/>
      <c r="B9" s="118" t="s">
        <v>32</v>
      </c>
      <c r="C9" s="119">
        <f>'S1'!AJ10+'S2'!AJ10+'S3'!AJ10+'S4'!AJ10+'S5'!AH10+'S5'!AH29+'S5'!AH47</f>
        <v>134</v>
      </c>
      <c r="D9" s="119">
        <f>'S5'!AH66+'S5'!AH85+'S5'!AH104+'S6'!AJ9+'S7'!AJ9+'S8'!AJ9+'S9'!AH9+'S9'!AH28+'S9'!AH47+'S9'!AH66</f>
        <v>126</v>
      </c>
      <c r="E9" s="119">
        <f>'S9'!AH85+'S9'!AH104+'S10'!AJ9+'S11'!AJ9+'S12'!AH66+'S13'!AJ9</f>
        <v>90</v>
      </c>
      <c r="F9" s="119">
        <f>'S14'!AJ9+'S15'!AJ9+'S16'!AJ9+'S17'!AJ9+'S18'!AH9+'S18'!AH28</f>
        <v>144</v>
      </c>
      <c r="G9" s="119">
        <f>'S18'!AH66+'S18'!AH85+'S18'!AH104+'S19'!AJ9+'S20'!AJ9+'S21'!AJ9+'S22'!AH9+'S22'!AH28+'S22'!AH47+'S22'!AH66+'S22'!AH85</f>
        <v>122</v>
      </c>
      <c r="H9" s="119">
        <f>'S22'!AH104+'S23'!AJ9+'S24'!AJ9+'S25'!AJ9+'S26'!AJ9</f>
        <v>74</v>
      </c>
      <c r="I9" s="119"/>
      <c r="J9" s="119"/>
      <c r="K9" s="119"/>
      <c r="L9" s="119"/>
      <c r="M9" s="119"/>
      <c r="N9" s="119"/>
      <c r="O9" s="119">
        <f t="shared" si="0"/>
        <v>690</v>
      </c>
      <c r="P9" s="119">
        <v>30</v>
      </c>
      <c r="Q9" s="119">
        <v>1318.5</v>
      </c>
      <c r="R9" s="120">
        <f t="shared" si="1"/>
        <v>628.5</v>
      </c>
    </row>
    <row r="10" spans="1:19" x14ac:dyDescent="0.15">
      <c r="A10" s="117"/>
      <c r="B10" s="118" t="s">
        <v>33</v>
      </c>
      <c r="C10" s="119">
        <f>'S1'!AJ11+'S2'!AJ11+'S3'!AJ11+'S4'!AJ11+'S5'!AH11+'S5'!AH30+'S5'!AH49</f>
        <v>149</v>
      </c>
      <c r="D10" s="119">
        <f>'S5'!AH67+'S5'!AH86+'S5'!AH105+'S6'!AJ10+'S7'!AJ10+'S8'!AJ10+'S9'!AH10+'S9'!AH29+'S9'!AH48+'S9'!AH67</f>
        <v>168</v>
      </c>
      <c r="E10" s="119">
        <f>'S9'!AH86+'S9'!AH105+'S10'!AJ10+'S11'!AJ10+'S12'!AJ10+'S13'!AJ10</f>
        <v>160</v>
      </c>
      <c r="F10" s="119">
        <f>'S14'!AJ10+'S15'!AJ10+'S16'!AJ10+'S17'!AJ10+'S18'!AH10+'S18'!AH29+'S18'!AH48</f>
        <v>152.5</v>
      </c>
      <c r="G10" s="119">
        <f>'S20'!AJ12+'S21'!AJ12+'S22'!AH12+'S22'!AH31+'S22'!AH50+'S22'!AH69+'S22'!AH88</f>
        <v>84</v>
      </c>
      <c r="H10" s="119">
        <f>'S22'!AH105+'S23'!AJ10+'S24'!AJ10+'S25'!AJ10+'S26'!AJ9</f>
        <v>132</v>
      </c>
      <c r="I10" s="119"/>
      <c r="J10" s="119"/>
      <c r="K10" s="119"/>
      <c r="L10" s="119"/>
      <c r="M10" s="119"/>
      <c r="N10" s="119"/>
      <c r="O10" s="119">
        <f t="shared" si="0"/>
        <v>845.5</v>
      </c>
      <c r="P10" s="119">
        <v>40</v>
      </c>
      <c r="Q10" s="119">
        <v>1758</v>
      </c>
      <c r="R10" s="120">
        <f t="shared" si="1"/>
        <v>912.5</v>
      </c>
    </row>
    <row r="11" spans="1:19" x14ac:dyDescent="0.15">
      <c r="B11" s="118" t="s">
        <v>34</v>
      </c>
      <c r="C11" s="123"/>
      <c r="D11" s="124"/>
      <c r="E11" s="119">
        <f>'S9'!AH87+'S9'!AH106+'S10'!AJ11+'S11'!AJ11+'S12'!AJ11+'S13'!AJ11</f>
        <v>80</v>
      </c>
      <c r="F11" s="119">
        <f>'S14'!AJ11+'S15'!AJ11+'S16'!AJ11+'S17'!AJ11+'S18'!AH11+'S18'!AH30</f>
        <v>112.5</v>
      </c>
      <c r="G11" s="119">
        <f>'S18'!AH68+'S18'!AH87+'S18'!AH106+'S19'!AJ11+'S20'!AJ11+'S21'!AJ11+'S22'!AH11+'S22'!AH30+'S22'!AH49+'S22'!AH68+'S22'!AH87</f>
        <v>160</v>
      </c>
      <c r="H11" s="119">
        <f>'S22'!AH106+'S23'!AJ11+'S24'!AJ11++'S25'!AJ11+'S26'!AJ11</f>
        <v>98</v>
      </c>
      <c r="I11" s="119"/>
      <c r="J11" s="119"/>
      <c r="K11" s="119"/>
      <c r="L11" s="119"/>
      <c r="M11" s="119"/>
      <c r="N11" s="119"/>
      <c r="O11" s="119">
        <f t="shared" si="0"/>
        <v>450.5</v>
      </c>
      <c r="P11" s="119">
        <v>30</v>
      </c>
      <c r="Q11" s="119">
        <v>1318.5</v>
      </c>
      <c r="R11" s="120">
        <f t="shared" si="1"/>
        <v>868</v>
      </c>
    </row>
    <row r="12" spans="1:19" x14ac:dyDescent="0.15">
      <c r="B12" s="118" t="s">
        <v>35</v>
      </c>
      <c r="C12" s="123"/>
      <c r="D12" s="124"/>
      <c r="E12" s="124"/>
      <c r="F12" s="124"/>
      <c r="G12" s="119">
        <f>'S20'!AJ12+'S21'!AJ12+'S22'!AH12+'S22'!AH31+'S22'!AH50+'S22'!AH69+'S22'!AH88</f>
        <v>84</v>
      </c>
      <c r="H12" s="119">
        <f>'S22'!AH107+'S23'!AJ12+'S24'!AJ12+'S25'!AJ12+'S26'!AJ12</f>
        <v>138</v>
      </c>
      <c r="I12" s="119"/>
      <c r="J12" s="119"/>
      <c r="K12" s="119"/>
      <c r="L12" s="119"/>
      <c r="M12" s="119"/>
      <c r="N12" s="119"/>
      <c r="O12" s="119">
        <f t="shared" si="0"/>
        <v>222</v>
      </c>
      <c r="P12" s="122">
        <v>30</v>
      </c>
      <c r="Q12" s="119">
        <v>1318.5</v>
      </c>
      <c r="R12" s="120">
        <f t="shared" si="1"/>
        <v>1096.5</v>
      </c>
    </row>
  </sheetData>
  <sheetProtection algorithmName="SHA-512" hashValue="UK6fdncEKlilBwpjwLW6hze0BVdUdCd391adQ5x+BMeHC67evR8eDKETjJP+3v7ArTMX6FnYNQn3Bc6/adAMLQ==" saltValue="KD48HymTfGBKxzrqdwzpHw==" spinCount="100000" sheet="1" objects="1" scenarios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95465D64-D12A-4BC3-994D-ED9492C6A3D7}">
          <x14:formula1>
            <xm:f>Personal!$A$2:$A$50</xm:f>
          </x14:formula1>
          <xm:sqref>B4:B10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rgb="FFFFFFFF"/>
    <outlinePr summaryBelow="0" summaryRight="0"/>
    <pageSetUpPr fitToPage="1"/>
  </sheetPr>
  <dimension ref="A1:AJ1000"/>
  <sheetViews>
    <sheetView workbookViewId="0">
      <selection activeCell="E17" sqref="E17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24.00390625" customWidth="1"/>
    <col min="4" max="4" width="15.238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  <col min="35" max="35" width="13.078125" customWidth="1"/>
    <col min="36" max="36" width="15.23828125" customWidth="1"/>
  </cols>
  <sheetData>
    <row r="1" spans="1:36" ht="64.5" customHeight="1" x14ac:dyDescent="0.15">
      <c r="A1" s="6">
        <v>2</v>
      </c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/>
      <c r="AJ2" s="5">
        <v>36</v>
      </c>
    </row>
    <row r="3" spans="1:36" ht="15.75" customHeight="1" x14ac:dyDescent="0.15">
      <c r="A3" s="10"/>
      <c r="B3" s="11" t="s">
        <v>53</v>
      </c>
      <c r="C3" s="12">
        <v>45292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>
        <f>AH20</f>
        <v>0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8"/>
      <c r="AF4" s="8"/>
      <c r="AG4" s="8"/>
      <c r="AH4" s="1">
        <f t="shared" ref="AH4:AH19" si="0">SUM(E4:AG4)/2</f>
        <v>0</v>
      </c>
      <c r="AI4" s="1"/>
      <c r="AJ4" s="1">
        <f>AH4+AH23+AH42+AH61+AH80+AH99+AH118</f>
        <v>24</v>
      </c>
    </row>
    <row r="5" spans="1:36" ht="15.75" customHeight="1" x14ac:dyDescent="0.15">
      <c r="A5" s="10"/>
      <c r="B5" s="18" t="s">
        <v>52</v>
      </c>
      <c r="C5" s="19" t="str">
        <f>IF(ISNA(VLOOKUP(B5,Personal!$A$2:$D$21,2,FALSE)),,VLOOKUP(B5,Personal!$A$2:$D$21,2,FALSE))</f>
        <v>Yeray Romero</v>
      </c>
      <c r="D5" s="19" t="str">
        <f>IF(ISNA(VLOOKUP(B5,Personal!$A$2:$D$23,3,FALSE)),,VLOOKUP(B5,Personal!$A$2:$D$32,3,FALSE))</f>
        <v>Comercial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1"/>
      <c r="T5" s="1"/>
      <c r="U5" s="1"/>
      <c r="V5" s="1"/>
      <c r="W5" s="1"/>
      <c r="X5" s="1"/>
      <c r="Y5" s="1"/>
      <c r="Z5" s="1"/>
      <c r="AA5" s="8"/>
      <c r="AB5" s="8"/>
      <c r="AC5" s="8"/>
      <c r="AD5" s="8"/>
      <c r="AE5" s="8"/>
      <c r="AF5" s="8"/>
      <c r="AG5" s="8"/>
      <c r="AH5" s="1">
        <f t="shared" si="0"/>
        <v>0</v>
      </c>
      <c r="AI5" s="1"/>
      <c r="AJ5" s="1">
        <f>AH5+AH24+AH43+AH62+AH81+AH100+AH119</f>
        <v>0</v>
      </c>
    </row>
    <row r="6" spans="1:36" ht="15.75" customHeight="1" x14ac:dyDescent="0.15">
      <c r="A6" s="10"/>
      <c r="B6" s="18" t="s">
        <v>28</v>
      </c>
      <c r="C6" s="19" t="str">
        <f>IF(ISNA(VLOOKUP(B6,Personal!$A$2:$D$21,2,FALSE)),,VLOOKUP(B6,Personal!$A$2:$D$21,2,FALSE))</f>
        <v>Unai Ortiz</v>
      </c>
      <c r="D6" s="19" t="str">
        <f>IF(ISNA(VLOOKUP(B6,Personal!$A$2:$D$23,3,FALSE)),,VLOOKUP(B6,Personal!$A$2:$D$32,3,FALSE))</f>
        <v>SSMM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1">
        <f t="shared" si="0"/>
        <v>0</v>
      </c>
      <c r="AI6" s="1"/>
      <c r="AJ6" s="1">
        <f>AH6+AH25+AH44+AH63+AH82+AH101+AH120</f>
        <v>24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8"/>
      <c r="T7" s="8"/>
      <c r="U7" s="1"/>
      <c r="V7" s="1"/>
      <c r="W7" s="1"/>
      <c r="X7" s="1"/>
      <c r="Y7" s="1"/>
      <c r="Z7" s="1"/>
      <c r="AA7" s="1"/>
      <c r="AB7" s="1"/>
      <c r="AC7" s="1"/>
      <c r="AD7" s="1"/>
      <c r="AE7" s="8"/>
      <c r="AF7" s="8"/>
      <c r="AG7" s="8"/>
      <c r="AH7" s="1">
        <f t="shared" si="0"/>
        <v>0</v>
      </c>
      <c r="AI7" s="1"/>
      <c r="AJ7" s="1">
        <f>AH7+AH26+AH45+AH64+AH83+AH102+AH121</f>
        <v>12</v>
      </c>
    </row>
    <row r="8" spans="1:36" ht="15.75" customHeight="1" x14ac:dyDescent="0.15">
      <c r="A8" s="10"/>
      <c r="B8" s="18" t="s">
        <v>86</v>
      </c>
      <c r="C8" s="19">
        <f>IF(ISNA(VLOOKUP(B8,Personal!$A$2:$D$21,2,FALSE)),,VLOOKUP(B8,Personal!$A$2:$D$21,2,FALSE))</f>
        <v>0</v>
      </c>
      <c r="D8" s="19">
        <f>IF(ISNA(VLOOKUP(B8,Personal!$A$2:$D$23,3,FALSE)),,VLOOKUP(B8,Personal!$A$2:$D$32,3,FALSE))</f>
        <v>0</v>
      </c>
      <c r="E8" s="8"/>
      <c r="F8" s="8"/>
      <c r="G8" s="8"/>
      <c r="H8" s="109"/>
      <c r="I8" s="109"/>
      <c r="J8" s="109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8"/>
      <c r="AF8" s="8"/>
      <c r="AG8" s="8"/>
      <c r="AH8" s="1">
        <f t="shared" si="0"/>
        <v>0</v>
      </c>
      <c r="AI8" s="1"/>
      <c r="AJ8" s="1">
        <f>AH8+AH27+AH46+AH65+AH84+AH103+AH122</f>
        <v>24</v>
      </c>
    </row>
    <row r="9" spans="1:36" ht="15.75" customHeight="1" x14ac:dyDescent="0.15">
      <c r="A9" s="10"/>
      <c r="B9" s="18" t="s">
        <v>31</v>
      </c>
      <c r="C9" s="19" t="str">
        <f>IF(ISNA(VLOOKUP(B9,Personal!$A$2:$D$21,2,FALSE)),,VLOOKUP(B9,Personal!$A$2:$D$21,2,FALSE))</f>
        <v>Gustavo Diaz</v>
      </c>
      <c r="D9" s="19" t="str">
        <f>IF(ISNA(VLOOKUP(B9,Personal!$A$2:$D$23,3,FALSE)),,VLOOKUP(B9,Personal!$A$2:$D$32,3,FALSE))</f>
        <v>UUCC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8"/>
      <c r="AF9" s="8"/>
      <c r="AG9" s="8"/>
      <c r="AH9" s="1">
        <f t="shared" si="0"/>
        <v>0</v>
      </c>
      <c r="AI9" s="1"/>
      <c r="AJ9" s="1">
        <f>AH9+AH28+AH47+AH66+AH85+AH104+AH123</f>
        <v>20</v>
      </c>
    </row>
    <row r="10" spans="1:36" ht="15.75" customHeight="1" x14ac:dyDescent="0.15">
      <c r="A10" s="10"/>
      <c r="B10" s="18" t="s">
        <v>32</v>
      </c>
      <c r="C10" s="19" t="str">
        <f>IF(ISNA(VLOOKUP(B10,Personal!$A$2:$D$21,2,FALSE)),,VLOOKUP(B10,Personal!$A$2:$D$21,2,FALSE))</f>
        <v>Iker Marcos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8"/>
      <c r="AF10" s="8"/>
      <c r="AG10" s="8"/>
      <c r="AH10" s="1">
        <f t="shared" si="0"/>
        <v>0</v>
      </c>
      <c r="AI10" s="1"/>
      <c r="AJ10" s="1">
        <f>AH10+AH29+AH48+AH67+AH86+AH105+AH124</f>
        <v>24</v>
      </c>
    </row>
    <row r="11" spans="1:36" ht="15.75" customHeight="1" x14ac:dyDescent="0.15">
      <c r="A11" s="21"/>
      <c r="B11" s="18" t="s">
        <v>33</v>
      </c>
      <c r="C11" s="19" t="str">
        <f>IF(ISNA(VLOOKUP(B11,Personal!$A$2:$D$21,2,FALSE)),,VLOOKUP(B11,Personal!$A$2:$D$21,2,FALSE))</f>
        <v>Andrew Vera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/>
      <c r="I11" s="1"/>
      <c r="J11" s="1"/>
      <c r="K11" s="1"/>
      <c r="L11" s="1"/>
      <c r="M11" s="1"/>
      <c r="N11" s="1"/>
      <c r="O11" s="1"/>
      <c r="P11" s="1"/>
      <c r="Q11" s="1"/>
      <c r="R11" s="1"/>
      <c r="S11" s="8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8"/>
      <c r="AF11" s="8"/>
      <c r="AG11" s="8"/>
      <c r="AH11" s="1">
        <f t="shared" si="0"/>
        <v>0</v>
      </c>
      <c r="AI11" s="1"/>
      <c r="AJ11" s="1">
        <f>AH11+AH30+AH49+AH68+AH87+AH106+AH125</f>
        <v>24</v>
      </c>
    </row>
    <row r="12" spans="1:36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>AH12+AH31+AH50+AH69+AH88+AH107+AH126</f>
        <v>0</v>
      </c>
    </row>
    <row r="13" spans="1:36" ht="15.75" customHeight="1" x14ac:dyDescent="0.15">
      <c r="A13" s="10"/>
      <c r="B13" s="18"/>
      <c r="C13" s="19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1">COUNTIF(F13:AH13,"S")/2</f>
        <v>0</v>
      </c>
      <c r="AJ13" s="1">
        <f>AH13+AH32+AH51+AH70+AH89+AH108+AH127</f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1"/>
        <v>0</v>
      </c>
      <c r="AJ14" s="1">
        <f>AH14+AH33+AH52+AH71+AH90+AH109+AH128</f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1"/>
        <v>0</v>
      </c>
      <c r="AJ15" s="1">
        <f>AH15+AH34+AH53+AH72+AH91+AH110+AH129</f>
        <v>0</v>
      </c>
    </row>
    <row r="16" spans="1:36" ht="15.75" customHeight="1" x14ac:dyDescent="0.15">
      <c r="A16" s="10"/>
      <c r="B16" s="18" t="s">
        <v>87</v>
      </c>
      <c r="C16" s="19" t="str">
        <f>IF(ISNA(VLOOKUP(B16,Personal!$A$2:$D$21,2,FALSE)),,VLOOKUP(B16,Personal!$A$2:$D$21,2,FALSE))</f>
        <v>Julio Cesar Risquez</v>
      </c>
      <c r="D16" s="19" t="str">
        <f>IF(ISNA(VLOOKUP(B16,Personal!$A$2:$D$23,3,FALSE)),,VLOOKUP(B16,Personal!$A$2:$D$32,3,FALSE))</f>
        <v>Area Manager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1"/>
        <v>0</v>
      </c>
      <c r="AJ16" s="1">
        <f>AH16+AH35+AH54+AH73+AH92+AH111+AH130</f>
        <v>0</v>
      </c>
    </row>
    <row r="17" spans="1:36" ht="15.75" customHeight="1" x14ac:dyDescent="0.15">
      <c r="A17" s="10"/>
      <c r="B17" s="18"/>
      <c r="C17" s="19">
        <f>IF(ISNA(VLOOKUP(B17,Personal!$A$2:$D$21,2,FALSE)),,VLOOKUP(B17,Personal!$A$2:$D$21,2,FALSE))</f>
        <v>0</v>
      </c>
      <c r="D17" s="19">
        <f>IF(ISNA(VLOOKUP(B17,Personal!$A$2:$D$23,3,FALSE)),,VLOOKUP(B17,Personal!$A$2:$D$32,3,FALSE))</f>
        <v>0</v>
      </c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1"/>
        <v>0</v>
      </c>
      <c r="AJ17" s="1">
        <f>AH17+AH36+AH55+AH74+AH93+AH112+AH131</f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59"/>
      <c r="Y18" s="59"/>
      <c r="Z18" s="59"/>
      <c r="AA18" s="59"/>
      <c r="AB18" s="59"/>
      <c r="AC18" s="59"/>
      <c r="AD18" s="59"/>
      <c r="AE18" s="59"/>
      <c r="AF18" s="60"/>
      <c r="AG18" s="61"/>
      <c r="AH18" s="1">
        <f t="shared" si="0"/>
        <v>0</v>
      </c>
      <c r="AI18" s="1">
        <f t="shared" si="1"/>
        <v>0</v>
      </c>
      <c r="AJ18" s="1">
        <f>AH18+AH37+AH56+AH75+AH94+AH113+AH132</f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60"/>
      <c r="AG19" s="61"/>
      <c r="AH19" s="1">
        <f t="shared" si="0"/>
        <v>0</v>
      </c>
      <c r="AI19" s="1">
        <f t="shared" si="1"/>
        <v>0</v>
      </c>
      <c r="AJ19" s="1">
        <f>AH19+AH38+AH57+AH76+AH95+AH114+AH133</f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2">SUM(E4:E19)</f>
        <v>0</v>
      </c>
      <c r="F20" s="23">
        <f t="shared" si="2"/>
        <v>0</v>
      </c>
      <c r="G20" s="23">
        <f t="shared" si="2"/>
        <v>0</v>
      </c>
      <c r="H20" s="23">
        <f t="shared" si="2"/>
        <v>0</v>
      </c>
      <c r="I20" s="23">
        <f t="shared" si="2"/>
        <v>0</v>
      </c>
      <c r="J20" s="23">
        <f t="shared" si="2"/>
        <v>0</v>
      </c>
      <c r="K20" s="23">
        <f t="shared" si="2"/>
        <v>0</v>
      </c>
      <c r="L20" s="23">
        <f t="shared" si="2"/>
        <v>0</v>
      </c>
      <c r="M20" s="23">
        <f t="shared" si="2"/>
        <v>0</v>
      </c>
      <c r="N20" s="23">
        <f t="shared" si="2"/>
        <v>0</v>
      </c>
      <c r="O20" s="23">
        <f t="shared" si="2"/>
        <v>0</v>
      </c>
      <c r="P20" s="23">
        <f t="shared" si="2"/>
        <v>0</v>
      </c>
      <c r="Q20" s="23">
        <f t="shared" si="2"/>
        <v>0</v>
      </c>
      <c r="R20" s="23">
        <f t="shared" si="2"/>
        <v>0</v>
      </c>
      <c r="S20" s="23">
        <f t="shared" si="2"/>
        <v>0</v>
      </c>
      <c r="T20" s="23">
        <f t="shared" si="2"/>
        <v>0</v>
      </c>
      <c r="U20" s="23">
        <f t="shared" si="2"/>
        <v>0</v>
      </c>
      <c r="V20" s="23">
        <f t="shared" si="2"/>
        <v>0</v>
      </c>
      <c r="W20" s="23">
        <f t="shared" si="2"/>
        <v>0</v>
      </c>
      <c r="X20" s="23">
        <f t="shared" si="2"/>
        <v>0</v>
      </c>
      <c r="Y20" s="23">
        <f t="shared" si="2"/>
        <v>0</v>
      </c>
      <c r="Z20" s="23">
        <f t="shared" si="2"/>
        <v>0</v>
      </c>
      <c r="AA20" s="23">
        <f t="shared" si="2"/>
        <v>0</v>
      </c>
      <c r="AB20" s="23">
        <f t="shared" si="2"/>
        <v>0</v>
      </c>
      <c r="AC20" s="23">
        <f t="shared" si="2"/>
        <v>0</v>
      </c>
      <c r="AD20" s="23">
        <f t="shared" si="2"/>
        <v>0</v>
      </c>
      <c r="AE20" s="23">
        <f t="shared" si="2"/>
        <v>0</v>
      </c>
      <c r="AF20" s="23">
        <f t="shared" si="2"/>
        <v>0</v>
      </c>
      <c r="AG20" s="24">
        <f t="shared" si="2"/>
        <v>0</v>
      </c>
      <c r="AH20" s="1">
        <f t="shared" si="2"/>
        <v>0</v>
      </c>
      <c r="AI20" s="1">
        <f>SUM(AI13:AI19)</f>
        <v>0</v>
      </c>
      <c r="AJ20" s="1">
        <f>AH20+AH39+AH58+AH77+AH96+AH115+AH134</f>
        <v>152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  <c r="AJ21" s="1"/>
    </row>
    <row r="22" spans="1:36" ht="15.75" customHeight="1" x14ac:dyDescent="0.15">
      <c r="A22" s="10"/>
      <c r="B22" s="11" t="s">
        <v>53</v>
      </c>
      <c r="C22" s="12">
        <f>C3+1</f>
        <v>45293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>
        <f>AH39</f>
        <v>34</v>
      </c>
      <c r="AI22" s="1"/>
      <c r="AJ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1" t="s">
        <v>7</v>
      </c>
      <c r="J23" s="1" t="s">
        <v>7</v>
      </c>
      <c r="K23" s="1" t="s">
        <v>7</v>
      </c>
      <c r="L23" s="1" t="s">
        <v>7</v>
      </c>
      <c r="M23" s="1" t="s">
        <v>7</v>
      </c>
      <c r="N23" s="1" t="s">
        <v>7</v>
      </c>
      <c r="O23" s="1" t="s">
        <v>7</v>
      </c>
      <c r="P23" s="1" t="s">
        <v>7</v>
      </c>
      <c r="Q23" s="1" t="s">
        <v>7</v>
      </c>
      <c r="R23" s="1" t="s">
        <v>7</v>
      </c>
      <c r="S23" s="1" t="s">
        <v>7</v>
      </c>
      <c r="T23" s="1" t="s">
        <v>7</v>
      </c>
      <c r="U23" s="1" t="s">
        <v>7</v>
      </c>
      <c r="V23" s="1" t="s">
        <v>7</v>
      </c>
      <c r="W23" s="1" t="s">
        <v>7</v>
      </c>
      <c r="X23" s="1" t="s">
        <v>7</v>
      </c>
      <c r="Y23" s="1" t="s">
        <v>7</v>
      </c>
      <c r="Z23" s="1" t="s">
        <v>7</v>
      </c>
      <c r="AA23" s="1" t="s">
        <v>7</v>
      </c>
      <c r="AB23" s="1" t="s">
        <v>7</v>
      </c>
      <c r="AC23" s="1" t="s">
        <v>7</v>
      </c>
      <c r="AD23" s="1" t="s">
        <v>7</v>
      </c>
      <c r="AE23" s="8"/>
      <c r="AF23" s="8"/>
      <c r="AG23" s="8"/>
      <c r="AH23" s="1">
        <f t="shared" ref="AH23:AH38" si="3">SUM(E23:AG23)/2</f>
        <v>0</v>
      </c>
      <c r="AI23" s="1"/>
      <c r="AJ23" s="1"/>
    </row>
    <row r="24" spans="1:36" ht="15.75" customHeight="1" x14ac:dyDescent="0.15">
      <c r="A24" s="10"/>
      <c r="B24" s="18" t="str">
        <f t="shared" ref="B24:B38" si="4">B5</f>
        <v>X194</v>
      </c>
      <c r="C24" s="19" t="str">
        <f>IF(ISNA(VLOOKUP(B24,Personal!$A$2:$D$21,2,FALSE)),,VLOOKUP(B24,Personal!$A$2:$D$21,2,FALSE))</f>
        <v>Yeray Romero</v>
      </c>
      <c r="D24" s="19" t="str">
        <f>IF(ISNA(VLOOKUP(B24,Personal!$A$2:$D$23,3,FALSE)),,VLOOKUP(B24,Personal!$A$2:$D$32,3,FALSE))</f>
        <v>Comercial</v>
      </c>
      <c r="E24" s="8"/>
      <c r="F24" s="8"/>
      <c r="G24" s="8"/>
      <c r="H24" s="8"/>
      <c r="I24" s="8" t="s">
        <v>15</v>
      </c>
      <c r="J24" s="8" t="s">
        <v>15</v>
      </c>
      <c r="K24" s="8" t="s">
        <v>15</v>
      </c>
      <c r="L24" s="8" t="s">
        <v>15</v>
      </c>
      <c r="M24" s="8" t="s">
        <v>15</v>
      </c>
      <c r="N24" s="8" t="s">
        <v>15</v>
      </c>
      <c r="O24" s="8" t="s">
        <v>15</v>
      </c>
      <c r="P24" s="8" t="s">
        <v>15</v>
      </c>
      <c r="Q24" s="8" t="s">
        <v>15</v>
      </c>
      <c r="R24" s="8" t="s">
        <v>15</v>
      </c>
      <c r="S24" s="1"/>
      <c r="T24" s="1"/>
      <c r="U24" s="1" t="s">
        <v>15</v>
      </c>
      <c r="V24" s="1" t="s">
        <v>15</v>
      </c>
      <c r="W24" s="1" t="s">
        <v>15</v>
      </c>
      <c r="X24" s="1" t="s">
        <v>15</v>
      </c>
      <c r="Y24" s="1" t="s">
        <v>15</v>
      </c>
      <c r="Z24" s="1" t="s">
        <v>15</v>
      </c>
      <c r="AA24" s="8"/>
      <c r="AB24" s="8"/>
      <c r="AC24" s="8"/>
      <c r="AD24" s="8"/>
      <c r="AE24" s="8"/>
      <c r="AF24" s="8"/>
      <c r="AG24" s="8"/>
      <c r="AH24" s="1">
        <f t="shared" si="3"/>
        <v>0</v>
      </c>
      <c r="AI24" s="1"/>
      <c r="AJ24" s="1"/>
    </row>
    <row r="25" spans="1:36" ht="15.75" customHeight="1" x14ac:dyDescent="0.15">
      <c r="A25" s="10"/>
      <c r="B25" s="18" t="str">
        <f t="shared" si="4"/>
        <v>X200</v>
      </c>
      <c r="C25" s="19" t="str">
        <f>IF(ISNA(VLOOKUP(B25,Personal!$A$2:$D$21,2,FALSE)),,VLOOKUP(B25,Personal!$A$2:$D$21,2,FALSE))</f>
        <v>Unai Ortiz</v>
      </c>
      <c r="D25" s="19" t="str">
        <f>IF(ISNA(VLOOKUP(B25,Personal!$A$2:$D$23,3,FALSE)),,VLOOKUP(B25,Personal!$A$2:$D$32,3,FALSE))</f>
        <v>SSMM</v>
      </c>
      <c r="E25" s="8"/>
      <c r="F25" s="8"/>
      <c r="G25" s="8"/>
      <c r="H25" s="8">
        <v>1</v>
      </c>
      <c r="I25" s="8">
        <v>1</v>
      </c>
      <c r="J25" s="8">
        <v>1</v>
      </c>
      <c r="K25" s="8">
        <v>1</v>
      </c>
      <c r="L25" s="8">
        <v>1</v>
      </c>
      <c r="M25" s="8">
        <v>1</v>
      </c>
      <c r="N25" s="8">
        <v>1</v>
      </c>
      <c r="O25" s="8">
        <v>1</v>
      </c>
      <c r="P25" s="8">
        <v>1</v>
      </c>
      <c r="Q25" s="8"/>
      <c r="R25" s="8"/>
      <c r="S25" s="8">
        <v>1</v>
      </c>
      <c r="T25" s="8">
        <v>1</v>
      </c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/>
      <c r="AA25" s="8"/>
      <c r="AB25" s="8"/>
      <c r="AC25" s="8"/>
      <c r="AD25" s="8"/>
      <c r="AE25" s="8"/>
      <c r="AF25" s="8"/>
      <c r="AG25" s="8"/>
      <c r="AH25" s="1">
        <f t="shared" si="3"/>
        <v>8</v>
      </c>
      <c r="AI25" s="1"/>
      <c r="AJ25" s="1"/>
    </row>
    <row r="26" spans="1:36" ht="15.75" customHeight="1" x14ac:dyDescent="0.15">
      <c r="A26" s="10"/>
      <c r="B26" s="18" t="str">
        <f t="shared" si="4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1"/>
      <c r="I26" s="1">
        <v>1</v>
      </c>
      <c r="J26" s="1">
        <v>1</v>
      </c>
      <c r="K26" s="1">
        <v>1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U26" s="1"/>
      <c r="V26" s="1"/>
      <c r="AE26" s="8"/>
      <c r="AF26" s="8"/>
      <c r="AG26" s="8"/>
      <c r="AH26" s="1">
        <f t="shared" si="3"/>
        <v>4</v>
      </c>
      <c r="AI26" s="1"/>
      <c r="AJ26" s="1"/>
    </row>
    <row r="27" spans="1:36" ht="15.75" customHeight="1" x14ac:dyDescent="0.15">
      <c r="A27" s="10"/>
      <c r="B27" s="18" t="str">
        <f t="shared" si="4"/>
        <v>X211</v>
      </c>
      <c r="C27" s="19">
        <f>IF(ISNA(VLOOKUP(B27,Personal!$A$2:$D$21,2,FALSE)),,VLOOKUP(B27,Personal!$A$2:$D$21,2,FALSE))</f>
        <v>0</v>
      </c>
      <c r="D27" s="19">
        <f>IF(ISNA(VLOOKUP(B27,Personal!$A$2:$D$23,3,FALSE)),,VLOOKUP(B27,Personal!$A$2:$D$32,3,FALSE))</f>
        <v>0</v>
      </c>
      <c r="E27" s="8"/>
      <c r="F27" s="8"/>
      <c r="G27" s="8"/>
      <c r="H27" s="109"/>
      <c r="I27" s="109"/>
      <c r="J27" s="109"/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Q27" s="1">
        <v>1</v>
      </c>
      <c r="R27" s="1">
        <v>1</v>
      </c>
      <c r="S27" s="1"/>
      <c r="T27" s="1"/>
      <c r="U27" s="1">
        <v>1</v>
      </c>
      <c r="V27" s="1">
        <v>1</v>
      </c>
      <c r="W27" s="1">
        <v>1</v>
      </c>
      <c r="X27" s="1">
        <v>1</v>
      </c>
      <c r="Y27" s="1">
        <v>1</v>
      </c>
      <c r="Z27" s="1">
        <v>1</v>
      </c>
      <c r="AA27" s="1">
        <v>1</v>
      </c>
      <c r="AB27" s="1">
        <v>1</v>
      </c>
      <c r="AC27" s="1"/>
      <c r="AD27" s="1"/>
      <c r="AE27" s="8"/>
      <c r="AF27" s="8"/>
      <c r="AG27" s="8"/>
      <c r="AH27" s="1">
        <f t="shared" si="3"/>
        <v>8</v>
      </c>
      <c r="AI27" s="1"/>
      <c r="AJ27" s="1"/>
    </row>
    <row r="28" spans="1:36" ht="15.75" customHeight="1" x14ac:dyDescent="0.15">
      <c r="A28" s="10"/>
      <c r="B28" s="18" t="str">
        <f t="shared" si="4"/>
        <v>X212</v>
      </c>
      <c r="C28" s="19" t="str">
        <f>IF(ISNA(VLOOKUP(B28,Personal!$A$2:$D$21,2,FALSE)),,VLOOKUP(B28,Personal!$A$2:$D$21,2,FALSE))</f>
        <v>Gustavo Diaz</v>
      </c>
      <c r="D28" s="19" t="str">
        <f>IF(ISNA(VLOOKUP(B28,Personal!$A$2:$D$23,3,FALSE)),,VLOOKUP(B28,Personal!$A$2:$D$32,3,FALSE))</f>
        <v>UUCC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1"/>
      <c r="R28" s="1"/>
      <c r="S28" s="1">
        <v>1</v>
      </c>
      <c r="T28" s="1">
        <v>1</v>
      </c>
      <c r="U28" s="1">
        <v>1</v>
      </c>
      <c r="V28" s="1">
        <v>1</v>
      </c>
      <c r="W28" s="1">
        <v>1</v>
      </c>
      <c r="X28" s="1">
        <v>1</v>
      </c>
      <c r="Y28" s="1">
        <v>1</v>
      </c>
      <c r="Z28" s="1">
        <v>1</v>
      </c>
      <c r="AA28" s="1">
        <v>1</v>
      </c>
      <c r="AB28" s="1">
        <v>1</v>
      </c>
      <c r="AC28" s="1">
        <v>1</v>
      </c>
      <c r="AD28" s="1">
        <v>1</v>
      </c>
      <c r="AE28" s="8"/>
      <c r="AF28" s="8"/>
      <c r="AG28" s="8"/>
      <c r="AH28" s="1">
        <f t="shared" si="3"/>
        <v>6</v>
      </c>
      <c r="AI28" s="1"/>
      <c r="AJ28" s="1"/>
    </row>
    <row r="29" spans="1:36" ht="15.75" customHeight="1" x14ac:dyDescent="0.15">
      <c r="A29" s="10"/>
      <c r="B29" s="18" t="str">
        <f t="shared" si="4"/>
        <v>X214</v>
      </c>
      <c r="C29" s="19" t="str">
        <f>IF(ISNA(VLOOKUP(B29,Personal!$A$2:$D$21,2,FALSE)),,VLOOKUP(B29,Personal!$A$2:$D$21,2,FALSE))</f>
        <v>Iker Marcos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1" t="s">
        <v>7</v>
      </c>
      <c r="J29" s="1" t="s">
        <v>7</v>
      </c>
      <c r="K29" s="1" t="s">
        <v>7</v>
      </c>
      <c r="L29" s="1" t="s">
        <v>7</v>
      </c>
      <c r="M29" s="1" t="s">
        <v>7</v>
      </c>
      <c r="N29" s="1" t="s">
        <v>7</v>
      </c>
      <c r="O29" s="1" t="s">
        <v>7</v>
      </c>
      <c r="P29" s="1" t="s">
        <v>7</v>
      </c>
      <c r="Q29" s="1" t="s">
        <v>7</v>
      </c>
      <c r="R29" s="1" t="s">
        <v>7</v>
      </c>
      <c r="S29" s="1" t="s">
        <v>7</v>
      </c>
      <c r="T29" s="1" t="s">
        <v>7</v>
      </c>
      <c r="U29" s="1" t="s">
        <v>7</v>
      </c>
      <c r="V29" s="1" t="s">
        <v>7</v>
      </c>
      <c r="W29" s="1" t="s">
        <v>7</v>
      </c>
      <c r="X29" s="1" t="s">
        <v>7</v>
      </c>
      <c r="Y29" s="1" t="s">
        <v>7</v>
      </c>
      <c r="Z29" s="1" t="s">
        <v>7</v>
      </c>
      <c r="AA29" s="1" t="s">
        <v>7</v>
      </c>
      <c r="AB29" s="1" t="s">
        <v>7</v>
      </c>
      <c r="AC29" s="1" t="s">
        <v>7</v>
      </c>
      <c r="AD29" s="1" t="s">
        <v>7</v>
      </c>
      <c r="AE29" s="8"/>
      <c r="AF29" s="8"/>
      <c r="AG29" s="8"/>
      <c r="AH29" s="1">
        <f t="shared" si="3"/>
        <v>0</v>
      </c>
      <c r="AI29" s="1"/>
      <c r="AJ29" s="1"/>
    </row>
    <row r="30" spans="1:36" ht="15.75" customHeight="1" x14ac:dyDescent="0.15">
      <c r="A30" s="21"/>
      <c r="B30" s="18" t="str">
        <f t="shared" si="4"/>
        <v>X216</v>
      </c>
      <c r="C30" s="19" t="str">
        <f>IF(ISNA(VLOOKUP(B30,Personal!$A$2:$D$21,2,FALSE)),,VLOOKUP(B30,Personal!$A$2:$D$21,2,FALSE))</f>
        <v>Andrew Vera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1"/>
      <c r="J30" s="1"/>
      <c r="K30" s="1"/>
      <c r="L30" s="1"/>
      <c r="M30" s="1">
        <v>1</v>
      </c>
      <c r="N30" s="1">
        <v>1</v>
      </c>
      <c r="O30" s="1">
        <v>1</v>
      </c>
      <c r="P30" s="1">
        <v>1</v>
      </c>
      <c r="Q30" s="1">
        <v>1</v>
      </c>
      <c r="R30" s="1">
        <v>1</v>
      </c>
      <c r="S30" s="8">
        <v>1</v>
      </c>
      <c r="T30" s="1">
        <v>1</v>
      </c>
      <c r="U30" s="1"/>
      <c r="V30" s="1"/>
      <c r="W30" s="1">
        <v>1</v>
      </c>
      <c r="X30" s="1">
        <v>1</v>
      </c>
      <c r="Y30" s="1">
        <v>1</v>
      </c>
      <c r="Z30" s="1">
        <v>1</v>
      </c>
      <c r="AA30" s="1">
        <v>1</v>
      </c>
      <c r="AB30" s="1">
        <v>1</v>
      </c>
      <c r="AC30" s="1">
        <v>1</v>
      </c>
      <c r="AD30" s="1">
        <v>1</v>
      </c>
      <c r="AE30" s="8"/>
      <c r="AF30" s="8"/>
      <c r="AG30" s="8"/>
      <c r="AH30" s="1">
        <f t="shared" si="3"/>
        <v>8</v>
      </c>
      <c r="AI30" s="1"/>
      <c r="AJ30" s="1"/>
    </row>
    <row r="31" spans="1:36" ht="15.75" customHeight="1" x14ac:dyDescent="0.15">
      <c r="A31" s="10"/>
      <c r="B31" s="18">
        <f t="shared" si="4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3"/>
        <v>0</v>
      </c>
      <c r="AI31" s="1"/>
      <c r="AJ31" s="1"/>
    </row>
    <row r="32" spans="1:36" ht="15.75" customHeight="1" x14ac:dyDescent="0.15">
      <c r="A32" s="10"/>
      <c r="B32" s="18">
        <f t="shared" si="4"/>
        <v>0</v>
      </c>
      <c r="C32" s="19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3"/>
        <v>0</v>
      </c>
      <c r="AI32" s="1">
        <f t="shared" ref="AI32:AI36" si="5">COUNTIF(E32:AG32,"S")/2</f>
        <v>0</v>
      </c>
      <c r="AJ32" s="1"/>
    </row>
    <row r="33" spans="1:36" ht="15.75" customHeight="1" x14ac:dyDescent="0.15">
      <c r="A33" s="10"/>
      <c r="B33" s="18">
        <f t="shared" si="4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3"/>
        <v>0</v>
      </c>
      <c r="AI33" s="1">
        <f t="shared" si="5"/>
        <v>0</v>
      </c>
      <c r="AJ33" s="1"/>
    </row>
    <row r="34" spans="1:36" ht="15.75" customHeight="1" x14ac:dyDescent="0.15">
      <c r="A34" s="10"/>
      <c r="B34" s="18">
        <f t="shared" si="4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3"/>
        <v>0</v>
      </c>
      <c r="AI34" s="1">
        <f t="shared" si="5"/>
        <v>0</v>
      </c>
      <c r="AJ34" s="1"/>
    </row>
    <row r="35" spans="1:36" ht="15.75" customHeight="1" x14ac:dyDescent="0.15">
      <c r="A35" s="10"/>
      <c r="B35" s="18" t="str">
        <f t="shared" si="4"/>
        <v>S78</v>
      </c>
      <c r="C35" s="19" t="str">
        <f>IF(ISNA(VLOOKUP(B35,Personal!$A$2:$D$21,2,FALSE)),,VLOOKUP(B35,Personal!$A$2:$D$21,2,FALSE))</f>
        <v>Julio Cesar Risquez</v>
      </c>
      <c r="D35" s="19" t="str">
        <f>IF(ISNA(VLOOKUP(B35,Personal!$A$2:$D$23,3,FALSE)),,VLOOKUP(B35,Personal!$A$2:$D$32,3,FALSE))</f>
        <v>Area Manager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3"/>
        <v>0</v>
      </c>
      <c r="AI35" s="1">
        <f t="shared" si="5"/>
        <v>0</v>
      </c>
      <c r="AJ35" s="1"/>
    </row>
    <row r="36" spans="1:36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3"/>
        <v>0</v>
      </c>
      <c r="AI36" s="1">
        <f t="shared" si="5"/>
        <v>8</v>
      </c>
      <c r="AJ36" s="1"/>
    </row>
    <row r="37" spans="1:36" ht="15.75" customHeight="1" x14ac:dyDescent="0.15">
      <c r="A37" s="10"/>
      <c r="B37" s="18" t="str">
        <f t="shared" si="4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/>
      <c r="R37" s="8"/>
      <c r="S37" s="8" t="s">
        <v>9</v>
      </c>
      <c r="T37" s="8" t="s">
        <v>9</v>
      </c>
      <c r="U37" s="8" t="s">
        <v>9</v>
      </c>
      <c r="V37" s="8" t="s">
        <v>9</v>
      </c>
      <c r="W37" s="8" t="s">
        <v>9</v>
      </c>
      <c r="X37" s="8" t="s">
        <v>9</v>
      </c>
      <c r="Y37" s="8" t="s">
        <v>9</v>
      </c>
      <c r="Z37" s="8" t="s">
        <v>9</v>
      </c>
      <c r="AA37" s="8"/>
      <c r="AB37" s="8"/>
      <c r="AC37" s="8"/>
      <c r="AD37" s="8"/>
      <c r="AE37" s="59"/>
      <c r="AF37" s="60"/>
      <c r="AG37" s="61"/>
      <c r="AH37" s="1">
        <f t="shared" si="3"/>
        <v>0</v>
      </c>
      <c r="AI37" s="1"/>
      <c r="AJ37" s="1"/>
    </row>
    <row r="38" spans="1:36" ht="15.75" customHeight="1" x14ac:dyDescent="0.15">
      <c r="A38" s="10"/>
      <c r="B38" s="18" t="str">
        <f t="shared" si="4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 t="s">
        <v>9</v>
      </c>
      <c r="R38" s="8" t="s">
        <v>9</v>
      </c>
      <c r="S38" s="8"/>
      <c r="T38" s="8"/>
      <c r="U38" s="8"/>
      <c r="V38" s="8"/>
      <c r="W38" s="8"/>
      <c r="X38" s="8"/>
      <c r="Y38" s="8" t="s">
        <v>9</v>
      </c>
      <c r="Z38" s="8" t="s">
        <v>9</v>
      </c>
      <c r="AA38" s="8" t="s">
        <v>9</v>
      </c>
      <c r="AB38" s="8" t="s">
        <v>9</v>
      </c>
      <c r="AC38" s="8" t="s">
        <v>9</v>
      </c>
      <c r="AD38" s="8" t="s">
        <v>9</v>
      </c>
      <c r="AE38" s="59"/>
      <c r="AF38" s="60"/>
      <c r="AG38" s="61"/>
      <c r="AH38" s="1">
        <f t="shared" si="3"/>
        <v>0</v>
      </c>
      <c r="AI38" s="1"/>
      <c r="AJ38" s="1"/>
    </row>
    <row r="39" spans="1:36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3</v>
      </c>
      <c r="L39" s="23">
        <f t="shared" si="6"/>
        <v>3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2</v>
      </c>
      <c r="R39" s="23">
        <f t="shared" si="6"/>
        <v>2</v>
      </c>
      <c r="S39" s="23">
        <f t="shared" si="6"/>
        <v>3</v>
      </c>
      <c r="T39" s="23">
        <f t="shared" si="6"/>
        <v>3</v>
      </c>
      <c r="U39" s="23">
        <f t="shared" si="6"/>
        <v>3</v>
      </c>
      <c r="V39" s="23">
        <f t="shared" si="6"/>
        <v>3</v>
      </c>
      <c r="W39" s="23">
        <f t="shared" si="6"/>
        <v>4</v>
      </c>
      <c r="X39" s="23">
        <f t="shared" si="6"/>
        <v>4</v>
      </c>
      <c r="Y39" s="23">
        <f t="shared" si="6"/>
        <v>4</v>
      </c>
      <c r="Z39" s="23">
        <f t="shared" si="6"/>
        <v>3</v>
      </c>
      <c r="AA39" s="23">
        <f t="shared" si="6"/>
        <v>3</v>
      </c>
      <c r="AB39" s="23">
        <f t="shared" si="6"/>
        <v>3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34</v>
      </c>
      <c r="AI39" s="1"/>
      <c r="AJ39" s="1"/>
    </row>
    <row r="40" spans="1:36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  <c r="AJ40" s="1"/>
    </row>
    <row r="41" spans="1:36" ht="15.75" customHeight="1" x14ac:dyDescent="0.15">
      <c r="A41" s="10"/>
      <c r="B41" s="25" t="s">
        <v>53</v>
      </c>
      <c r="C41" s="12">
        <f>C22+1</f>
        <v>45294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  <c r="AJ41" s="1"/>
    </row>
    <row r="42" spans="1:36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/>
      <c r="L42" s="8"/>
      <c r="M42" s="8">
        <v>1</v>
      </c>
      <c r="N42" s="8">
        <v>1</v>
      </c>
      <c r="O42" s="8">
        <v>1</v>
      </c>
      <c r="P42" s="8">
        <v>1</v>
      </c>
      <c r="Q42" s="8">
        <v>1</v>
      </c>
      <c r="R42" s="8">
        <v>1</v>
      </c>
      <c r="S42" s="8"/>
      <c r="T42" s="8"/>
      <c r="U42" s="8">
        <v>1</v>
      </c>
      <c r="V42" s="8">
        <v>1</v>
      </c>
      <c r="W42" s="8">
        <v>1</v>
      </c>
      <c r="X42" s="8">
        <v>1</v>
      </c>
      <c r="Y42" s="8">
        <v>1</v>
      </c>
      <c r="Z42" s="8">
        <v>1</v>
      </c>
      <c r="AA42" s="8">
        <v>1</v>
      </c>
      <c r="AB42" s="8">
        <v>1</v>
      </c>
      <c r="AC42" s="8">
        <v>1</v>
      </c>
      <c r="AD42" s="8">
        <v>1</v>
      </c>
      <c r="AE42" s="8"/>
      <c r="AF42" s="8"/>
      <c r="AG42" s="8"/>
      <c r="AH42" s="1">
        <f t="shared" ref="AH42:AH57" si="7">SUM(E42:AG42)/2</f>
        <v>8</v>
      </c>
      <c r="AI42" s="1"/>
      <c r="AJ42" s="1"/>
    </row>
    <row r="43" spans="1:36" ht="15.75" customHeight="1" x14ac:dyDescent="0.15">
      <c r="A43" s="10"/>
      <c r="B43" s="18" t="str">
        <f t="shared" ref="B43:B57" si="8">B24</f>
        <v>X194</v>
      </c>
      <c r="C43" s="19" t="str">
        <f>IF(ISNA(VLOOKUP(B43,Personal!$A$2:$D$21,2,FALSE)),,VLOOKUP(B43,Personal!$A$2:$D$21,2,FALSE))</f>
        <v>Yeray Romero</v>
      </c>
      <c r="D43" s="19" t="str">
        <f>IF(ISNA(VLOOKUP(B43,Personal!$A$2:$D$23,3,FALSE)),,VLOOKUP(B43,Personal!$A$2:$D$32,3,FALSE))</f>
        <v>Comercial</v>
      </c>
      <c r="E43" s="8"/>
      <c r="F43" s="8"/>
      <c r="G43" s="8"/>
      <c r="H43" s="8"/>
      <c r="I43" s="8"/>
      <c r="J43" s="8"/>
      <c r="K43" s="8"/>
      <c r="L43" s="8"/>
      <c r="M43" s="8" t="s">
        <v>15</v>
      </c>
      <c r="N43" s="8" t="s">
        <v>15</v>
      </c>
      <c r="O43" s="8" t="s">
        <v>15</v>
      </c>
      <c r="P43" s="8" t="s">
        <v>15</v>
      </c>
      <c r="Q43" s="8" t="s">
        <v>15</v>
      </c>
      <c r="R43" s="8" t="s">
        <v>15</v>
      </c>
      <c r="S43" s="8" t="s">
        <v>15</v>
      </c>
      <c r="T43" s="8" t="s">
        <v>15</v>
      </c>
      <c r="U43" s="8"/>
      <c r="V43" s="1"/>
      <c r="W43" s="1" t="s">
        <v>15</v>
      </c>
      <c r="X43" s="1" t="s">
        <v>15</v>
      </c>
      <c r="Y43" s="1" t="s">
        <v>15</v>
      </c>
      <c r="Z43" s="1" t="s">
        <v>15</v>
      </c>
      <c r="AA43" s="1" t="s">
        <v>15</v>
      </c>
      <c r="AB43" s="1" t="s">
        <v>15</v>
      </c>
      <c r="AC43" s="1" t="s">
        <v>15</v>
      </c>
      <c r="AD43" s="1" t="s">
        <v>15</v>
      </c>
      <c r="AE43" s="8"/>
      <c r="AF43" s="8"/>
      <c r="AG43" s="8"/>
      <c r="AH43" s="1">
        <f t="shared" si="7"/>
        <v>0</v>
      </c>
      <c r="AI43" s="1"/>
      <c r="AJ43" s="1"/>
    </row>
    <row r="44" spans="1:36" ht="15.75" customHeight="1" x14ac:dyDescent="0.15">
      <c r="A44" s="10"/>
      <c r="B44" s="18" t="str">
        <f t="shared" si="8"/>
        <v>X200</v>
      </c>
      <c r="C44" s="19" t="str">
        <f>IF(ISNA(VLOOKUP(B44,Personal!$A$2:$D$21,2,FALSE)),,VLOOKUP(B44,Personal!$A$2:$D$21,2,FALSE))</f>
        <v>Unai Ortiz</v>
      </c>
      <c r="D44" s="19" t="str">
        <f>IF(ISNA(VLOOKUP(B44,Personal!$A$2:$D$23,3,FALSE)),,VLOOKUP(B44,Personal!$A$2:$D$32,3,FALSE))</f>
        <v>SSMM</v>
      </c>
      <c r="E44" s="8"/>
      <c r="F44" s="8"/>
      <c r="G44" s="8"/>
      <c r="H44" s="8"/>
      <c r="I44" s="8"/>
      <c r="J44" s="8"/>
      <c r="K44" s="8">
        <v>1</v>
      </c>
      <c r="L44" s="8">
        <v>1</v>
      </c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/>
      <c r="T44" s="8"/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/>
      <c r="AD44" s="8"/>
      <c r="AE44" s="8"/>
      <c r="AF44" s="8"/>
      <c r="AG44" s="8"/>
      <c r="AH44" s="1">
        <f t="shared" si="7"/>
        <v>8</v>
      </c>
      <c r="AI44" s="1"/>
      <c r="AJ44" s="1"/>
    </row>
    <row r="45" spans="1:36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1"/>
      <c r="I45" s="1" t="s">
        <v>7</v>
      </c>
      <c r="J45" s="1" t="s">
        <v>7</v>
      </c>
      <c r="K45" s="1" t="s">
        <v>7</v>
      </c>
      <c r="L45" s="1" t="s">
        <v>7</v>
      </c>
      <c r="M45" s="1" t="s">
        <v>7</v>
      </c>
      <c r="N45" s="1" t="s">
        <v>7</v>
      </c>
      <c r="O45" s="1" t="s">
        <v>7</v>
      </c>
      <c r="P45" s="1" t="s">
        <v>7</v>
      </c>
      <c r="Q45" s="1" t="s">
        <v>7</v>
      </c>
      <c r="R45" s="1" t="s">
        <v>7</v>
      </c>
      <c r="S45" s="1" t="s">
        <v>7</v>
      </c>
      <c r="T45" s="1" t="s">
        <v>7</v>
      </c>
      <c r="U45" s="1" t="s">
        <v>7</v>
      </c>
      <c r="V45" s="1" t="s">
        <v>7</v>
      </c>
      <c r="W45" s="1" t="s">
        <v>7</v>
      </c>
      <c r="X45" s="1" t="s">
        <v>7</v>
      </c>
      <c r="Y45" s="1" t="s">
        <v>7</v>
      </c>
      <c r="Z45" s="1" t="s">
        <v>7</v>
      </c>
      <c r="AA45" s="1" t="s">
        <v>7</v>
      </c>
      <c r="AB45" s="1" t="s">
        <v>7</v>
      </c>
      <c r="AC45" s="1" t="s">
        <v>7</v>
      </c>
      <c r="AD45" s="1" t="s">
        <v>7</v>
      </c>
      <c r="AE45" s="8"/>
      <c r="AF45" s="8"/>
      <c r="AG45" s="8"/>
      <c r="AH45" s="1">
        <f t="shared" si="7"/>
        <v>0</v>
      </c>
      <c r="AI45" s="1"/>
      <c r="AJ45" s="1"/>
    </row>
    <row r="46" spans="1:36" ht="15.75" customHeight="1" x14ac:dyDescent="0.15">
      <c r="A46" s="10"/>
      <c r="B46" s="18" t="str">
        <f t="shared" si="8"/>
        <v>X211</v>
      </c>
      <c r="C46" s="19">
        <f>IF(ISNA(VLOOKUP(B46,Personal!$A$2:$D$21,2,FALSE)),,VLOOKUP(B46,Personal!$A$2:$D$21,2,FALSE))</f>
        <v>0</v>
      </c>
      <c r="D46" s="19">
        <f>IF(ISNA(VLOOKUP(B46,Personal!$A$2:$D$23,3,FALSE)),,VLOOKUP(B46,Personal!$A$2:$D$32,3,FALSE))</f>
        <v>0</v>
      </c>
      <c r="E46" s="8"/>
      <c r="F46" s="8"/>
      <c r="G46" s="8"/>
      <c r="H46" s="8">
        <v>1</v>
      </c>
      <c r="I46" s="8">
        <v>1</v>
      </c>
      <c r="J46" s="8">
        <v>1</v>
      </c>
      <c r="K46" s="8">
        <v>1</v>
      </c>
      <c r="L46" s="8">
        <v>1</v>
      </c>
      <c r="M46" s="8">
        <v>1</v>
      </c>
      <c r="N46" s="8">
        <v>1</v>
      </c>
      <c r="O46" s="8">
        <v>1</v>
      </c>
      <c r="P46" s="8">
        <v>1</v>
      </c>
      <c r="Q46" s="1"/>
      <c r="R46" s="1"/>
      <c r="S46" s="1">
        <v>1</v>
      </c>
      <c r="T46" s="1">
        <v>1</v>
      </c>
      <c r="U46" s="1">
        <v>1</v>
      </c>
      <c r="V46" s="1">
        <v>1</v>
      </c>
      <c r="W46" s="1">
        <v>1</v>
      </c>
      <c r="X46" s="1">
        <v>1</v>
      </c>
      <c r="Y46" s="1">
        <v>1</v>
      </c>
      <c r="Z46" s="1"/>
      <c r="AA46" s="1"/>
      <c r="AB46" s="1"/>
      <c r="AC46" s="1"/>
      <c r="AD46" s="1"/>
      <c r="AE46" s="8"/>
      <c r="AF46" s="8"/>
      <c r="AG46" s="8"/>
      <c r="AH46" s="1">
        <f t="shared" si="7"/>
        <v>8</v>
      </c>
      <c r="AI46" s="1"/>
      <c r="AJ46" s="1"/>
    </row>
    <row r="47" spans="1:36" ht="15.75" customHeight="1" x14ac:dyDescent="0.15">
      <c r="A47" s="10"/>
      <c r="B47" s="18" t="str">
        <f t="shared" si="8"/>
        <v>X212</v>
      </c>
      <c r="C47" s="19" t="str">
        <f>IF(ISNA(VLOOKUP(B47,Personal!$A$2:$D$21,2,FALSE)),,VLOOKUP(B47,Personal!$A$2:$D$21,2,FALSE))</f>
        <v>Gustavo Diaz</v>
      </c>
      <c r="D47" s="19" t="str">
        <f>IF(ISNA(VLOOKUP(B47,Personal!$A$2:$D$23,3,FALSE)),,VLOOKUP(B47,Personal!$A$2:$D$32,3,FALSE))</f>
        <v>UUCC</v>
      </c>
      <c r="E47" s="8"/>
      <c r="F47" s="8"/>
      <c r="G47" s="8"/>
      <c r="H47" s="8"/>
      <c r="I47" s="1" t="s">
        <v>7</v>
      </c>
      <c r="J47" s="1" t="s">
        <v>7</v>
      </c>
      <c r="K47" s="1" t="s">
        <v>7</v>
      </c>
      <c r="L47" s="1" t="s">
        <v>7</v>
      </c>
      <c r="M47" s="1" t="s">
        <v>7</v>
      </c>
      <c r="N47" s="1" t="s">
        <v>7</v>
      </c>
      <c r="O47" s="1" t="s">
        <v>7</v>
      </c>
      <c r="P47" s="1" t="s">
        <v>7</v>
      </c>
      <c r="Q47" s="1" t="s">
        <v>7</v>
      </c>
      <c r="R47" s="1" t="s">
        <v>7</v>
      </c>
      <c r="S47" s="1" t="s">
        <v>7</v>
      </c>
      <c r="T47" s="1" t="s">
        <v>7</v>
      </c>
      <c r="U47" s="1" t="s">
        <v>7</v>
      </c>
      <c r="V47" s="1" t="s">
        <v>7</v>
      </c>
      <c r="W47" s="1" t="s">
        <v>7</v>
      </c>
      <c r="X47" s="1" t="s">
        <v>7</v>
      </c>
      <c r="Y47" s="1" t="s">
        <v>7</v>
      </c>
      <c r="Z47" s="1" t="s">
        <v>7</v>
      </c>
      <c r="AA47" s="1" t="s">
        <v>7</v>
      </c>
      <c r="AB47" s="1" t="s">
        <v>7</v>
      </c>
      <c r="AC47" s="1" t="s">
        <v>7</v>
      </c>
      <c r="AD47" s="1" t="s">
        <v>7</v>
      </c>
      <c r="AE47" s="8"/>
      <c r="AF47" s="8"/>
      <c r="AG47" s="8"/>
      <c r="AH47" s="1">
        <f t="shared" si="7"/>
        <v>0</v>
      </c>
      <c r="AI47" s="1"/>
      <c r="AJ47" s="1"/>
    </row>
    <row r="48" spans="1:36" ht="15.75" customHeight="1" x14ac:dyDescent="0.15">
      <c r="A48" s="10"/>
      <c r="B48" s="18" t="str">
        <f t="shared" si="8"/>
        <v>X214</v>
      </c>
      <c r="C48" s="19" t="str">
        <f>IF(ISNA(VLOOKUP(B48,Personal!$A$2:$D$21,2,FALSE)),,VLOOKUP(B48,Personal!$A$2:$D$21,2,FALSE))</f>
        <v>Iker Marcos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>
        <v>1</v>
      </c>
      <c r="J48" s="8">
        <v>1</v>
      </c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/>
      <c r="R48" s="8"/>
      <c r="S48" s="8">
        <v>1</v>
      </c>
      <c r="T48" s="8">
        <v>1</v>
      </c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1"/>
      <c r="AB48" s="1"/>
      <c r="AC48" s="1"/>
      <c r="AD48" s="1"/>
      <c r="AE48" s="8"/>
      <c r="AF48" s="8"/>
      <c r="AG48" s="8"/>
      <c r="AH48" s="1">
        <f t="shared" si="7"/>
        <v>8</v>
      </c>
      <c r="AI48" s="1"/>
      <c r="AJ48" s="1"/>
    </row>
    <row r="49" spans="1:36" ht="15.75" customHeight="1" x14ac:dyDescent="0.15">
      <c r="A49" s="21"/>
      <c r="B49" s="18" t="str">
        <f t="shared" si="8"/>
        <v>X216</v>
      </c>
      <c r="C49" s="19" t="str">
        <f>IF(ISNA(VLOOKUP(B49,Personal!$A$2:$D$21,2,FALSE)),,VLOOKUP(B49,Personal!$A$2:$D$21,2,FALSE))</f>
        <v>Andrew Vera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1"/>
      <c r="J49" s="1"/>
      <c r="K49" s="1"/>
      <c r="L49" s="1"/>
      <c r="M49" s="1">
        <v>1</v>
      </c>
      <c r="N49" s="1">
        <v>1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/>
      <c r="V49" s="1"/>
      <c r="W49" s="1">
        <v>1</v>
      </c>
      <c r="X49" s="1">
        <v>1</v>
      </c>
      <c r="Y49" s="1">
        <v>1</v>
      </c>
      <c r="Z49" s="1">
        <v>1</v>
      </c>
      <c r="AA49" s="1">
        <v>1</v>
      </c>
      <c r="AB49" s="1">
        <v>1</v>
      </c>
      <c r="AC49" s="1">
        <v>1</v>
      </c>
      <c r="AD49" s="1">
        <v>1</v>
      </c>
      <c r="AE49" s="8"/>
      <c r="AF49" s="8"/>
      <c r="AG49" s="8"/>
      <c r="AH49" s="1">
        <f t="shared" si="7"/>
        <v>8</v>
      </c>
      <c r="AI49" s="1"/>
      <c r="AJ49" s="1"/>
    </row>
    <row r="50" spans="1:36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  <c r="AJ50" s="1"/>
    </row>
    <row r="51" spans="1:36" ht="15.75" customHeight="1" x14ac:dyDescent="0.15">
      <c r="A51" s="10"/>
      <c r="B51" s="18">
        <f t="shared" si="8"/>
        <v>0</v>
      </c>
      <c r="C51" s="19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>
        <f t="shared" ref="AI51:AI55" si="9">COUNTIF(E51:AG51,"S")/2</f>
        <v>0</v>
      </c>
      <c r="AJ51" s="1"/>
    </row>
    <row r="52" spans="1:36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>
        <f t="shared" si="9"/>
        <v>0</v>
      </c>
      <c r="AJ52" s="1"/>
    </row>
    <row r="53" spans="1:36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>
        <f t="shared" si="9"/>
        <v>0</v>
      </c>
      <c r="AJ53" s="1"/>
    </row>
    <row r="54" spans="1:36" ht="15.75" customHeight="1" x14ac:dyDescent="0.15">
      <c r="A54" s="10"/>
      <c r="B54" s="18" t="str">
        <f t="shared" si="8"/>
        <v>S78</v>
      </c>
      <c r="C54" s="19" t="str">
        <f>IF(ISNA(VLOOKUP(B54,Personal!$A$2:$D$21,2,FALSE)),,VLOOKUP(B54,Personal!$A$2:$D$21,2,FALSE))</f>
        <v>Julio Cesar Risquez</v>
      </c>
      <c r="D54" s="19" t="str">
        <f>IF(ISNA(VLOOKUP(B54,Personal!$A$2:$D$23,3,FALSE)),,VLOOKUP(B54,Personal!$A$2:$D$32,3,FALSE))</f>
        <v>Area Manager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>
        <f t="shared" si="9"/>
        <v>0</v>
      </c>
      <c r="AJ54" s="1"/>
    </row>
    <row r="55" spans="1:36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>
        <f t="shared" si="9"/>
        <v>8</v>
      </c>
      <c r="AJ55" s="1"/>
    </row>
    <row r="56" spans="1:36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/>
      <c r="R56" s="8"/>
      <c r="S56" s="8" t="s">
        <v>9</v>
      </c>
      <c r="T56" s="8" t="s">
        <v>9</v>
      </c>
      <c r="U56" s="8" t="s">
        <v>9</v>
      </c>
      <c r="V56" s="8" t="s">
        <v>9</v>
      </c>
      <c r="W56" s="8" t="s">
        <v>9</v>
      </c>
      <c r="X56" s="8" t="s">
        <v>9</v>
      </c>
      <c r="Y56" s="8" t="s">
        <v>9</v>
      </c>
      <c r="Z56" s="8" t="s">
        <v>9</v>
      </c>
      <c r="AA56" s="8"/>
      <c r="AB56" s="8"/>
      <c r="AC56" s="8"/>
      <c r="AD56" s="8"/>
      <c r="AE56" s="59"/>
      <c r="AF56" s="60"/>
      <c r="AG56" s="61"/>
      <c r="AH56" s="1">
        <f t="shared" si="7"/>
        <v>0</v>
      </c>
      <c r="AI56" s="1"/>
      <c r="AJ56" s="1"/>
    </row>
    <row r="57" spans="1:36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 t="s">
        <v>9</v>
      </c>
      <c r="R57" s="8" t="s">
        <v>9</v>
      </c>
      <c r="S57" s="8"/>
      <c r="T57" s="8"/>
      <c r="U57" s="8"/>
      <c r="V57" s="8"/>
      <c r="W57" s="8"/>
      <c r="X57" s="8"/>
      <c r="Y57" s="8" t="s">
        <v>9</v>
      </c>
      <c r="Z57" s="8" t="s">
        <v>9</v>
      </c>
      <c r="AA57" s="8" t="s">
        <v>9</v>
      </c>
      <c r="AB57" s="8" t="s">
        <v>9</v>
      </c>
      <c r="AC57" s="8" t="s">
        <v>9</v>
      </c>
      <c r="AD57" s="8" t="s">
        <v>9</v>
      </c>
      <c r="AE57" s="59"/>
      <c r="AF57" s="60"/>
      <c r="AG57" s="61"/>
      <c r="AH57" s="1">
        <f t="shared" si="7"/>
        <v>0</v>
      </c>
      <c r="AI57" s="1"/>
      <c r="AJ57" s="1"/>
    </row>
    <row r="58" spans="1:36" ht="15.75" customHeight="1" x14ac:dyDescent="0.15">
      <c r="A58" s="10"/>
      <c r="B58" s="22"/>
      <c r="C58" s="23"/>
      <c r="D58" s="23"/>
      <c r="E58" s="23">
        <f t="shared" ref="E58:AH58" si="10">SUM(E42:E57)</f>
        <v>0</v>
      </c>
      <c r="F58" s="23">
        <f t="shared" si="10"/>
        <v>0</v>
      </c>
      <c r="G58" s="23">
        <f t="shared" si="10"/>
        <v>0</v>
      </c>
      <c r="H58" s="23">
        <f t="shared" si="10"/>
        <v>1</v>
      </c>
      <c r="I58" s="23">
        <f t="shared" si="10"/>
        <v>2</v>
      </c>
      <c r="J58" s="23">
        <f t="shared" si="10"/>
        <v>2</v>
      </c>
      <c r="K58" s="23">
        <f t="shared" si="10"/>
        <v>3</v>
      </c>
      <c r="L58" s="23">
        <f t="shared" si="10"/>
        <v>3</v>
      </c>
      <c r="M58" s="23">
        <f t="shared" si="10"/>
        <v>5</v>
      </c>
      <c r="N58" s="23">
        <f t="shared" si="10"/>
        <v>5</v>
      </c>
      <c r="O58" s="23">
        <f t="shared" si="10"/>
        <v>5</v>
      </c>
      <c r="P58" s="23">
        <f t="shared" si="10"/>
        <v>5</v>
      </c>
      <c r="Q58" s="23">
        <f t="shared" si="10"/>
        <v>3</v>
      </c>
      <c r="R58" s="23">
        <f t="shared" si="10"/>
        <v>3</v>
      </c>
      <c r="S58" s="23">
        <f t="shared" si="10"/>
        <v>3</v>
      </c>
      <c r="T58" s="23">
        <f t="shared" si="10"/>
        <v>3</v>
      </c>
      <c r="U58" s="23">
        <f t="shared" si="10"/>
        <v>4</v>
      </c>
      <c r="V58" s="23">
        <f t="shared" si="10"/>
        <v>4</v>
      </c>
      <c r="W58" s="23">
        <f t="shared" si="10"/>
        <v>5</v>
      </c>
      <c r="X58" s="23">
        <f t="shared" si="10"/>
        <v>5</v>
      </c>
      <c r="Y58" s="23">
        <f t="shared" si="10"/>
        <v>5</v>
      </c>
      <c r="Z58" s="23">
        <f t="shared" si="10"/>
        <v>4</v>
      </c>
      <c r="AA58" s="23">
        <f t="shared" si="10"/>
        <v>3</v>
      </c>
      <c r="AB58" s="23">
        <f t="shared" si="10"/>
        <v>3</v>
      </c>
      <c r="AC58" s="23">
        <f t="shared" si="10"/>
        <v>2</v>
      </c>
      <c r="AD58" s="23">
        <f t="shared" si="10"/>
        <v>2</v>
      </c>
      <c r="AE58" s="23">
        <f t="shared" si="10"/>
        <v>0</v>
      </c>
      <c r="AF58" s="23">
        <f t="shared" si="10"/>
        <v>0</v>
      </c>
      <c r="AG58" s="24">
        <f t="shared" si="10"/>
        <v>0</v>
      </c>
      <c r="AH58" s="1">
        <f t="shared" si="10"/>
        <v>40</v>
      </c>
      <c r="AI58" s="1"/>
      <c r="AJ58" s="1"/>
    </row>
    <row r="59" spans="1:36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  <c r="AJ59" s="1"/>
    </row>
    <row r="60" spans="1:36" ht="15.75" customHeight="1" x14ac:dyDescent="0.15">
      <c r="A60" s="10"/>
      <c r="B60" s="25" t="s">
        <v>53</v>
      </c>
      <c r="C60" s="12">
        <f>C41+1</f>
        <v>45295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  <c r="AJ60" s="1"/>
    </row>
    <row r="61" spans="1:36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>
        <v>1</v>
      </c>
      <c r="N61" s="8">
        <v>1</v>
      </c>
      <c r="O61" s="8">
        <v>1</v>
      </c>
      <c r="P61" s="8">
        <v>1</v>
      </c>
      <c r="Q61" s="8">
        <v>1</v>
      </c>
      <c r="R61" s="8">
        <v>1</v>
      </c>
      <c r="S61" s="8">
        <v>1</v>
      </c>
      <c r="T61" s="8">
        <v>1</v>
      </c>
      <c r="U61" s="8"/>
      <c r="V61" s="8"/>
      <c r="W61" s="8">
        <v>1</v>
      </c>
      <c r="X61" s="8">
        <v>1</v>
      </c>
      <c r="Y61" s="8">
        <v>1</v>
      </c>
      <c r="Z61" s="8">
        <v>1</v>
      </c>
      <c r="AA61" s="8">
        <v>1</v>
      </c>
      <c r="AB61" s="8">
        <v>1</v>
      </c>
      <c r="AC61" s="8">
        <v>1</v>
      </c>
      <c r="AD61" s="8">
        <v>1</v>
      </c>
      <c r="AE61" s="8"/>
      <c r="AF61" s="8"/>
      <c r="AG61" s="8"/>
      <c r="AH61" s="1">
        <f t="shared" ref="AH61:AH76" si="11">SUM(E61:AG61)/2</f>
        <v>8</v>
      </c>
      <c r="AI61" s="1"/>
      <c r="AJ61" s="1"/>
    </row>
    <row r="62" spans="1:36" ht="15.75" customHeight="1" x14ac:dyDescent="0.15">
      <c r="A62" s="10"/>
      <c r="B62" s="18" t="str">
        <f t="shared" ref="B62:B76" si="12">B43</f>
        <v>X194</v>
      </c>
      <c r="C62" s="19" t="str">
        <f>IF(ISNA(VLOOKUP(B62,Personal!$A$2:$D$21,2,FALSE)),,VLOOKUP(B62,Personal!$A$2:$D$21,2,FALSE))</f>
        <v>Yeray Romero</v>
      </c>
      <c r="D62" s="19" t="str">
        <f>IF(ISNA(VLOOKUP(B62,Personal!$A$2:$D$23,3,FALSE)),,VLOOKUP(B62,Personal!$A$2:$D$32,3,FALSE))</f>
        <v>Comercial</v>
      </c>
      <c r="E62" s="8"/>
      <c r="F62" s="8"/>
      <c r="G62" s="8"/>
      <c r="H62" s="8"/>
      <c r="I62" s="1" t="s">
        <v>7</v>
      </c>
      <c r="J62" s="1" t="s">
        <v>7</v>
      </c>
      <c r="K62" s="1" t="s">
        <v>7</v>
      </c>
      <c r="L62" s="1" t="s">
        <v>7</v>
      </c>
      <c r="M62" s="1" t="s">
        <v>7</v>
      </c>
      <c r="N62" s="1" t="s">
        <v>7</v>
      </c>
      <c r="O62" s="1" t="s">
        <v>7</v>
      </c>
      <c r="P62" s="1" t="s">
        <v>7</v>
      </c>
      <c r="Q62" s="1" t="s">
        <v>7</v>
      </c>
      <c r="R62" s="1" t="s">
        <v>7</v>
      </c>
      <c r="S62" s="1" t="s">
        <v>7</v>
      </c>
      <c r="T62" s="1" t="s">
        <v>7</v>
      </c>
      <c r="U62" s="1" t="s">
        <v>7</v>
      </c>
      <c r="V62" s="1" t="s">
        <v>7</v>
      </c>
      <c r="W62" s="1" t="s">
        <v>7</v>
      </c>
      <c r="X62" s="1" t="s">
        <v>7</v>
      </c>
      <c r="Y62" s="1" t="s">
        <v>7</v>
      </c>
      <c r="Z62" s="1" t="s">
        <v>7</v>
      </c>
      <c r="AA62" s="1" t="s">
        <v>7</v>
      </c>
      <c r="AB62" s="1" t="s">
        <v>7</v>
      </c>
      <c r="AC62" s="1" t="s">
        <v>7</v>
      </c>
      <c r="AD62" s="1" t="s">
        <v>7</v>
      </c>
      <c r="AE62" s="8"/>
      <c r="AF62" s="8"/>
      <c r="AG62" s="8"/>
      <c r="AH62" s="1">
        <f t="shared" si="11"/>
        <v>0</v>
      </c>
      <c r="AI62" s="1"/>
      <c r="AJ62" s="1"/>
    </row>
    <row r="63" spans="1:36" ht="15.75" customHeight="1" x14ac:dyDescent="0.15">
      <c r="A63" s="10"/>
      <c r="B63" s="18" t="str">
        <f t="shared" si="12"/>
        <v>X200</v>
      </c>
      <c r="C63" s="19" t="str">
        <f>IF(ISNA(VLOOKUP(B63,Personal!$A$2:$D$21,2,FALSE)),,VLOOKUP(B63,Personal!$A$2:$D$21,2,FALSE))</f>
        <v>Unai Ortiz</v>
      </c>
      <c r="D63" s="19" t="str">
        <f>IF(ISNA(VLOOKUP(B63,Personal!$A$2:$D$23,3,FALSE)),,VLOOKUP(B63,Personal!$A$2:$D$32,3,FALSE))</f>
        <v>SSMM</v>
      </c>
      <c r="E63" s="8"/>
      <c r="F63" s="8"/>
      <c r="G63" s="8"/>
      <c r="H63" s="8"/>
      <c r="I63" s="1" t="s">
        <v>7</v>
      </c>
      <c r="J63" s="1" t="s">
        <v>7</v>
      </c>
      <c r="K63" s="1" t="s">
        <v>7</v>
      </c>
      <c r="L63" s="1" t="s">
        <v>7</v>
      </c>
      <c r="M63" s="1" t="s">
        <v>7</v>
      </c>
      <c r="N63" s="1" t="s">
        <v>7</v>
      </c>
      <c r="O63" s="1" t="s">
        <v>7</v>
      </c>
      <c r="P63" s="1" t="s">
        <v>7</v>
      </c>
      <c r="Q63" s="1" t="s">
        <v>7</v>
      </c>
      <c r="R63" s="1" t="s">
        <v>7</v>
      </c>
      <c r="S63" s="1" t="s">
        <v>7</v>
      </c>
      <c r="T63" s="1" t="s">
        <v>7</v>
      </c>
      <c r="U63" s="1" t="s">
        <v>7</v>
      </c>
      <c r="V63" s="1" t="s">
        <v>7</v>
      </c>
      <c r="W63" s="1" t="s">
        <v>7</v>
      </c>
      <c r="X63" s="1" t="s">
        <v>7</v>
      </c>
      <c r="Y63" s="1" t="s">
        <v>7</v>
      </c>
      <c r="Z63" s="1" t="s">
        <v>7</v>
      </c>
      <c r="AA63" s="1" t="s">
        <v>7</v>
      </c>
      <c r="AB63" s="1" t="s">
        <v>7</v>
      </c>
      <c r="AC63" s="1" t="s">
        <v>7</v>
      </c>
      <c r="AD63" s="1" t="s">
        <v>7</v>
      </c>
      <c r="AE63" s="8"/>
      <c r="AF63" s="8"/>
      <c r="AG63" s="8"/>
      <c r="AH63" s="1">
        <f t="shared" si="11"/>
        <v>0</v>
      </c>
      <c r="AI63" s="1"/>
      <c r="AJ63" s="1"/>
    </row>
    <row r="64" spans="1:36" ht="15.75" customHeight="1" x14ac:dyDescent="0.15">
      <c r="A64" s="10"/>
      <c r="B64" s="18" t="str">
        <f t="shared" si="12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8"/>
      <c r="T64" s="8"/>
      <c r="U64" s="1"/>
      <c r="V64" s="1"/>
      <c r="W64" s="1">
        <v>1</v>
      </c>
      <c r="X64" s="1">
        <v>1</v>
      </c>
      <c r="Y64" s="1">
        <v>1</v>
      </c>
      <c r="Z64" s="1">
        <v>1</v>
      </c>
      <c r="AA64" s="1">
        <v>1</v>
      </c>
      <c r="AB64" s="1">
        <v>1</v>
      </c>
      <c r="AC64" s="1">
        <v>1</v>
      </c>
      <c r="AD64" s="1">
        <v>1</v>
      </c>
      <c r="AE64" s="8"/>
      <c r="AF64" s="8"/>
      <c r="AG64" s="8"/>
      <c r="AH64" s="1">
        <f t="shared" si="11"/>
        <v>4</v>
      </c>
      <c r="AI64" s="1"/>
      <c r="AJ64" s="1"/>
    </row>
    <row r="65" spans="1:36" ht="15.75" customHeight="1" x14ac:dyDescent="0.15">
      <c r="A65" s="10"/>
      <c r="B65" s="18" t="str">
        <f t="shared" si="12"/>
        <v>X211</v>
      </c>
      <c r="C65" s="19">
        <f>IF(ISNA(VLOOKUP(B65,Personal!$A$2:$D$21,2,FALSE)),,VLOOKUP(B65,Personal!$A$2:$D$21,2,FALSE))</f>
        <v>0</v>
      </c>
      <c r="D65" s="19">
        <f>IF(ISNA(VLOOKUP(B65,Personal!$A$2:$D$23,3,FALSE)),,VLOOKUP(B65,Personal!$A$2:$D$32,3,FALSE))</f>
        <v>0</v>
      </c>
      <c r="E65" s="8"/>
      <c r="F65" s="8"/>
      <c r="G65" s="8"/>
      <c r="H65" s="109">
        <v>1</v>
      </c>
      <c r="I65" s="109">
        <v>1</v>
      </c>
      <c r="J65" s="109">
        <v>1</v>
      </c>
      <c r="K65" s="109">
        <v>1</v>
      </c>
      <c r="L65" s="109">
        <v>1</v>
      </c>
      <c r="M65" s="109">
        <v>1</v>
      </c>
      <c r="N65" s="109">
        <v>1</v>
      </c>
      <c r="O65" s="109">
        <v>1</v>
      </c>
      <c r="P65" s="109">
        <v>1</v>
      </c>
      <c r="Q65" s="8"/>
      <c r="R65" s="8"/>
      <c r="S65" s="1">
        <v>1</v>
      </c>
      <c r="T65" s="1">
        <v>1</v>
      </c>
      <c r="U65" s="1">
        <v>1</v>
      </c>
      <c r="V65" s="1">
        <v>1</v>
      </c>
      <c r="W65" s="1">
        <v>1</v>
      </c>
      <c r="X65" s="1">
        <v>1</v>
      </c>
      <c r="Y65" s="1">
        <v>1</v>
      </c>
      <c r="Z65" s="1"/>
      <c r="AA65" s="1"/>
      <c r="AB65" s="1"/>
      <c r="AC65" s="1"/>
      <c r="AD65" s="8"/>
      <c r="AE65" s="8"/>
      <c r="AF65" s="8"/>
      <c r="AG65" s="8"/>
      <c r="AH65" s="1">
        <f t="shared" si="11"/>
        <v>8</v>
      </c>
      <c r="AI65" s="1"/>
      <c r="AJ65" s="1"/>
    </row>
    <row r="66" spans="1:36" ht="15.75" customHeight="1" x14ac:dyDescent="0.15">
      <c r="A66" s="10"/>
      <c r="B66" s="18" t="str">
        <f t="shared" si="12"/>
        <v>X212</v>
      </c>
      <c r="C66" s="19" t="str">
        <f>IF(ISNA(VLOOKUP(B66,Personal!$A$2:$D$21,2,FALSE)),,VLOOKUP(B66,Personal!$A$2:$D$21,2,FALSE))</f>
        <v>Gustavo Diaz</v>
      </c>
      <c r="D66" s="19" t="str">
        <f>IF(ISNA(VLOOKUP(B66,Personal!$A$2:$D$23,3,FALSE)),,VLOOKUP(B66,Personal!$A$2:$D$32,3,FALSE))</f>
        <v>UUCC</v>
      </c>
      <c r="E66" s="8"/>
      <c r="F66" s="8"/>
      <c r="G66" s="8"/>
      <c r="H66" s="8"/>
      <c r="I66" s="8">
        <v>1</v>
      </c>
      <c r="J66" s="8">
        <v>1</v>
      </c>
      <c r="K66" s="8">
        <v>1</v>
      </c>
      <c r="L66" s="8">
        <v>1</v>
      </c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/>
      <c r="T66" s="8"/>
      <c r="U66" s="8">
        <v>1</v>
      </c>
      <c r="V66" s="8">
        <v>1</v>
      </c>
      <c r="W66" s="1">
        <v>1</v>
      </c>
      <c r="X66" s="1">
        <v>1</v>
      </c>
      <c r="Y66" s="1">
        <v>1</v>
      </c>
      <c r="Z66" s="1">
        <v>1</v>
      </c>
      <c r="AA66" s="1"/>
      <c r="AB66" s="1"/>
      <c r="AC66" s="1"/>
      <c r="AD66" s="1"/>
      <c r="AE66" s="8"/>
      <c r="AF66" s="8"/>
      <c r="AG66" s="8"/>
      <c r="AH66" s="1">
        <f t="shared" si="11"/>
        <v>8</v>
      </c>
      <c r="AI66" s="1"/>
      <c r="AJ66" s="1"/>
    </row>
    <row r="67" spans="1:36" ht="15.75" customHeight="1" x14ac:dyDescent="0.15">
      <c r="A67" s="10"/>
      <c r="B67" s="18" t="str">
        <f t="shared" si="12"/>
        <v>X214</v>
      </c>
      <c r="C67" s="19" t="str">
        <f>IF(ISNA(VLOOKUP(B67,Personal!$A$2:$D$21,2,FALSE)),,VLOOKUP(B67,Personal!$A$2:$D$21,2,FALSE))</f>
        <v>Iker Marcos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/>
      <c r="J67" s="8"/>
      <c r="K67" s="8"/>
      <c r="L67" s="8"/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>
        <v>1</v>
      </c>
      <c r="S67" s="8"/>
      <c r="T67" s="8"/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>
        <v>1</v>
      </c>
      <c r="AB67" s="8">
        <v>1</v>
      </c>
      <c r="AC67" s="8">
        <v>1</v>
      </c>
      <c r="AD67" s="8">
        <v>1</v>
      </c>
      <c r="AE67" s="8"/>
      <c r="AF67" s="8"/>
      <c r="AG67" s="8"/>
      <c r="AH67" s="1">
        <f t="shared" si="11"/>
        <v>8</v>
      </c>
      <c r="AI67" s="1"/>
      <c r="AJ67" s="1"/>
    </row>
    <row r="68" spans="1:36" ht="15.75" customHeight="1" x14ac:dyDescent="0.15">
      <c r="A68" s="21"/>
      <c r="B68" s="18" t="str">
        <f t="shared" si="12"/>
        <v>X216</v>
      </c>
      <c r="C68" s="19" t="str">
        <f>IF(ISNA(VLOOKUP(B68,Personal!$A$2:$D$21,2,FALSE)),,VLOOKUP(B68,Personal!$A$2:$D$21,2,FALSE))</f>
        <v>Andrew Vera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1" t="s">
        <v>7</v>
      </c>
      <c r="J68" s="1" t="s">
        <v>7</v>
      </c>
      <c r="K68" s="1" t="s">
        <v>7</v>
      </c>
      <c r="L68" s="1" t="s">
        <v>7</v>
      </c>
      <c r="M68" s="1" t="s">
        <v>7</v>
      </c>
      <c r="N68" s="1" t="s">
        <v>7</v>
      </c>
      <c r="O68" s="1" t="s">
        <v>7</v>
      </c>
      <c r="P68" s="1" t="s">
        <v>7</v>
      </c>
      <c r="Q68" s="1" t="s">
        <v>7</v>
      </c>
      <c r="R68" s="1" t="s">
        <v>7</v>
      </c>
      <c r="S68" s="1" t="s">
        <v>7</v>
      </c>
      <c r="T68" s="1" t="s">
        <v>7</v>
      </c>
      <c r="U68" s="1" t="s">
        <v>7</v>
      </c>
      <c r="V68" s="1" t="s">
        <v>7</v>
      </c>
      <c r="W68" s="1" t="s">
        <v>7</v>
      </c>
      <c r="X68" s="1" t="s">
        <v>7</v>
      </c>
      <c r="Y68" s="1" t="s">
        <v>7</v>
      </c>
      <c r="Z68" s="1" t="s">
        <v>7</v>
      </c>
      <c r="AA68" s="1" t="s">
        <v>7</v>
      </c>
      <c r="AB68" s="1" t="s">
        <v>7</v>
      </c>
      <c r="AC68" s="1" t="s">
        <v>7</v>
      </c>
      <c r="AD68" s="1" t="s">
        <v>7</v>
      </c>
      <c r="AE68" s="8"/>
      <c r="AF68" s="8"/>
      <c r="AG68" s="8"/>
      <c r="AH68" s="1">
        <f t="shared" si="11"/>
        <v>0</v>
      </c>
      <c r="AI68" s="1"/>
      <c r="AJ68" s="1"/>
    </row>
    <row r="69" spans="1:36" ht="15.75" customHeight="1" x14ac:dyDescent="0.15">
      <c r="A69" s="10"/>
      <c r="B69" s="18">
        <f t="shared" si="12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1"/>
        <v>0</v>
      </c>
      <c r="AI69" s="1"/>
      <c r="AJ69" s="1"/>
    </row>
    <row r="70" spans="1:36" ht="15.75" customHeight="1" x14ac:dyDescent="0.15">
      <c r="A70" s="10"/>
      <c r="B70" s="18">
        <f t="shared" si="12"/>
        <v>0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1"/>
        <v>0</v>
      </c>
      <c r="AI70" s="1">
        <f t="shared" ref="AI70:AI74" si="13">COUNTIF(E70:AG70,"S")/2</f>
        <v>0</v>
      </c>
      <c r="AJ70" s="1"/>
    </row>
    <row r="71" spans="1:36" ht="15.75" customHeight="1" x14ac:dyDescent="0.15">
      <c r="A71" s="10"/>
      <c r="B71" s="18">
        <f t="shared" si="12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1"/>
        <v>0</v>
      </c>
      <c r="AI71" s="1">
        <f t="shared" si="13"/>
        <v>0</v>
      </c>
      <c r="AJ71" s="1"/>
    </row>
    <row r="72" spans="1:36" ht="15.75" customHeight="1" x14ac:dyDescent="0.15">
      <c r="A72" s="10"/>
      <c r="B72" s="18">
        <f t="shared" si="12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1"/>
        <v>0</v>
      </c>
      <c r="AI72" s="1">
        <f t="shared" si="13"/>
        <v>0</v>
      </c>
      <c r="AJ72" s="1"/>
    </row>
    <row r="73" spans="1:36" ht="15.75" customHeight="1" x14ac:dyDescent="0.15">
      <c r="A73" s="10"/>
      <c r="B73" s="18" t="str">
        <f t="shared" si="12"/>
        <v>S78</v>
      </c>
      <c r="C73" s="19" t="str">
        <f>IF(ISNA(VLOOKUP(B73,Personal!$A$2:$D$21,2,FALSE)),,VLOOKUP(B73,Personal!$A$2:$D$21,2,FALSE))</f>
        <v>Julio Cesar Risquez</v>
      </c>
      <c r="D73" s="19" t="str">
        <f>IF(ISNA(VLOOKUP(B73,Personal!$A$2:$D$23,3,FALSE)),,VLOOKUP(B73,Personal!$A$2:$D$32,3,FALSE))</f>
        <v>Area Manager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1"/>
        <v>0</v>
      </c>
      <c r="AI73" s="1">
        <f t="shared" si="13"/>
        <v>0</v>
      </c>
      <c r="AJ73" s="1"/>
    </row>
    <row r="74" spans="1:36" ht="15.75" customHeight="1" x14ac:dyDescent="0.15">
      <c r="A74" s="10"/>
      <c r="B74" s="18" t="str">
        <f t="shared" si="12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1"/>
        <v>0</v>
      </c>
      <c r="AI74" s="1">
        <f t="shared" si="13"/>
        <v>8</v>
      </c>
      <c r="AJ74" s="1"/>
    </row>
    <row r="75" spans="1:36" ht="15.75" customHeight="1" x14ac:dyDescent="0.15">
      <c r="A75" s="10"/>
      <c r="B75" s="18" t="str">
        <f t="shared" si="12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/>
      <c r="R75" s="8"/>
      <c r="S75" s="8" t="s">
        <v>9</v>
      </c>
      <c r="T75" s="8" t="s">
        <v>9</v>
      </c>
      <c r="U75" s="8" t="s">
        <v>9</v>
      </c>
      <c r="V75" s="8" t="s">
        <v>9</v>
      </c>
      <c r="W75" s="8" t="s">
        <v>9</v>
      </c>
      <c r="X75" s="8" t="s">
        <v>9</v>
      </c>
      <c r="Y75" s="8" t="s">
        <v>9</v>
      </c>
      <c r="Z75" s="8" t="s">
        <v>9</v>
      </c>
      <c r="AA75" s="8"/>
      <c r="AB75" s="8"/>
      <c r="AC75" s="8"/>
      <c r="AD75" s="8"/>
      <c r="AE75" s="59"/>
      <c r="AF75" s="60"/>
      <c r="AG75" s="61"/>
      <c r="AH75" s="1">
        <f t="shared" si="11"/>
        <v>0</v>
      </c>
      <c r="AI75" s="1"/>
      <c r="AJ75" s="1"/>
    </row>
    <row r="76" spans="1:36" ht="15.75" customHeight="1" x14ac:dyDescent="0.15">
      <c r="A76" s="10"/>
      <c r="B76" s="18" t="str">
        <f t="shared" si="12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 t="s">
        <v>9</v>
      </c>
      <c r="R76" s="8" t="s">
        <v>9</v>
      </c>
      <c r="S76" s="8"/>
      <c r="T76" s="8"/>
      <c r="U76" s="8"/>
      <c r="V76" s="8"/>
      <c r="W76" s="8"/>
      <c r="X76" s="8"/>
      <c r="Y76" s="8" t="s">
        <v>9</v>
      </c>
      <c r="Z76" s="8" t="s">
        <v>9</v>
      </c>
      <c r="AA76" s="8" t="s">
        <v>9</v>
      </c>
      <c r="AB76" s="8" t="s">
        <v>9</v>
      </c>
      <c r="AC76" s="8" t="s">
        <v>9</v>
      </c>
      <c r="AD76" s="8" t="s">
        <v>9</v>
      </c>
      <c r="AE76" s="59"/>
      <c r="AF76" s="60"/>
      <c r="AG76" s="61"/>
      <c r="AH76" s="1">
        <f t="shared" si="11"/>
        <v>0</v>
      </c>
      <c r="AI76" s="1"/>
      <c r="AJ76" s="1"/>
    </row>
    <row r="77" spans="1:36" ht="15.75" customHeight="1" x14ac:dyDescent="0.15">
      <c r="A77" s="10"/>
      <c r="B77" s="22"/>
      <c r="C77" s="23"/>
      <c r="D77" s="23"/>
      <c r="E77" s="23">
        <f t="shared" ref="E77:AH77" si="14">SUM(E61:E76)</f>
        <v>0</v>
      </c>
      <c r="F77" s="23">
        <f t="shared" si="14"/>
        <v>0</v>
      </c>
      <c r="G77" s="23">
        <f t="shared" si="14"/>
        <v>0</v>
      </c>
      <c r="H77" s="23">
        <f t="shared" si="14"/>
        <v>1</v>
      </c>
      <c r="I77" s="23">
        <f t="shared" si="14"/>
        <v>2</v>
      </c>
      <c r="J77" s="23">
        <f t="shared" si="14"/>
        <v>2</v>
      </c>
      <c r="K77" s="23">
        <f t="shared" si="14"/>
        <v>2</v>
      </c>
      <c r="L77" s="23">
        <f t="shared" si="14"/>
        <v>2</v>
      </c>
      <c r="M77" s="23">
        <f t="shared" si="14"/>
        <v>4</v>
      </c>
      <c r="N77" s="23">
        <f t="shared" si="14"/>
        <v>4</v>
      </c>
      <c r="O77" s="23">
        <f t="shared" si="14"/>
        <v>4</v>
      </c>
      <c r="P77" s="23">
        <f t="shared" si="14"/>
        <v>4</v>
      </c>
      <c r="Q77" s="23">
        <f t="shared" si="14"/>
        <v>3</v>
      </c>
      <c r="R77" s="23">
        <f t="shared" si="14"/>
        <v>3</v>
      </c>
      <c r="S77" s="23">
        <f t="shared" si="14"/>
        <v>2</v>
      </c>
      <c r="T77" s="23">
        <f t="shared" si="14"/>
        <v>2</v>
      </c>
      <c r="U77" s="23">
        <f t="shared" si="14"/>
        <v>3</v>
      </c>
      <c r="V77" s="23">
        <f t="shared" si="14"/>
        <v>3</v>
      </c>
      <c r="W77" s="23">
        <f t="shared" si="14"/>
        <v>5</v>
      </c>
      <c r="X77" s="23">
        <f t="shared" si="14"/>
        <v>5</v>
      </c>
      <c r="Y77" s="23">
        <f t="shared" si="14"/>
        <v>5</v>
      </c>
      <c r="Z77" s="23">
        <f t="shared" si="14"/>
        <v>4</v>
      </c>
      <c r="AA77" s="23">
        <f t="shared" si="14"/>
        <v>3</v>
      </c>
      <c r="AB77" s="23">
        <f t="shared" si="14"/>
        <v>3</v>
      </c>
      <c r="AC77" s="23">
        <f t="shared" si="14"/>
        <v>3</v>
      </c>
      <c r="AD77" s="23">
        <f t="shared" si="14"/>
        <v>3</v>
      </c>
      <c r="AE77" s="23">
        <f t="shared" si="14"/>
        <v>0</v>
      </c>
      <c r="AF77" s="23">
        <f t="shared" si="14"/>
        <v>0</v>
      </c>
      <c r="AG77" s="24">
        <f t="shared" si="14"/>
        <v>0</v>
      </c>
      <c r="AH77" s="1">
        <f t="shared" si="14"/>
        <v>36</v>
      </c>
      <c r="AI77" s="1"/>
      <c r="AJ77" s="1"/>
    </row>
    <row r="78" spans="1:36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8"/>
      <c r="AJ78" s="1"/>
    </row>
    <row r="79" spans="1:36" ht="15.75" customHeight="1" x14ac:dyDescent="0.15">
      <c r="A79" s="10"/>
      <c r="B79" s="108" t="s">
        <v>53</v>
      </c>
      <c r="C79" s="26">
        <f>C60+1</f>
        <v>45296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  <c r="AJ79" s="1"/>
    </row>
    <row r="80" spans="1:36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>
        <v>1</v>
      </c>
      <c r="N80" s="8">
        <v>1</v>
      </c>
      <c r="O80" s="8">
        <v>1</v>
      </c>
      <c r="P80" s="8">
        <v>1</v>
      </c>
      <c r="Q80" s="8">
        <v>1</v>
      </c>
      <c r="R80" s="8">
        <v>1</v>
      </c>
      <c r="S80" s="8">
        <v>1</v>
      </c>
      <c r="T80" s="8">
        <v>1</v>
      </c>
      <c r="U80" s="8"/>
      <c r="V80" s="8"/>
      <c r="W80" s="8">
        <v>1</v>
      </c>
      <c r="X80" s="8">
        <v>1</v>
      </c>
      <c r="Y80" s="8">
        <v>1</v>
      </c>
      <c r="Z80" s="8">
        <v>1</v>
      </c>
      <c r="AA80" s="8">
        <v>1</v>
      </c>
      <c r="AB80" s="8">
        <v>1</v>
      </c>
      <c r="AC80" s="8">
        <v>1</v>
      </c>
      <c r="AD80" s="8">
        <v>1</v>
      </c>
      <c r="AE80" s="8"/>
      <c r="AF80" s="8"/>
      <c r="AG80" s="8"/>
      <c r="AH80" s="1">
        <f t="shared" ref="AH80:AH95" si="15">SUM(E80:AG80)/2</f>
        <v>8</v>
      </c>
      <c r="AI80" s="1"/>
      <c r="AJ80" s="1"/>
    </row>
    <row r="81" spans="1:36" ht="15.75" customHeight="1" x14ac:dyDescent="0.15">
      <c r="A81" s="10"/>
      <c r="B81" s="18" t="str">
        <f t="shared" ref="B81:B85" si="16">B62</f>
        <v>X194</v>
      </c>
      <c r="C81" s="19" t="str">
        <f>IF(ISNA(VLOOKUP(B81,Personal!$A$2:$D$21,2,FALSE)),,VLOOKUP(B81,Personal!$A$2:$D$21,2,FALSE))</f>
        <v>Yeray Romero</v>
      </c>
      <c r="D81" s="19" t="str">
        <f>IF(ISNA(VLOOKUP(B81,Personal!$A$2:$D$23,3,FALSE)),,VLOOKUP(B81,Personal!$A$2:$D$32,3,FALSE))</f>
        <v>Comercial</v>
      </c>
      <c r="E81" s="8"/>
      <c r="F81" s="8"/>
      <c r="G81" s="8"/>
      <c r="H81" s="8"/>
      <c r="I81" s="8"/>
      <c r="J81" s="8"/>
      <c r="K81" s="8" t="s">
        <v>15</v>
      </c>
      <c r="L81" s="8" t="s">
        <v>15</v>
      </c>
      <c r="M81" s="8" t="s">
        <v>15</v>
      </c>
      <c r="N81" s="8" t="s">
        <v>15</v>
      </c>
      <c r="O81" s="8" t="s">
        <v>15</v>
      </c>
      <c r="P81" s="8" t="s">
        <v>15</v>
      </c>
      <c r="Q81" s="8" t="s">
        <v>15</v>
      </c>
      <c r="R81" s="8" t="s">
        <v>15</v>
      </c>
      <c r="S81" s="8" t="s">
        <v>15</v>
      </c>
      <c r="T81" s="8" t="s">
        <v>15</v>
      </c>
      <c r="U81" s="8"/>
      <c r="V81" s="1"/>
      <c r="W81" s="1" t="s">
        <v>15</v>
      </c>
      <c r="X81" s="1" t="s">
        <v>15</v>
      </c>
      <c r="Y81" s="1" t="s">
        <v>15</v>
      </c>
      <c r="Z81" s="1" t="s">
        <v>15</v>
      </c>
      <c r="AA81" s="1" t="s">
        <v>15</v>
      </c>
      <c r="AB81" s="1" t="s">
        <v>15</v>
      </c>
      <c r="AC81" s="1"/>
      <c r="AD81" s="1"/>
      <c r="AE81" s="8"/>
      <c r="AF81" s="8"/>
      <c r="AG81" s="8"/>
      <c r="AH81" s="1">
        <f t="shared" si="15"/>
        <v>0</v>
      </c>
      <c r="AI81" s="1"/>
      <c r="AJ81" s="1"/>
    </row>
    <row r="82" spans="1:36" ht="15.75" customHeight="1" x14ac:dyDescent="0.15">
      <c r="A82" s="10"/>
      <c r="B82" s="18" t="str">
        <f t="shared" si="16"/>
        <v>X200</v>
      </c>
      <c r="C82" s="19" t="str">
        <f>IF(ISNA(VLOOKUP(B82,Personal!$A$2:$D$21,2,FALSE)),,VLOOKUP(B82,Personal!$A$2:$D$21,2,FALSE))</f>
        <v>Unai Ortiz</v>
      </c>
      <c r="D82" s="19" t="str">
        <f>IF(ISNA(VLOOKUP(B82,Personal!$A$2:$D$23,3,FALSE)),,VLOOKUP(B82,Personal!$A$2:$D$32,3,FALSE))</f>
        <v>SSMM</v>
      </c>
      <c r="E82" s="8"/>
      <c r="F82" s="8"/>
      <c r="G82" s="8">
        <v>1</v>
      </c>
      <c r="H82" s="8">
        <v>1</v>
      </c>
      <c r="I82" s="8">
        <v>1</v>
      </c>
      <c r="J82" s="8">
        <v>1</v>
      </c>
      <c r="K82" s="8">
        <v>1</v>
      </c>
      <c r="L82" s="8">
        <v>1</v>
      </c>
      <c r="M82" s="8">
        <v>1</v>
      </c>
      <c r="N82" s="8">
        <v>1</v>
      </c>
      <c r="O82" s="8">
        <v>1</v>
      </c>
      <c r="P82" s="8">
        <v>1</v>
      </c>
      <c r="Q82" s="8"/>
      <c r="R82" s="8"/>
      <c r="S82" s="8">
        <v>1</v>
      </c>
      <c r="T82" s="8">
        <v>1</v>
      </c>
      <c r="U82" s="8">
        <v>1</v>
      </c>
      <c r="V82" s="8">
        <v>1</v>
      </c>
      <c r="W82" s="8">
        <v>1</v>
      </c>
      <c r="X82" s="8">
        <v>1</v>
      </c>
      <c r="Y82" s="8"/>
      <c r="Z82" s="8"/>
      <c r="AA82" s="8"/>
      <c r="AB82" s="8"/>
      <c r="AC82" s="8"/>
      <c r="AD82" s="8"/>
      <c r="AE82" s="8"/>
      <c r="AF82" s="8"/>
      <c r="AG82" s="8"/>
      <c r="AH82" s="1">
        <f t="shared" si="15"/>
        <v>8</v>
      </c>
      <c r="AI82" s="1"/>
      <c r="AJ82" s="1"/>
    </row>
    <row r="83" spans="1:36" ht="15.75" customHeight="1" x14ac:dyDescent="0.15">
      <c r="A83" s="10"/>
      <c r="B83" s="18" t="str">
        <f t="shared" si="16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>
        <v>1</v>
      </c>
      <c r="X83" s="1">
        <v>1</v>
      </c>
      <c r="Y83" s="1">
        <v>1</v>
      </c>
      <c r="Z83" s="1">
        <v>1</v>
      </c>
      <c r="AA83" s="1">
        <v>1</v>
      </c>
      <c r="AB83" s="1">
        <v>1</v>
      </c>
      <c r="AC83" s="1">
        <v>1</v>
      </c>
      <c r="AD83" s="1">
        <v>1</v>
      </c>
      <c r="AE83" s="8"/>
      <c r="AF83" s="8"/>
      <c r="AG83" s="8"/>
      <c r="AH83" s="1">
        <f t="shared" si="15"/>
        <v>4</v>
      </c>
      <c r="AI83" s="1"/>
      <c r="AJ83" s="1"/>
    </row>
    <row r="84" spans="1:36" ht="15.75" customHeight="1" x14ac:dyDescent="0.15">
      <c r="A84" s="10"/>
      <c r="B84" s="18" t="str">
        <f t="shared" si="16"/>
        <v>X211</v>
      </c>
      <c r="C84" s="19">
        <f>IF(ISNA(VLOOKUP(B84,Personal!$A$2:$D$21,2,FALSE)),,VLOOKUP(B84,Personal!$A$2:$D$21,2,FALSE))</f>
        <v>0</v>
      </c>
      <c r="D84" s="19">
        <f>IF(ISNA(VLOOKUP(B84,Personal!$A$2:$D$23,3,FALSE)),,VLOOKUP(B84,Personal!$A$2:$D$32,3,FALSE))</f>
        <v>0</v>
      </c>
      <c r="E84" s="8"/>
      <c r="F84" s="8"/>
      <c r="G84" s="8"/>
      <c r="H84" s="109"/>
      <c r="I84" s="1" t="s">
        <v>7</v>
      </c>
      <c r="J84" s="1" t="s">
        <v>7</v>
      </c>
      <c r="K84" s="1" t="s">
        <v>7</v>
      </c>
      <c r="L84" s="1" t="s">
        <v>7</v>
      </c>
      <c r="M84" s="1" t="s">
        <v>7</v>
      </c>
      <c r="N84" s="1" t="s">
        <v>7</v>
      </c>
      <c r="O84" s="1" t="s">
        <v>7</v>
      </c>
      <c r="P84" s="1" t="s">
        <v>7</v>
      </c>
      <c r="Q84" s="1" t="s">
        <v>7</v>
      </c>
      <c r="R84" s="1" t="s">
        <v>7</v>
      </c>
      <c r="S84" s="1" t="s">
        <v>7</v>
      </c>
      <c r="T84" s="1" t="s">
        <v>7</v>
      </c>
      <c r="U84" s="1" t="s">
        <v>7</v>
      </c>
      <c r="V84" s="1" t="s">
        <v>7</v>
      </c>
      <c r="W84" s="1" t="s">
        <v>7</v>
      </c>
      <c r="X84" s="1" t="s">
        <v>7</v>
      </c>
      <c r="Y84" s="1" t="s">
        <v>7</v>
      </c>
      <c r="Z84" s="1" t="s">
        <v>7</v>
      </c>
      <c r="AA84" s="1" t="s">
        <v>7</v>
      </c>
      <c r="AB84" s="1" t="s">
        <v>7</v>
      </c>
      <c r="AC84" s="1" t="s">
        <v>7</v>
      </c>
      <c r="AD84" s="1" t="s">
        <v>7</v>
      </c>
      <c r="AE84" s="8"/>
      <c r="AF84" s="8"/>
      <c r="AG84" s="8"/>
      <c r="AH84" s="1">
        <f t="shared" si="15"/>
        <v>0</v>
      </c>
      <c r="AI84" s="1"/>
      <c r="AJ84" s="1"/>
    </row>
    <row r="85" spans="1:36" ht="15.75" customHeight="1" x14ac:dyDescent="0.15">
      <c r="A85" s="10"/>
      <c r="B85" s="18" t="str">
        <f t="shared" si="16"/>
        <v>X212</v>
      </c>
      <c r="C85" s="19" t="str">
        <f>IF(ISNA(VLOOKUP(B85,Personal!$A$2:$D$21,2,FALSE)),,VLOOKUP(B85,Personal!$A$2:$D$21,2,FALSE))</f>
        <v>Gustavo Diaz</v>
      </c>
      <c r="D85" s="19" t="str">
        <f>IF(ISNA(VLOOKUP(B85,Personal!$A$2:$D$23,3,FALSE)),,VLOOKUP(B85,Personal!$A$2:$D$32,3,FALSE))</f>
        <v>UUCC</v>
      </c>
      <c r="E85" s="8"/>
      <c r="F85" s="8"/>
      <c r="G85" s="8"/>
      <c r="H85" s="8">
        <v>1</v>
      </c>
      <c r="I85" s="8">
        <v>1</v>
      </c>
      <c r="J85" s="8">
        <v>1</v>
      </c>
      <c r="K85" s="8">
        <v>1</v>
      </c>
      <c r="L85" s="8">
        <v>1</v>
      </c>
      <c r="M85" s="8">
        <v>1</v>
      </c>
      <c r="N85" s="8">
        <v>1</v>
      </c>
      <c r="O85" s="8">
        <v>1</v>
      </c>
      <c r="P85" s="8">
        <v>1</v>
      </c>
      <c r="Q85" s="8">
        <v>1</v>
      </c>
      <c r="R85" s="8">
        <v>1</v>
      </c>
      <c r="S85" s="8">
        <v>1</v>
      </c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1">
        <f t="shared" si="15"/>
        <v>6</v>
      </c>
      <c r="AI85" s="1"/>
      <c r="AJ85" s="1"/>
    </row>
    <row r="86" spans="1:36" ht="15.75" customHeight="1" x14ac:dyDescent="0.15">
      <c r="A86" s="10"/>
      <c r="B86" s="18" t="str">
        <f>B67</f>
        <v>X214</v>
      </c>
      <c r="C86" s="19" t="str">
        <f>IF(ISNA(VLOOKUP(B86,Personal!$A$2:$D$21,2,FALSE)),,VLOOKUP(B86,Personal!$A$2:$D$21,2,FALSE))</f>
        <v>Iker Marcos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/>
      <c r="L86" s="8"/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/>
      <c r="T86" s="8"/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>
        <v>1</v>
      </c>
      <c r="AD86" s="8">
        <v>1</v>
      </c>
      <c r="AE86" s="8"/>
      <c r="AF86" s="8"/>
      <c r="AG86" s="8"/>
      <c r="AH86" s="1">
        <f>SUM(E86:AG86)/2</f>
        <v>8</v>
      </c>
      <c r="AI86" s="1"/>
      <c r="AJ86" s="1"/>
    </row>
    <row r="87" spans="1:36" ht="15.75" customHeight="1" x14ac:dyDescent="0.15">
      <c r="A87" s="21"/>
      <c r="B87" s="18" t="str">
        <f>B68</f>
        <v>X216</v>
      </c>
      <c r="C87" s="19" t="str">
        <f>IF(ISNA(VLOOKUP(B87,Personal!$A$2:$D$21,2,FALSE)),,VLOOKUP(B87,Personal!$A$2:$D$21,2,FALSE))</f>
        <v>Andrew Vera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1"/>
      <c r="J87" s="1"/>
      <c r="K87" s="1">
        <v>1</v>
      </c>
      <c r="L87" s="1">
        <v>1</v>
      </c>
      <c r="M87" s="1">
        <v>1</v>
      </c>
      <c r="N87" s="1">
        <v>1</v>
      </c>
      <c r="O87" s="1">
        <v>1</v>
      </c>
      <c r="P87" s="1">
        <v>1</v>
      </c>
      <c r="Q87" s="1">
        <v>1</v>
      </c>
      <c r="R87" s="1">
        <v>1</v>
      </c>
      <c r="S87" s="1"/>
      <c r="T87" s="1"/>
      <c r="U87" s="8">
        <v>1</v>
      </c>
      <c r="V87" s="8">
        <v>1</v>
      </c>
      <c r="W87" s="8">
        <v>1</v>
      </c>
      <c r="X87" s="8">
        <v>1</v>
      </c>
      <c r="Y87" s="8">
        <v>1</v>
      </c>
      <c r="Z87" s="8">
        <v>1</v>
      </c>
      <c r="AA87" s="8">
        <v>1</v>
      </c>
      <c r="AB87" s="8">
        <v>1</v>
      </c>
      <c r="AC87" s="8"/>
      <c r="AD87" s="8"/>
      <c r="AE87" s="8"/>
      <c r="AF87" s="8"/>
      <c r="AG87" s="8"/>
      <c r="AH87" s="1">
        <f t="shared" si="15"/>
        <v>8</v>
      </c>
      <c r="AI87" s="1"/>
      <c r="AJ87" s="1"/>
    </row>
    <row r="88" spans="1:36" ht="17.25" customHeight="1" x14ac:dyDescent="0.15">
      <c r="A88" s="10"/>
      <c r="B88" s="18">
        <f>B69</f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5"/>
        <v>0</v>
      </c>
      <c r="AI88" s="1"/>
      <c r="AJ88" s="1"/>
    </row>
    <row r="89" spans="1:36" ht="15.75" customHeight="1" x14ac:dyDescent="0.15">
      <c r="A89" s="10"/>
      <c r="B89" s="18">
        <f>B70</f>
        <v>0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5"/>
        <v>0</v>
      </c>
      <c r="AI89" s="1">
        <f t="shared" ref="AI89:AI93" si="17">COUNTIF(E89:AG89,"S")/2</f>
        <v>0</v>
      </c>
      <c r="AJ89" s="1"/>
    </row>
    <row r="90" spans="1:36" ht="15.75" customHeight="1" x14ac:dyDescent="0.15">
      <c r="A90" s="10"/>
      <c r="B90" s="18">
        <f>B71</f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5"/>
        <v>0</v>
      </c>
      <c r="AI90" s="1">
        <f t="shared" si="17"/>
        <v>0</v>
      </c>
      <c r="AJ90" s="1"/>
    </row>
    <row r="91" spans="1:36" ht="15.75" customHeight="1" x14ac:dyDescent="0.15">
      <c r="A91" s="10"/>
      <c r="B91" s="18">
        <f>B72</f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5"/>
        <v>0</v>
      </c>
      <c r="AI91" s="1">
        <f t="shared" si="17"/>
        <v>0</v>
      </c>
      <c r="AJ91" s="1"/>
    </row>
    <row r="92" spans="1:36" ht="15.75" customHeight="1" x14ac:dyDescent="0.15">
      <c r="A92" s="10"/>
      <c r="B92" s="18" t="str">
        <f>B73</f>
        <v>S78</v>
      </c>
      <c r="C92" s="19" t="str">
        <f>IF(ISNA(VLOOKUP(B92,Personal!$A$2:$D$21,2,FALSE)),,VLOOKUP(B92,Personal!$A$2:$D$21,2,FALSE))</f>
        <v>Julio Cesar Risquez</v>
      </c>
      <c r="D92" s="19" t="str">
        <f>IF(ISNA(VLOOKUP(B92,Personal!$A$2:$D$23,3,FALSE)),,VLOOKUP(B92,Personal!$A$2:$D$32,3,FALSE))</f>
        <v>Area Manager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5"/>
        <v>0</v>
      </c>
      <c r="AI92" s="1">
        <f t="shared" si="17"/>
        <v>0</v>
      </c>
      <c r="AJ92" s="1"/>
    </row>
    <row r="93" spans="1:36" ht="15.75" customHeight="1" x14ac:dyDescent="0.15">
      <c r="A93" s="10"/>
      <c r="B93" s="18" t="str">
        <f>B74</f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/>
      <c r="R93" s="8"/>
      <c r="S93" s="8" t="s">
        <v>9</v>
      </c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/>
      <c r="AB93" s="59"/>
      <c r="AC93" s="59"/>
      <c r="AD93" s="59"/>
      <c r="AE93" s="59"/>
      <c r="AF93" s="60"/>
      <c r="AG93" s="61"/>
      <c r="AH93" s="1">
        <f t="shared" si="15"/>
        <v>0</v>
      </c>
      <c r="AI93" s="1">
        <f t="shared" si="17"/>
        <v>8</v>
      </c>
      <c r="AJ93" s="1"/>
    </row>
    <row r="94" spans="1:36" ht="15.75" customHeight="1" x14ac:dyDescent="0.15">
      <c r="A94" s="10"/>
      <c r="B94" s="18" t="str">
        <f>B75</f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/>
      <c r="R94" s="8"/>
      <c r="S94" s="8" t="s">
        <v>9</v>
      </c>
      <c r="T94" s="8" t="s">
        <v>9</v>
      </c>
      <c r="U94" s="8" t="s">
        <v>9</v>
      </c>
      <c r="V94" s="8" t="s">
        <v>9</v>
      </c>
      <c r="W94" s="8" t="s">
        <v>9</v>
      </c>
      <c r="X94" s="8" t="s">
        <v>9</v>
      </c>
      <c r="Y94" s="8" t="s">
        <v>9</v>
      </c>
      <c r="Z94" s="8" t="s">
        <v>9</v>
      </c>
      <c r="AA94" s="8"/>
      <c r="AB94" s="8"/>
      <c r="AC94" s="8"/>
      <c r="AD94" s="8"/>
      <c r="AE94" s="59"/>
      <c r="AF94" s="60"/>
      <c r="AG94" s="61"/>
      <c r="AH94" s="1">
        <f t="shared" si="15"/>
        <v>0</v>
      </c>
      <c r="AI94" s="1"/>
      <c r="AJ94" s="1"/>
    </row>
    <row r="95" spans="1:36" ht="15.75" customHeight="1" x14ac:dyDescent="0.15">
      <c r="A95" s="10"/>
      <c r="B95" s="18" t="str">
        <f>B76</f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 t="s">
        <v>9</v>
      </c>
      <c r="R95" s="8" t="s">
        <v>9</v>
      </c>
      <c r="S95" s="8"/>
      <c r="T95" s="8"/>
      <c r="U95" s="8"/>
      <c r="V95" s="8"/>
      <c r="W95" s="8"/>
      <c r="X95" s="8"/>
      <c r="Y95" s="8" t="s">
        <v>9</v>
      </c>
      <c r="Z95" s="8" t="s">
        <v>9</v>
      </c>
      <c r="AA95" s="8" t="s">
        <v>9</v>
      </c>
      <c r="AB95" s="8" t="s">
        <v>9</v>
      </c>
      <c r="AC95" s="8" t="s">
        <v>9</v>
      </c>
      <c r="AD95" s="8" t="s">
        <v>9</v>
      </c>
      <c r="AE95" s="59"/>
      <c r="AF95" s="60"/>
      <c r="AG95" s="61"/>
      <c r="AH95" s="1">
        <f t="shared" si="15"/>
        <v>0</v>
      </c>
      <c r="AI95" s="1"/>
      <c r="AJ95" s="1"/>
    </row>
    <row r="96" spans="1:36" ht="15.75" customHeight="1" x14ac:dyDescent="0.15">
      <c r="A96" s="10"/>
      <c r="B96" s="1"/>
      <c r="C96" s="1"/>
      <c r="D96" s="1"/>
      <c r="E96" s="23">
        <f t="shared" ref="E96:AH96" si="18">SUM(E80:E95)</f>
        <v>0</v>
      </c>
      <c r="F96" s="23">
        <f t="shared" si="18"/>
        <v>0</v>
      </c>
      <c r="G96" s="23">
        <f t="shared" si="18"/>
        <v>1</v>
      </c>
      <c r="H96" s="23">
        <f t="shared" si="18"/>
        <v>2</v>
      </c>
      <c r="I96" s="23">
        <f t="shared" si="18"/>
        <v>2</v>
      </c>
      <c r="J96" s="23">
        <f t="shared" si="18"/>
        <v>2</v>
      </c>
      <c r="K96" s="23">
        <f t="shared" si="18"/>
        <v>3</v>
      </c>
      <c r="L96" s="23">
        <f t="shared" si="18"/>
        <v>3</v>
      </c>
      <c r="M96" s="23">
        <f t="shared" si="18"/>
        <v>5</v>
      </c>
      <c r="N96" s="23">
        <f t="shared" si="18"/>
        <v>5</v>
      </c>
      <c r="O96" s="23">
        <f t="shared" si="18"/>
        <v>5</v>
      </c>
      <c r="P96" s="23">
        <f t="shared" si="18"/>
        <v>5</v>
      </c>
      <c r="Q96" s="23">
        <f t="shared" si="18"/>
        <v>4</v>
      </c>
      <c r="R96" s="23">
        <f t="shared" si="18"/>
        <v>4</v>
      </c>
      <c r="S96" s="23">
        <f t="shared" si="18"/>
        <v>3</v>
      </c>
      <c r="T96" s="23">
        <f t="shared" si="18"/>
        <v>2</v>
      </c>
      <c r="U96" s="23">
        <f t="shared" si="18"/>
        <v>3</v>
      </c>
      <c r="V96" s="23">
        <f t="shared" si="18"/>
        <v>3</v>
      </c>
      <c r="W96" s="23">
        <f t="shared" si="18"/>
        <v>5</v>
      </c>
      <c r="X96" s="23">
        <f t="shared" si="18"/>
        <v>5</v>
      </c>
      <c r="Y96" s="23">
        <f t="shared" si="18"/>
        <v>4</v>
      </c>
      <c r="Z96" s="23">
        <f t="shared" si="18"/>
        <v>4</v>
      </c>
      <c r="AA96" s="23">
        <f t="shared" si="18"/>
        <v>4</v>
      </c>
      <c r="AB96" s="23">
        <f t="shared" si="18"/>
        <v>4</v>
      </c>
      <c r="AC96" s="23">
        <f t="shared" si="18"/>
        <v>3</v>
      </c>
      <c r="AD96" s="23">
        <f t="shared" si="18"/>
        <v>3</v>
      </c>
      <c r="AE96" s="23">
        <f t="shared" si="18"/>
        <v>0</v>
      </c>
      <c r="AF96" s="23">
        <f t="shared" si="18"/>
        <v>0</v>
      </c>
      <c r="AG96" s="24">
        <f t="shared" si="18"/>
        <v>0</v>
      </c>
      <c r="AH96" s="1">
        <f t="shared" si="18"/>
        <v>42</v>
      </c>
      <c r="AI96" s="1"/>
      <c r="AJ96" s="1"/>
    </row>
    <row r="97" spans="1:36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8"/>
      <c r="AJ97" s="1"/>
    </row>
    <row r="98" spans="1:36" ht="15.75" customHeight="1" x14ac:dyDescent="0.15">
      <c r="A98" s="10"/>
      <c r="B98" s="108" t="s">
        <v>53</v>
      </c>
      <c r="C98" s="26">
        <f>C79+1</f>
        <v>45297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  <c r="AJ98" s="1"/>
    </row>
    <row r="99" spans="1:36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9">SUM(E99:AG99)/2</f>
        <v>0</v>
      </c>
      <c r="AI99" s="1"/>
      <c r="AJ99" s="1"/>
    </row>
    <row r="100" spans="1:36" ht="15.75" customHeight="1" x14ac:dyDescent="0.15">
      <c r="A100" s="10"/>
      <c r="B100" s="18" t="str">
        <f>B81</f>
        <v>X194</v>
      </c>
      <c r="C100" s="19" t="str">
        <f>IF(ISNA(VLOOKUP(B100,Personal!$A$2:$D$21,2,FALSE)),,VLOOKUP(B100,Personal!$A$2:$D$21,2,FALSE))</f>
        <v>Yeray Romero</v>
      </c>
      <c r="D100" s="19" t="str">
        <f>IF(ISNA(VLOOKUP(B100,Personal!$A$2:$D$23,3,FALSE)),,VLOOKUP(B100,Personal!$A$2:$D$32,3,FALSE))</f>
        <v>Comercial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1">
        <f t="shared" si="19"/>
        <v>0</v>
      </c>
      <c r="AI100" s="1"/>
      <c r="AJ100" s="1"/>
    </row>
    <row r="101" spans="1:36" ht="15.75" customHeight="1" x14ac:dyDescent="0.15">
      <c r="A101" s="10"/>
      <c r="B101" s="18" t="str">
        <f>B82</f>
        <v>X200</v>
      </c>
      <c r="C101" s="19" t="str">
        <f>IF(ISNA(VLOOKUP(B101,Personal!$A$2:$D$21,2,FALSE)),,VLOOKUP(B101,Personal!$A$2:$D$21,2,FALSE))</f>
        <v>Unai Ortiz</v>
      </c>
      <c r="D101" s="19" t="str">
        <f>IF(ISNA(VLOOKUP(B101,Personal!$A$2:$D$23,3,FALSE)),,VLOOKUP(B101,Personal!$A$2:$D$32,3,FALSE))</f>
        <v>SSMM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1">
        <f t="shared" si="19"/>
        <v>0</v>
      </c>
      <c r="AI101" s="1"/>
      <c r="AJ101" s="1"/>
    </row>
    <row r="102" spans="1:36" ht="15.75" customHeight="1" x14ac:dyDescent="0.15">
      <c r="A102" s="10"/>
      <c r="B102" s="18" t="str">
        <f>B83</f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9"/>
        <v>0</v>
      </c>
      <c r="AI102" s="1"/>
      <c r="AJ102" s="1"/>
    </row>
    <row r="103" spans="1:36" ht="15.75" customHeight="1" x14ac:dyDescent="0.15">
      <c r="A103" s="10"/>
      <c r="B103" s="18" t="str">
        <f>B84</f>
        <v>X211</v>
      </c>
      <c r="C103" s="19">
        <f>IF(ISNA(VLOOKUP(B103,Personal!$A$2:$D$21,2,FALSE)),,VLOOKUP(B103,Personal!$A$2:$D$21,2,FALSE))</f>
        <v>0</v>
      </c>
      <c r="D103" s="19">
        <f>IF(ISNA(VLOOKUP(B103,Personal!$A$2:$D$23,3,FALSE)),,VLOOKUP(B103,Personal!$A$2:$D$32,3,FALSE))</f>
        <v>0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1">
        <f t="shared" si="19"/>
        <v>0</v>
      </c>
      <c r="AI103" s="1"/>
      <c r="AJ103" s="1"/>
    </row>
    <row r="104" spans="1:36" ht="15.75" customHeight="1" x14ac:dyDescent="0.15">
      <c r="A104" s="10"/>
      <c r="B104" s="18" t="str">
        <f>B85</f>
        <v>X212</v>
      </c>
      <c r="C104" s="19" t="str">
        <f>IF(ISNA(VLOOKUP(B104,Personal!$A$2:$D$21,2,FALSE)),,VLOOKUP(B104,Personal!$A$2:$D$21,2,FALSE))</f>
        <v>Gustavo Diaz</v>
      </c>
      <c r="D104" s="19" t="str">
        <f>IF(ISNA(VLOOKUP(B104,Personal!$A$2:$D$23,3,FALSE)),,VLOOKUP(B104,Personal!$A$2:$D$32,3,FALSE))</f>
        <v>UUCC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9"/>
        <v>0</v>
      </c>
      <c r="AI104" s="1"/>
      <c r="AJ104" s="1"/>
    </row>
    <row r="105" spans="1:36" ht="15.75" customHeight="1" x14ac:dyDescent="0.15">
      <c r="A105" s="10"/>
      <c r="B105" s="18" t="str">
        <f>B86</f>
        <v>X214</v>
      </c>
      <c r="C105" s="19" t="str">
        <f>IF(ISNA(VLOOKUP(B105,Personal!$A$2:$D$21,2,FALSE)),,VLOOKUP(B105,Personal!$A$2:$D$21,2,FALSE))</f>
        <v>Iker Marcos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1">
        <f t="shared" si="19"/>
        <v>0</v>
      </c>
      <c r="AI105" s="1"/>
      <c r="AJ105" s="1"/>
    </row>
    <row r="106" spans="1:36" ht="15.75" customHeight="1" x14ac:dyDescent="0.15">
      <c r="A106" s="21"/>
      <c r="B106" s="18" t="str">
        <f t="shared" ref="B106:B114" si="20">B87</f>
        <v>X216</v>
      </c>
      <c r="C106" s="19" t="str">
        <f>IF(ISNA(VLOOKUP(B106,Personal!$A$2:$D$21,2,FALSE)),,VLOOKUP(B106,Personal!$A$2:$D$21,2,FALSE))</f>
        <v>Andrew Vera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9"/>
        <v>0</v>
      </c>
      <c r="AI106" s="1"/>
      <c r="AJ106" s="1"/>
    </row>
    <row r="107" spans="1:36" ht="15.75" customHeight="1" x14ac:dyDescent="0.15">
      <c r="A107" s="10"/>
      <c r="B107" s="18">
        <f t="shared" si="20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9"/>
        <v>0</v>
      </c>
      <c r="AI107" s="1"/>
      <c r="AJ107" s="1"/>
    </row>
    <row r="108" spans="1:36" ht="15.75" customHeight="1" x14ac:dyDescent="0.15">
      <c r="A108" s="10"/>
      <c r="B108" s="18">
        <f t="shared" si="20"/>
        <v>0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9"/>
        <v>0</v>
      </c>
      <c r="AI108" s="1">
        <f t="shared" ref="AI108:AI112" si="21">COUNTIF(E108:AG108,"S")/2</f>
        <v>0</v>
      </c>
      <c r="AJ108" s="1"/>
    </row>
    <row r="109" spans="1:36" ht="15.75" customHeight="1" x14ac:dyDescent="0.15">
      <c r="A109" s="10"/>
      <c r="B109" s="18">
        <f t="shared" si="20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9"/>
        <v>0</v>
      </c>
      <c r="AI109" s="1">
        <f t="shared" si="21"/>
        <v>0</v>
      </c>
      <c r="AJ109" s="1"/>
    </row>
    <row r="110" spans="1:36" ht="15.75" customHeight="1" x14ac:dyDescent="0.15">
      <c r="A110" s="10"/>
      <c r="B110" s="18">
        <f t="shared" si="20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9"/>
        <v>0</v>
      </c>
      <c r="AI110" s="1">
        <f t="shared" si="21"/>
        <v>0</v>
      </c>
      <c r="AJ110" s="1"/>
    </row>
    <row r="111" spans="1:36" ht="15.75" customHeight="1" x14ac:dyDescent="0.15">
      <c r="A111" s="10"/>
      <c r="B111" s="18" t="str">
        <f t="shared" si="20"/>
        <v>S78</v>
      </c>
      <c r="C111" s="19" t="str">
        <f>IF(ISNA(VLOOKUP(B111,Personal!$A$2:$D$21,2,FALSE)),,VLOOKUP(B111,Personal!$A$2:$D$21,2,FALSE))</f>
        <v>Julio Cesar Risquez</v>
      </c>
      <c r="D111" s="19" t="str">
        <f>IF(ISNA(VLOOKUP(B111,Personal!$A$2:$D$23,3,FALSE)),,VLOOKUP(B111,Personal!$A$2:$D$32,3,FALSE))</f>
        <v>Area Manager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9"/>
        <v>0</v>
      </c>
      <c r="AI111" s="1">
        <f t="shared" si="21"/>
        <v>0</v>
      </c>
      <c r="AJ111" s="1"/>
    </row>
    <row r="112" spans="1:36" ht="15.75" customHeight="1" x14ac:dyDescent="0.15">
      <c r="A112" s="10"/>
      <c r="B112" s="18" t="str">
        <f t="shared" si="20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9"/>
        <v>0</v>
      </c>
      <c r="AI112" s="1">
        <f t="shared" si="21"/>
        <v>0</v>
      </c>
      <c r="AJ112" s="1"/>
    </row>
    <row r="113" spans="1:36" ht="15.75" customHeight="1" x14ac:dyDescent="0.15">
      <c r="A113" s="10"/>
      <c r="B113" s="18" t="str">
        <f t="shared" si="20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9"/>
        <v>0</v>
      </c>
      <c r="AI113" s="1"/>
      <c r="AJ113" s="1"/>
    </row>
    <row r="114" spans="1:36" ht="15.75" customHeight="1" x14ac:dyDescent="0.15">
      <c r="A114" s="10"/>
      <c r="B114" s="18" t="str">
        <f t="shared" si="20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9"/>
        <v>0</v>
      </c>
      <c r="AI114" s="1"/>
      <c r="AJ114" s="1"/>
    </row>
    <row r="115" spans="1:36" ht="15.75" customHeight="1" x14ac:dyDescent="0.15">
      <c r="A115" s="10"/>
      <c r="B115" s="1"/>
      <c r="C115" s="1"/>
      <c r="D115" s="1"/>
      <c r="E115" s="23">
        <f t="shared" ref="E115:AH115" si="22">SUM(E99:E114)</f>
        <v>0</v>
      </c>
      <c r="F115" s="23">
        <f t="shared" si="22"/>
        <v>0</v>
      </c>
      <c r="G115" s="23">
        <f t="shared" si="22"/>
        <v>0</v>
      </c>
      <c r="H115" s="23">
        <f t="shared" si="22"/>
        <v>0</v>
      </c>
      <c r="I115" s="23">
        <f t="shared" si="22"/>
        <v>0</v>
      </c>
      <c r="J115" s="23">
        <f t="shared" si="22"/>
        <v>0</v>
      </c>
      <c r="K115" s="23">
        <f t="shared" si="22"/>
        <v>0</v>
      </c>
      <c r="L115" s="23">
        <f t="shared" si="22"/>
        <v>0</v>
      </c>
      <c r="M115" s="23">
        <f t="shared" si="22"/>
        <v>0</v>
      </c>
      <c r="N115" s="23">
        <f t="shared" si="22"/>
        <v>0</v>
      </c>
      <c r="O115" s="23">
        <f t="shared" si="22"/>
        <v>0</v>
      </c>
      <c r="P115" s="23">
        <f t="shared" si="22"/>
        <v>0</v>
      </c>
      <c r="Q115" s="23">
        <f t="shared" si="22"/>
        <v>0</v>
      </c>
      <c r="R115" s="23">
        <f t="shared" si="22"/>
        <v>0</v>
      </c>
      <c r="S115" s="23">
        <f t="shared" si="22"/>
        <v>0</v>
      </c>
      <c r="T115" s="23">
        <f t="shared" si="22"/>
        <v>0</v>
      </c>
      <c r="U115" s="23">
        <f t="shared" si="22"/>
        <v>0</v>
      </c>
      <c r="V115" s="23">
        <f t="shared" si="22"/>
        <v>0</v>
      </c>
      <c r="W115" s="23">
        <f t="shared" si="22"/>
        <v>0</v>
      </c>
      <c r="X115" s="23">
        <f t="shared" si="22"/>
        <v>0</v>
      </c>
      <c r="Y115" s="23">
        <f t="shared" si="22"/>
        <v>0</v>
      </c>
      <c r="Z115" s="23">
        <f t="shared" si="22"/>
        <v>0</v>
      </c>
      <c r="AA115" s="23">
        <f t="shared" si="22"/>
        <v>0</v>
      </c>
      <c r="AB115" s="23">
        <f t="shared" si="22"/>
        <v>0</v>
      </c>
      <c r="AC115" s="23">
        <f t="shared" si="22"/>
        <v>0</v>
      </c>
      <c r="AD115" s="23">
        <f t="shared" si="22"/>
        <v>0</v>
      </c>
      <c r="AE115" s="23">
        <f t="shared" si="22"/>
        <v>0</v>
      </c>
      <c r="AF115" s="23">
        <f t="shared" si="22"/>
        <v>0</v>
      </c>
      <c r="AG115" s="24">
        <f t="shared" si="22"/>
        <v>0</v>
      </c>
      <c r="AH115" s="1">
        <f t="shared" si="22"/>
        <v>0</v>
      </c>
      <c r="AI115" s="1"/>
      <c r="AJ115" s="1"/>
    </row>
    <row r="116" spans="1:36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8"/>
      <c r="AJ116" s="1"/>
    </row>
    <row r="117" spans="1:36" ht="15.75" customHeight="1" x14ac:dyDescent="0.15">
      <c r="A117" s="10"/>
      <c r="B117" s="108" t="s">
        <v>53</v>
      </c>
      <c r="C117" s="26">
        <f>C98+1</f>
        <v>45298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  <c r="AJ117" s="1"/>
    </row>
    <row r="118" spans="1:36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23">SUM(E118:AG118)/2</f>
        <v>0</v>
      </c>
      <c r="AI118" s="1"/>
      <c r="AJ118" s="1"/>
    </row>
    <row r="119" spans="1:36" ht="15.75" customHeight="1" x14ac:dyDescent="0.15">
      <c r="A119" s="10"/>
      <c r="B119" s="18" t="str">
        <f t="shared" ref="B119:B133" si="24">B100</f>
        <v>X194</v>
      </c>
      <c r="C119" s="19" t="str">
        <f>IF(ISNA(VLOOKUP(B119,Personal!$A$2:$D$21,2,FALSE)),,VLOOKUP(B119,Personal!$A$2:$D$21,2,FALSE))</f>
        <v>Yeray Romero</v>
      </c>
      <c r="D119" s="19" t="str">
        <f>IF(ISNA(VLOOKUP(B119,Personal!$A$2:$D$23,3,FALSE)),,VLOOKUP(B119,Personal!$A$2:$D$32,3,FALSE))</f>
        <v>Comercial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23"/>
        <v>0</v>
      </c>
      <c r="AI119" s="1"/>
      <c r="AJ119" s="1"/>
    </row>
    <row r="120" spans="1:36" ht="15.75" customHeight="1" x14ac:dyDescent="0.15">
      <c r="A120" s="10"/>
      <c r="B120" s="18" t="str">
        <f t="shared" si="24"/>
        <v>X200</v>
      </c>
      <c r="C120" s="19" t="str">
        <f>IF(ISNA(VLOOKUP(B120,Personal!$A$2:$D$21,2,FALSE)),,VLOOKUP(B120,Personal!$A$2:$D$21,2,FALSE))</f>
        <v>Unai Ortiz</v>
      </c>
      <c r="D120" s="19" t="str">
        <f>IF(ISNA(VLOOKUP(B120,Personal!$A$2:$D$23,3,FALSE)),,VLOOKUP(B120,Personal!$A$2:$D$32,3,FALSE))</f>
        <v>SSMM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23"/>
        <v>0</v>
      </c>
      <c r="AI120" s="1"/>
      <c r="AJ120" s="1"/>
    </row>
    <row r="121" spans="1:36" ht="15.75" customHeight="1" x14ac:dyDescent="0.15">
      <c r="A121" s="10"/>
      <c r="B121" s="18" t="str">
        <f t="shared" si="24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23"/>
        <v>0</v>
      </c>
      <c r="AI121" s="1"/>
      <c r="AJ121" s="1"/>
    </row>
    <row r="122" spans="1:36" ht="15.75" customHeight="1" x14ac:dyDescent="0.15">
      <c r="A122" s="10"/>
      <c r="B122" s="18" t="str">
        <f t="shared" si="24"/>
        <v>X211</v>
      </c>
      <c r="C122" s="19">
        <f>IF(ISNA(VLOOKUP(B122,Personal!$A$2:$D$21,2,FALSE)),,VLOOKUP(B122,Personal!$A$2:$D$21,2,FALSE))</f>
        <v>0</v>
      </c>
      <c r="D122" s="19">
        <f>IF(ISNA(VLOOKUP(B122,Personal!$A$2:$D$23,3,FALSE)),,VLOOKUP(B122,Personal!$A$2:$D$32,3,FALSE))</f>
        <v>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23"/>
        <v>0</v>
      </c>
      <c r="AI122" s="1"/>
      <c r="AJ122" s="1"/>
    </row>
    <row r="123" spans="1:36" ht="15.75" customHeight="1" x14ac:dyDescent="0.15">
      <c r="A123" s="10"/>
      <c r="B123" s="18" t="str">
        <f t="shared" si="24"/>
        <v>X212</v>
      </c>
      <c r="C123" s="19" t="str">
        <f>IF(ISNA(VLOOKUP(B123,Personal!$A$2:$D$21,2,FALSE)),,VLOOKUP(B123,Personal!$A$2:$D$21,2,FALSE))</f>
        <v>Gustavo Diaz</v>
      </c>
      <c r="D123" s="19" t="str">
        <f>IF(ISNA(VLOOKUP(B123,Personal!$A$2:$D$23,3,FALSE)),,VLOOKUP(B123,Personal!$A$2:$D$32,3,FALSE))</f>
        <v>UUCC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23"/>
        <v>0</v>
      </c>
      <c r="AI123" s="1"/>
      <c r="AJ123" s="1"/>
    </row>
    <row r="124" spans="1:36" ht="15.75" customHeight="1" x14ac:dyDescent="0.15">
      <c r="A124" s="10"/>
      <c r="B124" s="18" t="str">
        <f t="shared" si="24"/>
        <v>X214</v>
      </c>
      <c r="C124" s="19" t="str">
        <f>IF(ISNA(VLOOKUP(B124,Personal!$A$2:$D$21,2,FALSE)),,VLOOKUP(B124,Personal!$A$2:$D$21,2,FALSE))</f>
        <v>Iker Marcos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23"/>
        <v>0</v>
      </c>
      <c r="AI124" s="1"/>
      <c r="AJ124" s="1"/>
    </row>
    <row r="125" spans="1:36" ht="15.75" customHeight="1" x14ac:dyDescent="0.15">
      <c r="A125" s="21"/>
      <c r="B125" s="18" t="str">
        <f t="shared" si="24"/>
        <v>X216</v>
      </c>
      <c r="C125" s="19" t="str">
        <f>IF(ISNA(VLOOKUP(B125,Personal!$A$2:$D$21,2,FALSE)),,VLOOKUP(B125,Personal!$A$2:$D$21,2,FALSE))</f>
        <v>Andrew Vera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23"/>
        <v>0</v>
      </c>
      <c r="AI125" s="1"/>
      <c r="AJ125" s="1"/>
    </row>
    <row r="126" spans="1:36" ht="15.75" customHeight="1" x14ac:dyDescent="0.15">
      <c r="A126" s="10"/>
      <c r="B126" s="18">
        <f t="shared" si="24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23"/>
        <v>0</v>
      </c>
      <c r="AI126" s="1"/>
      <c r="AJ126" s="1"/>
    </row>
    <row r="127" spans="1:36" ht="15.75" customHeight="1" x14ac:dyDescent="0.15">
      <c r="A127" s="10"/>
      <c r="B127" s="18">
        <f t="shared" si="24"/>
        <v>0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23"/>
        <v>0</v>
      </c>
      <c r="AI127" s="1"/>
      <c r="AJ127" s="1"/>
    </row>
    <row r="128" spans="1:36" ht="15.75" customHeight="1" x14ac:dyDescent="0.15">
      <c r="A128" s="10"/>
      <c r="B128" s="18">
        <f t="shared" si="24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23"/>
        <v>0</v>
      </c>
      <c r="AI128" s="1"/>
      <c r="AJ128" s="1"/>
    </row>
    <row r="129" spans="1:36" ht="15.75" customHeight="1" x14ac:dyDescent="0.15">
      <c r="A129" s="10"/>
      <c r="B129" s="18">
        <f t="shared" si="24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23"/>
        <v>0</v>
      </c>
      <c r="AI129" s="1"/>
      <c r="AJ129" s="1"/>
    </row>
    <row r="130" spans="1:36" ht="15.75" customHeight="1" x14ac:dyDescent="0.15">
      <c r="A130" s="10"/>
      <c r="B130" s="18" t="str">
        <f t="shared" si="24"/>
        <v>S78</v>
      </c>
      <c r="C130" s="19" t="str">
        <f>IF(ISNA(VLOOKUP(B130,Personal!$A$2:$D$21,2,FALSE)),,VLOOKUP(B130,Personal!$A$2:$D$21,2,FALSE))</f>
        <v>Julio Cesar Risquez</v>
      </c>
      <c r="D130" s="19" t="str">
        <f>IF(ISNA(VLOOKUP(B130,Personal!$A$2:$D$23,3,FALSE)),,VLOOKUP(B130,Personal!$A$2:$D$32,3,FALSE))</f>
        <v>Area Manager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23"/>
        <v>0</v>
      </c>
      <c r="AI130" s="1"/>
      <c r="AJ130" s="1"/>
    </row>
    <row r="131" spans="1:36" ht="15.75" customHeight="1" x14ac:dyDescent="0.15">
      <c r="A131" s="10"/>
      <c r="B131" s="18" t="str">
        <f t="shared" si="24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23"/>
        <v>0</v>
      </c>
      <c r="AI131" s="1"/>
      <c r="AJ131" s="1"/>
    </row>
    <row r="132" spans="1:36" ht="15.75" customHeight="1" x14ac:dyDescent="0.15">
      <c r="A132" s="10"/>
      <c r="B132" s="18" t="str">
        <f t="shared" si="24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23"/>
        <v>0</v>
      </c>
      <c r="AI132" s="1"/>
      <c r="AJ132" s="1"/>
    </row>
    <row r="133" spans="1:36" ht="15.75" customHeight="1" x14ac:dyDescent="0.15">
      <c r="A133" s="10"/>
      <c r="B133" s="18" t="str">
        <f t="shared" si="24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23"/>
        <v>0</v>
      </c>
      <c r="AI133" s="1"/>
      <c r="AJ133" s="1"/>
    </row>
    <row r="134" spans="1:36" ht="15.75" customHeight="1" x14ac:dyDescent="0.15">
      <c r="A134" s="10"/>
      <c r="B134" s="1"/>
      <c r="C134" s="1"/>
      <c r="D134" s="1"/>
      <c r="E134" s="23">
        <f t="shared" ref="E134:AH134" si="25">SUM(E118:E133)</f>
        <v>0</v>
      </c>
      <c r="F134" s="23">
        <f t="shared" si="25"/>
        <v>0</v>
      </c>
      <c r="G134" s="23">
        <f t="shared" si="25"/>
        <v>0</v>
      </c>
      <c r="H134" s="23">
        <f t="shared" si="25"/>
        <v>0</v>
      </c>
      <c r="I134" s="23">
        <f t="shared" si="25"/>
        <v>0</v>
      </c>
      <c r="J134" s="23">
        <f t="shared" si="25"/>
        <v>0</v>
      </c>
      <c r="K134" s="23">
        <f t="shared" si="25"/>
        <v>0</v>
      </c>
      <c r="L134" s="23">
        <f t="shared" si="25"/>
        <v>0</v>
      </c>
      <c r="M134" s="23">
        <f t="shared" si="25"/>
        <v>0</v>
      </c>
      <c r="N134" s="23">
        <f t="shared" si="25"/>
        <v>0</v>
      </c>
      <c r="O134" s="23">
        <f t="shared" si="25"/>
        <v>0</v>
      </c>
      <c r="P134" s="23">
        <f t="shared" si="25"/>
        <v>0</v>
      </c>
      <c r="Q134" s="23">
        <f t="shared" si="25"/>
        <v>0</v>
      </c>
      <c r="R134" s="23">
        <f t="shared" si="25"/>
        <v>0</v>
      </c>
      <c r="S134" s="23">
        <f t="shared" si="25"/>
        <v>0</v>
      </c>
      <c r="T134" s="23">
        <f t="shared" si="25"/>
        <v>0</v>
      </c>
      <c r="U134" s="23">
        <f t="shared" si="25"/>
        <v>0</v>
      </c>
      <c r="V134" s="23">
        <f t="shared" si="25"/>
        <v>0</v>
      </c>
      <c r="W134" s="23">
        <f t="shared" si="25"/>
        <v>0</v>
      </c>
      <c r="X134" s="23">
        <f t="shared" si="25"/>
        <v>0</v>
      </c>
      <c r="Y134" s="23">
        <f t="shared" si="25"/>
        <v>0</v>
      </c>
      <c r="Z134" s="23">
        <f t="shared" si="25"/>
        <v>0</v>
      </c>
      <c r="AA134" s="23">
        <f t="shared" si="25"/>
        <v>0</v>
      </c>
      <c r="AB134" s="23">
        <f t="shared" si="25"/>
        <v>0</v>
      </c>
      <c r="AC134" s="23">
        <f t="shared" si="25"/>
        <v>0</v>
      </c>
      <c r="AD134" s="23">
        <f t="shared" si="25"/>
        <v>0</v>
      </c>
      <c r="AE134" s="23">
        <f t="shared" si="25"/>
        <v>0</v>
      </c>
      <c r="AF134" s="23">
        <f t="shared" si="25"/>
        <v>0</v>
      </c>
      <c r="AG134" s="24">
        <f t="shared" si="25"/>
        <v>0</v>
      </c>
      <c r="AH134" s="1">
        <f t="shared" si="25"/>
        <v>0</v>
      </c>
      <c r="AI134" s="1"/>
      <c r="AJ134" s="1"/>
    </row>
    <row r="135" spans="1:36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8"/>
      <c r="AJ135" s="1"/>
    </row>
    <row r="136" spans="1:36" ht="15.75" customHeight="1" x14ac:dyDescent="0.15">
      <c r="A136" s="10"/>
      <c r="D136" s="1"/>
      <c r="E136" s="1"/>
      <c r="F136" s="1"/>
      <c r="G136" s="1"/>
      <c r="H136" s="1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29"/>
      <c r="AH136" s="8"/>
      <c r="AI136" s="8"/>
      <c r="AJ136" s="1"/>
    </row>
    <row r="137" spans="1:36" ht="15.75" customHeight="1" x14ac:dyDescent="0.15"/>
    <row r="138" spans="1:36" ht="15.75" customHeight="1" x14ac:dyDescent="0.15"/>
    <row r="139" spans="1:36" ht="15.75" customHeight="1" x14ac:dyDescent="0.15"/>
    <row r="140" spans="1:36" ht="15.75" customHeight="1" x14ac:dyDescent="0.15"/>
    <row r="141" spans="1:36" ht="15.75" customHeight="1" x14ac:dyDescent="0.15"/>
    <row r="142" spans="1:36" ht="15.75" customHeight="1" x14ac:dyDescent="0.15"/>
    <row r="143" spans="1:36" ht="15.75" customHeight="1" x14ac:dyDescent="0.15"/>
    <row r="144" spans="1:36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conditionalFormatting sqref="I18:W18 I113:W113 I132:W132">
    <cfRule type="expression" dxfId="22970" priority="680">
      <formula>$C$78="F"</formula>
    </cfRule>
  </conditionalFormatting>
  <conditionalFormatting sqref="I18:W18 I113:W113 I132:W132">
    <cfRule type="expression" dxfId="22969" priority="681">
      <formula>$C$59="F"</formula>
    </cfRule>
  </conditionalFormatting>
  <conditionalFormatting sqref="I18:W18 I113:W113 I132:W132">
    <cfRule type="expression" dxfId="22968" priority="682">
      <formula>$C$40="F"</formula>
    </cfRule>
  </conditionalFormatting>
  <conditionalFormatting sqref="E13:H17 I13:W18 X13:AG17 E32:AG35 E51:H55 I51:AG54 E70:H74 I70:AG73 E89:H93 I89:AG92 E108:H112 I108:W113 X108:AG112 E127:H131 I127:W132 X127:AG131 E36:H36 AA36:AG36 AA55:AG55 AA74:AG74 AA93:AG93">
    <cfRule type="expression" dxfId="22967" priority="683">
      <formula>$C$21="F"</formula>
    </cfRule>
  </conditionalFormatting>
  <conditionalFormatting sqref="E13:AG19 E32:AG35 E51:AG54 E70:AG73 E89:AG92 E108:AG114 E127:AG133 AE37:AG38 E36:H38 AA36:AG36 E55:H57 AE55:AG57 AA55:AD55 E74:H76 AE74:AG76 AA74:AD74 E93:H95 AE93:AG95 AA93:AD93 E80:F87 AE80:AG87">
    <cfRule type="expression" dxfId="22966" priority="684">
      <formula>#REF!="V"</formula>
    </cfRule>
  </conditionalFormatting>
  <conditionalFormatting sqref="E13:AG19 E32:AG35 E51:AG54 E70:AG73 E89:AG92 E108:AG114 E127:AG133 H25:AD25 H27:AD28 U26:V26 H26:P26 AE37:AG38 E36:H38 AA36:AG36 E55:H57 AE55:AG57 AA55:AD55 E74:H76 AE74:AG76 AA74:AD74 E93:H95 AE93:AG95 AA93:AD93 E80:F85 E87:F87 AE80:AG85 AE87:AG87 G85:AD85 E86:AG86">
    <cfRule type="expression" dxfId="22965" priority="685">
      <formula>$C$2="F"</formula>
    </cfRule>
  </conditionalFormatting>
  <conditionalFormatting sqref="E13:AG19 E32:AG35 E51:AG54 E70:AG73 E89:AG92 E108:AG114 E127:AG133 H25:AD25 H27:AD28 U26:V26 H26:P26 AE37:AG38 E36:H38 AA36:AG36 E55:H57 AE55:AG57 AA55:AD55 E74:H76 AE74:AG76 AA74:AD74 E93:H95 AE93:AG95 AA93:AD93 E80:F85 E87:F87 AE80:AG85 AE87:AG87 G85:AD85 E86:AG86">
    <cfRule type="expression" dxfId="22964" priority="687">
      <formula>$D13="Facturacion"</formula>
    </cfRule>
  </conditionalFormatting>
  <conditionalFormatting sqref="E13:AG19 E32:AG35 E51:AG54 E70:AG73 E89:AG92 E108:AG114 E127:AG133 H25:AD25 H27:AD28 U26:V26 H26:P26 AE37:AG38 E36:H38 AA36:AG36 E55:H57 AE55:AG57 AA55:AD55 E74:H76 AE74:AG76 AA74:AD74 E93:H95 AE93:AG95 AA93:AD93 E80:F85 E87:F87 AE80:AG85 AE87:AG87 G85:AD85 E86:AG86">
    <cfRule type="expression" dxfId="22963" priority="688">
      <formula>$D13="Specialist"</formula>
    </cfRule>
  </conditionalFormatting>
  <conditionalFormatting sqref="E13:AG19 E32:AG35 E51:AG54 E70:AG73 E89:AG92 E108:AG114 E127:AG133 H25:AD25 H27:AD28 U26:V26 H26:P26 AE37:AG38 E36:H38 AA36:AG36 E55:H57 AE55:AG57 AA55:AD55 E74:H76 AE74:AG76 AA74:AD74 E93:H95 AE93:AG95 AA93:AD93 E80:F85 E87:F87 AE80:AG85 AE87:AG87 G85:AD85 E86:AG86">
    <cfRule type="cellIs" dxfId="22962" priority="689" operator="equal">
      <formula>1</formula>
    </cfRule>
  </conditionalFormatting>
  <conditionalFormatting sqref="E13:AG19 E32:AG35 E51:AG54 E70:AG73 E89:AG92 E108:AG114 E127:AG133 H25:AD25 H27:AD28 U26:V26 H26:P26 AE37:AG38 E36:H38 AA36:AG36 E55:H57 AE55:AG57 AA55:AD55 E74:H76 AE74:AG76 AA74:AD74 E93:H95 AE93:AG95 AA93:AD93 E80:F85 E87:F87 AE80:AG85 AE87:AG87 G85:AD85 E86:AG86">
    <cfRule type="expression" dxfId="22961" priority="690">
      <formula>$D13="SSMM"</formula>
    </cfRule>
  </conditionalFormatting>
  <conditionalFormatting sqref="E96:AG96 E20:AG20 E39:AG39 E58:AG58 E77:AG77 E115:AG115 E134:AG134">
    <cfRule type="colorScale" priority="691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9 E32:AG35 E51:AG54 E70:AG73 E89:AG92 E108:AG114 E127:AG133 H25:AD25 H27:AD28 U26:V26 H26:P26 AE37:AG38 E36:H38 AA36:AG36 E55:H57 AE55:AG57 AA55:AD55 E74:H76 AE74:AG76 AA74:AD74 E93:H95 AE93:AG95 AA93:AD93 E80:F85 E87:F87 AE80:AG85 AE87:AG87 G85:AD85 E86:AG86">
    <cfRule type="cellIs" dxfId="22960" priority="692" operator="equal">
      <formula>"F"</formula>
    </cfRule>
  </conditionalFormatting>
  <conditionalFormatting sqref="E12:AG12 AE4:AG4 E4:H5 AA5:AG5 E6:G11 AE6:AG11">
    <cfRule type="expression" dxfId="22959" priority="669">
      <formula>#REF!="V"</formula>
    </cfRule>
  </conditionalFormatting>
  <conditionalFormatting sqref="E12:AG12 AE4:AG4 E4:H5 AA5:AG5 E6:G11 AE6:AG11">
    <cfRule type="expression" dxfId="22958" priority="670">
      <formula>$C$2="F"</formula>
    </cfRule>
  </conditionalFormatting>
  <conditionalFormatting sqref="E12:AG12 AE4:AG4 E4:H5 AA5:AG5 E6:G11 AE6:AG11">
    <cfRule type="expression" dxfId="22957" priority="671">
      <formula>$D4="Facturacion"</formula>
    </cfRule>
  </conditionalFormatting>
  <conditionalFormatting sqref="E12:AG12 AE4:AG4 E4:H5 AA5:AG5 E6:G11 AE6:AG11">
    <cfRule type="expression" dxfId="22956" priority="672">
      <formula>$D4="Specialist"</formula>
    </cfRule>
  </conditionalFormatting>
  <conditionalFormatting sqref="E12:AG12 AE4:AG4 E4:H5 AA5:AG5 E6:G11 AE6:AG11">
    <cfRule type="cellIs" dxfId="22955" priority="673" operator="equal">
      <formula>1</formula>
    </cfRule>
  </conditionalFormatting>
  <conditionalFormatting sqref="E12:AG12 AE4:AG4 E4:H5 AA5:AG5 E6:G11 AE6:AG11">
    <cfRule type="expression" dxfId="22954" priority="674">
      <formula>$D4="SSMM"</formula>
    </cfRule>
  </conditionalFormatting>
  <conditionalFormatting sqref="E12:AG12 AE4:AG4 E4:H5 AA5:AG5 E6:G11 AE6:AG11">
    <cfRule type="cellIs" dxfId="22953" priority="675" operator="equal">
      <formula>"F"</formula>
    </cfRule>
  </conditionalFormatting>
  <conditionalFormatting sqref="E31:AG31 E23:G30 AE23:AG30">
    <cfRule type="expression" dxfId="22952" priority="596">
      <formula>#REF!="V"</formula>
    </cfRule>
  </conditionalFormatting>
  <conditionalFormatting sqref="E31:AG31 E23:G30 AE23:AG30">
    <cfRule type="expression" dxfId="22951" priority="597">
      <formula>$C$2="F"</formula>
    </cfRule>
  </conditionalFormatting>
  <conditionalFormatting sqref="E31:AG31 E23:G30 AE23:AG30">
    <cfRule type="expression" dxfId="22950" priority="598">
      <formula>$D23="Facturacion"</formula>
    </cfRule>
  </conditionalFormatting>
  <conditionalFormatting sqref="E31:AG31 E23:G30 AE23:AG30">
    <cfRule type="expression" dxfId="22949" priority="599">
      <formula>$D23="Specialist"</formula>
    </cfRule>
  </conditionalFormatting>
  <conditionalFormatting sqref="E31:AG31 E23:G30 AE23:AG30">
    <cfRule type="cellIs" dxfId="22948" priority="600" operator="equal">
      <formula>1</formula>
    </cfRule>
  </conditionalFormatting>
  <conditionalFormatting sqref="E31:AG31 E23:G30 AE23:AG30">
    <cfRule type="expression" dxfId="22947" priority="601">
      <formula>$D23="SSMM"</formula>
    </cfRule>
  </conditionalFormatting>
  <conditionalFormatting sqref="E31:AG31 E23:G30 AE23:AG30">
    <cfRule type="cellIs" dxfId="22946" priority="602" operator="equal">
      <formula>"F"</formula>
    </cfRule>
  </conditionalFormatting>
  <conditionalFormatting sqref="E50:AG50 E42:G49 AE42:AG49">
    <cfRule type="expression" dxfId="22945" priority="587">
      <formula>#REF!="V"</formula>
    </cfRule>
  </conditionalFormatting>
  <conditionalFormatting sqref="E50:AG50 E42:G49 AE42:AG49">
    <cfRule type="expression" dxfId="22944" priority="588">
      <formula>$C$2="F"</formula>
    </cfRule>
  </conditionalFormatting>
  <conditionalFormatting sqref="E50:AG50 E42:G49 AE42:AG49">
    <cfRule type="expression" dxfId="22943" priority="589">
      <formula>$D42="Facturacion"</formula>
    </cfRule>
  </conditionalFormatting>
  <conditionalFormatting sqref="E50:AG50 E42:G49 AE42:AG49">
    <cfRule type="expression" dxfId="22942" priority="590">
      <formula>$D42="Specialist"</formula>
    </cfRule>
  </conditionalFormatting>
  <conditionalFormatting sqref="E50:AG50 E42:G49 AE42:AG49">
    <cfRule type="cellIs" dxfId="22941" priority="591" operator="equal">
      <formula>1</formula>
    </cfRule>
  </conditionalFormatting>
  <conditionalFormatting sqref="E50:AG50 E42:G49 AE42:AG49">
    <cfRule type="expression" dxfId="22940" priority="592">
      <formula>$D42="SSMM"</formula>
    </cfRule>
  </conditionalFormatting>
  <conditionalFormatting sqref="E50:AG50 E42:G49 AE42:AG49">
    <cfRule type="cellIs" dxfId="22939" priority="593" operator="equal">
      <formula>"F"</formula>
    </cfRule>
  </conditionalFormatting>
  <conditionalFormatting sqref="E69:AG69 E61:G68 AE61:AG68">
    <cfRule type="expression" dxfId="22938" priority="579">
      <formula>#REF!="V"</formula>
    </cfRule>
  </conditionalFormatting>
  <conditionalFormatting sqref="E69:AG69 E61:G68 AE61:AG68">
    <cfRule type="expression" dxfId="22937" priority="580">
      <formula>$C$2="F"</formula>
    </cfRule>
  </conditionalFormatting>
  <conditionalFormatting sqref="E69:AG69 E61:G68 AE61:AG68">
    <cfRule type="expression" dxfId="22936" priority="581">
      <formula>$D61="Facturacion"</formula>
    </cfRule>
  </conditionalFormatting>
  <conditionalFormatting sqref="E69:AG69 E61:G68 AE61:AG68">
    <cfRule type="expression" dxfId="22935" priority="582">
      <formula>$D61="Specialist"</formula>
    </cfRule>
  </conditionalFormatting>
  <conditionalFormatting sqref="E69:AG69 E61:G68 AE61:AG68">
    <cfRule type="cellIs" dxfId="22934" priority="583" operator="equal">
      <formula>1</formula>
    </cfRule>
  </conditionalFormatting>
  <conditionalFormatting sqref="E69:AG69 E61:G68 AE61:AG68">
    <cfRule type="expression" dxfId="22933" priority="584">
      <formula>$D61="SSMM"</formula>
    </cfRule>
  </conditionalFormatting>
  <conditionalFormatting sqref="E69:AG69 E61:G68 AE61:AG68">
    <cfRule type="cellIs" dxfId="22932" priority="585" operator="equal">
      <formula>"F"</formula>
    </cfRule>
  </conditionalFormatting>
  <conditionalFormatting sqref="E88:AG88">
    <cfRule type="expression" dxfId="22931" priority="572">
      <formula>#REF!="V"</formula>
    </cfRule>
  </conditionalFormatting>
  <conditionalFormatting sqref="E88:AG88">
    <cfRule type="expression" dxfId="22930" priority="573">
      <formula>$C$2="F"</formula>
    </cfRule>
  </conditionalFormatting>
  <conditionalFormatting sqref="E88:AG88">
    <cfRule type="expression" dxfId="22929" priority="574">
      <formula>$D88="Facturacion"</formula>
    </cfRule>
  </conditionalFormatting>
  <conditionalFormatting sqref="E88:AG88">
    <cfRule type="expression" dxfId="22928" priority="575">
      <formula>$D88="Specialist"</formula>
    </cfRule>
  </conditionalFormatting>
  <conditionalFormatting sqref="E88:AG88">
    <cfRule type="cellIs" dxfId="22927" priority="576" operator="equal">
      <formula>1</formula>
    </cfRule>
  </conditionalFormatting>
  <conditionalFormatting sqref="E88:AG88">
    <cfRule type="expression" dxfId="22926" priority="577">
      <formula>$D88="SSMM"</formula>
    </cfRule>
  </conditionalFormatting>
  <conditionalFormatting sqref="E88:AG88">
    <cfRule type="cellIs" dxfId="22925" priority="578" operator="equal">
      <formula>"F"</formula>
    </cfRule>
  </conditionalFormatting>
  <conditionalFormatting sqref="E99:AG107">
    <cfRule type="expression" dxfId="22924" priority="565">
      <formula>#REF!="V"</formula>
    </cfRule>
  </conditionalFormatting>
  <conditionalFormatting sqref="E99:AG107">
    <cfRule type="expression" dxfId="22923" priority="566">
      <formula>$C$2="F"</formula>
    </cfRule>
  </conditionalFormatting>
  <conditionalFormatting sqref="E99:AG107">
    <cfRule type="expression" dxfId="22922" priority="567">
      <formula>$D99="Facturacion"</formula>
    </cfRule>
  </conditionalFormatting>
  <conditionalFormatting sqref="E99:AG107">
    <cfRule type="expression" dxfId="22921" priority="568">
      <formula>$D99="Specialist"</formula>
    </cfRule>
  </conditionalFormatting>
  <conditionalFormatting sqref="E99:AG107">
    <cfRule type="cellIs" dxfId="22920" priority="569" operator="equal">
      <formula>1</formula>
    </cfRule>
  </conditionalFormatting>
  <conditionalFormatting sqref="E99:AG107">
    <cfRule type="expression" dxfId="22919" priority="570">
      <formula>$D99="SSMM"</formula>
    </cfRule>
  </conditionalFormatting>
  <conditionalFormatting sqref="E99:AG107">
    <cfRule type="cellIs" dxfId="22918" priority="571" operator="equal">
      <formula>"F"</formula>
    </cfRule>
  </conditionalFormatting>
  <conditionalFormatting sqref="E118:AG126">
    <cfRule type="expression" dxfId="22917" priority="558">
      <formula>#REF!="V"</formula>
    </cfRule>
  </conditionalFormatting>
  <conditionalFormatting sqref="E118:AG126">
    <cfRule type="expression" dxfId="22916" priority="559">
      <formula>$C$2="F"</formula>
    </cfRule>
  </conditionalFormatting>
  <conditionalFormatting sqref="E118:AG126">
    <cfRule type="expression" dxfId="22915" priority="560">
      <formula>$D118="Facturacion"</formula>
    </cfRule>
  </conditionalFormatting>
  <conditionalFormatting sqref="E118:AG126">
    <cfRule type="expression" dxfId="22914" priority="561">
      <formula>$D118="Specialist"</formula>
    </cfRule>
  </conditionalFormatting>
  <conditionalFormatting sqref="E118:AG126">
    <cfRule type="cellIs" dxfId="22913" priority="562" operator="equal">
      <formula>1</formula>
    </cfRule>
  </conditionalFormatting>
  <conditionalFormatting sqref="E118:AG126">
    <cfRule type="expression" dxfId="22912" priority="563">
      <formula>$D118="SSMM"</formula>
    </cfRule>
  </conditionalFormatting>
  <conditionalFormatting sqref="E118:AG126">
    <cfRule type="cellIs" dxfId="22911" priority="564" operator="equal">
      <formula>"F"</formula>
    </cfRule>
  </conditionalFormatting>
  <conditionalFormatting sqref="I4:AD4">
    <cfRule type="expression" dxfId="22910" priority="552">
      <formula>$C$2="F"</formula>
    </cfRule>
  </conditionalFormatting>
  <conditionalFormatting sqref="I4:AD4">
    <cfRule type="expression" dxfId="22909" priority="553">
      <formula>$D4="Facturacion"</formula>
    </cfRule>
  </conditionalFormatting>
  <conditionalFormatting sqref="I4:AD4">
    <cfRule type="expression" dxfId="22908" priority="554">
      <formula>$D4="Specialist"</formula>
    </cfRule>
  </conditionalFormatting>
  <conditionalFormatting sqref="I4:AD4">
    <cfRule type="cellIs" dxfId="22907" priority="555" operator="equal">
      <formula>1</formula>
    </cfRule>
  </conditionalFormatting>
  <conditionalFormatting sqref="I4:AD4">
    <cfRule type="expression" dxfId="22906" priority="556">
      <formula>$D4="SSMM"</formula>
    </cfRule>
  </conditionalFormatting>
  <conditionalFormatting sqref="I4:AD4">
    <cfRule type="cellIs" dxfId="22905" priority="557" operator="equal">
      <formula>"F"</formula>
    </cfRule>
  </conditionalFormatting>
  <conditionalFormatting sqref="I5:Z5">
    <cfRule type="expression" dxfId="22904" priority="546">
      <formula>$C$2="F"</formula>
    </cfRule>
  </conditionalFormatting>
  <conditionalFormatting sqref="I5:Z5">
    <cfRule type="expression" dxfId="22903" priority="547">
      <formula>$D5="Facturacion"</formula>
    </cfRule>
  </conditionalFormatting>
  <conditionalFormatting sqref="I5:Z5">
    <cfRule type="expression" dxfId="22902" priority="548">
      <formula>$D5="Specialist"</formula>
    </cfRule>
  </conditionalFormatting>
  <conditionalFormatting sqref="I5:Z5">
    <cfRule type="cellIs" dxfId="22901" priority="549" operator="equal">
      <formula>1</formula>
    </cfRule>
  </conditionalFormatting>
  <conditionalFormatting sqref="I5:Z5">
    <cfRule type="expression" dxfId="22900" priority="550">
      <formula>$D5="SSMM"</formula>
    </cfRule>
  </conditionalFormatting>
  <conditionalFormatting sqref="I5:Z5">
    <cfRule type="cellIs" dxfId="22899" priority="551" operator="equal">
      <formula>"F"</formula>
    </cfRule>
  </conditionalFormatting>
  <conditionalFormatting sqref="H6:AD9 H10 H11:AD11">
    <cfRule type="expression" dxfId="22898" priority="540">
      <formula>$C$2="F"</formula>
    </cfRule>
  </conditionalFormatting>
  <conditionalFormatting sqref="H6:AD9 H10 H11:AD11">
    <cfRule type="expression" dxfId="22897" priority="541">
      <formula>$D6="Facturacion"</formula>
    </cfRule>
  </conditionalFormatting>
  <conditionalFormatting sqref="H6:AD9 H10 H11:AD11">
    <cfRule type="expression" dxfId="22896" priority="542">
      <formula>$D6="Specialist"</formula>
    </cfRule>
  </conditionalFormatting>
  <conditionalFormatting sqref="H6:AD9 H10 H11:AD11">
    <cfRule type="cellIs" dxfId="22895" priority="543" operator="equal">
      <formula>1</formula>
    </cfRule>
  </conditionalFormatting>
  <conditionalFormatting sqref="H6:AD9 H10 H11:AD11">
    <cfRule type="expression" dxfId="22894" priority="544">
      <formula>$D6="SSMM"</formula>
    </cfRule>
  </conditionalFormatting>
  <conditionalFormatting sqref="H6:AD9 H10 H11:AD11">
    <cfRule type="cellIs" dxfId="22893" priority="545" operator="equal">
      <formula>"F"</formula>
    </cfRule>
  </conditionalFormatting>
  <conditionalFormatting sqref="I10:AD10">
    <cfRule type="expression" dxfId="22892" priority="534">
      <formula>$C$2="F"</formula>
    </cfRule>
  </conditionalFormatting>
  <conditionalFormatting sqref="I10:AD10">
    <cfRule type="expression" dxfId="22891" priority="535">
      <formula>$D10="Facturacion"</formula>
    </cfRule>
  </conditionalFormatting>
  <conditionalFormatting sqref="I10:AD10">
    <cfRule type="expression" dxfId="22890" priority="536">
      <formula>$D10="Specialist"</formula>
    </cfRule>
  </conditionalFormatting>
  <conditionalFormatting sqref="I10:AD10">
    <cfRule type="cellIs" dxfId="22889" priority="537" operator="equal">
      <formula>1</formula>
    </cfRule>
  </conditionalFormatting>
  <conditionalFormatting sqref="I10:AD10">
    <cfRule type="expression" dxfId="22888" priority="538">
      <formula>$D10="SSMM"</formula>
    </cfRule>
  </conditionalFormatting>
  <conditionalFormatting sqref="I10:AD10">
    <cfRule type="cellIs" dxfId="22887" priority="539" operator="equal">
      <formula>"F"</formula>
    </cfRule>
  </conditionalFormatting>
  <conditionalFormatting sqref="H23:H24 AA24:AD24">
    <cfRule type="expression" dxfId="22886" priority="527">
      <formula>#REF!="V"</formula>
    </cfRule>
  </conditionalFormatting>
  <conditionalFormatting sqref="H23:H24 AA24:AD24">
    <cfRule type="expression" dxfId="22885" priority="528">
      <formula>$C$2="F"</formula>
    </cfRule>
  </conditionalFormatting>
  <conditionalFormatting sqref="H23:H24 AA24:AD24">
    <cfRule type="expression" dxfId="22884" priority="529">
      <formula>$D23="Facturacion"</formula>
    </cfRule>
  </conditionalFormatting>
  <conditionalFormatting sqref="H23:H24 AA24:AD24">
    <cfRule type="expression" dxfId="22883" priority="530">
      <formula>$D23="Specialist"</formula>
    </cfRule>
  </conditionalFormatting>
  <conditionalFormatting sqref="H23:H24 AA24:AD24">
    <cfRule type="cellIs" dxfId="22882" priority="531" operator="equal">
      <formula>1</formula>
    </cfRule>
  </conditionalFormatting>
  <conditionalFormatting sqref="H23:H24 AA24:AD24">
    <cfRule type="expression" dxfId="22881" priority="532">
      <formula>$D23="SSMM"</formula>
    </cfRule>
  </conditionalFormatting>
  <conditionalFormatting sqref="H23:H24 AA24:AD24">
    <cfRule type="cellIs" dxfId="22880" priority="533" operator="equal">
      <formula>"F"</formula>
    </cfRule>
  </conditionalFormatting>
  <conditionalFormatting sqref="I23:AD23">
    <cfRule type="expression" dxfId="22879" priority="521">
      <formula>$C$2="F"</formula>
    </cfRule>
  </conditionalFormatting>
  <conditionalFormatting sqref="I23:AD23">
    <cfRule type="expression" dxfId="22878" priority="522">
      <formula>$D23="Facturacion"</formula>
    </cfRule>
  </conditionalFormatting>
  <conditionalFormatting sqref="I23:AD23">
    <cfRule type="expression" dxfId="22877" priority="523">
      <formula>$D23="Specialist"</formula>
    </cfRule>
  </conditionalFormatting>
  <conditionalFormatting sqref="I23:AD23">
    <cfRule type="cellIs" dxfId="22876" priority="524" operator="equal">
      <formula>1</formula>
    </cfRule>
  </conditionalFormatting>
  <conditionalFormatting sqref="I23:AD23">
    <cfRule type="expression" dxfId="22875" priority="525">
      <formula>$D23="SSMM"</formula>
    </cfRule>
  </conditionalFormatting>
  <conditionalFormatting sqref="I23:AD23">
    <cfRule type="cellIs" dxfId="22874" priority="526" operator="equal">
      <formula>"F"</formula>
    </cfRule>
  </conditionalFormatting>
  <conditionalFormatting sqref="I24:Z24">
    <cfRule type="expression" dxfId="22873" priority="515">
      <formula>$C$2="F"</formula>
    </cfRule>
  </conditionalFormatting>
  <conditionalFormatting sqref="I24:Z24">
    <cfRule type="expression" dxfId="22872" priority="516">
      <formula>$D24="Facturacion"</formula>
    </cfRule>
  </conditionalFormatting>
  <conditionalFormatting sqref="I24:Z24">
    <cfRule type="expression" dxfId="22871" priority="517">
      <formula>$D24="Specialist"</formula>
    </cfRule>
  </conditionalFormatting>
  <conditionalFormatting sqref="I24:Z24">
    <cfRule type="cellIs" dxfId="22870" priority="518" operator="equal">
      <formula>1</formula>
    </cfRule>
  </conditionalFormatting>
  <conditionalFormatting sqref="I24:Z24">
    <cfRule type="expression" dxfId="22869" priority="519">
      <formula>$D24="SSMM"</formula>
    </cfRule>
  </conditionalFormatting>
  <conditionalFormatting sqref="I24:Z24">
    <cfRule type="cellIs" dxfId="22868" priority="520" operator="equal">
      <formula>"F"</formula>
    </cfRule>
  </conditionalFormatting>
  <conditionalFormatting sqref="H29 H30:AD30">
    <cfRule type="expression" dxfId="22867" priority="509">
      <formula>$C$2="F"</formula>
    </cfRule>
  </conditionalFormatting>
  <conditionalFormatting sqref="H29 H30:AD30">
    <cfRule type="expression" dxfId="22866" priority="510">
      <formula>$D29="Facturacion"</formula>
    </cfRule>
  </conditionalFormatting>
  <conditionalFormatting sqref="H29 H30:AD30">
    <cfRule type="expression" dxfId="22865" priority="511">
      <formula>$D29="Specialist"</formula>
    </cfRule>
  </conditionalFormatting>
  <conditionalFormatting sqref="H29 H30:AD30">
    <cfRule type="cellIs" dxfId="22864" priority="512" operator="equal">
      <formula>1</formula>
    </cfRule>
  </conditionalFormatting>
  <conditionalFormatting sqref="H29 H30:AD30">
    <cfRule type="expression" dxfId="22863" priority="513">
      <formula>$D29="SSMM"</formula>
    </cfRule>
  </conditionalFormatting>
  <conditionalFormatting sqref="H29 H30:AD30">
    <cfRule type="cellIs" dxfId="22862" priority="514" operator="equal">
      <formula>"F"</formula>
    </cfRule>
  </conditionalFormatting>
  <conditionalFormatting sqref="I29:AD29">
    <cfRule type="expression" dxfId="22861" priority="503">
      <formula>$C$2="F"</formula>
    </cfRule>
  </conditionalFormatting>
  <conditionalFormatting sqref="I29:AD29">
    <cfRule type="expression" dxfId="22860" priority="504">
      <formula>$D29="Facturacion"</formula>
    </cfRule>
  </conditionalFormatting>
  <conditionalFormatting sqref="I29:AD29">
    <cfRule type="expression" dxfId="22859" priority="505">
      <formula>$D29="Specialist"</formula>
    </cfRule>
  </conditionalFormatting>
  <conditionalFormatting sqref="I29:AD29">
    <cfRule type="cellIs" dxfId="22858" priority="506" operator="equal">
      <formula>1</formula>
    </cfRule>
  </conditionalFormatting>
  <conditionalFormatting sqref="I29:AD29">
    <cfRule type="expression" dxfId="22857" priority="507">
      <formula>$D29="SSMM"</formula>
    </cfRule>
  </conditionalFormatting>
  <conditionalFormatting sqref="I29:AD29">
    <cfRule type="cellIs" dxfId="22856" priority="508" operator="equal">
      <formula>"F"</formula>
    </cfRule>
  </conditionalFormatting>
  <conditionalFormatting sqref="H48:AD48 H45 H49 H47 H46:P46 H42:AD44">
    <cfRule type="expression" dxfId="22855" priority="497">
      <formula>$C$2="F"</formula>
    </cfRule>
  </conditionalFormatting>
  <conditionalFormatting sqref="H48:AD48 H45 H49 H47 H46:P46 H42:AD44">
    <cfRule type="expression" dxfId="22854" priority="498">
      <formula>$D42="Facturacion"</formula>
    </cfRule>
  </conditionalFormatting>
  <conditionalFormatting sqref="H48:AD48 H45 H49 H47 H46:P46 H42:AD44">
    <cfRule type="expression" dxfId="22853" priority="499">
      <formula>$D42="Specialist"</formula>
    </cfRule>
  </conditionalFormatting>
  <conditionalFormatting sqref="H48:AD48 H45 H49 H47 H46:P46 H42:AD44">
    <cfRule type="cellIs" dxfId="22852" priority="500" operator="equal">
      <formula>1</formula>
    </cfRule>
  </conditionalFormatting>
  <conditionalFormatting sqref="H48:AD48 H45 H49 H47 H46:P46 H42:AD44">
    <cfRule type="expression" dxfId="22851" priority="501">
      <formula>$D42="SSMM"</formula>
    </cfRule>
  </conditionalFormatting>
  <conditionalFormatting sqref="H48:AD48 H45 H49 H47 H46:P46 H42:AD44">
    <cfRule type="cellIs" dxfId="22850" priority="502" operator="equal">
      <formula>"F"</formula>
    </cfRule>
  </conditionalFormatting>
  <conditionalFormatting sqref="Q46:R46 Z46:AD46">
    <cfRule type="expression" dxfId="22849" priority="491">
      <formula>$C$2="F"</formula>
    </cfRule>
  </conditionalFormatting>
  <conditionalFormatting sqref="Q46:R46 Z46:AD46">
    <cfRule type="expression" dxfId="22848" priority="492">
      <formula>$D46="Facturacion"</formula>
    </cfRule>
  </conditionalFormatting>
  <conditionalFormatting sqref="Q46:R46 Z46:AD46">
    <cfRule type="expression" dxfId="22847" priority="493">
      <formula>$D46="Specialist"</formula>
    </cfRule>
  </conditionalFormatting>
  <conditionalFormatting sqref="Q46:R46 Z46:AD46">
    <cfRule type="cellIs" dxfId="22846" priority="494" operator="equal">
      <formula>1</formula>
    </cfRule>
  </conditionalFormatting>
  <conditionalFormatting sqref="Q46:R46 Z46:AD46">
    <cfRule type="expression" dxfId="22845" priority="495">
      <formula>$D46="SSMM"</formula>
    </cfRule>
  </conditionalFormatting>
  <conditionalFormatting sqref="Q46:R46 Z46:AD46">
    <cfRule type="cellIs" dxfId="22844" priority="496" operator="equal">
      <formula>"F"</formula>
    </cfRule>
  </conditionalFormatting>
  <conditionalFormatting sqref="I47:AD47">
    <cfRule type="expression" dxfId="22843" priority="485">
      <formula>$C$2="F"</formula>
    </cfRule>
  </conditionalFormatting>
  <conditionalFormatting sqref="I47:AD47">
    <cfRule type="expression" dxfId="22842" priority="486">
      <formula>$D47="Facturacion"</formula>
    </cfRule>
  </conditionalFormatting>
  <conditionalFormatting sqref="I47:AD47">
    <cfRule type="expression" dxfId="22841" priority="487">
      <formula>$D47="Specialist"</formula>
    </cfRule>
  </conditionalFormatting>
  <conditionalFormatting sqref="I47:AD47">
    <cfRule type="cellIs" dxfId="22840" priority="488" operator="equal">
      <formula>1</formula>
    </cfRule>
  </conditionalFormatting>
  <conditionalFormatting sqref="I47:AD47">
    <cfRule type="expression" dxfId="22839" priority="489">
      <formula>$D47="SSMM"</formula>
    </cfRule>
  </conditionalFormatting>
  <conditionalFormatting sqref="I47:AD47">
    <cfRule type="cellIs" dxfId="22838" priority="490" operator="equal">
      <formula>"F"</formula>
    </cfRule>
  </conditionalFormatting>
  <conditionalFormatting sqref="I45:AD45">
    <cfRule type="expression" dxfId="22837" priority="473">
      <formula>$C$2="F"</formula>
    </cfRule>
  </conditionalFormatting>
  <conditionalFormatting sqref="I45:AD45">
    <cfRule type="expression" dxfId="22836" priority="474">
      <formula>$D45="Facturacion"</formula>
    </cfRule>
  </conditionalFormatting>
  <conditionalFormatting sqref="I45:AD45">
    <cfRule type="expression" dxfId="22835" priority="475">
      <formula>$D45="Specialist"</formula>
    </cfRule>
  </conditionalFormatting>
  <conditionalFormatting sqref="I45:AD45">
    <cfRule type="cellIs" dxfId="22834" priority="476" operator="equal">
      <formula>1</formula>
    </cfRule>
  </conditionalFormatting>
  <conditionalFormatting sqref="I45:AD45">
    <cfRule type="expression" dxfId="22833" priority="477">
      <formula>$D45="SSMM"</formula>
    </cfRule>
  </conditionalFormatting>
  <conditionalFormatting sqref="I45:AD45">
    <cfRule type="cellIs" dxfId="22832" priority="478" operator="equal">
      <formula>"F"</formula>
    </cfRule>
  </conditionalFormatting>
  <conditionalFormatting sqref="H62:H63 H61:AD61 H68 H64:AD67">
    <cfRule type="expression" dxfId="22831" priority="467">
      <formula>$C$2="F"</formula>
    </cfRule>
  </conditionalFormatting>
  <conditionalFormatting sqref="H62:H63 H61:AD61 H68 H64:AD67">
    <cfRule type="expression" dxfId="22830" priority="468">
      <formula>$D61="Facturacion"</formula>
    </cfRule>
  </conditionalFormatting>
  <conditionalFormatting sqref="H62:H63 H61:AD61 H68 H64:AD67">
    <cfRule type="expression" dxfId="22829" priority="469">
      <formula>$D61="Specialist"</formula>
    </cfRule>
  </conditionalFormatting>
  <conditionalFormatting sqref="H62:H63 H61:AD61 H68 H64:AD67">
    <cfRule type="cellIs" dxfId="22828" priority="470" operator="equal">
      <formula>1</formula>
    </cfRule>
  </conditionalFormatting>
  <conditionalFormatting sqref="H62:H63 H61:AD61 H68 H64:AD67">
    <cfRule type="expression" dxfId="22827" priority="471">
      <formula>$D61="SSMM"</formula>
    </cfRule>
  </conditionalFormatting>
  <conditionalFormatting sqref="H62:H63 H61:AD61 H68 H64:AD67">
    <cfRule type="cellIs" dxfId="22826" priority="472" operator="equal">
      <formula>"F"</formula>
    </cfRule>
  </conditionalFormatting>
  <conditionalFormatting sqref="I63:AD63">
    <cfRule type="expression" dxfId="22825" priority="461">
      <formula>$C$2="F"</formula>
    </cfRule>
  </conditionalFormatting>
  <conditionalFormatting sqref="I63:AD63">
    <cfRule type="expression" dxfId="22824" priority="462">
      <formula>$D63="Facturacion"</formula>
    </cfRule>
  </conditionalFormatting>
  <conditionalFormatting sqref="I63:AD63">
    <cfRule type="expression" dxfId="22823" priority="463">
      <formula>$D63="Specialist"</formula>
    </cfRule>
  </conditionalFormatting>
  <conditionalFormatting sqref="I63:AD63">
    <cfRule type="cellIs" dxfId="22822" priority="464" operator="equal">
      <formula>1</formula>
    </cfRule>
  </conditionalFormatting>
  <conditionalFormatting sqref="I63:AD63">
    <cfRule type="expression" dxfId="22821" priority="465">
      <formula>$D63="SSMM"</formula>
    </cfRule>
  </conditionalFormatting>
  <conditionalFormatting sqref="I63:AD63">
    <cfRule type="cellIs" dxfId="22820" priority="466" operator="equal">
      <formula>"F"</formula>
    </cfRule>
  </conditionalFormatting>
  <conditionalFormatting sqref="I62:AD62">
    <cfRule type="expression" dxfId="22819" priority="455">
      <formula>$C$2="F"</formula>
    </cfRule>
  </conditionalFormatting>
  <conditionalFormatting sqref="I62:AD62">
    <cfRule type="expression" dxfId="22818" priority="456">
      <formula>$D62="Facturacion"</formula>
    </cfRule>
  </conditionalFormatting>
  <conditionalFormatting sqref="I62:AD62">
    <cfRule type="expression" dxfId="22817" priority="457">
      <formula>$D62="Specialist"</formula>
    </cfRule>
  </conditionalFormatting>
  <conditionalFormatting sqref="I62:AD62">
    <cfRule type="cellIs" dxfId="22816" priority="458" operator="equal">
      <formula>1</formula>
    </cfRule>
  </conditionalFormatting>
  <conditionalFormatting sqref="I62:AD62">
    <cfRule type="expression" dxfId="22815" priority="459">
      <formula>$D62="SSMM"</formula>
    </cfRule>
  </conditionalFormatting>
  <conditionalFormatting sqref="I62:AD62">
    <cfRule type="cellIs" dxfId="22814" priority="460" operator="equal">
      <formula>"F"</formula>
    </cfRule>
  </conditionalFormatting>
  <conditionalFormatting sqref="G87:H87 G83:H84 G80:AD82">
    <cfRule type="expression" dxfId="22813" priority="449">
      <formula>$C$2="F"</formula>
    </cfRule>
  </conditionalFormatting>
  <conditionalFormatting sqref="G87:H87 G83:H84 G80:AD82">
    <cfRule type="expression" dxfId="22812" priority="450">
      <formula>$D80="Facturacion"</formula>
    </cfRule>
  </conditionalFormatting>
  <conditionalFormatting sqref="G87:H87 G83:H84 G80:AD82">
    <cfRule type="expression" dxfId="22811" priority="451">
      <formula>$D80="Specialist"</formula>
    </cfRule>
  </conditionalFormatting>
  <conditionalFormatting sqref="G87:H87 G83:H84 G80:AD82">
    <cfRule type="cellIs" dxfId="22810" priority="452" operator="equal">
      <formula>1</formula>
    </cfRule>
  </conditionalFormatting>
  <conditionalFormatting sqref="G87:H87 G83:H84 G80:AD82">
    <cfRule type="expression" dxfId="22809" priority="453">
      <formula>$D80="SSMM"</formula>
    </cfRule>
  </conditionalFormatting>
  <conditionalFormatting sqref="G87:H87 G83:H84 G80:AD82">
    <cfRule type="cellIs" dxfId="22808" priority="454" operator="equal">
      <formula>"F"</formula>
    </cfRule>
  </conditionalFormatting>
  <conditionalFormatting sqref="I83:AD83">
    <cfRule type="expression" dxfId="22807" priority="443">
      <formula>$C$2="F"</formula>
    </cfRule>
  </conditionalFormatting>
  <conditionalFormatting sqref="I83:AD83">
    <cfRule type="expression" dxfId="22806" priority="444">
      <formula>$D83="Facturacion"</formula>
    </cfRule>
  </conditionalFormatting>
  <conditionalFormatting sqref="I83:AD83">
    <cfRule type="expression" dxfId="22805" priority="445">
      <formula>$D83="Specialist"</formula>
    </cfRule>
  </conditionalFormatting>
  <conditionalFormatting sqref="I83:AD83">
    <cfRule type="cellIs" dxfId="22804" priority="446" operator="equal">
      <formula>1</formula>
    </cfRule>
  </conditionalFormatting>
  <conditionalFormatting sqref="I83:AD83">
    <cfRule type="expression" dxfId="22803" priority="447">
      <formula>$D83="SSMM"</formula>
    </cfRule>
  </conditionalFormatting>
  <conditionalFormatting sqref="I83:AD83">
    <cfRule type="cellIs" dxfId="22802" priority="448" operator="equal">
      <formula>"F"</formula>
    </cfRule>
  </conditionalFormatting>
  <conditionalFormatting sqref="I87:T87">
    <cfRule type="expression" dxfId="22801" priority="437">
      <formula>$C$2="F"</formula>
    </cfRule>
  </conditionalFormatting>
  <conditionalFormatting sqref="I87:T87">
    <cfRule type="expression" dxfId="22800" priority="438">
      <formula>$D87="Facturacion"</formula>
    </cfRule>
  </conditionalFormatting>
  <conditionalFormatting sqref="I87:T87">
    <cfRule type="expression" dxfId="22799" priority="439">
      <formula>$D87="Specialist"</formula>
    </cfRule>
  </conditionalFormatting>
  <conditionalFormatting sqref="I87:T87">
    <cfRule type="cellIs" dxfId="22798" priority="440" operator="equal">
      <formula>1</formula>
    </cfRule>
  </conditionalFormatting>
  <conditionalFormatting sqref="I87:T87">
    <cfRule type="expression" dxfId="22797" priority="441">
      <formula>$D87="SSMM"</formula>
    </cfRule>
  </conditionalFormatting>
  <conditionalFormatting sqref="I87:T87">
    <cfRule type="cellIs" dxfId="22796" priority="442" operator="equal">
      <formula>"F"</formula>
    </cfRule>
  </conditionalFormatting>
  <conditionalFormatting sqref="I84:AD84">
    <cfRule type="expression" dxfId="22795" priority="431">
      <formula>$C$2="F"</formula>
    </cfRule>
  </conditionalFormatting>
  <conditionalFormatting sqref="I84:AD84">
    <cfRule type="expression" dxfId="22794" priority="432">
      <formula>$D84="Facturacion"</formula>
    </cfRule>
  </conditionalFormatting>
  <conditionalFormatting sqref="I84:AD84">
    <cfRule type="expression" dxfId="22793" priority="433">
      <formula>$D84="Specialist"</formula>
    </cfRule>
  </conditionalFormatting>
  <conditionalFormatting sqref="I84:AD84">
    <cfRule type="cellIs" dxfId="22792" priority="434" operator="equal">
      <formula>1</formula>
    </cfRule>
  </conditionalFormatting>
  <conditionalFormatting sqref="I84:AD84">
    <cfRule type="expression" dxfId="22791" priority="435">
      <formula>$D84="SSMM"</formula>
    </cfRule>
  </conditionalFormatting>
  <conditionalFormatting sqref="I84:AD84">
    <cfRule type="cellIs" dxfId="22790" priority="436" operator="equal">
      <formula>"F"</formula>
    </cfRule>
  </conditionalFormatting>
  <conditionalFormatting sqref="U87:AD87">
    <cfRule type="expression" dxfId="22789" priority="425">
      <formula>$C$2="F"</formula>
    </cfRule>
  </conditionalFormatting>
  <conditionalFormatting sqref="U87:AD87">
    <cfRule type="expression" dxfId="22788" priority="426">
      <formula>$D87="Facturacion"</formula>
    </cfRule>
  </conditionalFormatting>
  <conditionalFormatting sqref="U87:AD87">
    <cfRule type="expression" dxfId="22787" priority="427">
      <formula>$D87="Specialist"</formula>
    </cfRule>
  </conditionalFormatting>
  <conditionalFormatting sqref="U87:AD87">
    <cfRule type="cellIs" dxfId="22786" priority="428" operator="equal">
      <formula>1</formula>
    </cfRule>
  </conditionalFormatting>
  <conditionalFormatting sqref="U87:AD87">
    <cfRule type="expression" dxfId="22785" priority="429">
      <formula>$D87="SSMM"</formula>
    </cfRule>
  </conditionalFormatting>
  <conditionalFormatting sqref="U87:AD87">
    <cfRule type="cellIs" dxfId="22784" priority="430" operator="equal">
      <formula>"F"</formula>
    </cfRule>
  </conditionalFormatting>
  <conditionalFormatting sqref="S46:Y46">
    <cfRule type="expression" dxfId="22783" priority="419">
      <formula>$C$2="F"</formula>
    </cfRule>
  </conditionalFormatting>
  <conditionalFormatting sqref="S46:Y46">
    <cfRule type="expression" dxfId="22782" priority="420">
      <formula>$D46="Facturacion"</formula>
    </cfRule>
  </conditionalFormatting>
  <conditionalFormatting sqref="S46:Y46">
    <cfRule type="expression" dxfId="22781" priority="421">
      <formula>$D46="Specialist"</formula>
    </cfRule>
  </conditionalFormatting>
  <conditionalFormatting sqref="S46:Y46">
    <cfRule type="cellIs" dxfId="22780" priority="422" operator="equal">
      <formula>1</formula>
    </cfRule>
  </conditionalFormatting>
  <conditionalFormatting sqref="S46:Y46">
    <cfRule type="expression" dxfId="22779" priority="423">
      <formula>$D46="SSMM"</formula>
    </cfRule>
  </conditionalFormatting>
  <conditionalFormatting sqref="S46:Y46">
    <cfRule type="cellIs" dxfId="22778" priority="424" operator="equal">
      <formula>"F"</formula>
    </cfRule>
  </conditionalFormatting>
  <conditionalFormatting sqref="I49:AD49">
    <cfRule type="expression" dxfId="22777" priority="413">
      <formula>$C$2="F"</formula>
    </cfRule>
  </conditionalFormatting>
  <conditionalFormatting sqref="I49:AD49">
    <cfRule type="expression" dxfId="22776" priority="414">
      <formula>$D49="Facturacion"</formula>
    </cfRule>
  </conditionalFormatting>
  <conditionalFormatting sqref="I49:AD49">
    <cfRule type="expression" dxfId="22775" priority="415">
      <formula>$D49="Specialist"</formula>
    </cfRule>
  </conditionalFormatting>
  <conditionalFormatting sqref="I49:AD49">
    <cfRule type="cellIs" dxfId="22774" priority="416" operator="equal">
      <formula>1</formula>
    </cfRule>
  </conditionalFormatting>
  <conditionalFormatting sqref="I49:AD49">
    <cfRule type="expression" dxfId="22773" priority="417">
      <formula>$D49="SSMM"</formula>
    </cfRule>
  </conditionalFormatting>
  <conditionalFormatting sqref="I49:AD49">
    <cfRule type="cellIs" dxfId="22772" priority="418" operator="equal">
      <formula>"F"</formula>
    </cfRule>
  </conditionalFormatting>
  <conditionalFormatting sqref="I36:W36">
    <cfRule type="expression" dxfId="22771" priority="359">
      <formula>$C$78="F"</formula>
    </cfRule>
  </conditionalFormatting>
  <conditionalFormatting sqref="I36:W36">
    <cfRule type="expression" dxfId="22770" priority="360">
      <formula>$C$59="F"</formula>
    </cfRule>
  </conditionalFormatting>
  <conditionalFormatting sqref="I36:W36">
    <cfRule type="expression" dxfId="22769" priority="361">
      <formula>$C$40="F"</formula>
    </cfRule>
  </conditionalFormatting>
  <conditionalFormatting sqref="I36:W36">
    <cfRule type="expression" dxfId="22768" priority="362">
      <formula>$C$21="F"</formula>
    </cfRule>
  </conditionalFormatting>
  <conditionalFormatting sqref="I36:Z36">
    <cfRule type="expression" dxfId="22767" priority="363">
      <formula>$C$2="F"</formula>
    </cfRule>
  </conditionalFormatting>
  <conditionalFormatting sqref="I36:Z36">
    <cfRule type="expression" dxfId="22766" priority="364">
      <formula>$D36="Facturacion"</formula>
    </cfRule>
  </conditionalFormatting>
  <conditionalFormatting sqref="I36:Z36">
    <cfRule type="expression" dxfId="22765" priority="365">
      <formula>$D36="Specialist"</formula>
    </cfRule>
  </conditionalFormatting>
  <conditionalFormatting sqref="I36:Z36">
    <cfRule type="cellIs" dxfId="22764" priority="366" operator="equal">
      <formula>1</formula>
    </cfRule>
  </conditionalFormatting>
  <conditionalFormatting sqref="I36:Z36">
    <cfRule type="expression" dxfId="22763" priority="367">
      <formula>$D36="SSMM"</formula>
    </cfRule>
  </conditionalFormatting>
  <conditionalFormatting sqref="I36:Z36">
    <cfRule type="cellIs" dxfId="22762" priority="368" operator="equal">
      <formula>"F"</formula>
    </cfRule>
  </conditionalFormatting>
  <conditionalFormatting sqref="I55:W55">
    <cfRule type="expression" dxfId="22761" priority="305">
      <formula>$C$78="F"</formula>
    </cfRule>
  </conditionalFormatting>
  <conditionalFormatting sqref="I55:W55">
    <cfRule type="expression" dxfId="22760" priority="306">
      <formula>$C$59="F"</formula>
    </cfRule>
  </conditionalFormatting>
  <conditionalFormatting sqref="I55:W55">
    <cfRule type="expression" dxfId="22759" priority="307">
      <formula>$C$40="F"</formula>
    </cfRule>
  </conditionalFormatting>
  <conditionalFormatting sqref="I55:W55">
    <cfRule type="expression" dxfId="22758" priority="308">
      <formula>$C$21="F"</formula>
    </cfRule>
  </conditionalFormatting>
  <conditionalFormatting sqref="I55:Z55">
    <cfRule type="expression" dxfId="22757" priority="309">
      <formula>$C$2="F"</formula>
    </cfRule>
  </conditionalFormatting>
  <conditionalFormatting sqref="I55:Z55">
    <cfRule type="expression" dxfId="22756" priority="310">
      <formula>$D55="Facturacion"</formula>
    </cfRule>
  </conditionalFormatting>
  <conditionalFormatting sqref="I55:Z55">
    <cfRule type="expression" dxfId="22755" priority="311">
      <formula>$D55="Specialist"</formula>
    </cfRule>
  </conditionalFormatting>
  <conditionalFormatting sqref="I55:Z55">
    <cfRule type="cellIs" dxfId="22754" priority="312" operator="equal">
      <formula>1</formula>
    </cfRule>
  </conditionalFormatting>
  <conditionalFormatting sqref="I55:Z55">
    <cfRule type="expression" dxfId="22753" priority="313">
      <formula>$D55="SSMM"</formula>
    </cfRule>
  </conditionalFormatting>
  <conditionalFormatting sqref="I55:Z55">
    <cfRule type="cellIs" dxfId="22752" priority="314" operator="equal">
      <formula>"F"</formula>
    </cfRule>
  </conditionalFormatting>
  <conditionalFormatting sqref="I74:W74">
    <cfRule type="expression" dxfId="22751" priority="251">
      <formula>$C$78="F"</formula>
    </cfRule>
  </conditionalFormatting>
  <conditionalFormatting sqref="I74:W74">
    <cfRule type="expression" dxfId="22750" priority="252">
      <formula>$C$59="F"</formula>
    </cfRule>
  </conditionalFormatting>
  <conditionalFormatting sqref="I74:W74">
    <cfRule type="expression" dxfId="22749" priority="253">
      <formula>$C$40="F"</formula>
    </cfRule>
  </conditionalFormatting>
  <conditionalFormatting sqref="I74:W74">
    <cfRule type="expression" dxfId="22748" priority="254">
      <formula>$C$21="F"</formula>
    </cfRule>
  </conditionalFormatting>
  <conditionalFormatting sqref="I74:Z74">
    <cfRule type="expression" dxfId="22747" priority="255">
      <formula>$C$2="F"</formula>
    </cfRule>
  </conditionalFormatting>
  <conditionalFormatting sqref="I74:Z74">
    <cfRule type="expression" dxfId="22746" priority="256">
      <formula>$D74="Facturacion"</formula>
    </cfRule>
  </conditionalFormatting>
  <conditionalFormatting sqref="I74:Z74">
    <cfRule type="expression" dxfId="22745" priority="257">
      <formula>$D74="Specialist"</formula>
    </cfRule>
  </conditionalFormatting>
  <conditionalFormatting sqref="I74:Z74">
    <cfRule type="cellIs" dxfId="22744" priority="258" operator="equal">
      <formula>1</formula>
    </cfRule>
  </conditionalFormatting>
  <conditionalFormatting sqref="I74:Z74">
    <cfRule type="expression" dxfId="22743" priority="259">
      <formula>$D74="SSMM"</formula>
    </cfRule>
  </conditionalFormatting>
  <conditionalFormatting sqref="I74:Z74">
    <cfRule type="cellIs" dxfId="22742" priority="260" operator="equal">
      <formula>"F"</formula>
    </cfRule>
  </conditionalFormatting>
  <conditionalFormatting sqref="I93:W93">
    <cfRule type="expression" dxfId="22741" priority="197">
      <formula>$C$78="F"</formula>
    </cfRule>
  </conditionalFormatting>
  <conditionalFormatting sqref="I93:W93">
    <cfRule type="expression" dxfId="22740" priority="198">
      <formula>$C$59="F"</formula>
    </cfRule>
  </conditionalFormatting>
  <conditionalFormatting sqref="I93:W93">
    <cfRule type="expression" dxfId="22739" priority="199">
      <formula>$C$40="F"</formula>
    </cfRule>
  </conditionalFormatting>
  <conditionalFormatting sqref="I93:W93">
    <cfRule type="expression" dxfId="22738" priority="200">
      <formula>$C$21="F"</formula>
    </cfRule>
  </conditionalFormatting>
  <conditionalFormatting sqref="I93:Z93">
    <cfRule type="expression" dxfId="22737" priority="201">
      <formula>$C$2="F"</formula>
    </cfRule>
  </conditionalFormatting>
  <conditionalFormatting sqref="I93:Z93">
    <cfRule type="expression" dxfId="22736" priority="202">
      <formula>$D93="Facturacion"</formula>
    </cfRule>
  </conditionalFormatting>
  <conditionalFormatting sqref="I93:Z93">
    <cfRule type="expression" dxfId="22735" priority="203">
      <formula>$D93="Specialist"</formula>
    </cfRule>
  </conditionalFormatting>
  <conditionalFormatting sqref="I93:Z93">
    <cfRule type="cellIs" dxfId="22734" priority="204" operator="equal">
      <formula>1</formula>
    </cfRule>
  </conditionalFormatting>
  <conditionalFormatting sqref="I93:Z93">
    <cfRule type="expression" dxfId="22733" priority="205">
      <formula>$D93="SSMM"</formula>
    </cfRule>
  </conditionalFormatting>
  <conditionalFormatting sqref="I93:Z93">
    <cfRule type="cellIs" dxfId="22732" priority="206" operator="equal">
      <formula>"F"</formula>
    </cfRule>
  </conditionalFormatting>
  <conditionalFormatting sqref="AC37:AD37">
    <cfRule type="expression" dxfId="22731" priority="153">
      <formula>$C$2="F"</formula>
    </cfRule>
  </conditionalFormatting>
  <conditionalFormatting sqref="AC37:AD37">
    <cfRule type="expression" dxfId="22730" priority="154">
      <formula>$D37="Facturacion"</formula>
    </cfRule>
  </conditionalFormatting>
  <conditionalFormatting sqref="AC37:AD37">
    <cfRule type="expression" dxfId="22729" priority="155">
      <formula>$D37="Specialist"</formula>
    </cfRule>
  </conditionalFormatting>
  <conditionalFormatting sqref="AC37:AD37">
    <cfRule type="cellIs" dxfId="22728" priority="156" operator="equal">
      <formula>1</formula>
    </cfRule>
  </conditionalFormatting>
  <conditionalFormatting sqref="AC37:AD37">
    <cfRule type="expression" dxfId="22727" priority="157">
      <formula>$D37="SSMM"</formula>
    </cfRule>
  </conditionalFormatting>
  <conditionalFormatting sqref="AC37:AD37">
    <cfRule type="cellIs" dxfId="22726" priority="158" operator="equal">
      <formula>"F"</formula>
    </cfRule>
  </conditionalFormatting>
  <conditionalFormatting sqref="AA37:AB37">
    <cfRule type="expression" dxfId="22725" priority="147">
      <formula>$C$2="F"</formula>
    </cfRule>
  </conditionalFormatting>
  <conditionalFormatting sqref="AA37:AB37">
    <cfRule type="expression" dxfId="22724" priority="148">
      <formula>$D37="Facturacion"</formula>
    </cfRule>
  </conditionalFormatting>
  <conditionalFormatting sqref="AA37:AB37">
    <cfRule type="expression" dxfId="22723" priority="149">
      <formula>$D37="Specialist"</formula>
    </cfRule>
  </conditionalFormatting>
  <conditionalFormatting sqref="AA37:AB37">
    <cfRule type="cellIs" dxfId="22722" priority="150" operator="equal">
      <formula>1</formula>
    </cfRule>
  </conditionalFormatting>
  <conditionalFormatting sqref="AA37:AB37">
    <cfRule type="expression" dxfId="22721" priority="151">
      <formula>$D37="SSMM"</formula>
    </cfRule>
  </conditionalFormatting>
  <conditionalFormatting sqref="AA37:AB37">
    <cfRule type="cellIs" dxfId="22720" priority="152" operator="equal">
      <formula>"F"</formula>
    </cfRule>
  </conditionalFormatting>
  <conditionalFormatting sqref="I37:W37">
    <cfRule type="expression" dxfId="22719" priority="137">
      <formula>$C$78="F"</formula>
    </cfRule>
  </conditionalFormatting>
  <conditionalFormatting sqref="I37:W37">
    <cfRule type="expression" dxfId="22718" priority="138">
      <formula>$C$59="F"</formula>
    </cfRule>
  </conditionalFormatting>
  <conditionalFormatting sqref="I37:W37">
    <cfRule type="expression" dxfId="22717" priority="139">
      <formula>$C$40="F"</formula>
    </cfRule>
  </conditionalFormatting>
  <conditionalFormatting sqref="I37:W37">
    <cfRule type="expression" dxfId="22716" priority="140">
      <formula>$C$21="F"</formula>
    </cfRule>
  </conditionalFormatting>
  <conditionalFormatting sqref="I37:Z37">
    <cfRule type="expression" dxfId="22715" priority="141">
      <formula>$C$2="F"</formula>
    </cfRule>
  </conditionalFormatting>
  <conditionalFormatting sqref="I37:Z37">
    <cfRule type="expression" dxfId="22714" priority="142">
      <formula>$D37="Facturacion"</formula>
    </cfRule>
  </conditionalFormatting>
  <conditionalFormatting sqref="I37:Z37">
    <cfRule type="expression" dxfId="22713" priority="143">
      <formula>$D37="Specialist"</formula>
    </cfRule>
  </conditionalFormatting>
  <conditionalFormatting sqref="I37:Z37">
    <cfRule type="cellIs" dxfId="22712" priority="144" operator="equal">
      <formula>1</formula>
    </cfRule>
  </conditionalFormatting>
  <conditionalFormatting sqref="I37:Z37">
    <cfRule type="expression" dxfId="22711" priority="145">
      <formula>$D37="SSMM"</formula>
    </cfRule>
  </conditionalFormatting>
  <conditionalFormatting sqref="I37:Z37">
    <cfRule type="cellIs" dxfId="22710" priority="146" operator="equal">
      <formula>"F"</formula>
    </cfRule>
  </conditionalFormatting>
  <conditionalFormatting sqref="AC38:AD38">
    <cfRule type="expression" dxfId="22709" priority="131">
      <formula>$C$2="F"</formula>
    </cfRule>
  </conditionalFormatting>
  <conditionalFormatting sqref="AC38:AD38">
    <cfRule type="expression" dxfId="22708" priority="132">
      <formula>$D38="Facturacion"</formula>
    </cfRule>
  </conditionalFormatting>
  <conditionalFormatting sqref="AC38:AD38">
    <cfRule type="expression" dxfId="22707" priority="133">
      <formula>$D38="Specialist"</formula>
    </cfRule>
  </conditionalFormatting>
  <conditionalFormatting sqref="AC38:AD38">
    <cfRule type="cellIs" dxfId="22706" priority="134" operator="equal">
      <formula>1</formula>
    </cfRule>
  </conditionalFormatting>
  <conditionalFormatting sqref="AC38:AD38">
    <cfRule type="expression" dxfId="22705" priority="135">
      <formula>$D38="SSMM"</formula>
    </cfRule>
  </conditionalFormatting>
  <conditionalFormatting sqref="AC38:AD38">
    <cfRule type="cellIs" dxfId="22704" priority="136" operator="equal">
      <formula>"F"</formula>
    </cfRule>
  </conditionalFormatting>
  <conditionalFormatting sqref="I38:AB38">
    <cfRule type="expression" dxfId="22703" priority="125">
      <formula>$C$2="F"</formula>
    </cfRule>
  </conditionalFormatting>
  <conditionalFormatting sqref="I38:AB38">
    <cfRule type="expression" dxfId="22702" priority="126">
      <formula>$D38="Facturacion"</formula>
    </cfRule>
  </conditionalFormatting>
  <conditionalFormatting sqref="I38:AB38">
    <cfRule type="expression" dxfId="22701" priority="127">
      <formula>$D38="Specialist"</formula>
    </cfRule>
  </conditionalFormatting>
  <conditionalFormatting sqref="I38:AB38">
    <cfRule type="cellIs" dxfId="22700" priority="128" operator="equal">
      <formula>1</formula>
    </cfRule>
  </conditionalFormatting>
  <conditionalFormatting sqref="I38:AB38">
    <cfRule type="expression" dxfId="22699" priority="129">
      <formula>$D38="SSMM"</formula>
    </cfRule>
  </conditionalFormatting>
  <conditionalFormatting sqref="I38:AB38">
    <cfRule type="cellIs" dxfId="22698" priority="130" operator="equal">
      <formula>"F"</formula>
    </cfRule>
  </conditionalFormatting>
  <conditionalFormatting sqref="I38:P38">
    <cfRule type="expression" dxfId="22697" priority="121">
      <formula>$C$78="F"</formula>
    </cfRule>
  </conditionalFormatting>
  <conditionalFormatting sqref="I38:P38">
    <cfRule type="expression" dxfId="22696" priority="122">
      <formula>$C$59="F"</formula>
    </cfRule>
  </conditionalFormatting>
  <conditionalFormatting sqref="I38:P38">
    <cfRule type="expression" dxfId="22695" priority="123">
      <formula>$C$40="F"</formula>
    </cfRule>
  </conditionalFormatting>
  <conditionalFormatting sqref="I38:P38">
    <cfRule type="expression" dxfId="22694" priority="124">
      <formula>$C$21="F"</formula>
    </cfRule>
  </conditionalFormatting>
  <conditionalFormatting sqref="AC56:AD56">
    <cfRule type="expression" dxfId="22693" priority="115">
      <formula>$C$2="F"</formula>
    </cfRule>
  </conditionalFormatting>
  <conditionalFormatting sqref="AC56:AD56">
    <cfRule type="expression" dxfId="22692" priority="116">
      <formula>$D56="Facturacion"</formula>
    </cfRule>
  </conditionalFormatting>
  <conditionalFormatting sqref="AC56:AD56">
    <cfRule type="expression" dxfId="22691" priority="117">
      <formula>$D56="Specialist"</formula>
    </cfRule>
  </conditionalFormatting>
  <conditionalFormatting sqref="AC56:AD56">
    <cfRule type="cellIs" dxfId="22690" priority="118" operator="equal">
      <formula>1</formula>
    </cfRule>
  </conditionalFormatting>
  <conditionalFormatting sqref="AC56:AD56">
    <cfRule type="expression" dxfId="22689" priority="119">
      <formula>$D56="SSMM"</formula>
    </cfRule>
  </conditionalFormatting>
  <conditionalFormatting sqref="AC56:AD56">
    <cfRule type="cellIs" dxfId="22688" priority="120" operator="equal">
      <formula>"F"</formula>
    </cfRule>
  </conditionalFormatting>
  <conditionalFormatting sqref="AA56:AB56">
    <cfRule type="expression" dxfId="22687" priority="109">
      <formula>$C$2="F"</formula>
    </cfRule>
  </conditionalFormatting>
  <conditionalFormatting sqref="AA56:AB56">
    <cfRule type="expression" dxfId="22686" priority="110">
      <formula>$D56="Facturacion"</formula>
    </cfRule>
  </conditionalFormatting>
  <conditionalFormatting sqref="AA56:AB56">
    <cfRule type="expression" dxfId="22685" priority="111">
      <formula>$D56="Specialist"</formula>
    </cfRule>
  </conditionalFormatting>
  <conditionalFormatting sqref="AA56:AB56">
    <cfRule type="cellIs" dxfId="22684" priority="112" operator="equal">
      <formula>1</formula>
    </cfRule>
  </conditionalFormatting>
  <conditionalFormatting sqref="AA56:AB56">
    <cfRule type="expression" dxfId="22683" priority="113">
      <formula>$D56="SSMM"</formula>
    </cfRule>
  </conditionalFormatting>
  <conditionalFormatting sqref="AA56:AB56">
    <cfRule type="cellIs" dxfId="22682" priority="114" operator="equal">
      <formula>"F"</formula>
    </cfRule>
  </conditionalFormatting>
  <conditionalFormatting sqref="I56:W56">
    <cfRule type="expression" dxfId="22681" priority="99">
      <formula>$C$78="F"</formula>
    </cfRule>
  </conditionalFormatting>
  <conditionalFormatting sqref="I56:W56">
    <cfRule type="expression" dxfId="22680" priority="100">
      <formula>$C$59="F"</formula>
    </cfRule>
  </conditionalFormatting>
  <conditionalFormatting sqref="I56:W56">
    <cfRule type="expression" dxfId="22679" priority="101">
      <formula>$C$40="F"</formula>
    </cfRule>
  </conditionalFormatting>
  <conditionalFormatting sqref="I56:W56">
    <cfRule type="expression" dxfId="22678" priority="102">
      <formula>$C$21="F"</formula>
    </cfRule>
  </conditionalFormatting>
  <conditionalFormatting sqref="I56:Z56">
    <cfRule type="expression" dxfId="22677" priority="103">
      <formula>$C$2="F"</formula>
    </cfRule>
  </conditionalFormatting>
  <conditionalFormatting sqref="I56:Z56">
    <cfRule type="expression" dxfId="22676" priority="104">
      <formula>$D56="Facturacion"</formula>
    </cfRule>
  </conditionalFormatting>
  <conditionalFormatting sqref="I56:Z56">
    <cfRule type="expression" dxfId="22675" priority="105">
      <formula>$D56="Specialist"</formula>
    </cfRule>
  </conditionalFormatting>
  <conditionalFormatting sqref="I56:Z56">
    <cfRule type="cellIs" dxfId="22674" priority="106" operator="equal">
      <formula>1</formula>
    </cfRule>
  </conditionalFormatting>
  <conditionalFormatting sqref="I56:Z56">
    <cfRule type="expression" dxfId="22673" priority="107">
      <formula>$D56="SSMM"</formula>
    </cfRule>
  </conditionalFormatting>
  <conditionalFormatting sqref="I56:Z56">
    <cfRule type="cellIs" dxfId="22672" priority="108" operator="equal">
      <formula>"F"</formula>
    </cfRule>
  </conditionalFormatting>
  <conditionalFormatting sqref="AC57:AD57">
    <cfRule type="expression" dxfId="22671" priority="93">
      <formula>$C$2="F"</formula>
    </cfRule>
  </conditionalFormatting>
  <conditionalFormatting sqref="AC57:AD57">
    <cfRule type="expression" dxfId="22670" priority="94">
      <formula>$D57="Facturacion"</formula>
    </cfRule>
  </conditionalFormatting>
  <conditionalFormatting sqref="AC57:AD57">
    <cfRule type="expression" dxfId="22669" priority="95">
      <formula>$D57="Specialist"</formula>
    </cfRule>
  </conditionalFormatting>
  <conditionalFormatting sqref="AC57:AD57">
    <cfRule type="cellIs" dxfId="22668" priority="96" operator="equal">
      <formula>1</formula>
    </cfRule>
  </conditionalFormatting>
  <conditionalFormatting sqref="AC57:AD57">
    <cfRule type="expression" dxfId="22667" priority="97">
      <formula>$D57="SSMM"</formula>
    </cfRule>
  </conditionalFormatting>
  <conditionalFormatting sqref="AC57:AD57">
    <cfRule type="cellIs" dxfId="22666" priority="98" operator="equal">
      <formula>"F"</formula>
    </cfRule>
  </conditionalFormatting>
  <conditionalFormatting sqref="I57:AB57">
    <cfRule type="expression" dxfId="22665" priority="87">
      <formula>$C$2="F"</formula>
    </cfRule>
  </conditionalFormatting>
  <conditionalFormatting sqref="I57:AB57">
    <cfRule type="expression" dxfId="22664" priority="88">
      <formula>$D57="Facturacion"</formula>
    </cfRule>
  </conditionalFormatting>
  <conditionalFormatting sqref="I57:AB57">
    <cfRule type="expression" dxfId="22663" priority="89">
      <formula>$D57="Specialist"</formula>
    </cfRule>
  </conditionalFormatting>
  <conditionalFormatting sqref="I57:AB57">
    <cfRule type="cellIs" dxfId="22662" priority="90" operator="equal">
      <formula>1</formula>
    </cfRule>
  </conditionalFormatting>
  <conditionalFormatting sqref="I57:AB57">
    <cfRule type="expression" dxfId="22661" priority="91">
      <formula>$D57="SSMM"</formula>
    </cfRule>
  </conditionalFormatting>
  <conditionalFormatting sqref="I57:AB57">
    <cfRule type="cellIs" dxfId="22660" priority="92" operator="equal">
      <formula>"F"</formula>
    </cfRule>
  </conditionalFormatting>
  <conditionalFormatting sqref="I57:P57">
    <cfRule type="expression" dxfId="22659" priority="83">
      <formula>$C$78="F"</formula>
    </cfRule>
  </conditionalFormatting>
  <conditionalFormatting sqref="I57:P57">
    <cfRule type="expression" dxfId="22658" priority="84">
      <formula>$C$59="F"</formula>
    </cfRule>
  </conditionalFormatting>
  <conditionalFormatting sqref="I57:P57">
    <cfRule type="expression" dxfId="22657" priority="85">
      <formula>$C$40="F"</formula>
    </cfRule>
  </conditionalFormatting>
  <conditionalFormatting sqref="I57:P57">
    <cfRule type="expression" dxfId="22656" priority="86">
      <formula>$C$21="F"</formula>
    </cfRule>
  </conditionalFormatting>
  <conditionalFormatting sqref="AC75:AD75">
    <cfRule type="expression" dxfId="22655" priority="77">
      <formula>$C$2="F"</formula>
    </cfRule>
  </conditionalFormatting>
  <conditionalFormatting sqref="AC75:AD75">
    <cfRule type="expression" dxfId="22654" priority="78">
      <formula>$D75="Facturacion"</formula>
    </cfRule>
  </conditionalFormatting>
  <conditionalFormatting sqref="AC75:AD75">
    <cfRule type="expression" dxfId="22653" priority="79">
      <formula>$D75="Specialist"</formula>
    </cfRule>
  </conditionalFormatting>
  <conditionalFormatting sqref="AC75:AD75">
    <cfRule type="cellIs" dxfId="22652" priority="80" operator="equal">
      <formula>1</formula>
    </cfRule>
  </conditionalFormatting>
  <conditionalFormatting sqref="AC75:AD75">
    <cfRule type="expression" dxfId="22651" priority="81">
      <formula>$D75="SSMM"</formula>
    </cfRule>
  </conditionalFormatting>
  <conditionalFormatting sqref="AC75:AD75">
    <cfRule type="cellIs" dxfId="22650" priority="82" operator="equal">
      <formula>"F"</formula>
    </cfRule>
  </conditionalFormatting>
  <conditionalFormatting sqref="AA75:AB75">
    <cfRule type="expression" dxfId="22649" priority="71">
      <formula>$C$2="F"</formula>
    </cfRule>
  </conditionalFormatting>
  <conditionalFormatting sqref="AA75:AB75">
    <cfRule type="expression" dxfId="22648" priority="72">
      <formula>$D75="Facturacion"</formula>
    </cfRule>
  </conditionalFormatting>
  <conditionalFormatting sqref="AA75:AB75">
    <cfRule type="expression" dxfId="22647" priority="73">
      <formula>$D75="Specialist"</formula>
    </cfRule>
  </conditionalFormatting>
  <conditionalFormatting sqref="AA75:AB75">
    <cfRule type="cellIs" dxfId="22646" priority="74" operator="equal">
      <formula>1</formula>
    </cfRule>
  </conditionalFormatting>
  <conditionalFormatting sqref="AA75:AB75">
    <cfRule type="expression" dxfId="22645" priority="75">
      <formula>$D75="SSMM"</formula>
    </cfRule>
  </conditionalFormatting>
  <conditionalFormatting sqref="AA75:AB75">
    <cfRule type="cellIs" dxfId="22644" priority="76" operator="equal">
      <formula>"F"</formula>
    </cfRule>
  </conditionalFormatting>
  <conditionalFormatting sqref="I75:W75">
    <cfRule type="expression" dxfId="22643" priority="61">
      <formula>$C$78="F"</formula>
    </cfRule>
  </conditionalFormatting>
  <conditionalFormatting sqref="I75:W75">
    <cfRule type="expression" dxfId="22642" priority="62">
      <formula>$C$59="F"</formula>
    </cfRule>
  </conditionalFormatting>
  <conditionalFormatting sqref="I75:W75">
    <cfRule type="expression" dxfId="22641" priority="63">
      <formula>$C$40="F"</formula>
    </cfRule>
  </conditionalFormatting>
  <conditionalFormatting sqref="I75:W75">
    <cfRule type="expression" dxfId="22640" priority="64">
      <formula>$C$21="F"</formula>
    </cfRule>
  </conditionalFormatting>
  <conditionalFormatting sqref="I75:Z75">
    <cfRule type="expression" dxfId="22639" priority="65">
      <formula>$C$2="F"</formula>
    </cfRule>
  </conditionalFormatting>
  <conditionalFormatting sqref="I75:Z75">
    <cfRule type="expression" dxfId="22638" priority="66">
      <formula>$D75="Facturacion"</formula>
    </cfRule>
  </conditionalFormatting>
  <conditionalFormatting sqref="I75:Z75">
    <cfRule type="expression" dxfId="22637" priority="67">
      <formula>$D75="Specialist"</formula>
    </cfRule>
  </conditionalFormatting>
  <conditionalFormatting sqref="I75:Z75">
    <cfRule type="cellIs" dxfId="22636" priority="68" operator="equal">
      <formula>1</formula>
    </cfRule>
  </conditionalFormatting>
  <conditionalFormatting sqref="I75:Z75">
    <cfRule type="expression" dxfId="22635" priority="69">
      <formula>$D75="SSMM"</formula>
    </cfRule>
  </conditionalFormatting>
  <conditionalFormatting sqref="I75:Z75">
    <cfRule type="cellIs" dxfId="22634" priority="70" operator="equal">
      <formula>"F"</formula>
    </cfRule>
  </conditionalFormatting>
  <conditionalFormatting sqref="AC76:AD76">
    <cfRule type="expression" dxfId="22633" priority="55">
      <formula>$C$2="F"</formula>
    </cfRule>
  </conditionalFormatting>
  <conditionalFormatting sqref="AC76:AD76">
    <cfRule type="expression" dxfId="22632" priority="56">
      <formula>$D76="Facturacion"</formula>
    </cfRule>
  </conditionalFormatting>
  <conditionalFormatting sqref="AC76:AD76">
    <cfRule type="expression" dxfId="22631" priority="57">
      <formula>$D76="Specialist"</formula>
    </cfRule>
  </conditionalFormatting>
  <conditionalFormatting sqref="AC76:AD76">
    <cfRule type="cellIs" dxfId="22630" priority="58" operator="equal">
      <formula>1</formula>
    </cfRule>
  </conditionalFormatting>
  <conditionalFormatting sqref="AC76:AD76">
    <cfRule type="expression" dxfId="22629" priority="59">
      <formula>$D76="SSMM"</formula>
    </cfRule>
  </conditionalFormatting>
  <conditionalFormatting sqref="AC76:AD76">
    <cfRule type="cellIs" dxfId="22628" priority="60" operator="equal">
      <formula>"F"</formula>
    </cfRule>
  </conditionalFormatting>
  <conditionalFormatting sqref="I76:AB76">
    <cfRule type="expression" dxfId="22627" priority="49">
      <formula>$C$2="F"</formula>
    </cfRule>
  </conditionalFormatting>
  <conditionalFormatting sqref="I76:AB76">
    <cfRule type="expression" dxfId="22626" priority="50">
      <formula>$D76="Facturacion"</formula>
    </cfRule>
  </conditionalFormatting>
  <conditionalFormatting sqref="I76:AB76">
    <cfRule type="expression" dxfId="22625" priority="51">
      <formula>$D76="Specialist"</formula>
    </cfRule>
  </conditionalFormatting>
  <conditionalFormatting sqref="I76:AB76">
    <cfRule type="cellIs" dxfId="22624" priority="52" operator="equal">
      <formula>1</formula>
    </cfRule>
  </conditionalFormatting>
  <conditionalFormatting sqref="I76:AB76">
    <cfRule type="expression" dxfId="22623" priority="53">
      <formula>$D76="SSMM"</formula>
    </cfRule>
  </conditionalFormatting>
  <conditionalFormatting sqref="I76:AB76">
    <cfRule type="cellIs" dxfId="22622" priority="54" operator="equal">
      <formula>"F"</formula>
    </cfRule>
  </conditionalFormatting>
  <conditionalFormatting sqref="I76:P76">
    <cfRule type="expression" dxfId="22621" priority="45">
      <formula>$C$78="F"</formula>
    </cfRule>
  </conditionalFormatting>
  <conditionalFormatting sqref="I76:P76">
    <cfRule type="expression" dxfId="22620" priority="46">
      <formula>$C$59="F"</formula>
    </cfRule>
  </conditionalFormatting>
  <conditionalFormatting sqref="I76:P76">
    <cfRule type="expression" dxfId="22619" priority="47">
      <formula>$C$40="F"</formula>
    </cfRule>
  </conditionalFormatting>
  <conditionalFormatting sqref="I76:P76">
    <cfRule type="expression" dxfId="22618" priority="48">
      <formula>$C$21="F"</formula>
    </cfRule>
  </conditionalFormatting>
  <conditionalFormatting sqref="AC94:AD94">
    <cfRule type="expression" dxfId="22617" priority="39">
      <formula>$C$2="F"</formula>
    </cfRule>
  </conditionalFormatting>
  <conditionalFormatting sqref="AC94:AD94">
    <cfRule type="expression" dxfId="22616" priority="40">
      <formula>$D94="Facturacion"</formula>
    </cfRule>
  </conditionalFormatting>
  <conditionalFormatting sqref="AC94:AD94">
    <cfRule type="expression" dxfId="22615" priority="41">
      <formula>$D94="Specialist"</formula>
    </cfRule>
  </conditionalFormatting>
  <conditionalFormatting sqref="AC94:AD94">
    <cfRule type="cellIs" dxfId="22614" priority="42" operator="equal">
      <formula>1</formula>
    </cfRule>
  </conditionalFormatting>
  <conditionalFormatting sqref="AC94:AD94">
    <cfRule type="expression" dxfId="22613" priority="43">
      <formula>$D94="SSMM"</formula>
    </cfRule>
  </conditionalFormatting>
  <conditionalFormatting sqref="AC94:AD94">
    <cfRule type="cellIs" dxfId="22612" priority="44" operator="equal">
      <formula>"F"</formula>
    </cfRule>
  </conditionalFormatting>
  <conditionalFormatting sqref="AA94:AB94">
    <cfRule type="expression" dxfId="22611" priority="33">
      <formula>$C$2="F"</formula>
    </cfRule>
  </conditionalFormatting>
  <conditionalFormatting sqref="AA94:AB94">
    <cfRule type="expression" dxfId="22610" priority="34">
      <formula>$D94="Facturacion"</formula>
    </cfRule>
  </conditionalFormatting>
  <conditionalFormatting sqref="AA94:AB94">
    <cfRule type="expression" dxfId="22609" priority="35">
      <formula>$D94="Specialist"</formula>
    </cfRule>
  </conditionalFormatting>
  <conditionalFormatting sqref="AA94:AB94">
    <cfRule type="cellIs" dxfId="22608" priority="36" operator="equal">
      <formula>1</formula>
    </cfRule>
  </conditionalFormatting>
  <conditionalFormatting sqref="AA94:AB94">
    <cfRule type="expression" dxfId="22607" priority="37">
      <formula>$D94="SSMM"</formula>
    </cfRule>
  </conditionalFormatting>
  <conditionalFormatting sqref="AA94:AB94">
    <cfRule type="cellIs" dxfId="22606" priority="38" operator="equal">
      <formula>"F"</formula>
    </cfRule>
  </conditionalFormatting>
  <conditionalFormatting sqref="I94:W94">
    <cfRule type="expression" dxfId="22605" priority="23">
      <formula>$C$78="F"</formula>
    </cfRule>
  </conditionalFormatting>
  <conditionalFormatting sqref="I94:W94">
    <cfRule type="expression" dxfId="22604" priority="24">
      <formula>$C$59="F"</formula>
    </cfRule>
  </conditionalFormatting>
  <conditionalFormatting sqref="I94:W94">
    <cfRule type="expression" dxfId="22603" priority="25">
      <formula>$C$40="F"</formula>
    </cfRule>
  </conditionalFormatting>
  <conditionalFormatting sqref="I94:W94">
    <cfRule type="expression" dxfId="22602" priority="26">
      <formula>$C$21="F"</formula>
    </cfRule>
  </conditionalFormatting>
  <conditionalFormatting sqref="I94:Z94">
    <cfRule type="expression" dxfId="22601" priority="27">
      <formula>$C$2="F"</formula>
    </cfRule>
  </conditionalFormatting>
  <conditionalFormatting sqref="I94:Z94">
    <cfRule type="expression" dxfId="22600" priority="28">
      <formula>$D94="Facturacion"</formula>
    </cfRule>
  </conditionalFormatting>
  <conditionalFormatting sqref="I94:Z94">
    <cfRule type="expression" dxfId="22599" priority="29">
      <formula>$D94="Specialist"</formula>
    </cfRule>
  </conditionalFormatting>
  <conditionalFormatting sqref="I94:Z94">
    <cfRule type="cellIs" dxfId="22598" priority="30" operator="equal">
      <formula>1</formula>
    </cfRule>
  </conditionalFormatting>
  <conditionalFormatting sqref="I94:Z94">
    <cfRule type="expression" dxfId="22597" priority="31">
      <formula>$D94="SSMM"</formula>
    </cfRule>
  </conditionalFormatting>
  <conditionalFormatting sqref="I94:Z94">
    <cfRule type="cellIs" dxfId="22596" priority="32" operator="equal">
      <formula>"F"</formula>
    </cfRule>
  </conditionalFormatting>
  <conditionalFormatting sqref="AC95:AD95">
    <cfRule type="expression" dxfId="22595" priority="17">
      <formula>$C$2="F"</formula>
    </cfRule>
  </conditionalFormatting>
  <conditionalFormatting sqref="AC95:AD95">
    <cfRule type="expression" dxfId="22594" priority="18">
      <formula>$D95="Facturacion"</formula>
    </cfRule>
  </conditionalFormatting>
  <conditionalFormatting sqref="AC95:AD95">
    <cfRule type="expression" dxfId="22593" priority="19">
      <formula>$D95="Specialist"</formula>
    </cfRule>
  </conditionalFormatting>
  <conditionalFormatting sqref="AC95:AD95">
    <cfRule type="cellIs" dxfId="22592" priority="20" operator="equal">
      <formula>1</formula>
    </cfRule>
  </conditionalFormatting>
  <conditionalFormatting sqref="AC95:AD95">
    <cfRule type="expression" dxfId="22591" priority="21">
      <formula>$D95="SSMM"</formula>
    </cfRule>
  </conditionalFormatting>
  <conditionalFormatting sqref="AC95:AD95">
    <cfRule type="cellIs" dxfId="22590" priority="22" operator="equal">
      <formula>"F"</formula>
    </cfRule>
  </conditionalFormatting>
  <conditionalFormatting sqref="I95:AB95">
    <cfRule type="expression" dxfId="22589" priority="11">
      <formula>$C$2="F"</formula>
    </cfRule>
  </conditionalFormatting>
  <conditionalFormatting sqref="I95:AB95">
    <cfRule type="expression" dxfId="22588" priority="12">
      <formula>$D95="Facturacion"</formula>
    </cfRule>
  </conditionalFormatting>
  <conditionalFormatting sqref="I95:AB95">
    <cfRule type="expression" dxfId="22587" priority="13">
      <formula>$D95="Specialist"</formula>
    </cfRule>
  </conditionalFormatting>
  <conditionalFormatting sqref="I95:AB95">
    <cfRule type="cellIs" dxfId="22586" priority="14" operator="equal">
      <formula>1</formula>
    </cfRule>
  </conditionalFormatting>
  <conditionalFormatting sqref="I95:AB95">
    <cfRule type="expression" dxfId="22585" priority="15">
      <formula>$D95="SSMM"</formula>
    </cfRule>
  </conditionalFormatting>
  <conditionalFormatting sqref="I95:AB95">
    <cfRule type="cellIs" dxfId="22584" priority="16" operator="equal">
      <formula>"F"</formula>
    </cfRule>
  </conditionalFormatting>
  <conditionalFormatting sqref="I95:P95">
    <cfRule type="expression" dxfId="22583" priority="7">
      <formula>$C$78="F"</formula>
    </cfRule>
  </conditionalFormatting>
  <conditionalFormatting sqref="I95:P95">
    <cfRule type="expression" dxfId="22582" priority="8">
      <formula>$C$59="F"</formula>
    </cfRule>
  </conditionalFormatting>
  <conditionalFormatting sqref="I95:P95">
    <cfRule type="expression" dxfId="22581" priority="9">
      <formula>$C$40="F"</formula>
    </cfRule>
  </conditionalFormatting>
  <conditionalFormatting sqref="I95:P95">
    <cfRule type="expression" dxfId="22580" priority="10">
      <formula>$C$21="F"</formula>
    </cfRule>
  </conditionalFormatting>
  <conditionalFormatting sqref="I68:AD68">
    <cfRule type="expression" dxfId="22579" priority="1">
      <formula>$C$2="F"</formula>
    </cfRule>
  </conditionalFormatting>
  <conditionalFormatting sqref="I68:AD68">
    <cfRule type="expression" dxfId="22578" priority="2">
      <formula>$D68="Facturacion"</formula>
    </cfRule>
  </conditionalFormatting>
  <conditionalFormatting sqref="I68:AD68">
    <cfRule type="expression" dxfId="22577" priority="3">
      <formula>$D68="Specialist"</formula>
    </cfRule>
  </conditionalFormatting>
  <conditionalFormatting sqref="I68:AD68">
    <cfRule type="cellIs" dxfId="22576" priority="4" operator="equal">
      <formula>1</formula>
    </cfRule>
  </conditionalFormatting>
  <conditionalFormatting sqref="I68:AD68">
    <cfRule type="expression" dxfId="22575" priority="5">
      <formula>$D68="SSMM"</formula>
    </cfRule>
  </conditionalFormatting>
  <conditionalFormatting sqref="I68:AD68">
    <cfRule type="cellIs" dxfId="22574" priority="6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B06771AF-637C-47CF-9C9E-6A894502F7FF}">
          <x14:formula1>
            <xm:f>Personal!$A$2:$A$50</xm:f>
          </x14:formula1>
          <xm:sqref>B4:B19 B61:B76 B42:B57 B23:B38 B99:B114 B118:B133 B80:B85 B86:B95</xm:sqref>
        </x14:dataValidation>
        <x14:dataValidation type="list" allowBlank="1" showInputMessage="1" showErrorMessage="1" prompt="Elige una de las opciones disponibles" xr:uid="{4007E3F8-9871-4495-914A-0EA1D161210B}">
          <x14:formula1>
            <xm:f>Personal!$F$1:$F$15</xm:f>
          </x14:formula1>
          <xm:sqref>E4:AG19 E118:AG133 E23:AG25 E99:AG114 E27:AG38 E42:AG57 U26:V26 AE26:AG26 E26:P26 E61:AG76 E80:AG85 E86:AG95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rgb="FFFFFFFF"/>
    <outlinePr summaryBelow="0" summaryRight="0"/>
    <pageSetUpPr fitToPage="1"/>
  </sheetPr>
  <dimension ref="A1:AJ1000"/>
  <sheetViews>
    <sheetView topLeftCell="C1" workbookViewId="0">
      <selection activeCell="H18" sqref="H18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41796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  <col min="35" max="35" width="10.38281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/>
      <c r="AJ2" s="5">
        <v>36</v>
      </c>
    </row>
    <row r="3" spans="1:36" ht="15.75" customHeight="1" x14ac:dyDescent="0.15">
      <c r="A3" s="10"/>
      <c r="B3" s="11" t="s">
        <v>53</v>
      </c>
      <c r="C3" s="12">
        <f>'S1'!C117+1</f>
        <v>45299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/>
      <c r="J4" s="8"/>
      <c r="K4" s="8">
        <v>1</v>
      </c>
      <c r="L4" s="8">
        <v>1</v>
      </c>
      <c r="M4" s="8">
        <v>1</v>
      </c>
      <c r="N4" s="8">
        <v>1</v>
      </c>
      <c r="O4" s="8">
        <v>1</v>
      </c>
      <c r="P4" s="8">
        <v>1</v>
      </c>
      <c r="Q4" s="8">
        <v>1</v>
      </c>
      <c r="R4" s="8">
        <v>1</v>
      </c>
      <c r="S4" s="8"/>
      <c r="T4" s="8"/>
      <c r="U4" s="8">
        <v>1</v>
      </c>
      <c r="V4" s="8">
        <v>1</v>
      </c>
      <c r="W4" s="8">
        <v>1</v>
      </c>
      <c r="X4" s="8">
        <v>1</v>
      </c>
      <c r="Y4" s="8">
        <v>1</v>
      </c>
      <c r="Z4" s="8">
        <v>1</v>
      </c>
      <c r="AA4" s="8">
        <v>1</v>
      </c>
      <c r="AB4" s="8">
        <v>1</v>
      </c>
      <c r="AC4" s="8"/>
      <c r="AD4" s="8"/>
      <c r="AE4" s="8"/>
      <c r="AF4" s="8"/>
      <c r="AG4" s="8"/>
      <c r="AH4" s="1">
        <f t="shared" ref="AH4:AH19" si="0">SUM(E4:AG4)/2</f>
        <v>8</v>
      </c>
      <c r="AI4" s="1"/>
      <c r="AJ4" s="1">
        <f t="shared" ref="AJ4:AJ20" si="1">AH4+AH23+AH42+AH61+AH80+AH99+AH118</f>
        <v>40</v>
      </c>
    </row>
    <row r="5" spans="1:36" ht="15.75" customHeight="1" x14ac:dyDescent="0.15">
      <c r="A5" s="10"/>
      <c r="B5" s="18" t="s">
        <v>52</v>
      </c>
      <c r="C5" s="19" t="str">
        <f>IF(ISNA(VLOOKUP(B5,Personal!$A$2:$D$21,2,FALSE)),,VLOOKUP(B5,Personal!$A$2:$D$21,2,FALSE))</f>
        <v>Yeray Romero</v>
      </c>
      <c r="D5" s="19" t="str">
        <f>IF(ISNA(VLOOKUP(B5,Personal!$A$2:$D$23,3,FALSE)),,VLOOKUP(B5,Personal!$A$2:$D$32,3,FALSE))</f>
        <v>Comercial</v>
      </c>
      <c r="E5" s="8"/>
      <c r="F5" s="8"/>
      <c r="G5" s="8"/>
      <c r="H5" s="8"/>
      <c r="I5" s="1" t="s">
        <v>7</v>
      </c>
      <c r="J5" s="1" t="s">
        <v>7</v>
      </c>
      <c r="K5" s="1" t="s">
        <v>7</v>
      </c>
      <c r="L5" s="1" t="s">
        <v>7</v>
      </c>
      <c r="M5" s="1" t="s">
        <v>7</v>
      </c>
      <c r="N5" s="1" t="s">
        <v>7</v>
      </c>
      <c r="O5" s="1" t="s">
        <v>7</v>
      </c>
      <c r="P5" s="1" t="s">
        <v>7</v>
      </c>
      <c r="Q5" s="1" t="s">
        <v>7</v>
      </c>
      <c r="R5" s="1" t="s">
        <v>7</v>
      </c>
      <c r="S5" s="1" t="s">
        <v>7</v>
      </c>
      <c r="T5" s="1" t="s">
        <v>7</v>
      </c>
      <c r="U5" s="1" t="s">
        <v>7</v>
      </c>
      <c r="V5" s="1" t="s">
        <v>7</v>
      </c>
      <c r="W5" s="1" t="s">
        <v>7</v>
      </c>
      <c r="X5" s="1" t="s">
        <v>7</v>
      </c>
      <c r="Y5" s="1" t="s">
        <v>7</v>
      </c>
      <c r="Z5" s="1" t="s">
        <v>7</v>
      </c>
      <c r="AA5" s="1" t="s">
        <v>7</v>
      </c>
      <c r="AB5" s="1" t="s">
        <v>7</v>
      </c>
      <c r="AC5" s="1" t="s">
        <v>7</v>
      </c>
      <c r="AD5" s="1" t="s">
        <v>7</v>
      </c>
      <c r="AE5" s="8"/>
      <c r="AF5" s="8"/>
      <c r="AG5" s="8"/>
      <c r="AH5" s="1">
        <f t="shared" si="0"/>
        <v>0</v>
      </c>
      <c r="AI5" s="1"/>
      <c r="AJ5" s="1">
        <f t="shared" si="1"/>
        <v>0</v>
      </c>
    </row>
    <row r="6" spans="1:36" ht="15.75" customHeight="1" x14ac:dyDescent="0.15">
      <c r="A6" s="10"/>
      <c r="B6" s="18" t="s">
        <v>28</v>
      </c>
      <c r="C6" s="19" t="str">
        <f>IF(ISNA(VLOOKUP(B6,Personal!$A$2:$D$21,2,FALSE)),,VLOOKUP(B6,Personal!$A$2:$D$21,2,FALSE))</f>
        <v>Unai Ortiz</v>
      </c>
      <c r="D6" s="19" t="str">
        <f>IF(ISNA(VLOOKUP(B6,Personal!$A$2:$D$23,3,FALSE)),,VLOOKUP(B6,Personal!$A$2:$D$32,3,FALSE))</f>
        <v>SSMM</v>
      </c>
      <c r="E6" s="8"/>
      <c r="F6" s="8"/>
      <c r="G6" s="8">
        <v>1</v>
      </c>
      <c r="H6" s="8">
        <v>1</v>
      </c>
      <c r="I6" s="8">
        <v>1</v>
      </c>
      <c r="J6" s="8">
        <v>1</v>
      </c>
      <c r="K6" s="8">
        <v>1</v>
      </c>
      <c r="L6" s="8">
        <v>1</v>
      </c>
      <c r="M6" s="8">
        <v>1</v>
      </c>
      <c r="N6" s="8">
        <v>1</v>
      </c>
      <c r="O6" s="8">
        <v>1</v>
      </c>
      <c r="P6" s="8">
        <v>1</v>
      </c>
      <c r="Q6" s="8"/>
      <c r="R6" s="8"/>
      <c r="S6" s="8">
        <v>1</v>
      </c>
      <c r="T6" s="8">
        <v>1</v>
      </c>
      <c r="U6" s="8">
        <v>1</v>
      </c>
      <c r="V6" s="8">
        <v>1</v>
      </c>
      <c r="W6" s="8">
        <v>1</v>
      </c>
      <c r="X6" s="8">
        <v>1</v>
      </c>
      <c r="Y6" s="8"/>
      <c r="Z6" s="8"/>
      <c r="AA6" s="8"/>
      <c r="AB6" s="8"/>
      <c r="AC6" s="8"/>
      <c r="AD6" s="8"/>
      <c r="AE6" s="8"/>
      <c r="AF6" s="8"/>
      <c r="AG6" s="8"/>
      <c r="AH6" s="1">
        <f t="shared" si="0"/>
        <v>8</v>
      </c>
      <c r="AI6" s="1"/>
      <c r="AJ6" s="1">
        <f t="shared" si="1"/>
        <v>40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 t="shared" si="1"/>
        <v>20</v>
      </c>
    </row>
    <row r="8" spans="1:36" ht="15.75" customHeight="1" x14ac:dyDescent="0.15">
      <c r="A8" s="10"/>
      <c r="B8" s="18" t="s">
        <v>86</v>
      </c>
      <c r="C8" s="19">
        <f>IF(ISNA(VLOOKUP(B8,Personal!$A$2:$D$21,2,FALSE)),,VLOOKUP(B8,Personal!$A$2:$D$21,2,FALSE))</f>
        <v>0</v>
      </c>
      <c r="D8" s="19">
        <f>IF(ISNA(VLOOKUP(B8,Personal!$A$2:$D$23,3,FALSE)),,VLOOKUP(B8,Personal!$A$2:$D$32,3,FALSE))</f>
        <v>0</v>
      </c>
      <c r="E8" s="8"/>
      <c r="F8" s="8"/>
      <c r="G8" s="8"/>
      <c r="H8" s="8"/>
      <c r="I8" s="8"/>
      <c r="J8" s="8"/>
      <c r="K8" s="8"/>
      <c r="L8" s="8"/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>
        <v>1</v>
      </c>
      <c r="T8" s="8">
        <v>1</v>
      </c>
      <c r="U8" s="8"/>
      <c r="V8" s="8"/>
      <c r="W8" s="8">
        <v>1</v>
      </c>
      <c r="X8" s="8">
        <v>1</v>
      </c>
      <c r="Y8" s="8">
        <v>1</v>
      </c>
      <c r="Z8" s="8">
        <v>1</v>
      </c>
      <c r="AA8" s="8">
        <v>1</v>
      </c>
      <c r="AB8" s="8">
        <v>1</v>
      </c>
      <c r="AC8" s="8">
        <v>1</v>
      </c>
      <c r="AD8" s="8">
        <v>1</v>
      </c>
      <c r="AE8" s="8"/>
      <c r="AF8" s="8"/>
      <c r="AG8" s="8"/>
      <c r="AH8" s="1">
        <f t="shared" si="0"/>
        <v>8</v>
      </c>
      <c r="AI8" s="1"/>
      <c r="AJ8" s="1">
        <f t="shared" si="1"/>
        <v>40</v>
      </c>
    </row>
    <row r="9" spans="1:36" ht="15.75" customHeight="1" x14ac:dyDescent="0.15">
      <c r="A9" s="10"/>
      <c r="B9" s="18" t="s">
        <v>31</v>
      </c>
      <c r="C9" s="19" t="str">
        <f>IF(ISNA(VLOOKUP(B9,Personal!$A$2:$D$21,2,FALSE)),,VLOOKUP(B9,Personal!$A$2:$D$21,2,FALSE))</f>
        <v>Gustavo Diaz</v>
      </c>
      <c r="D9" s="19" t="str">
        <f>IF(ISNA(VLOOKUP(B9,Personal!$A$2:$D$23,3,FALSE)),,VLOOKUP(B9,Personal!$A$2:$D$32,3,FALSE))</f>
        <v>UUCC</v>
      </c>
      <c r="E9" s="8"/>
      <c r="F9" s="8"/>
      <c r="G9" s="8"/>
      <c r="H9" s="8">
        <v>1</v>
      </c>
      <c r="I9" s="8">
        <v>1</v>
      </c>
      <c r="J9" s="8">
        <v>1</v>
      </c>
      <c r="K9" s="8">
        <v>1</v>
      </c>
      <c r="L9" s="8">
        <v>1</v>
      </c>
      <c r="M9" s="8">
        <v>1</v>
      </c>
      <c r="N9" s="8">
        <v>1</v>
      </c>
      <c r="O9" s="8">
        <v>1</v>
      </c>
      <c r="P9" s="8">
        <v>1</v>
      </c>
      <c r="Q9" s="8">
        <v>1</v>
      </c>
      <c r="R9" s="8">
        <v>1</v>
      </c>
      <c r="S9" s="8">
        <v>1</v>
      </c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1">
        <f t="shared" si="0"/>
        <v>6</v>
      </c>
      <c r="AI9" s="1"/>
      <c r="AJ9" s="1">
        <f t="shared" si="1"/>
        <v>32</v>
      </c>
    </row>
    <row r="10" spans="1:36" ht="15.75" customHeight="1" x14ac:dyDescent="0.15">
      <c r="A10" s="10"/>
      <c r="B10" s="18" t="s">
        <v>32</v>
      </c>
      <c r="C10" s="19" t="str">
        <f>IF(ISNA(VLOOKUP(B10,Personal!$A$2:$D$21,2,FALSE)),,VLOOKUP(B10,Personal!$A$2:$D$21,2,FALSE))</f>
        <v>Iker Marcos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>
        <v>1</v>
      </c>
      <c r="T10" s="8">
        <v>1</v>
      </c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>
        <v>1</v>
      </c>
      <c r="AC10" s="8">
        <v>1</v>
      </c>
      <c r="AD10" s="8">
        <v>1</v>
      </c>
      <c r="AE10" s="8"/>
      <c r="AF10" s="8"/>
      <c r="AG10" s="8"/>
      <c r="AH10" s="1">
        <f t="shared" si="0"/>
        <v>6</v>
      </c>
      <c r="AI10" s="1"/>
      <c r="AJ10" s="1">
        <f t="shared" si="1"/>
        <v>30</v>
      </c>
    </row>
    <row r="11" spans="1:36" ht="15.75" customHeight="1" x14ac:dyDescent="0.15">
      <c r="A11" s="21"/>
      <c r="B11" s="18" t="s">
        <v>33</v>
      </c>
      <c r="C11" s="19" t="str">
        <f>IF(ISNA(VLOOKUP(B11,Personal!$A$2:$D$21,2,FALSE)),,VLOOKUP(B11,Personal!$A$2:$D$21,2,FALSE))</f>
        <v>Andrew Vera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/>
      <c r="J11" s="110">
        <v>1</v>
      </c>
      <c r="K11" s="110">
        <v>1</v>
      </c>
      <c r="L11" s="110">
        <v>1</v>
      </c>
      <c r="M11" s="110">
        <v>1</v>
      </c>
      <c r="N11" s="110">
        <v>1</v>
      </c>
      <c r="O11" s="110">
        <v>1</v>
      </c>
      <c r="P11" s="110">
        <v>1</v>
      </c>
      <c r="Q11" s="110">
        <v>1</v>
      </c>
      <c r="R11" s="110">
        <v>1</v>
      </c>
      <c r="S11" s="1"/>
      <c r="T11" s="1"/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/>
      <c r="AC11" s="1"/>
      <c r="AD11" s="1"/>
      <c r="AE11" s="8"/>
      <c r="AF11" s="8"/>
      <c r="AG11" s="8"/>
      <c r="AH11" s="1">
        <f t="shared" si="0"/>
        <v>8</v>
      </c>
      <c r="AI11" s="1"/>
      <c r="AJ11" s="1">
        <f t="shared" si="1"/>
        <v>40</v>
      </c>
    </row>
    <row r="12" spans="1:36" ht="15.75" customHeight="1" x14ac:dyDescent="0.15">
      <c r="A12" s="10"/>
      <c r="B12" s="18">
        <v>0</v>
      </c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>
        <v>0</v>
      </c>
      <c r="C13" s="19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>
        <v>0</v>
      </c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>
        <v>0</v>
      </c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 t="s">
        <v>87</v>
      </c>
      <c r="C16" s="19" t="str">
        <f>IF(ISNA(VLOOKUP(B16,Personal!$A$2:$D$21,2,FALSE)),,VLOOKUP(B16,Personal!$A$2:$D$21,2,FALSE))</f>
        <v>Julio Cesar Risquez</v>
      </c>
      <c r="D16" s="19" t="str">
        <f>IF(ISNA(VLOOKUP(B16,Personal!$A$2:$D$23,3,FALSE)),,VLOOKUP(B16,Personal!$A$2:$D$32,3,FALSE))</f>
        <v>Area Manager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/>
      <c r="R17" s="8"/>
      <c r="S17" s="8" t="s">
        <v>9</v>
      </c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/>
      <c r="X18" s="8"/>
      <c r="Y18" s="8" t="s">
        <v>9</v>
      </c>
      <c r="Z18" s="8" t="s">
        <v>9</v>
      </c>
      <c r="AA18" s="8" t="s">
        <v>9</v>
      </c>
      <c r="AB18" s="8" t="s">
        <v>9</v>
      </c>
      <c r="AC18" s="8" t="s">
        <v>9</v>
      </c>
      <c r="AD18" s="8" t="s">
        <v>9</v>
      </c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8"/>
      <c r="AD19" s="8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2</v>
      </c>
      <c r="J20" s="23">
        <f t="shared" si="3"/>
        <v>3</v>
      </c>
      <c r="K20" s="23">
        <f t="shared" si="3"/>
        <v>4</v>
      </c>
      <c r="L20" s="23">
        <f t="shared" si="3"/>
        <v>4</v>
      </c>
      <c r="M20" s="23">
        <f t="shared" si="3"/>
        <v>5</v>
      </c>
      <c r="N20" s="23">
        <f t="shared" si="3"/>
        <v>5</v>
      </c>
      <c r="O20" s="23">
        <f t="shared" si="3"/>
        <v>5</v>
      </c>
      <c r="P20" s="23">
        <f t="shared" si="3"/>
        <v>5</v>
      </c>
      <c r="Q20" s="23">
        <f t="shared" si="3"/>
        <v>4</v>
      </c>
      <c r="R20" s="23">
        <f t="shared" si="3"/>
        <v>4</v>
      </c>
      <c r="S20" s="23">
        <f t="shared" si="3"/>
        <v>4</v>
      </c>
      <c r="T20" s="23">
        <f t="shared" si="3"/>
        <v>3</v>
      </c>
      <c r="U20" s="23">
        <f t="shared" si="3"/>
        <v>4</v>
      </c>
      <c r="V20" s="23">
        <f t="shared" si="3"/>
        <v>4</v>
      </c>
      <c r="W20" s="23">
        <f t="shared" si="3"/>
        <v>6</v>
      </c>
      <c r="X20" s="23">
        <f t="shared" si="3"/>
        <v>6</v>
      </c>
      <c r="Y20" s="23">
        <f t="shared" si="3"/>
        <v>5</v>
      </c>
      <c r="Z20" s="23">
        <f t="shared" si="3"/>
        <v>5</v>
      </c>
      <c r="AA20" s="23">
        <f t="shared" si="3"/>
        <v>5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48</v>
      </c>
      <c r="AI20" s="1">
        <f>SUM(AI13:AI19)</f>
        <v>24</v>
      </c>
      <c r="AJ20" s="1">
        <f t="shared" si="1"/>
        <v>242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  <c r="AJ21" s="1"/>
    </row>
    <row r="22" spans="1:36" ht="15.75" customHeight="1" x14ac:dyDescent="0.15">
      <c r="A22" s="10"/>
      <c r="B22" s="11" t="s">
        <v>53</v>
      </c>
      <c r="C22" s="12">
        <f>C3+1</f>
        <v>45300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  <c r="AJ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1" t="s">
        <v>7</v>
      </c>
      <c r="J23" s="1" t="s">
        <v>7</v>
      </c>
      <c r="K23" s="1" t="s">
        <v>7</v>
      </c>
      <c r="L23" s="1" t="s">
        <v>7</v>
      </c>
      <c r="M23" s="1" t="s">
        <v>7</v>
      </c>
      <c r="N23" s="1" t="s">
        <v>7</v>
      </c>
      <c r="O23" s="1" t="s">
        <v>7</v>
      </c>
      <c r="P23" s="1" t="s">
        <v>7</v>
      </c>
      <c r="Q23" s="1" t="s">
        <v>7</v>
      </c>
      <c r="R23" s="1" t="s">
        <v>7</v>
      </c>
      <c r="S23" s="1" t="s">
        <v>7</v>
      </c>
      <c r="T23" s="1" t="s">
        <v>7</v>
      </c>
      <c r="U23" s="1" t="s">
        <v>7</v>
      </c>
      <c r="V23" s="1" t="s">
        <v>7</v>
      </c>
      <c r="W23" s="1" t="s">
        <v>7</v>
      </c>
      <c r="X23" s="1" t="s">
        <v>7</v>
      </c>
      <c r="Y23" s="1" t="s">
        <v>7</v>
      </c>
      <c r="Z23" s="1" t="s">
        <v>7</v>
      </c>
      <c r="AA23" s="1" t="s">
        <v>7</v>
      </c>
      <c r="AB23" s="1" t="s">
        <v>7</v>
      </c>
      <c r="AC23" s="1" t="s">
        <v>7</v>
      </c>
      <c r="AD23" s="1" t="s">
        <v>7</v>
      </c>
      <c r="AE23" s="8"/>
      <c r="AF23" s="8"/>
      <c r="AG23" s="8"/>
      <c r="AH23" s="1">
        <f t="shared" ref="AH23:AH38" si="4">SUM(E23:AG23)/2</f>
        <v>0</v>
      </c>
      <c r="AI23" s="1"/>
      <c r="AJ23" s="1"/>
    </row>
    <row r="24" spans="1:36" ht="15.75" customHeight="1" x14ac:dyDescent="0.15">
      <c r="A24" s="10"/>
      <c r="B24" s="18" t="str">
        <f t="shared" ref="B24:B38" si="5">B5</f>
        <v>X194</v>
      </c>
      <c r="C24" s="19" t="str">
        <f>IF(ISNA(VLOOKUP(B24,Personal!$A$2:$D$21,2,FALSE)),,VLOOKUP(B24,Personal!$A$2:$D$21,2,FALSE))</f>
        <v>Yeray Romero</v>
      </c>
      <c r="D24" s="19" t="str">
        <f>IF(ISNA(VLOOKUP(B24,Personal!$A$2:$D$23,3,FALSE)),,VLOOKUP(B24,Personal!$A$2:$D$32,3,FALSE))</f>
        <v>Comercial</v>
      </c>
      <c r="E24" s="8"/>
      <c r="F24" s="8"/>
      <c r="G24" s="8"/>
      <c r="H24" s="8" t="s">
        <v>15</v>
      </c>
      <c r="I24" s="8" t="s">
        <v>15</v>
      </c>
      <c r="J24" s="8" t="s">
        <v>15</v>
      </c>
      <c r="K24" s="8" t="s">
        <v>15</v>
      </c>
      <c r="L24" s="8" t="s">
        <v>15</v>
      </c>
      <c r="M24" s="8" t="s">
        <v>15</v>
      </c>
      <c r="N24" s="8" t="s">
        <v>15</v>
      </c>
      <c r="O24" s="8" t="s">
        <v>15</v>
      </c>
      <c r="P24" s="8" t="s">
        <v>15</v>
      </c>
      <c r="Q24" s="8" t="s">
        <v>15</v>
      </c>
      <c r="R24" s="8" t="s">
        <v>15</v>
      </c>
      <c r="S24" s="8" t="s">
        <v>15</v>
      </c>
      <c r="T24" s="8" t="s">
        <v>15</v>
      </c>
      <c r="U24" s="8" t="s">
        <v>15</v>
      </c>
      <c r="V24" s="8" t="s">
        <v>15</v>
      </c>
      <c r="W24" s="8" t="s">
        <v>15</v>
      </c>
      <c r="X24" s="8" t="s">
        <v>15</v>
      </c>
      <c r="Y24" s="8" t="s">
        <v>15</v>
      </c>
      <c r="Z24" s="8"/>
      <c r="AA24" s="1"/>
      <c r="AB24" s="1"/>
      <c r="AC24" s="1"/>
      <c r="AD24" s="1"/>
      <c r="AE24" s="8"/>
      <c r="AF24" s="8"/>
      <c r="AG24" s="8"/>
      <c r="AH24" s="1">
        <f t="shared" si="4"/>
        <v>0</v>
      </c>
      <c r="AI24" s="1"/>
      <c r="AJ24" s="1"/>
    </row>
    <row r="25" spans="1:36" ht="15.75" customHeight="1" x14ac:dyDescent="0.15">
      <c r="A25" s="10"/>
      <c r="B25" s="18" t="str">
        <f t="shared" si="5"/>
        <v>X200</v>
      </c>
      <c r="C25" s="19" t="str">
        <f>IF(ISNA(VLOOKUP(B25,Personal!$A$2:$D$21,2,FALSE)),,VLOOKUP(B25,Personal!$A$2:$D$21,2,FALSE))</f>
        <v>Unai Ortiz</v>
      </c>
      <c r="D25" s="19" t="str">
        <f>IF(ISNA(VLOOKUP(B25,Personal!$A$2:$D$23,3,FALSE)),,VLOOKUP(B25,Personal!$A$2:$D$32,3,FALSE))</f>
        <v>SSMM</v>
      </c>
      <c r="E25" s="8"/>
      <c r="F25" s="8"/>
      <c r="G25" s="8"/>
      <c r="H25" s="8"/>
      <c r="I25" s="8"/>
      <c r="J25" s="8"/>
      <c r="K25" s="8"/>
      <c r="L25" s="8"/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>
        <v>1</v>
      </c>
      <c r="S25" s="8">
        <v>1</v>
      </c>
      <c r="T25" s="8">
        <v>1</v>
      </c>
      <c r="U25" s="8"/>
      <c r="V25" s="8"/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>
        <v>1</v>
      </c>
      <c r="AD25" s="8">
        <v>1</v>
      </c>
      <c r="AE25" s="8"/>
      <c r="AF25" s="8"/>
      <c r="AG25" s="8"/>
      <c r="AH25" s="1">
        <f t="shared" si="4"/>
        <v>8</v>
      </c>
      <c r="AI25" s="1"/>
      <c r="AJ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  <c r="AJ26" s="1"/>
    </row>
    <row r="27" spans="1:36" ht="15.75" customHeight="1" x14ac:dyDescent="0.15">
      <c r="A27" s="10"/>
      <c r="B27" s="18" t="str">
        <f t="shared" si="5"/>
        <v>X211</v>
      </c>
      <c r="C27" s="19">
        <f>IF(ISNA(VLOOKUP(B27,Personal!$A$2:$D$21,2,FALSE)),,VLOOKUP(B27,Personal!$A$2:$D$21,2,FALSE))</f>
        <v>0</v>
      </c>
      <c r="D27" s="19">
        <f>IF(ISNA(VLOOKUP(B27,Personal!$A$2:$D$23,3,FALSE)),,VLOOKUP(B27,Personal!$A$2:$D$32,3,FALSE))</f>
        <v>0</v>
      </c>
      <c r="E27" s="8"/>
      <c r="F27" s="8"/>
      <c r="G27" s="8"/>
      <c r="H27" s="8"/>
      <c r="I27" s="8"/>
      <c r="J27" s="8"/>
      <c r="K27" s="8">
        <v>1</v>
      </c>
      <c r="L27" s="8">
        <v>1</v>
      </c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/>
      <c r="T27" s="8"/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/>
      <c r="AD27" s="8"/>
      <c r="AE27" s="8"/>
      <c r="AF27" s="8"/>
      <c r="AG27" s="8"/>
      <c r="AH27" s="1">
        <f t="shared" si="4"/>
        <v>8</v>
      </c>
      <c r="AI27" s="1"/>
      <c r="AJ27" s="1"/>
    </row>
    <row r="28" spans="1:36" ht="15.75" customHeight="1" x14ac:dyDescent="0.15">
      <c r="A28" s="10"/>
      <c r="B28" s="18" t="str">
        <f t="shared" si="5"/>
        <v>X212</v>
      </c>
      <c r="C28" s="19" t="str">
        <f>IF(ISNA(VLOOKUP(B28,Personal!$A$2:$D$21,2,FALSE)),,VLOOKUP(B28,Personal!$A$2:$D$21,2,FALSE))</f>
        <v>Gustavo Diaz</v>
      </c>
      <c r="D28" s="19" t="str">
        <f>IF(ISNA(VLOOKUP(B28,Personal!$A$2:$D$23,3,FALSE)),,VLOOKUP(B28,Personal!$A$2:$D$32,3,FALSE))</f>
        <v>UUCC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>
        <v>1</v>
      </c>
      <c r="T28" s="8">
        <v>1</v>
      </c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>
        <v>1</v>
      </c>
      <c r="AA28" s="8">
        <v>1</v>
      </c>
      <c r="AB28" s="8">
        <v>1</v>
      </c>
      <c r="AC28" s="8">
        <v>1</v>
      </c>
      <c r="AD28" s="8">
        <v>1</v>
      </c>
      <c r="AE28" s="8"/>
      <c r="AF28" s="8"/>
      <c r="AG28" s="8"/>
      <c r="AH28" s="1">
        <f t="shared" si="4"/>
        <v>6</v>
      </c>
      <c r="AI28" s="1"/>
      <c r="AJ28" s="1"/>
    </row>
    <row r="29" spans="1:36" ht="15.75" customHeight="1" x14ac:dyDescent="0.15">
      <c r="A29" s="10"/>
      <c r="B29" s="18" t="str">
        <f t="shared" si="5"/>
        <v>X214</v>
      </c>
      <c r="C29" s="19" t="str">
        <f>IF(ISNA(VLOOKUP(B29,Personal!$A$2:$D$21,2,FALSE)),,VLOOKUP(B29,Personal!$A$2:$D$21,2,FALSE))</f>
        <v>Iker Marcos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>
        <v>1</v>
      </c>
      <c r="I29" s="8">
        <v>1</v>
      </c>
      <c r="J29" s="8">
        <v>1</v>
      </c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>
        <v>1</v>
      </c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1">
        <f t="shared" si="4"/>
        <v>6</v>
      </c>
      <c r="AI29" s="1"/>
      <c r="AJ29" s="1"/>
    </row>
    <row r="30" spans="1:36" ht="15.75" customHeight="1" x14ac:dyDescent="0.15">
      <c r="A30" s="21"/>
      <c r="B30" s="18" t="str">
        <f t="shared" si="5"/>
        <v>X216</v>
      </c>
      <c r="C30" s="19" t="str">
        <f>IF(ISNA(VLOOKUP(B30,Personal!$A$2:$D$21,2,FALSE)),,VLOOKUP(B30,Personal!$A$2:$D$21,2,FALSE))</f>
        <v>Andrew Vera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>
        <v>1</v>
      </c>
      <c r="J30" s="8">
        <v>1</v>
      </c>
      <c r="K30" s="8">
        <v>1</v>
      </c>
      <c r="L30" s="8">
        <v>1</v>
      </c>
      <c r="M30" s="8">
        <v>1</v>
      </c>
      <c r="N30" s="8">
        <v>1</v>
      </c>
      <c r="O30" s="8">
        <v>1</v>
      </c>
      <c r="P30" s="8">
        <v>1</v>
      </c>
      <c r="Q30" s="8"/>
      <c r="R30" s="8"/>
      <c r="S30" s="8">
        <v>1</v>
      </c>
      <c r="T30" s="8">
        <v>1</v>
      </c>
      <c r="U30" s="8">
        <v>1</v>
      </c>
      <c r="V30" s="8">
        <v>1</v>
      </c>
      <c r="W30" s="8">
        <v>1</v>
      </c>
      <c r="X30" s="8">
        <v>1</v>
      </c>
      <c r="Y30" s="8">
        <v>1</v>
      </c>
      <c r="Z30" s="8">
        <v>1</v>
      </c>
      <c r="AA30" s="8"/>
      <c r="AB30" s="8"/>
      <c r="AC30" s="8"/>
      <c r="AD30" s="8"/>
      <c r="AE30" s="8"/>
      <c r="AF30" s="8"/>
      <c r="AG30" s="8"/>
      <c r="AH30" s="1">
        <f t="shared" si="4"/>
        <v>8</v>
      </c>
      <c r="AI30" s="1"/>
      <c r="AJ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  <c r="AJ31" s="1"/>
    </row>
    <row r="32" spans="1:36" ht="15.75" customHeight="1" x14ac:dyDescent="0.15">
      <c r="A32" s="10"/>
      <c r="B32" s="18">
        <f t="shared" si="5"/>
        <v>0</v>
      </c>
      <c r="C32" s="19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  <c r="AJ32" s="1"/>
    </row>
    <row r="33" spans="1:36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  <c r="AJ33" s="1"/>
    </row>
    <row r="34" spans="1:36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  <c r="AJ34" s="1"/>
    </row>
    <row r="35" spans="1:36" ht="15.75" customHeight="1" x14ac:dyDescent="0.15">
      <c r="A35" s="10"/>
      <c r="B35" s="18" t="str">
        <f t="shared" si="5"/>
        <v>S78</v>
      </c>
      <c r="C35" s="19" t="str">
        <f>IF(ISNA(VLOOKUP(B35,Personal!$A$2:$D$21,2,FALSE)),,VLOOKUP(B35,Personal!$A$2:$D$21,2,FALSE))</f>
        <v>Julio Cesar Risquez</v>
      </c>
      <c r="D35" s="19" t="str">
        <f>IF(ISNA(VLOOKUP(B35,Personal!$A$2:$D$23,3,FALSE)),,VLOOKUP(B35,Personal!$A$2:$D$32,3,FALSE))</f>
        <v>Area Manager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  <c r="AJ35" s="1"/>
    </row>
    <row r="36" spans="1:36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  <c r="AJ36" s="1"/>
    </row>
    <row r="37" spans="1:36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/>
      <c r="X37" s="8"/>
      <c r="Y37" s="8" t="s">
        <v>9</v>
      </c>
      <c r="Z37" s="8" t="s">
        <v>9</v>
      </c>
      <c r="AA37" s="8" t="s">
        <v>9</v>
      </c>
      <c r="AB37" s="8" t="s">
        <v>9</v>
      </c>
      <c r="AC37" s="8" t="s">
        <v>9</v>
      </c>
      <c r="AD37" s="8" t="s">
        <v>9</v>
      </c>
      <c r="AE37" s="59"/>
      <c r="AF37" s="60"/>
      <c r="AG37" s="61"/>
      <c r="AH37" s="1">
        <f t="shared" si="4"/>
        <v>0</v>
      </c>
      <c r="AI37" s="1"/>
      <c r="AJ37" s="1"/>
    </row>
    <row r="38" spans="1:36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8"/>
      <c r="AD38" s="8"/>
      <c r="AE38" s="59"/>
      <c r="AF38" s="60"/>
      <c r="AG38" s="61"/>
      <c r="AH38" s="1">
        <f t="shared" si="4"/>
        <v>0</v>
      </c>
      <c r="AI38" s="1"/>
      <c r="AJ38" s="1"/>
    </row>
    <row r="39" spans="1:36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3</v>
      </c>
      <c r="L39" s="23">
        <f t="shared" si="6"/>
        <v>3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3</v>
      </c>
      <c r="R39" s="23">
        <f t="shared" si="6"/>
        <v>3</v>
      </c>
      <c r="S39" s="23">
        <f t="shared" si="6"/>
        <v>4</v>
      </c>
      <c r="T39" s="23">
        <f t="shared" si="6"/>
        <v>3</v>
      </c>
      <c r="U39" s="23">
        <f t="shared" si="6"/>
        <v>3</v>
      </c>
      <c r="V39" s="23">
        <f t="shared" si="6"/>
        <v>3</v>
      </c>
      <c r="W39" s="23">
        <f t="shared" si="6"/>
        <v>5</v>
      </c>
      <c r="X39" s="23">
        <f t="shared" si="6"/>
        <v>5</v>
      </c>
      <c r="Y39" s="23">
        <f t="shared" si="6"/>
        <v>5</v>
      </c>
      <c r="Z39" s="23">
        <f t="shared" si="6"/>
        <v>5</v>
      </c>
      <c r="AA39" s="23">
        <f t="shared" si="6"/>
        <v>4</v>
      </c>
      <c r="AB39" s="23">
        <f t="shared" si="6"/>
        <v>4</v>
      </c>
      <c r="AC39" s="23">
        <f t="shared" si="6"/>
        <v>3</v>
      </c>
      <c r="AD39" s="23">
        <f t="shared" si="6"/>
        <v>3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40</v>
      </c>
      <c r="AI39" s="1"/>
      <c r="AJ39" s="1"/>
    </row>
    <row r="40" spans="1:36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  <c r="AJ40" s="1"/>
    </row>
    <row r="41" spans="1:36" ht="15.75" customHeight="1" x14ac:dyDescent="0.15">
      <c r="A41" s="10"/>
      <c r="B41" s="25" t="s">
        <v>53</v>
      </c>
      <c r="C41" s="12">
        <f>C22+1</f>
        <v>45301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  <c r="AJ41" s="1"/>
    </row>
    <row r="42" spans="1:36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>
        <v>1</v>
      </c>
      <c r="L42" s="8">
        <v>1</v>
      </c>
      <c r="M42" s="8">
        <v>1</v>
      </c>
      <c r="N42" s="8">
        <v>1</v>
      </c>
      <c r="O42" s="8">
        <v>1</v>
      </c>
      <c r="P42" s="8">
        <v>1</v>
      </c>
      <c r="Q42" s="8">
        <v>1</v>
      </c>
      <c r="R42" s="8">
        <v>1</v>
      </c>
      <c r="S42" s="8"/>
      <c r="T42" s="8"/>
      <c r="U42" s="8">
        <v>1</v>
      </c>
      <c r="V42" s="8">
        <v>1</v>
      </c>
      <c r="W42" s="8">
        <v>1</v>
      </c>
      <c r="X42" s="8">
        <v>1</v>
      </c>
      <c r="Y42" s="8">
        <v>1</v>
      </c>
      <c r="Z42" s="8">
        <v>1</v>
      </c>
      <c r="AA42" s="8">
        <v>1</v>
      </c>
      <c r="AB42" s="8">
        <v>1</v>
      </c>
      <c r="AC42" s="8"/>
      <c r="AD42" s="8"/>
      <c r="AE42" s="8"/>
      <c r="AF42" s="8"/>
      <c r="AG42" s="8"/>
      <c r="AH42" s="1">
        <f t="shared" ref="AH42:AH57" si="7">SUM(E42:AG42)/2</f>
        <v>8</v>
      </c>
      <c r="AI42" s="1"/>
      <c r="AJ42" s="1"/>
    </row>
    <row r="43" spans="1:36" ht="15.75" customHeight="1" x14ac:dyDescent="0.15">
      <c r="A43" s="10"/>
      <c r="B43" s="18" t="str">
        <f t="shared" ref="B43:B57" si="8">B24</f>
        <v>X194</v>
      </c>
      <c r="C43" s="19" t="str">
        <f>IF(ISNA(VLOOKUP(B43,Personal!$A$2:$D$21,2,FALSE)),,VLOOKUP(B43,Personal!$A$2:$D$21,2,FALSE))</f>
        <v>Yeray Romero</v>
      </c>
      <c r="D43" s="19" t="str">
        <f>IF(ISNA(VLOOKUP(B43,Personal!$A$2:$D$23,3,FALSE)),,VLOOKUP(B43,Personal!$A$2:$D$32,3,FALSE))</f>
        <v>Comercial</v>
      </c>
      <c r="E43" s="8"/>
      <c r="F43" s="8"/>
      <c r="G43" s="8"/>
      <c r="H43" s="8"/>
      <c r="I43" s="8"/>
      <c r="J43" s="8"/>
      <c r="K43" s="8"/>
      <c r="L43" s="8"/>
      <c r="M43" s="8" t="s">
        <v>15</v>
      </c>
      <c r="N43" s="8" t="s">
        <v>15</v>
      </c>
      <c r="O43" s="8" t="s">
        <v>15</v>
      </c>
      <c r="P43" s="8" t="s">
        <v>15</v>
      </c>
      <c r="Q43" s="8" t="s">
        <v>15</v>
      </c>
      <c r="R43" s="8" t="s">
        <v>15</v>
      </c>
      <c r="S43" s="8" t="s">
        <v>15</v>
      </c>
      <c r="T43" s="8" t="s">
        <v>15</v>
      </c>
      <c r="U43" s="8" t="s">
        <v>15</v>
      </c>
      <c r="V43" s="8" t="s">
        <v>15</v>
      </c>
      <c r="W43" s="8" t="s">
        <v>15</v>
      </c>
      <c r="X43" s="8" t="s">
        <v>15</v>
      </c>
      <c r="Y43" s="8" t="s">
        <v>15</v>
      </c>
      <c r="Z43" s="8" t="s">
        <v>15</v>
      </c>
      <c r="AA43" s="8" t="s">
        <v>15</v>
      </c>
      <c r="AB43" s="8" t="s">
        <v>15</v>
      </c>
      <c r="AC43" s="8" t="s">
        <v>15</v>
      </c>
      <c r="AD43" s="8" t="s">
        <v>15</v>
      </c>
      <c r="AE43" s="8"/>
      <c r="AF43" s="8"/>
      <c r="AG43" s="8"/>
      <c r="AH43" s="1">
        <f t="shared" si="7"/>
        <v>0</v>
      </c>
      <c r="AI43" s="1"/>
      <c r="AJ43" s="1"/>
    </row>
    <row r="44" spans="1:36" ht="15.75" customHeight="1" x14ac:dyDescent="0.15">
      <c r="A44" s="10"/>
      <c r="B44" s="18" t="str">
        <f t="shared" si="8"/>
        <v>X200</v>
      </c>
      <c r="C44" s="19" t="str">
        <f>IF(ISNA(VLOOKUP(B44,Personal!$A$2:$D$21,2,FALSE)),,VLOOKUP(B44,Personal!$A$2:$D$21,2,FALSE))</f>
        <v>Unai Ortiz</v>
      </c>
      <c r="D44" s="19" t="str">
        <f>IF(ISNA(VLOOKUP(B44,Personal!$A$2:$D$23,3,FALSE)),,VLOOKUP(B44,Personal!$A$2:$D$32,3,FALSE))</f>
        <v>SSMM</v>
      </c>
      <c r="E44" s="8"/>
      <c r="F44" s="8"/>
      <c r="G44" s="8"/>
      <c r="H44" s="8"/>
      <c r="I44" s="8">
        <v>1</v>
      </c>
      <c r="J44" s="8">
        <v>1</v>
      </c>
      <c r="K44" s="8">
        <v>1</v>
      </c>
      <c r="L44" s="8">
        <v>1</v>
      </c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/>
      <c r="T44" s="8"/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/>
      <c r="AB44" s="8"/>
      <c r="AC44" s="8"/>
      <c r="AD44" s="8"/>
      <c r="AE44" s="8"/>
      <c r="AF44" s="8"/>
      <c r="AG44" s="8"/>
      <c r="AH44" s="1">
        <f t="shared" si="7"/>
        <v>8</v>
      </c>
      <c r="AI44" s="1"/>
      <c r="AJ44" s="1"/>
    </row>
    <row r="45" spans="1:36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1" t="s">
        <v>7</v>
      </c>
      <c r="J45" s="1" t="s">
        <v>7</v>
      </c>
      <c r="K45" s="1" t="s">
        <v>7</v>
      </c>
      <c r="L45" s="1" t="s">
        <v>7</v>
      </c>
      <c r="M45" s="1" t="s">
        <v>7</v>
      </c>
      <c r="N45" s="1" t="s">
        <v>7</v>
      </c>
      <c r="O45" s="1" t="s">
        <v>7</v>
      </c>
      <c r="P45" s="1" t="s">
        <v>7</v>
      </c>
      <c r="Q45" s="1" t="s">
        <v>7</v>
      </c>
      <c r="R45" s="1" t="s">
        <v>7</v>
      </c>
      <c r="S45" s="1" t="s">
        <v>7</v>
      </c>
      <c r="T45" s="1" t="s">
        <v>7</v>
      </c>
      <c r="U45" s="1" t="s">
        <v>7</v>
      </c>
      <c r="V45" s="1" t="s">
        <v>7</v>
      </c>
      <c r="W45" s="1" t="s">
        <v>7</v>
      </c>
      <c r="X45" s="1" t="s">
        <v>7</v>
      </c>
      <c r="Y45" s="1" t="s">
        <v>7</v>
      </c>
      <c r="Z45" s="1" t="s">
        <v>7</v>
      </c>
      <c r="AA45" s="1" t="s">
        <v>7</v>
      </c>
      <c r="AB45" s="1" t="s">
        <v>7</v>
      </c>
      <c r="AC45" s="1" t="s">
        <v>7</v>
      </c>
      <c r="AD45" s="1" t="s">
        <v>7</v>
      </c>
      <c r="AE45" s="8"/>
      <c r="AF45" s="8"/>
      <c r="AG45" s="8"/>
      <c r="AH45" s="1">
        <f t="shared" si="7"/>
        <v>0</v>
      </c>
      <c r="AI45" s="1"/>
      <c r="AJ45" s="1"/>
    </row>
    <row r="46" spans="1:36" ht="15.75" customHeight="1" x14ac:dyDescent="0.15">
      <c r="A46" s="10"/>
      <c r="B46" s="18" t="str">
        <f t="shared" si="8"/>
        <v>X211</v>
      </c>
      <c r="C46" s="19">
        <f>IF(ISNA(VLOOKUP(B46,Personal!$A$2:$D$21,2,FALSE)),,VLOOKUP(B46,Personal!$A$2:$D$21,2,FALSE))</f>
        <v>0</v>
      </c>
      <c r="D46" s="19">
        <f>IF(ISNA(VLOOKUP(B46,Personal!$A$2:$D$23,3,FALSE)),,VLOOKUP(B46,Personal!$A$2:$D$32,3,FALSE))</f>
        <v>0</v>
      </c>
      <c r="E46" s="8"/>
      <c r="F46" s="8"/>
      <c r="G46" s="8"/>
      <c r="H46" s="8">
        <v>1</v>
      </c>
      <c r="I46" s="8">
        <v>1</v>
      </c>
      <c r="J46" s="8">
        <v>1</v>
      </c>
      <c r="K46" s="8">
        <v>1</v>
      </c>
      <c r="L46" s="8">
        <v>1</v>
      </c>
      <c r="M46" s="8">
        <v>1</v>
      </c>
      <c r="N46" s="8">
        <v>1</v>
      </c>
      <c r="O46" s="8">
        <v>1</v>
      </c>
      <c r="P46" s="8">
        <v>1</v>
      </c>
      <c r="Q46" s="8"/>
      <c r="R46" s="8"/>
      <c r="S46" s="8">
        <v>1</v>
      </c>
      <c r="T46" s="8">
        <v>1</v>
      </c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/>
      <c r="AA46" s="8"/>
      <c r="AB46" s="8"/>
      <c r="AC46" s="8"/>
      <c r="AD46" s="8"/>
      <c r="AE46" s="8"/>
      <c r="AF46" s="8"/>
      <c r="AG46" s="8"/>
      <c r="AH46" s="1">
        <f t="shared" si="7"/>
        <v>8</v>
      </c>
      <c r="AI46" s="1"/>
      <c r="AJ46" s="1"/>
    </row>
    <row r="47" spans="1:36" ht="15.75" customHeight="1" x14ac:dyDescent="0.15">
      <c r="A47" s="10"/>
      <c r="B47" s="18" t="str">
        <f t="shared" si="8"/>
        <v>X212</v>
      </c>
      <c r="C47" s="19" t="str">
        <f>IF(ISNA(VLOOKUP(B47,Personal!$A$2:$D$21,2,FALSE)),,VLOOKUP(B47,Personal!$A$2:$D$21,2,FALSE))</f>
        <v>Gustavo Diaz</v>
      </c>
      <c r="D47" s="19" t="str">
        <f>IF(ISNA(VLOOKUP(B47,Personal!$A$2:$D$23,3,FALSE)),,VLOOKUP(B47,Personal!$A$2:$D$32,3,FALSE))</f>
        <v>UUCC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</v>
      </c>
      <c r="Z47" s="8">
        <v>1</v>
      </c>
      <c r="AA47" s="8">
        <v>1</v>
      </c>
      <c r="AB47" s="8">
        <v>1</v>
      </c>
      <c r="AC47" s="8">
        <v>1</v>
      </c>
      <c r="AD47" s="8">
        <v>1</v>
      </c>
      <c r="AE47" s="8"/>
      <c r="AF47" s="8"/>
      <c r="AG47" s="8"/>
      <c r="AH47" s="1">
        <f t="shared" si="7"/>
        <v>6</v>
      </c>
      <c r="AI47" s="1"/>
      <c r="AJ47" s="1"/>
    </row>
    <row r="48" spans="1:36" ht="15.75" customHeight="1" x14ac:dyDescent="0.15">
      <c r="A48" s="10"/>
      <c r="B48" s="18" t="str">
        <f t="shared" si="8"/>
        <v>X214</v>
      </c>
      <c r="C48" s="19" t="str">
        <f>IF(ISNA(VLOOKUP(B48,Personal!$A$2:$D$21,2,FALSE)),,VLOOKUP(B48,Personal!$A$2:$D$21,2,FALSE))</f>
        <v>Iker Marcos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1" t="s">
        <v>7</v>
      </c>
      <c r="J48" s="1" t="s">
        <v>7</v>
      </c>
      <c r="K48" s="1" t="s">
        <v>7</v>
      </c>
      <c r="L48" s="1" t="s">
        <v>7</v>
      </c>
      <c r="M48" s="1" t="s">
        <v>7</v>
      </c>
      <c r="N48" s="1" t="s">
        <v>7</v>
      </c>
      <c r="O48" s="1" t="s">
        <v>7</v>
      </c>
      <c r="P48" s="1" t="s">
        <v>7</v>
      </c>
      <c r="Q48" s="1" t="s">
        <v>7</v>
      </c>
      <c r="R48" s="1" t="s">
        <v>7</v>
      </c>
      <c r="S48" s="1" t="s">
        <v>7</v>
      </c>
      <c r="T48" s="1" t="s">
        <v>7</v>
      </c>
      <c r="U48" s="1" t="s">
        <v>7</v>
      </c>
      <c r="V48" s="1" t="s">
        <v>7</v>
      </c>
      <c r="W48" s="1" t="s">
        <v>7</v>
      </c>
      <c r="X48" s="1" t="s">
        <v>7</v>
      </c>
      <c r="Y48" s="1" t="s">
        <v>7</v>
      </c>
      <c r="Z48" s="1" t="s">
        <v>7</v>
      </c>
      <c r="AA48" s="1" t="s">
        <v>7</v>
      </c>
      <c r="AB48" s="1" t="s">
        <v>7</v>
      </c>
      <c r="AC48" s="1" t="s">
        <v>7</v>
      </c>
      <c r="AD48" s="1" t="s">
        <v>7</v>
      </c>
      <c r="AE48" s="8"/>
      <c r="AF48" s="8"/>
      <c r="AG48" s="8"/>
      <c r="AH48" s="1">
        <f t="shared" si="7"/>
        <v>0</v>
      </c>
      <c r="AI48" s="1"/>
      <c r="AJ48" s="1"/>
    </row>
    <row r="49" spans="1:36" ht="15.75" customHeight="1" x14ac:dyDescent="0.15">
      <c r="A49" s="21"/>
      <c r="B49" s="18" t="str">
        <f t="shared" si="8"/>
        <v>X216</v>
      </c>
      <c r="C49" s="19" t="str">
        <f>IF(ISNA(VLOOKUP(B49,Personal!$A$2:$D$21,2,FALSE)),,VLOOKUP(B49,Personal!$A$2:$D$21,2,FALSE))</f>
        <v>Andrew Vera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/>
      <c r="J49" s="8"/>
      <c r="K49" s="8"/>
      <c r="L49" s="8"/>
      <c r="M49" s="8">
        <v>1</v>
      </c>
      <c r="N49" s="8">
        <v>1</v>
      </c>
      <c r="O49" s="8">
        <v>1</v>
      </c>
      <c r="P49" s="8">
        <v>1</v>
      </c>
      <c r="Q49" s="8">
        <v>1</v>
      </c>
      <c r="R49" s="8">
        <v>1</v>
      </c>
      <c r="S49" s="8">
        <v>1</v>
      </c>
      <c r="T49" s="8">
        <v>1</v>
      </c>
      <c r="U49" s="8"/>
      <c r="V49" s="8"/>
      <c r="W49" s="8">
        <v>1</v>
      </c>
      <c r="X49" s="8">
        <v>1</v>
      </c>
      <c r="Y49" s="8">
        <v>1</v>
      </c>
      <c r="Z49" s="8">
        <v>1</v>
      </c>
      <c r="AA49" s="8">
        <v>1</v>
      </c>
      <c r="AB49" s="8">
        <v>1</v>
      </c>
      <c r="AC49" s="8">
        <v>1</v>
      </c>
      <c r="AD49" s="8">
        <v>1</v>
      </c>
      <c r="AE49" s="8"/>
      <c r="AF49" s="8"/>
      <c r="AG49" s="8"/>
      <c r="AH49" s="1">
        <f t="shared" si="7"/>
        <v>8</v>
      </c>
      <c r="AI49" s="1"/>
      <c r="AJ49" s="1"/>
    </row>
    <row r="50" spans="1:36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  <c r="AJ50" s="1"/>
    </row>
    <row r="51" spans="1:36" ht="15.75" customHeight="1" x14ac:dyDescent="0.15">
      <c r="A51" s="10"/>
      <c r="B51" s="18">
        <f t="shared" si="8"/>
        <v>0</v>
      </c>
      <c r="C51" s="19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  <c r="AJ51" s="1"/>
    </row>
    <row r="52" spans="1:36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  <c r="AJ52" s="1"/>
    </row>
    <row r="53" spans="1:36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  <c r="AJ53" s="1"/>
    </row>
    <row r="54" spans="1:36" ht="15.75" customHeight="1" x14ac:dyDescent="0.15">
      <c r="A54" s="10"/>
      <c r="B54" s="18" t="str">
        <f t="shared" si="8"/>
        <v>S78</v>
      </c>
      <c r="C54" s="19" t="str">
        <f>IF(ISNA(VLOOKUP(B54,Personal!$A$2:$D$21,2,FALSE)),,VLOOKUP(B54,Personal!$A$2:$D$21,2,FALSE))</f>
        <v>Julio Cesar Risquez</v>
      </c>
      <c r="D54" s="19" t="str">
        <f>IF(ISNA(VLOOKUP(B54,Personal!$A$2:$D$23,3,FALSE)),,VLOOKUP(B54,Personal!$A$2:$D$32,3,FALSE))</f>
        <v>Area Manager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  <c r="AJ54" s="1"/>
    </row>
    <row r="55" spans="1:36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  <c r="AJ55" s="1"/>
    </row>
    <row r="56" spans="1:36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/>
      <c r="X56" s="8"/>
      <c r="Y56" s="8" t="s">
        <v>9</v>
      </c>
      <c r="Z56" s="8" t="s">
        <v>9</v>
      </c>
      <c r="AA56" s="8" t="s">
        <v>9</v>
      </c>
      <c r="AB56" s="8" t="s">
        <v>9</v>
      </c>
      <c r="AC56" s="8" t="s">
        <v>9</v>
      </c>
      <c r="AD56" s="8" t="s">
        <v>9</v>
      </c>
      <c r="AE56" s="59"/>
      <c r="AF56" s="60"/>
      <c r="AG56" s="61"/>
      <c r="AH56" s="1">
        <f t="shared" si="7"/>
        <v>0</v>
      </c>
      <c r="AI56" s="1"/>
      <c r="AJ56" s="1"/>
    </row>
    <row r="57" spans="1:36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8"/>
      <c r="AD57" s="8"/>
      <c r="AE57" s="59"/>
      <c r="AF57" s="60"/>
      <c r="AG57" s="61"/>
      <c r="AH57" s="1">
        <f t="shared" si="7"/>
        <v>0</v>
      </c>
      <c r="AI57" s="1"/>
      <c r="AJ57" s="1"/>
    </row>
    <row r="58" spans="1:36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3</v>
      </c>
      <c r="R58" s="23">
        <f t="shared" si="9"/>
        <v>3</v>
      </c>
      <c r="S58" s="23">
        <f t="shared" si="9"/>
        <v>3</v>
      </c>
      <c r="T58" s="23">
        <f t="shared" si="9"/>
        <v>3</v>
      </c>
      <c r="U58" s="23">
        <f t="shared" si="9"/>
        <v>4</v>
      </c>
      <c r="V58" s="23">
        <f t="shared" si="9"/>
        <v>4</v>
      </c>
      <c r="W58" s="23">
        <f t="shared" si="9"/>
        <v>5</v>
      </c>
      <c r="X58" s="23">
        <f t="shared" si="9"/>
        <v>5</v>
      </c>
      <c r="Y58" s="23">
        <f t="shared" si="9"/>
        <v>5</v>
      </c>
      <c r="Z58" s="23">
        <f t="shared" si="9"/>
        <v>4</v>
      </c>
      <c r="AA58" s="23">
        <f t="shared" si="9"/>
        <v>3</v>
      </c>
      <c r="AB58" s="23">
        <f t="shared" si="9"/>
        <v>3</v>
      </c>
      <c r="AC58" s="23">
        <f t="shared" si="9"/>
        <v>2</v>
      </c>
      <c r="AD58" s="23">
        <f t="shared" si="9"/>
        <v>2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38</v>
      </c>
      <c r="AI58" s="1"/>
      <c r="AJ58" s="1"/>
    </row>
    <row r="59" spans="1:36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  <c r="AJ59" s="1"/>
    </row>
    <row r="60" spans="1:36" ht="15.75" customHeight="1" x14ac:dyDescent="0.15">
      <c r="A60" s="10"/>
      <c r="B60" s="25" t="s">
        <v>53</v>
      </c>
      <c r="C60" s="12">
        <f>C41+1</f>
        <v>45302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  <c r="AJ60" s="1"/>
    </row>
    <row r="61" spans="1:36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>
        <v>1</v>
      </c>
      <c r="N61" s="8">
        <v>1</v>
      </c>
      <c r="O61" s="8">
        <v>1</v>
      </c>
      <c r="P61" s="8">
        <v>1</v>
      </c>
      <c r="Q61" s="8">
        <v>1</v>
      </c>
      <c r="R61" s="8">
        <v>1</v>
      </c>
      <c r="S61" s="8"/>
      <c r="T61" s="8"/>
      <c r="U61" s="8">
        <v>1</v>
      </c>
      <c r="V61" s="8">
        <v>1</v>
      </c>
      <c r="W61" s="8">
        <v>1</v>
      </c>
      <c r="X61" s="8">
        <v>1</v>
      </c>
      <c r="Y61" s="8">
        <v>1</v>
      </c>
      <c r="Z61" s="8">
        <v>1</v>
      </c>
      <c r="AA61" s="8">
        <v>1</v>
      </c>
      <c r="AB61" s="8">
        <v>1</v>
      </c>
      <c r="AC61" s="8">
        <v>1</v>
      </c>
      <c r="AD61" s="8">
        <v>1</v>
      </c>
      <c r="AE61" s="8"/>
      <c r="AF61" s="8"/>
      <c r="AG61" s="8"/>
      <c r="AH61" s="1">
        <f t="shared" ref="AH61:AH76" si="10">SUM(E61:AG61)/2</f>
        <v>8</v>
      </c>
      <c r="AI61" s="1"/>
      <c r="AJ61" s="1"/>
    </row>
    <row r="62" spans="1:36" ht="15.75" customHeight="1" x14ac:dyDescent="0.15">
      <c r="A62" s="10"/>
      <c r="B62" s="18" t="str">
        <f t="shared" ref="B62:B76" si="11">B43</f>
        <v>X194</v>
      </c>
      <c r="C62" s="19" t="str">
        <f>IF(ISNA(VLOOKUP(B62,Personal!$A$2:$D$21,2,FALSE)),,VLOOKUP(B62,Personal!$A$2:$D$21,2,FALSE))</f>
        <v>Yeray Romero</v>
      </c>
      <c r="D62" s="19" t="str">
        <f>IF(ISNA(VLOOKUP(B62,Personal!$A$2:$D$23,3,FALSE)),,VLOOKUP(B62,Personal!$A$2:$D$32,3,FALSE))</f>
        <v>Comercial</v>
      </c>
      <c r="E62" s="8"/>
      <c r="F62" s="8"/>
      <c r="G62" s="8"/>
      <c r="H62" s="8"/>
      <c r="I62" s="8" t="s">
        <v>15</v>
      </c>
      <c r="J62" s="8" t="s">
        <v>15</v>
      </c>
      <c r="K62" s="8" t="s">
        <v>15</v>
      </c>
      <c r="L62" s="8" t="s">
        <v>15</v>
      </c>
      <c r="M62" s="8" t="s">
        <v>15</v>
      </c>
      <c r="N62" s="8" t="s">
        <v>15</v>
      </c>
      <c r="O62" s="8" t="s">
        <v>15</v>
      </c>
      <c r="P62" s="8" t="s">
        <v>15</v>
      </c>
      <c r="Q62" s="8" t="s">
        <v>15</v>
      </c>
      <c r="R62" s="8" t="s">
        <v>15</v>
      </c>
      <c r="S62" s="8" t="s">
        <v>15</v>
      </c>
      <c r="T62" s="8" t="s">
        <v>15</v>
      </c>
      <c r="U62" s="8" t="s">
        <v>15</v>
      </c>
      <c r="V62" s="8" t="s">
        <v>15</v>
      </c>
      <c r="W62" s="8" t="s">
        <v>15</v>
      </c>
      <c r="X62" s="8" t="s">
        <v>15</v>
      </c>
      <c r="Y62" s="8" t="s">
        <v>15</v>
      </c>
      <c r="Z62" s="8" t="s">
        <v>15</v>
      </c>
      <c r="AA62" s="8"/>
      <c r="AB62" s="8"/>
      <c r="AC62" s="8"/>
      <c r="AD62" s="8"/>
      <c r="AE62" s="8"/>
      <c r="AF62" s="8"/>
      <c r="AG62" s="8"/>
      <c r="AH62" s="1">
        <f t="shared" si="10"/>
        <v>0</v>
      </c>
      <c r="AI62" s="1"/>
      <c r="AJ62" s="1"/>
    </row>
    <row r="63" spans="1:36" ht="15.75" customHeight="1" x14ac:dyDescent="0.15">
      <c r="A63" s="10"/>
      <c r="B63" s="18" t="str">
        <f t="shared" si="11"/>
        <v>X200</v>
      </c>
      <c r="C63" s="19" t="str">
        <f>IF(ISNA(VLOOKUP(B63,Personal!$A$2:$D$21,2,FALSE)),,VLOOKUP(B63,Personal!$A$2:$D$21,2,FALSE))</f>
        <v>Unai Ortiz</v>
      </c>
      <c r="D63" s="19" t="str">
        <f>IF(ISNA(VLOOKUP(B63,Personal!$A$2:$D$23,3,FALSE)),,VLOOKUP(B63,Personal!$A$2:$D$32,3,FALSE))</f>
        <v>SSMM</v>
      </c>
      <c r="E63" s="8"/>
      <c r="F63" s="8"/>
      <c r="G63" s="8"/>
      <c r="H63" s="8"/>
      <c r="I63" s="8"/>
      <c r="J63" s="8"/>
      <c r="K63" s="8"/>
      <c r="L63" s="8"/>
      <c r="M63" s="8">
        <v>1</v>
      </c>
      <c r="N63" s="8">
        <v>1</v>
      </c>
      <c r="O63" s="8">
        <v>1</v>
      </c>
      <c r="P63" s="8">
        <v>1</v>
      </c>
      <c r="Q63" s="8">
        <v>1</v>
      </c>
      <c r="R63" s="8">
        <v>1</v>
      </c>
      <c r="S63" s="8">
        <v>1</v>
      </c>
      <c r="T63" s="8">
        <v>1</v>
      </c>
      <c r="U63" s="8"/>
      <c r="V63" s="8"/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>
        <v>1</v>
      </c>
      <c r="AD63" s="8">
        <v>1</v>
      </c>
      <c r="AE63" s="8"/>
      <c r="AF63" s="8"/>
      <c r="AG63" s="8"/>
      <c r="AH63" s="1">
        <f t="shared" si="10"/>
        <v>8</v>
      </c>
      <c r="AI63" s="1"/>
      <c r="AJ63" s="1"/>
    </row>
    <row r="64" spans="1:36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  <c r="AJ64" s="1"/>
    </row>
    <row r="65" spans="1:36" ht="15.75" customHeight="1" x14ac:dyDescent="0.15">
      <c r="A65" s="10"/>
      <c r="B65" s="18" t="str">
        <f t="shared" si="11"/>
        <v>X211</v>
      </c>
      <c r="C65" s="19">
        <f>IF(ISNA(VLOOKUP(B65,Personal!$A$2:$D$21,2,FALSE)),,VLOOKUP(B65,Personal!$A$2:$D$21,2,FALSE))</f>
        <v>0</v>
      </c>
      <c r="D65" s="19">
        <f>IF(ISNA(VLOOKUP(B65,Personal!$A$2:$D$23,3,FALSE)),,VLOOKUP(B65,Personal!$A$2:$D$32,3,FALSE))</f>
        <v>0</v>
      </c>
      <c r="E65" s="8"/>
      <c r="F65" s="8"/>
      <c r="G65" s="8"/>
      <c r="H65" s="8">
        <v>1</v>
      </c>
      <c r="I65" s="8">
        <v>1</v>
      </c>
      <c r="J65" s="8">
        <v>1</v>
      </c>
      <c r="K65" s="8">
        <v>1</v>
      </c>
      <c r="L65" s="8">
        <v>1</v>
      </c>
      <c r="M65" s="8">
        <v>1</v>
      </c>
      <c r="N65" s="8">
        <v>1</v>
      </c>
      <c r="O65" s="8">
        <v>1</v>
      </c>
      <c r="P65" s="8">
        <v>1</v>
      </c>
      <c r="Q65" s="8"/>
      <c r="R65" s="8"/>
      <c r="S65" s="8">
        <v>1</v>
      </c>
      <c r="T65" s="8">
        <v>1</v>
      </c>
      <c r="U65" s="8">
        <v>1</v>
      </c>
      <c r="V65" s="8">
        <v>1</v>
      </c>
      <c r="W65" s="8">
        <v>1</v>
      </c>
      <c r="X65" s="8">
        <v>1</v>
      </c>
      <c r="Y65" s="8">
        <v>1</v>
      </c>
      <c r="Z65" s="8"/>
      <c r="AA65" s="8"/>
      <c r="AB65" s="8"/>
      <c r="AC65" s="8"/>
      <c r="AD65" s="8"/>
      <c r="AE65" s="8"/>
      <c r="AF65" s="8"/>
      <c r="AG65" s="8"/>
      <c r="AH65" s="1">
        <f t="shared" si="10"/>
        <v>8</v>
      </c>
      <c r="AI65" s="1"/>
      <c r="AJ65" s="1"/>
    </row>
    <row r="66" spans="1:36" ht="15.75" customHeight="1" x14ac:dyDescent="0.15">
      <c r="A66" s="10"/>
      <c r="B66" s="18" t="str">
        <f t="shared" si="11"/>
        <v>X212</v>
      </c>
      <c r="C66" s="19" t="str">
        <f>IF(ISNA(VLOOKUP(B66,Personal!$A$2:$D$21,2,FALSE)),,VLOOKUP(B66,Personal!$A$2:$D$21,2,FALSE))</f>
        <v>Gustavo Diaz</v>
      </c>
      <c r="D66" s="19" t="str">
        <f>IF(ISNA(VLOOKUP(B66,Personal!$A$2:$D$23,3,FALSE)),,VLOOKUP(B66,Personal!$A$2:$D$32,3,FALSE))</f>
        <v>UUCC</v>
      </c>
      <c r="E66" s="8"/>
      <c r="F66" s="8"/>
      <c r="G66" s="8"/>
      <c r="H66" s="8"/>
      <c r="I66" s="1" t="s">
        <v>7</v>
      </c>
      <c r="J66" s="1" t="s">
        <v>7</v>
      </c>
      <c r="K66" s="1" t="s">
        <v>7</v>
      </c>
      <c r="L66" s="1" t="s">
        <v>7</v>
      </c>
      <c r="M66" s="1" t="s">
        <v>7</v>
      </c>
      <c r="N66" s="1" t="s">
        <v>7</v>
      </c>
      <c r="O66" s="1" t="s">
        <v>7</v>
      </c>
      <c r="P66" s="1" t="s">
        <v>7</v>
      </c>
      <c r="Q66" s="1" t="s">
        <v>7</v>
      </c>
      <c r="R66" s="1" t="s">
        <v>7</v>
      </c>
      <c r="S66" s="1" t="s">
        <v>7</v>
      </c>
      <c r="T66" s="1" t="s">
        <v>7</v>
      </c>
      <c r="U66" s="1" t="s">
        <v>7</v>
      </c>
      <c r="V66" s="1" t="s">
        <v>7</v>
      </c>
      <c r="W66" s="1" t="s">
        <v>7</v>
      </c>
      <c r="X66" s="1" t="s">
        <v>7</v>
      </c>
      <c r="Y66" s="1" t="s">
        <v>7</v>
      </c>
      <c r="Z66" s="1" t="s">
        <v>7</v>
      </c>
      <c r="AA66" s="1" t="s">
        <v>7</v>
      </c>
      <c r="AB66" s="1" t="s">
        <v>7</v>
      </c>
      <c r="AC66" s="1" t="s">
        <v>7</v>
      </c>
      <c r="AD66" s="1" t="s">
        <v>7</v>
      </c>
      <c r="AE66" s="8"/>
      <c r="AF66" s="8"/>
      <c r="AG66" s="8"/>
      <c r="AH66" s="1">
        <f t="shared" si="10"/>
        <v>0</v>
      </c>
      <c r="AI66" s="1"/>
      <c r="AJ66" s="1"/>
    </row>
    <row r="67" spans="1:36" ht="15.75" customHeight="1" x14ac:dyDescent="0.15">
      <c r="A67" s="10"/>
      <c r="B67" s="18" t="str">
        <f t="shared" si="11"/>
        <v>X214</v>
      </c>
      <c r="C67" s="19" t="str">
        <f>IF(ISNA(VLOOKUP(B67,Personal!$A$2:$D$21,2,FALSE)),,VLOOKUP(B67,Personal!$A$2:$D$21,2,FALSE))</f>
        <v>Iker Marcos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>
        <v>1</v>
      </c>
      <c r="I67" s="8">
        <v>1</v>
      </c>
      <c r="J67" s="8">
        <v>1</v>
      </c>
      <c r="K67" s="8">
        <v>1</v>
      </c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>
        <v>1</v>
      </c>
      <c r="S67" s="8">
        <v>1</v>
      </c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1">
        <f t="shared" si="10"/>
        <v>6</v>
      </c>
      <c r="AI67" s="1"/>
      <c r="AJ67" s="1"/>
    </row>
    <row r="68" spans="1:36" ht="15.75" customHeight="1" x14ac:dyDescent="0.15">
      <c r="A68" s="21"/>
      <c r="B68" s="18" t="str">
        <f t="shared" si="11"/>
        <v>X216</v>
      </c>
      <c r="C68" s="19" t="str">
        <f>IF(ISNA(VLOOKUP(B68,Personal!$A$2:$D$21,2,FALSE)),,VLOOKUP(B68,Personal!$A$2:$D$21,2,FALSE))</f>
        <v>Andrew Vera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/>
      <c r="J68" s="8"/>
      <c r="K68" s="8">
        <v>1</v>
      </c>
      <c r="L68" s="8">
        <v>1</v>
      </c>
      <c r="M68" s="8">
        <v>1</v>
      </c>
      <c r="N68" s="8">
        <v>1</v>
      </c>
      <c r="O68" s="8">
        <v>1</v>
      </c>
      <c r="P68" s="8">
        <v>1</v>
      </c>
      <c r="Q68" s="8"/>
      <c r="R68" s="8"/>
      <c r="S68" s="8">
        <v>1</v>
      </c>
      <c r="T68" s="8">
        <v>1</v>
      </c>
      <c r="U68" s="8">
        <v>1</v>
      </c>
      <c r="V68" s="8">
        <v>1</v>
      </c>
      <c r="W68" s="8">
        <v>1</v>
      </c>
      <c r="X68" s="8">
        <v>1</v>
      </c>
      <c r="Y68" s="8">
        <v>1</v>
      </c>
      <c r="Z68" s="8">
        <v>1</v>
      </c>
      <c r="AA68" s="8">
        <v>1</v>
      </c>
      <c r="AB68" s="8">
        <v>1</v>
      </c>
      <c r="AC68" s="8"/>
      <c r="AD68" s="8"/>
      <c r="AE68" s="8"/>
      <c r="AF68" s="8"/>
      <c r="AG68" s="8"/>
      <c r="AH68" s="1">
        <f t="shared" si="10"/>
        <v>8</v>
      </c>
      <c r="AI68" s="1"/>
      <c r="AJ68" s="1"/>
    </row>
    <row r="69" spans="1:36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  <c r="AJ69" s="1"/>
    </row>
    <row r="70" spans="1:36" ht="15.75" customHeight="1" x14ac:dyDescent="0.15">
      <c r="A70" s="10"/>
      <c r="B70" s="18">
        <f t="shared" si="11"/>
        <v>0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  <c r="AJ70" s="1"/>
    </row>
    <row r="71" spans="1:36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  <c r="AJ71" s="1"/>
    </row>
    <row r="72" spans="1:36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  <c r="AJ72" s="1"/>
    </row>
    <row r="73" spans="1:36" ht="15.75" customHeight="1" x14ac:dyDescent="0.15">
      <c r="A73" s="10"/>
      <c r="B73" s="18" t="str">
        <f t="shared" si="11"/>
        <v>S78</v>
      </c>
      <c r="C73" s="19" t="str">
        <f>IF(ISNA(VLOOKUP(B73,Personal!$A$2:$D$21,2,FALSE)),,VLOOKUP(B73,Personal!$A$2:$D$21,2,FALSE))</f>
        <v>Julio Cesar Risquez</v>
      </c>
      <c r="D73" s="19" t="str">
        <f>IF(ISNA(VLOOKUP(B73,Personal!$A$2:$D$23,3,FALSE)),,VLOOKUP(B73,Personal!$A$2:$D$32,3,FALSE))</f>
        <v>Area Manager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  <c r="AJ73" s="1"/>
    </row>
    <row r="74" spans="1:36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  <c r="AJ74" s="1"/>
    </row>
    <row r="75" spans="1:36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/>
      <c r="X75" s="8"/>
      <c r="Y75" s="8" t="s">
        <v>9</v>
      </c>
      <c r="Z75" s="8" t="s">
        <v>9</v>
      </c>
      <c r="AA75" s="8" t="s">
        <v>9</v>
      </c>
      <c r="AB75" s="8" t="s">
        <v>9</v>
      </c>
      <c r="AC75" s="8" t="s">
        <v>9</v>
      </c>
      <c r="AD75" s="8" t="s">
        <v>9</v>
      </c>
      <c r="AE75" s="59"/>
      <c r="AF75" s="60"/>
      <c r="AG75" s="61"/>
      <c r="AH75" s="1">
        <f t="shared" si="10"/>
        <v>0</v>
      </c>
      <c r="AI75" s="1"/>
      <c r="AJ75" s="1"/>
    </row>
    <row r="76" spans="1:36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8"/>
      <c r="AD76" s="8"/>
      <c r="AE76" s="59"/>
      <c r="AF76" s="60"/>
      <c r="AG76" s="61"/>
      <c r="AH76" s="1">
        <f t="shared" si="10"/>
        <v>0</v>
      </c>
      <c r="AI76" s="1"/>
      <c r="AJ76" s="1"/>
    </row>
    <row r="77" spans="1:36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2</v>
      </c>
      <c r="I77" s="23">
        <f t="shared" si="12"/>
        <v>2</v>
      </c>
      <c r="J77" s="23">
        <f t="shared" si="12"/>
        <v>2</v>
      </c>
      <c r="K77" s="23">
        <f t="shared" si="12"/>
        <v>3</v>
      </c>
      <c r="L77" s="23">
        <f t="shared" si="12"/>
        <v>3</v>
      </c>
      <c r="M77" s="23">
        <f t="shared" si="12"/>
        <v>5</v>
      </c>
      <c r="N77" s="23">
        <f t="shared" si="12"/>
        <v>5</v>
      </c>
      <c r="O77" s="23">
        <f t="shared" si="12"/>
        <v>5</v>
      </c>
      <c r="P77" s="23">
        <f t="shared" si="12"/>
        <v>5</v>
      </c>
      <c r="Q77" s="23">
        <f t="shared" si="12"/>
        <v>3</v>
      </c>
      <c r="R77" s="23">
        <f t="shared" si="12"/>
        <v>3</v>
      </c>
      <c r="S77" s="23">
        <f t="shared" si="12"/>
        <v>4</v>
      </c>
      <c r="T77" s="23">
        <f t="shared" si="12"/>
        <v>3</v>
      </c>
      <c r="U77" s="23">
        <f t="shared" si="12"/>
        <v>3</v>
      </c>
      <c r="V77" s="23">
        <f t="shared" si="12"/>
        <v>3</v>
      </c>
      <c r="W77" s="23">
        <f t="shared" si="12"/>
        <v>5</v>
      </c>
      <c r="X77" s="23">
        <f t="shared" si="12"/>
        <v>5</v>
      </c>
      <c r="Y77" s="23">
        <f t="shared" si="12"/>
        <v>5</v>
      </c>
      <c r="Z77" s="23">
        <f t="shared" si="12"/>
        <v>4</v>
      </c>
      <c r="AA77" s="23">
        <f t="shared" si="12"/>
        <v>4</v>
      </c>
      <c r="AB77" s="23">
        <f t="shared" si="12"/>
        <v>4</v>
      </c>
      <c r="AC77" s="23">
        <f t="shared" si="12"/>
        <v>3</v>
      </c>
      <c r="AD77" s="23">
        <f t="shared" si="12"/>
        <v>3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42</v>
      </c>
      <c r="AI77" s="1"/>
      <c r="AJ77" s="1"/>
    </row>
    <row r="78" spans="1:36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8"/>
      <c r="AJ78" s="1"/>
    </row>
    <row r="79" spans="1:36" ht="15.75" customHeight="1" x14ac:dyDescent="0.15">
      <c r="A79" s="10"/>
      <c r="B79" s="108" t="s">
        <v>53</v>
      </c>
      <c r="C79" s="26">
        <f>C60+1</f>
        <v>45303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  <c r="AJ79" s="1"/>
    </row>
    <row r="80" spans="1:36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>
        <v>1</v>
      </c>
      <c r="L80" s="8">
        <v>1</v>
      </c>
      <c r="M80" s="8">
        <v>1</v>
      </c>
      <c r="N80" s="8">
        <v>1</v>
      </c>
      <c r="O80" s="8">
        <v>1</v>
      </c>
      <c r="P80" s="8">
        <v>1</v>
      </c>
      <c r="Q80" s="8">
        <v>1</v>
      </c>
      <c r="R80" s="8">
        <v>1</v>
      </c>
      <c r="S80" s="8"/>
      <c r="T80" s="8"/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1</v>
      </c>
      <c r="AA80" s="8">
        <v>1</v>
      </c>
      <c r="AB80" s="8">
        <v>1</v>
      </c>
      <c r="AC80" s="8"/>
      <c r="AD80" s="8"/>
      <c r="AE80" s="8"/>
      <c r="AF80" s="8"/>
      <c r="AG80" s="8"/>
      <c r="AH80" s="1">
        <f t="shared" ref="AH80:AH95" si="13">SUM(E80:AG80)/2</f>
        <v>8</v>
      </c>
      <c r="AI80" s="1"/>
      <c r="AJ80" s="1"/>
    </row>
    <row r="81" spans="1:36" ht="15.75" customHeight="1" x14ac:dyDescent="0.15">
      <c r="A81" s="10"/>
      <c r="B81" s="18" t="str">
        <f t="shared" ref="B81:B95" si="14">B62</f>
        <v>X194</v>
      </c>
      <c r="C81" s="19" t="str">
        <f>IF(ISNA(VLOOKUP(B81,Personal!$A$2:$D$21,2,FALSE)),,VLOOKUP(B81,Personal!$A$2:$D$21,2,FALSE))</f>
        <v>Yeray Romero</v>
      </c>
      <c r="D81" s="19" t="str">
        <f>IF(ISNA(VLOOKUP(B81,Personal!$A$2:$D$23,3,FALSE)),,VLOOKUP(B81,Personal!$A$2:$D$32,3,FALSE))</f>
        <v>Comercial</v>
      </c>
      <c r="E81" s="8"/>
      <c r="F81" s="8"/>
      <c r="G81" s="8"/>
      <c r="H81" s="8" t="s">
        <v>15</v>
      </c>
      <c r="I81" s="8" t="s">
        <v>15</v>
      </c>
      <c r="J81" s="8" t="s">
        <v>15</v>
      </c>
      <c r="K81" s="8" t="s">
        <v>15</v>
      </c>
      <c r="L81" s="8" t="s">
        <v>15</v>
      </c>
      <c r="M81" s="8" t="s">
        <v>15</v>
      </c>
      <c r="N81" s="8" t="s">
        <v>15</v>
      </c>
      <c r="O81" s="8" t="s">
        <v>15</v>
      </c>
      <c r="P81" s="8" t="s">
        <v>15</v>
      </c>
      <c r="Q81" s="8" t="s">
        <v>15</v>
      </c>
      <c r="R81" s="8" t="s">
        <v>15</v>
      </c>
      <c r="S81" s="8" t="s">
        <v>15</v>
      </c>
      <c r="T81" s="8" t="s">
        <v>15</v>
      </c>
      <c r="U81" s="8" t="s">
        <v>15</v>
      </c>
      <c r="V81" s="8" t="s">
        <v>15</v>
      </c>
      <c r="W81" s="8" t="s">
        <v>15</v>
      </c>
      <c r="X81" s="8" t="s">
        <v>15</v>
      </c>
      <c r="Y81" s="8" t="s">
        <v>15</v>
      </c>
      <c r="Z81" s="8"/>
      <c r="AA81" s="8"/>
      <c r="AB81" s="8"/>
      <c r="AC81" s="8"/>
      <c r="AD81" s="8"/>
      <c r="AE81" s="8"/>
      <c r="AF81" s="8"/>
      <c r="AG81" s="8"/>
      <c r="AH81" s="1">
        <f t="shared" si="13"/>
        <v>0</v>
      </c>
      <c r="AI81" s="1"/>
      <c r="AJ81" s="1"/>
    </row>
    <row r="82" spans="1:36" ht="15.75" customHeight="1" x14ac:dyDescent="0.15">
      <c r="A82" s="10"/>
      <c r="B82" s="18" t="str">
        <f t="shared" si="14"/>
        <v>X200</v>
      </c>
      <c r="C82" s="19" t="str">
        <f>IF(ISNA(VLOOKUP(B82,Personal!$A$2:$D$21,2,FALSE)),,VLOOKUP(B82,Personal!$A$2:$D$21,2,FALSE))</f>
        <v>Unai Ortiz</v>
      </c>
      <c r="D82" s="19" t="str">
        <f>IF(ISNA(VLOOKUP(B82,Personal!$A$2:$D$23,3,FALSE)),,VLOOKUP(B82,Personal!$A$2:$D$32,3,FALSE))</f>
        <v>SSMM</v>
      </c>
      <c r="E82" s="8"/>
      <c r="F82" s="8"/>
      <c r="G82" s="8">
        <v>1</v>
      </c>
      <c r="H82" s="8">
        <v>1</v>
      </c>
      <c r="I82" s="8">
        <v>1</v>
      </c>
      <c r="J82" s="8">
        <v>1</v>
      </c>
      <c r="K82" s="8">
        <v>1</v>
      </c>
      <c r="L82" s="8">
        <v>1</v>
      </c>
      <c r="M82" s="8">
        <v>1</v>
      </c>
      <c r="N82" s="8">
        <v>1</v>
      </c>
      <c r="O82" s="8">
        <v>1</v>
      </c>
      <c r="P82" s="8">
        <v>1</v>
      </c>
      <c r="Q82" s="8"/>
      <c r="R82" s="8"/>
      <c r="S82" s="8">
        <v>1</v>
      </c>
      <c r="T82" s="8">
        <v>1</v>
      </c>
      <c r="U82" s="8">
        <v>1</v>
      </c>
      <c r="V82" s="8">
        <v>1</v>
      </c>
      <c r="W82" s="8">
        <v>1</v>
      </c>
      <c r="X82" s="8">
        <v>1</v>
      </c>
      <c r="Y82" s="8"/>
      <c r="Z82" s="8"/>
      <c r="AA82" s="8"/>
      <c r="AB82" s="8"/>
      <c r="AC82" s="8"/>
      <c r="AD82" s="8"/>
      <c r="AE82" s="8"/>
      <c r="AF82" s="8"/>
      <c r="AG82" s="8"/>
      <c r="AH82" s="1">
        <f t="shared" si="13"/>
        <v>8</v>
      </c>
      <c r="AI82" s="1"/>
      <c r="AJ82" s="1"/>
    </row>
    <row r="83" spans="1:36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  <c r="AJ83" s="1"/>
    </row>
    <row r="84" spans="1:36" ht="15.75" customHeight="1" x14ac:dyDescent="0.15">
      <c r="A84" s="10"/>
      <c r="B84" s="18" t="str">
        <f t="shared" si="14"/>
        <v>X211</v>
      </c>
      <c r="C84" s="19">
        <f>IF(ISNA(VLOOKUP(B84,Personal!$A$2:$D$21,2,FALSE)),,VLOOKUP(B84,Personal!$A$2:$D$21,2,FALSE))</f>
        <v>0</v>
      </c>
      <c r="D84" s="19">
        <f>IF(ISNA(VLOOKUP(B84,Personal!$A$2:$D$23,3,FALSE)),,VLOOKUP(B84,Personal!$A$2:$D$32,3,FALSE))</f>
        <v>0</v>
      </c>
      <c r="E84" s="8"/>
      <c r="F84" s="8"/>
      <c r="G84" s="8"/>
      <c r="H84" s="8"/>
      <c r="I84" s="8"/>
      <c r="J84" s="8"/>
      <c r="K84" s="8"/>
      <c r="L84" s="8"/>
      <c r="M84" s="8">
        <v>1</v>
      </c>
      <c r="N84" s="8">
        <v>1</v>
      </c>
      <c r="O84" s="8">
        <v>1</v>
      </c>
      <c r="P84" s="8">
        <v>1</v>
      </c>
      <c r="Q84" s="8">
        <v>1</v>
      </c>
      <c r="R84" s="8">
        <v>1</v>
      </c>
      <c r="S84" s="8"/>
      <c r="T84" s="8"/>
      <c r="U84" s="8">
        <v>1</v>
      </c>
      <c r="V84" s="8">
        <v>1</v>
      </c>
      <c r="W84" s="8">
        <v>1</v>
      </c>
      <c r="X84" s="8">
        <v>1</v>
      </c>
      <c r="Y84" s="8">
        <v>1</v>
      </c>
      <c r="Z84" s="8">
        <v>1</v>
      </c>
      <c r="AA84" s="8">
        <v>1</v>
      </c>
      <c r="AB84" s="8">
        <v>1</v>
      </c>
      <c r="AC84" s="8">
        <v>1</v>
      </c>
      <c r="AD84" s="8">
        <v>1</v>
      </c>
      <c r="AE84" s="8"/>
      <c r="AF84" s="8"/>
      <c r="AG84" s="8"/>
      <c r="AH84" s="1">
        <f t="shared" si="13"/>
        <v>8</v>
      </c>
      <c r="AI84" s="1"/>
      <c r="AJ84" s="1"/>
    </row>
    <row r="85" spans="1:36" ht="15.75" customHeight="1" x14ac:dyDescent="0.15">
      <c r="A85" s="10"/>
      <c r="B85" s="18" t="str">
        <f t="shared" si="14"/>
        <v>X212</v>
      </c>
      <c r="C85" s="19" t="str">
        <f>IF(ISNA(VLOOKUP(B85,Personal!$A$2:$D$21,2,FALSE)),,VLOOKUP(B85,Personal!$A$2:$D$21,2,FALSE))</f>
        <v>Gustavo Diaz</v>
      </c>
      <c r="D85" s="19" t="str">
        <f>IF(ISNA(VLOOKUP(B85,Personal!$A$2:$D$23,3,FALSE)),,VLOOKUP(B85,Personal!$A$2:$D$32,3,FALSE))</f>
        <v>UUCC</v>
      </c>
      <c r="E85" s="8"/>
      <c r="F85" s="8"/>
      <c r="G85" s="8"/>
      <c r="H85" s="8">
        <v>1</v>
      </c>
      <c r="I85" s="8">
        <v>1</v>
      </c>
      <c r="J85" s="8">
        <v>1</v>
      </c>
      <c r="K85" s="8">
        <v>1</v>
      </c>
      <c r="L85" s="8">
        <v>1</v>
      </c>
      <c r="M85" s="8">
        <v>1</v>
      </c>
      <c r="N85" s="8">
        <v>1</v>
      </c>
      <c r="O85" s="8">
        <v>1</v>
      </c>
      <c r="P85" s="8">
        <v>1</v>
      </c>
      <c r="Q85" s="8">
        <v>1</v>
      </c>
      <c r="R85" s="8">
        <v>1</v>
      </c>
      <c r="S85" s="8">
        <v>1</v>
      </c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1">
        <f t="shared" si="13"/>
        <v>6</v>
      </c>
      <c r="AI85" s="1"/>
      <c r="AJ85" s="1"/>
    </row>
    <row r="86" spans="1:36" ht="15.75" customHeight="1" x14ac:dyDescent="0.15">
      <c r="A86" s="10"/>
      <c r="B86" s="18" t="str">
        <f t="shared" si="14"/>
        <v>X214</v>
      </c>
      <c r="C86" s="19" t="str">
        <f>IF(ISNA(VLOOKUP(B86,Personal!$A$2:$D$21,2,FALSE)),,VLOOKUP(B86,Personal!$A$2:$D$21,2,FALSE))</f>
        <v>Iker Marcos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>
        <v>1</v>
      </c>
      <c r="T86" s="8">
        <v>1</v>
      </c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>
        <v>1</v>
      </c>
      <c r="AD86" s="8">
        <v>1</v>
      </c>
      <c r="AE86" s="8"/>
      <c r="AF86" s="8"/>
      <c r="AG86" s="8"/>
      <c r="AH86" s="1">
        <f t="shared" si="13"/>
        <v>6</v>
      </c>
      <c r="AI86" s="1"/>
      <c r="AJ86" s="1"/>
    </row>
    <row r="87" spans="1:36" ht="15.75" customHeight="1" x14ac:dyDescent="0.15">
      <c r="A87" s="21"/>
      <c r="B87" s="18" t="str">
        <f t="shared" si="14"/>
        <v>X216</v>
      </c>
      <c r="C87" s="19" t="str">
        <f>IF(ISNA(VLOOKUP(B87,Personal!$A$2:$D$21,2,FALSE)),,VLOOKUP(B87,Personal!$A$2:$D$21,2,FALSE))</f>
        <v>Andrew Vera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1" t="s">
        <v>7</v>
      </c>
      <c r="J87" s="1" t="s">
        <v>7</v>
      </c>
      <c r="K87" s="1" t="s">
        <v>7</v>
      </c>
      <c r="L87" s="1" t="s">
        <v>7</v>
      </c>
      <c r="M87" s="1" t="s">
        <v>7</v>
      </c>
      <c r="N87" s="1" t="s">
        <v>7</v>
      </c>
      <c r="O87" s="1" t="s">
        <v>7</v>
      </c>
      <c r="P87" s="1" t="s">
        <v>7</v>
      </c>
      <c r="Q87" s="1" t="s">
        <v>7</v>
      </c>
      <c r="R87" s="1" t="s">
        <v>7</v>
      </c>
      <c r="S87" s="1" t="s">
        <v>7</v>
      </c>
      <c r="T87" s="1" t="s">
        <v>7</v>
      </c>
      <c r="U87" s="1" t="s">
        <v>7</v>
      </c>
      <c r="V87" s="1" t="s">
        <v>7</v>
      </c>
      <c r="W87" s="1" t="s">
        <v>7</v>
      </c>
      <c r="X87" s="1" t="s">
        <v>7</v>
      </c>
      <c r="Y87" s="1" t="s">
        <v>7</v>
      </c>
      <c r="Z87" s="1" t="s">
        <v>7</v>
      </c>
      <c r="AA87" s="1" t="s">
        <v>7</v>
      </c>
      <c r="AB87" s="1" t="s">
        <v>7</v>
      </c>
      <c r="AC87" s="1" t="s">
        <v>7</v>
      </c>
      <c r="AD87" s="1" t="s">
        <v>7</v>
      </c>
      <c r="AE87" s="8"/>
      <c r="AF87" s="8"/>
      <c r="AG87" s="8"/>
      <c r="AH87" s="1">
        <f t="shared" si="13"/>
        <v>0</v>
      </c>
      <c r="AI87" s="1"/>
      <c r="AJ87" s="1"/>
    </row>
    <row r="88" spans="1:36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  <c r="AJ88" s="1"/>
    </row>
    <row r="89" spans="1:36" ht="15.75" customHeight="1" x14ac:dyDescent="0.15">
      <c r="A89" s="10"/>
      <c r="B89" s="18">
        <f t="shared" si="14"/>
        <v>0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  <c r="AJ89" s="1"/>
    </row>
    <row r="90" spans="1:36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  <c r="AJ90" s="1"/>
    </row>
    <row r="91" spans="1:36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  <c r="AJ91" s="1"/>
    </row>
    <row r="92" spans="1:36" ht="15.75" customHeight="1" x14ac:dyDescent="0.15">
      <c r="A92" s="10"/>
      <c r="B92" s="18" t="str">
        <f t="shared" si="14"/>
        <v>S78</v>
      </c>
      <c r="C92" s="19" t="str">
        <f>IF(ISNA(VLOOKUP(B92,Personal!$A$2:$D$21,2,FALSE)),,VLOOKUP(B92,Personal!$A$2:$D$21,2,FALSE))</f>
        <v>Julio Cesar Risquez</v>
      </c>
      <c r="D92" s="19" t="str">
        <f>IF(ISNA(VLOOKUP(B92,Personal!$A$2:$D$23,3,FALSE)),,VLOOKUP(B92,Personal!$A$2:$D$32,3,FALSE))</f>
        <v>Area Manager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  <c r="AJ92" s="1"/>
    </row>
    <row r="93" spans="1:36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/>
      <c r="R93" s="8"/>
      <c r="S93" s="8" t="s">
        <v>9</v>
      </c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  <c r="AJ93" s="1"/>
    </row>
    <row r="94" spans="1:36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/>
      <c r="X94" s="8"/>
      <c r="Y94" s="8" t="s">
        <v>9</v>
      </c>
      <c r="Z94" s="8" t="s">
        <v>9</v>
      </c>
      <c r="AA94" s="8" t="s">
        <v>9</v>
      </c>
      <c r="AB94" s="8" t="s">
        <v>9</v>
      </c>
      <c r="AC94" s="8" t="s">
        <v>9</v>
      </c>
      <c r="AD94" s="8" t="s">
        <v>9</v>
      </c>
      <c r="AE94" s="59"/>
      <c r="AF94" s="60"/>
      <c r="AG94" s="61"/>
      <c r="AH94" s="1">
        <f t="shared" si="13"/>
        <v>0</v>
      </c>
      <c r="AI94" s="1"/>
      <c r="AJ94" s="1"/>
    </row>
    <row r="95" spans="1:36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8"/>
      <c r="AD95" s="8"/>
      <c r="AE95" s="59"/>
      <c r="AF95" s="60"/>
      <c r="AG95" s="61"/>
      <c r="AH95" s="1">
        <f t="shared" si="13"/>
        <v>0</v>
      </c>
      <c r="AI95" s="1"/>
      <c r="AJ95" s="1"/>
    </row>
    <row r="96" spans="1:36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2</v>
      </c>
      <c r="I96" s="23">
        <f t="shared" si="15"/>
        <v>2</v>
      </c>
      <c r="J96" s="23">
        <f t="shared" si="15"/>
        <v>2</v>
      </c>
      <c r="K96" s="23">
        <f t="shared" si="15"/>
        <v>3</v>
      </c>
      <c r="L96" s="23">
        <f t="shared" si="15"/>
        <v>3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3</v>
      </c>
      <c r="R96" s="23">
        <f t="shared" si="15"/>
        <v>3</v>
      </c>
      <c r="S96" s="23">
        <f t="shared" si="15"/>
        <v>3</v>
      </c>
      <c r="T96" s="23">
        <f t="shared" si="15"/>
        <v>2</v>
      </c>
      <c r="U96" s="23">
        <f t="shared" si="15"/>
        <v>4</v>
      </c>
      <c r="V96" s="23">
        <f t="shared" si="15"/>
        <v>4</v>
      </c>
      <c r="W96" s="23">
        <f t="shared" si="15"/>
        <v>5</v>
      </c>
      <c r="X96" s="23">
        <f t="shared" si="15"/>
        <v>5</v>
      </c>
      <c r="Y96" s="23">
        <f t="shared" si="15"/>
        <v>4</v>
      </c>
      <c r="Z96" s="23">
        <f t="shared" si="15"/>
        <v>4</v>
      </c>
      <c r="AA96" s="23">
        <f t="shared" si="15"/>
        <v>4</v>
      </c>
      <c r="AB96" s="23">
        <f t="shared" si="15"/>
        <v>4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40</v>
      </c>
      <c r="AI96" s="1"/>
      <c r="AJ96" s="1"/>
    </row>
    <row r="97" spans="1:36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8"/>
      <c r="AJ97" s="1"/>
    </row>
    <row r="98" spans="1:36" ht="15.75" customHeight="1" x14ac:dyDescent="0.15">
      <c r="A98" s="10"/>
      <c r="B98" s="108" t="s">
        <v>53</v>
      </c>
      <c r="C98" s="26">
        <f>C79+1</f>
        <v>45304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  <c r="AJ98" s="1"/>
    </row>
    <row r="99" spans="1:36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/>
      <c r="J99" s="8"/>
      <c r="K99" s="8"/>
      <c r="L99" s="8"/>
      <c r="M99" s="8">
        <v>1</v>
      </c>
      <c r="N99" s="8">
        <v>1</v>
      </c>
      <c r="O99" s="8">
        <v>1</v>
      </c>
      <c r="P99" s="8">
        <v>1</v>
      </c>
      <c r="Q99" s="8">
        <v>1</v>
      </c>
      <c r="R99" s="8">
        <v>1</v>
      </c>
      <c r="S99" s="8">
        <v>1</v>
      </c>
      <c r="T99" s="8">
        <v>1</v>
      </c>
      <c r="U99" s="8"/>
      <c r="V99" s="8"/>
      <c r="W99" s="8">
        <v>1</v>
      </c>
      <c r="X99" s="8">
        <v>1</v>
      </c>
      <c r="Y99" s="8">
        <v>1</v>
      </c>
      <c r="Z99" s="8">
        <v>1</v>
      </c>
      <c r="AA99" s="8">
        <v>1</v>
      </c>
      <c r="AB99" s="8">
        <v>1</v>
      </c>
      <c r="AC99" s="8">
        <v>1</v>
      </c>
      <c r="AD99" s="8">
        <v>1</v>
      </c>
      <c r="AE99" s="8"/>
      <c r="AF99" s="8"/>
      <c r="AG99" s="8"/>
      <c r="AH99" s="1">
        <f t="shared" ref="AH99:AH114" si="16">SUM(E99:AG99)/2</f>
        <v>8</v>
      </c>
      <c r="AI99" s="1"/>
      <c r="AJ99" s="1"/>
    </row>
    <row r="100" spans="1:36" ht="15.75" customHeight="1" x14ac:dyDescent="0.15">
      <c r="A100" s="10"/>
      <c r="B100" s="18" t="str">
        <f t="shared" ref="B100:B114" si="17">B81</f>
        <v>X194</v>
      </c>
      <c r="C100" s="19" t="str">
        <f>IF(ISNA(VLOOKUP(B100,Personal!$A$2:$D$21,2,FALSE)),,VLOOKUP(B100,Personal!$A$2:$D$21,2,FALSE))</f>
        <v>Yeray Romero</v>
      </c>
      <c r="D100" s="19" t="str">
        <f>IF(ISNA(VLOOKUP(B100,Personal!$A$2:$D$23,3,FALSE)),,VLOOKUP(B100,Personal!$A$2:$D$32,3,FALSE))</f>
        <v>Comercial</v>
      </c>
      <c r="E100" s="8"/>
      <c r="F100" s="8"/>
      <c r="G100" s="8"/>
      <c r="H100" s="8"/>
      <c r="I100" s="8" t="s">
        <v>7</v>
      </c>
      <c r="J100" s="8" t="s">
        <v>7</v>
      </c>
      <c r="K100" s="8" t="s">
        <v>7</v>
      </c>
      <c r="L100" s="8" t="s">
        <v>7</v>
      </c>
      <c r="M100" s="8" t="s">
        <v>7</v>
      </c>
      <c r="N100" s="8" t="s">
        <v>7</v>
      </c>
      <c r="O100" s="8" t="s">
        <v>7</v>
      </c>
      <c r="P100" s="8" t="s">
        <v>7</v>
      </c>
      <c r="Q100" s="8" t="s">
        <v>7</v>
      </c>
      <c r="R100" s="8" t="s">
        <v>7</v>
      </c>
      <c r="S100" s="8" t="s">
        <v>7</v>
      </c>
      <c r="T100" s="8" t="s">
        <v>7</v>
      </c>
      <c r="U100" s="8" t="s">
        <v>7</v>
      </c>
      <c r="V100" s="8" t="s">
        <v>7</v>
      </c>
      <c r="W100" s="8" t="s">
        <v>7</v>
      </c>
      <c r="X100" s="8" t="s">
        <v>7</v>
      </c>
      <c r="Y100" s="8" t="s">
        <v>7</v>
      </c>
      <c r="Z100" s="8" t="s">
        <v>7</v>
      </c>
      <c r="AA100" s="8" t="s">
        <v>7</v>
      </c>
      <c r="AB100" s="8" t="s">
        <v>7</v>
      </c>
      <c r="AC100" s="8" t="s">
        <v>7</v>
      </c>
      <c r="AD100" s="8" t="s">
        <v>7</v>
      </c>
      <c r="AE100" s="8"/>
      <c r="AF100" s="8"/>
      <c r="AG100" s="8"/>
      <c r="AH100" s="1">
        <f t="shared" si="16"/>
        <v>0</v>
      </c>
      <c r="AI100" s="1"/>
      <c r="AJ100" s="1"/>
    </row>
    <row r="101" spans="1:36" ht="15.75" customHeight="1" x14ac:dyDescent="0.15">
      <c r="A101" s="10"/>
      <c r="B101" s="18" t="str">
        <f t="shared" si="17"/>
        <v>X200</v>
      </c>
      <c r="C101" s="19" t="str">
        <f>IF(ISNA(VLOOKUP(B101,Personal!$A$2:$D$21,2,FALSE)),,VLOOKUP(B101,Personal!$A$2:$D$21,2,FALSE))</f>
        <v>Unai Ortiz</v>
      </c>
      <c r="D101" s="19" t="str">
        <f>IF(ISNA(VLOOKUP(B101,Personal!$A$2:$D$23,3,FALSE)),,VLOOKUP(B101,Personal!$A$2:$D$32,3,FALSE))</f>
        <v>SSMM</v>
      </c>
      <c r="E101" s="8"/>
      <c r="F101" s="8"/>
      <c r="G101" s="8"/>
      <c r="H101" s="8"/>
      <c r="I101" s="1" t="s">
        <v>7</v>
      </c>
      <c r="J101" s="1" t="s">
        <v>7</v>
      </c>
      <c r="K101" s="1" t="s">
        <v>7</v>
      </c>
      <c r="L101" s="1" t="s">
        <v>7</v>
      </c>
      <c r="M101" s="1" t="s">
        <v>7</v>
      </c>
      <c r="N101" s="1" t="s">
        <v>7</v>
      </c>
      <c r="O101" s="1" t="s">
        <v>7</v>
      </c>
      <c r="P101" s="1" t="s">
        <v>7</v>
      </c>
      <c r="Q101" s="1" t="s">
        <v>7</v>
      </c>
      <c r="R101" s="1" t="s">
        <v>7</v>
      </c>
      <c r="S101" s="1" t="s">
        <v>7</v>
      </c>
      <c r="T101" s="1" t="s">
        <v>7</v>
      </c>
      <c r="U101" s="1" t="s">
        <v>7</v>
      </c>
      <c r="V101" s="1" t="s">
        <v>7</v>
      </c>
      <c r="W101" s="1" t="s">
        <v>7</v>
      </c>
      <c r="X101" s="1" t="s">
        <v>7</v>
      </c>
      <c r="Y101" s="1" t="s">
        <v>7</v>
      </c>
      <c r="Z101" s="1" t="s">
        <v>7</v>
      </c>
      <c r="AA101" s="1" t="s">
        <v>7</v>
      </c>
      <c r="AB101" s="1" t="s">
        <v>7</v>
      </c>
      <c r="AC101" s="1" t="s">
        <v>7</v>
      </c>
      <c r="AD101" s="1" t="s">
        <v>7</v>
      </c>
      <c r="AE101" s="8"/>
      <c r="AF101" s="8"/>
      <c r="AG101" s="8"/>
      <c r="AH101" s="1">
        <f t="shared" si="16"/>
        <v>0</v>
      </c>
      <c r="AI101" s="1"/>
      <c r="AJ101" s="1"/>
    </row>
    <row r="102" spans="1:36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>
        <v>1</v>
      </c>
      <c r="I102" s="8">
        <v>1</v>
      </c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4</v>
      </c>
      <c r="AI102" s="1"/>
      <c r="AJ102" s="1"/>
    </row>
    <row r="103" spans="1:36" ht="15.75" customHeight="1" x14ac:dyDescent="0.15">
      <c r="A103" s="10"/>
      <c r="B103" s="18" t="str">
        <f t="shared" si="17"/>
        <v>X211</v>
      </c>
      <c r="C103" s="19">
        <f>IF(ISNA(VLOOKUP(B103,Personal!$A$2:$D$21,2,FALSE)),,VLOOKUP(B103,Personal!$A$2:$D$21,2,FALSE))</f>
        <v>0</v>
      </c>
      <c r="D103" s="19">
        <f>IF(ISNA(VLOOKUP(B103,Personal!$A$2:$D$23,3,FALSE)),,VLOOKUP(B103,Personal!$A$2:$D$32,3,FALSE))</f>
        <v>0</v>
      </c>
      <c r="E103" s="8"/>
      <c r="F103" s="8"/>
      <c r="G103" s="8"/>
      <c r="H103" s="8"/>
      <c r="I103" s="1" t="s">
        <v>7</v>
      </c>
      <c r="J103" s="1" t="s">
        <v>7</v>
      </c>
      <c r="K103" s="1" t="s">
        <v>7</v>
      </c>
      <c r="L103" s="1" t="s">
        <v>7</v>
      </c>
      <c r="M103" s="1" t="s">
        <v>7</v>
      </c>
      <c r="N103" s="1" t="s">
        <v>7</v>
      </c>
      <c r="O103" s="1" t="s">
        <v>7</v>
      </c>
      <c r="P103" s="1" t="s">
        <v>7</v>
      </c>
      <c r="Q103" s="1" t="s">
        <v>7</v>
      </c>
      <c r="R103" s="1" t="s">
        <v>7</v>
      </c>
      <c r="S103" s="1" t="s">
        <v>7</v>
      </c>
      <c r="T103" s="1" t="s">
        <v>7</v>
      </c>
      <c r="U103" s="1" t="s">
        <v>7</v>
      </c>
      <c r="V103" s="1" t="s">
        <v>7</v>
      </c>
      <c r="W103" s="1" t="s">
        <v>7</v>
      </c>
      <c r="X103" s="1" t="s">
        <v>7</v>
      </c>
      <c r="Y103" s="1" t="s">
        <v>7</v>
      </c>
      <c r="Z103" s="1" t="s">
        <v>7</v>
      </c>
      <c r="AA103" s="1" t="s">
        <v>7</v>
      </c>
      <c r="AB103" s="1" t="s">
        <v>7</v>
      </c>
      <c r="AC103" s="1" t="s">
        <v>7</v>
      </c>
      <c r="AD103" s="1" t="s">
        <v>7</v>
      </c>
      <c r="AE103" s="8"/>
      <c r="AF103" s="8"/>
      <c r="AG103" s="8"/>
      <c r="AH103" s="1">
        <f t="shared" si="16"/>
        <v>0</v>
      </c>
      <c r="AI103" s="1"/>
      <c r="AJ103" s="1"/>
    </row>
    <row r="104" spans="1:36" ht="15.75" customHeight="1" x14ac:dyDescent="0.15">
      <c r="A104" s="10"/>
      <c r="B104" s="18" t="str">
        <f t="shared" si="17"/>
        <v>X212</v>
      </c>
      <c r="C104" s="19" t="str">
        <f>IF(ISNA(VLOOKUP(B104,Personal!$A$2:$D$21,2,FALSE)),,VLOOKUP(B104,Personal!$A$2:$D$21,2,FALSE))</f>
        <v>Gustavo Diaz</v>
      </c>
      <c r="D104" s="19" t="str">
        <f>IF(ISNA(VLOOKUP(B104,Personal!$A$2:$D$23,3,FALSE)),,VLOOKUP(B104,Personal!$A$2:$D$32,3,FALSE))</f>
        <v>UUCC</v>
      </c>
      <c r="E104" s="8"/>
      <c r="F104" s="8"/>
      <c r="G104" s="8"/>
      <c r="H104" s="8"/>
      <c r="I104" s="8"/>
      <c r="J104" s="8"/>
      <c r="K104" s="8">
        <v>1</v>
      </c>
      <c r="L104" s="8">
        <v>1</v>
      </c>
      <c r="M104" s="8">
        <v>1</v>
      </c>
      <c r="N104" s="8">
        <v>1</v>
      </c>
      <c r="O104" s="8">
        <v>1</v>
      </c>
      <c r="P104" s="8">
        <v>1</v>
      </c>
      <c r="Q104" s="8">
        <v>1</v>
      </c>
      <c r="R104" s="8">
        <v>1</v>
      </c>
      <c r="S104" s="8"/>
      <c r="T104" s="8"/>
      <c r="U104" s="8">
        <v>1</v>
      </c>
      <c r="V104" s="8">
        <v>1</v>
      </c>
      <c r="W104" s="8">
        <v>1</v>
      </c>
      <c r="X104" s="8">
        <v>1</v>
      </c>
      <c r="Y104" s="8">
        <v>1</v>
      </c>
      <c r="Z104" s="8">
        <v>1</v>
      </c>
      <c r="AA104" s="8">
        <v>1</v>
      </c>
      <c r="AB104" s="8">
        <v>1</v>
      </c>
      <c r="AC104" s="8"/>
      <c r="AD104" s="8"/>
      <c r="AE104" s="8"/>
      <c r="AF104" s="8"/>
      <c r="AG104" s="8"/>
      <c r="AH104" s="1">
        <f t="shared" si="16"/>
        <v>8</v>
      </c>
      <c r="AI104" s="1"/>
      <c r="AJ104" s="1"/>
    </row>
    <row r="105" spans="1:36" ht="15.75" customHeight="1" x14ac:dyDescent="0.15">
      <c r="A105" s="10"/>
      <c r="B105" s="18" t="str">
        <f t="shared" si="17"/>
        <v>X214</v>
      </c>
      <c r="C105" s="19" t="str">
        <f>IF(ISNA(VLOOKUP(B105,Personal!$A$2:$D$21,2,FALSE)),,VLOOKUP(B105,Personal!$A$2:$D$21,2,FALSE))</f>
        <v>Iker Marcos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>
        <v>1</v>
      </c>
      <c r="T105" s="8">
        <v>1</v>
      </c>
      <c r="U105" s="8">
        <v>1</v>
      </c>
      <c r="V105" s="8">
        <v>1</v>
      </c>
      <c r="W105" s="8">
        <v>1</v>
      </c>
      <c r="X105" s="8">
        <v>1</v>
      </c>
      <c r="Y105" s="8">
        <v>1</v>
      </c>
      <c r="Z105" s="8">
        <v>1</v>
      </c>
      <c r="AA105" s="8">
        <v>1</v>
      </c>
      <c r="AB105" s="8">
        <v>1</v>
      </c>
      <c r="AC105" s="8">
        <v>1</v>
      </c>
      <c r="AD105" s="8">
        <v>1</v>
      </c>
      <c r="AE105" s="8"/>
      <c r="AF105" s="8"/>
      <c r="AG105" s="8"/>
      <c r="AH105" s="1">
        <f t="shared" si="16"/>
        <v>6</v>
      </c>
      <c r="AI105" s="1"/>
      <c r="AJ105" s="1"/>
    </row>
    <row r="106" spans="1:36" ht="15.75" customHeight="1" x14ac:dyDescent="0.15">
      <c r="A106" s="21"/>
      <c r="B106" s="18" t="str">
        <f t="shared" si="17"/>
        <v>X216</v>
      </c>
      <c r="C106" s="19" t="str">
        <f>IF(ISNA(VLOOKUP(B106,Personal!$A$2:$D$21,2,FALSE)),,VLOOKUP(B106,Personal!$A$2:$D$21,2,FALSE))</f>
        <v>Andrew Vera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>
        <v>1</v>
      </c>
      <c r="J106" s="8">
        <v>1</v>
      </c>
      <c r="K106" s="8">
        <v>1</v>
      </c>
      <c r="L106" s="8">
        <v>1</v>
      </c>
      <c r="M106" s="8">
        <v>1</v>
      </c>
      <c r="N106" s="8">
        <v>1</v>
      </c>
      <c r="O106" s="8">
        <v>1</v>
      </c>
      <c r="P106" s="8">
        <v>1</v>
      </c>
      <c r="Q106" s="8"/>
      <c r="R106" s="8"/>
      <c r="S106" s="8">
        <v>1</v>
      </c>
      <c r="T106" s="8">
        <v>1</v>
      </c>
      <c r="U106" s="8">
        <v>1</v>
      </c>
      <c r="V106" s="8">
        <v>1</v>
      </c>
      <c r="W106" s="8">
        <v>1</v>
      </c>
      <c r="X106" s="8">
        <v>1</v>
      </c>
      <c r="Y106" s="8">
        <v>1</v>
      </c>
      <c r="Z106" s="8">
        <v>1</v>
      </c>
      <c r="AA106" s="8"/>
      <c r="AB106" s="8"/>
      <c r="AC106" s="8"/>
      <c r="AD106" s="8"/>
      <c r="AE106" s="8"/>
      <c r="AF106" s="8"/>
      <c r="AG106" s="8"/>
      <c r="AH106" s="1">
        <f t="shared" si="16"/>
        <v>8</v>
      </c>
      <c r="AI106" s="1"/>
      <c r="AJ106" s="1"/>
    </row>
    <row r="107" spans="1:36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  <c r="AJ107" s="1"/>
    </row>
    <row r="108" spans="1:36" ht="15.75" customHeight="1" x14ac:dyDescent="0.15">
      <c r="A108" s="10"/>
      <c r="B108" s="18">
        <f t="shared" si="17"/>
        <v>0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  <c r="AJ108" s="1"/>
    </row>
    <row r="109" spans="1:36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  <c r="AJ109" s="1"/>
    </row>
    <row r="110" spans="1:36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  <c r="AJ110" s="1"/>
    </row>
    <row r="111" spans="1:36" ht="15.75" customHeight="1" x14ac:dyDescent="0.15">
      <c r="A111" s="10"/>
      <c r="B111" s="18" t="str">
        <f t="shared" si="17"/>
        <v>S78</v>
      </c>
      <c r="C111" s="19" t="str">
        <f>IF(ISNA(VLOOKUP(B111,Personal!$A$2:$D$21,2,FALSE)),,VLOOKUP(B111,Personal!$A$2:$D$21,2,FALSE))</f>
        <v>Julio Cesar Risquez</v>
      </c>
      <c r="D111" s="19" t="str">
        <f>IF(ISNA(VLOOKUP(B111,Personal!$A$2:$D$23,3,FALSE)),,VLOOKUP(B111,Personal!$A$2:$D$32,3,FALSE))</f>
        <v>Area Manager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  <c r="AJ111" s="1"/>
    </row>
    <row r="112" spans="1:36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  <c r="AJ112" s="1"/>
    </row>
    <row r="113" spans="1:36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  <c r="AJ113" s="1"/>
    </row>
    <row r="114" spans="1:36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  <c r="AJ114" s="1"/>
    </row>
    <row r="115" spans="1:36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3</v>
      </c>
      <c r="L115" s="23">
        <f t="shared" si="18"/>
        <v>3</v>
      </c>
      <c r="M115" s="23">
        <f t="shared" si="18"/>
        <v>4</v>
      </c>
      <c r="N115" s="23">
        <f t="shared" si="18"/>
        <v>4</v>
      </c>
      <c r="O115" s="23">
        <f t="shared" si="18"/>
        <v>4</v>
      </c>
      <c r="P115" s="23">
        <f t="shared" si="18"/>
        <v>3</v>
      </c>
      <c r="Q115" s="23">
        <f t="shared" si="18"/>
        <v>2</v>
      </c>
      <c r="R115" s="23">
        <f t="shared" si="18"/>
        <v>2</v>
      </c>
      <c r="S115" s="23">
        <f t="shared" si="18"/>
        <v>3</v>
      </c>
      <c r="T115" s="23">
        <f t="shared" si="18"/>
        <v>3</v>
      </c>
      <c r="U115" s="23">
        <f t="shared" si="18"/>
        <v>3</v>
      </c>
      <c r="V115" s="23">
        <f t="shared" si="18"/>
        <v>3</v>
      </c>
      <c r="W115" s="23">
        <f t="shared" si="18"/>
        <v>4</v>
      </c>
      <c r="X115" s="23">
        <f t="shared" si="18"/>
        <v>4</v>
      </c>
      <c r="Y115" s="23">
        <f t="shared" si="18"/>
        <v>4</v>
      </c>
      <c r="Z115" s="23">
        <f t="shared" si="18"/>
        <v>4</v>
      </c>
      <c r="AA115" s="23">
        <f t="shared" si="18"/>
        <v>3</v>
      </c>
      <c r="AB115" s="23">
        <f t="shared" si="18"/>
        <v>3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34</v>
      </c>
      <c r="AI115" s="1"/>
      <c r="AJ115" s="1"/>
    </row>
    <row r="116" spans="1:36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8"/>
      <c r="AJ116" s="1"/>
    </row>
    <row r="117" spans="1:36" ht="15.75" customHeight="1" x14ac:dyDescent="0.15">
      <c r="A117" s="10"/>
      <c r="B117" s="108" t="s">
        <v>53</v>
      </c>
      <c r="C117" s="26">
        <f>C98+1</f>
        <v>45305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  <c r="AJ117" s="1"/>
    </row>
    <row r="118" spans="1:36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  <c r="AJ118" s="1"/>
    </row>
    <row r="119" spans="1:36" ht="15.75" customHeight="1" x14ac:dyDescent="0.15">
      <c r="A119" s="10"/>
      <c r="B119" s="18" t="str">
        <f t="shared" ref="B119:B133" si="20">B100</f>
        <v>X194</v>
      </c>
      <c r="C119" s="19" t="str">
        <f>IF(ISNA(VLOOKUP(B119,Personal!$A$2:$D$21,2,FALSE)),,VLOOKUP(B119,Personal!$A$2:$D$21,2,FALSE))</f>
        <v>Yeray Romero</v>
      </c>
      <c r="D119" s="19" t="str">
        <f>IF(ISNA(VLOOKUP(B119,Personal!$A$2:$D$23,3,FALSE)),,VLOOKUP(B119,Personal!$A$2:$D$32,3,FALSE))</f>
        <v>Comercial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  <c r="AJ119" s="1"/>
    </row>
    <row r="120" spans="1:36" ht="15.75" customHeight="1" x14ac:dyDescent="0.15">
      <c r="A120" s="10"/>
      <c r="B120" s="18" t="str">
        <f t="shared" si="20"/>
        <v>X200</v>
      </c>
      <c r="C120" s="19" t="str">
        <f>IF(ISNA(VLOOKUP(B120,Personal!$A$2:$D$21,2,FALSE)),,VLOOKUP(B120,Personal!$A$2:$D$21,2,FALSE))</f>
        <v>Unai Ortiz</v>
      </c>
      <c r="D120" s="19" t="str">
        <f>IF(ISNA(VLOOKUP(B120,Personal!$A$2:$D$23,3,FALSE)),,VLOOKUP(B120,Personal!$A$2:$D$32,3,FALSE))</f>
        <v>SSMM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  <c r="AJ120" s="1"/>
    </row>
    <row r="121" spans="1:36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  <c r="AJ121" s="1"/>
    </row>
    <row r="122" spans="1:36" ht="15.75" customHeight="1" x14ac:dyDescent="0.15">
      <c r="A122" s="10"/>
      <c r="B122" s="18" t="str">
        <f t="shared" si="20"/>
        <v>X211</v>
      </c>
      <c r="C122" s="19">
        <f>IF(ISNA(VLOOKUP(B122,Personal!$A$2:$D$21,2,FALSE)),,VLOOKUP(B122,Personal!$A$2:$D$21,2,FALSE))</f>
        <v>0</v>
      </c>
      <c r="D122" s="19">
        <f>IF(ISNA(VLOOKUP(B122,Personal!$A$2:$D$23,3,FALSE)),,VLOOKUP(B122,Personal!$A$2:$D$32,3,FALSE))</f>
        <v>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  <c r="AJ122" s="1"/>
    </row>
    <row r="123" spans="1:36" ht="15.75" customHeight="1" x14ac:dyDescent="0.15">
      <c r="A123" s="10"/>
      <c r="B123" s="18" t="str">
        <f t="shared" si="20"/>
        <v>X212</v>
      </c>
      <c r="C123" s="19" t="str">
        <f>IF(ISNA(VLOOKUP(B123,Personal!$A$2:$D$21,2,FALSE)),,VLOOKUP(B123,Personal!$A$2:$D$21,2,FALSE))</f>
        <v>Gustavo Diaz</v>
      </c>
      <c r="D123" s="19" t="str">
        <f>IF(ISNA(VLOOKUP(B123,Personal!$A$2:$D$23,3,FALSE)),,VLOOKUP(B123,Personal!$A$2:$D$32,3,FALSE))</f>
        <v>UUCC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  <c r="AJ123" s="1"/>
    </row>
    <row r="124" spans="1:36" ht="15.75" customHeight="1" x14ac:dyDescent="0.15">
      <c r="A124" s="10"/>
      <c r="B124" s="18" t="str">
        <f t="shared" si="20"/>
        <v>X214</v>
      </c>
      <c r="C124" s="19" t="str">
        <f>IF(ISNA(VLOOKUP(B124,Personal!$A$2:$D$21,2,FALSE)),,VLOOKUP(B124,Personal!$A$2:$D$21,2,FALSE))</f>
        <v>Iker Marcos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  <c r="AJ124" s="1"/>
    </row>
    <row r="125" spans="1:36" ht="15.75" customHeight="1" x14ac:dyDescent="0.15">
      <c r="A125" s="21"/>
      <c r="B125" s="18" t="str">
        <f t="shared" si="20"/>
        <v>X216</v>
      </c>
      <c r="C125" s="19" t="str">
        <f>IF(ISNA(VLOOKUP(B125,Personal!$A$2:$D$21,2,FALSE)),,VLOOKUP(B125,Personal!$A$2:$D$21,2,FALSE))</f>
        <v>Andrew Vera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  <c r="AJ125" s="1"/>
    </row>
    <row r="126" spans="1:36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  <c r="AJ126" s="1"/>
    </row>
    <row r="127" spans="1:36" ht="15.75" customHeight="1" x14ac:dyDescent="0.15">
      <c r="A127" s="10"/>
      <c r="B127" s="18">
        <f t="shared" si="20"/>
        <v>0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  <c r="AJ127" s="1"/>
    </row>
    <row r="128" spans="1:36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  <c r="AJ128" s="1"/>
    </row>
    <row r="129" spans="1:36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  <c r="AJ129" s="1"/>
    </row>
    <row r="130" spans="1:36" ht="15.75" customHeight="1" x14ac:dyDescent="0.15">
      <c r="A130" s="10"/>
      <c r="B130" s="18" t="str">
        <f t="shared" si="20"/>
        <v>S78</v>
      </c>
      <c r="C130" s="19" t="str">
        <f>IF(ISNA(VLOOKUP(B130,Personal!$A$2:$D$21,2,FALSE)),,VLOOKUP(B130,Personal!$A$2:$D$21,2,FALSE))</f>
        <v>Julio Cesar Risquez</v>
      </c>
      <c r="D130" s="19" t="str">
        <f>IF(ISNA(VLOOKUP(B130,Personal!$A$2:$D$23,3,FALSE)),,VLOOKUP(B130,Personal!$A$2:$D$32,3,FALSE))</f>
        <v>Area Manager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  <c r="AJ130" s="1"/>
    </row>
    <row r="131" spans="1:36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  <c r="AJ131" s="1"/>
    </row>
    <row r="132" spans="1:36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  <c r="AJ132" s="1"/>
    </row>
    <row r="133" spans="1:36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  <c r="AJ133" s="1"/>
    </row>
    <row r="134" spans="1:36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  <c r="AJ134" s="1"/>
    </row>
    <row r="135" spans="1:36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8"/>
      <c r="AJ135" s="1"/>
    </row>
    <row r="136" spans="1:36" ht="15.75" customHeight="1" x14ac:dyDescent="0.15"/>
    <row r="137" spans="1:36" ht="15.75" customHeight="1" x14ac:dyDescent="0.15"/>
    <row r="138" spans="1:36" ht="15.75" customHeight="1" x14ac:dyDescent="0.15"/>
    <row r="139" spans="1:36" ht="15.75" customHeight="1" x14ac:dyDescent="0.15"/>
    <row r="140" spans="1:36" ht="15.75" customHeight="1" x14ac:dyDescent="0.15"/>
    <row r="141" spans="1:36" ht="15.75" customHeight="1" x14ac:dyDescent="0.15"/>
    <row r="142" spans="1:36" ht="15.75" customHeight="1" x14ac:dyDescent="0.15"/>
    <row r="143" spans="1:36" ht="15.75" customHeight="1" x14ac:dyDescent="0.15"/>
    <row r="144" spans="1:36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G5FAzGJX5ML8jdfkYHQa+XaFR9QNG29PKoYkCgHl9WmXxPVaBd5PCzjSk5Uim+XS6Movcs1vrN10mr+qn1crdA==" saltValue="5PigA186qshsPexNZFi/+w==" spinCount="100000" sqref="E107:AG1048576 AE106:AG106 E1:H64 I1:AG5 AD6:AG42 AC6:AC29 I6:AB10 S11:AB11 E82:H106 I12:AB29 I82:AG99 I30:AC42 I43:AG64 E65:AG81 I101:AG105 AE100:AG100" name="Rango2"/>
    <protectedRange algorithmName="SHA-512" hashValue="G5FAzGJX5ML8jdfkYHQa+XaFR9QNG29PKoYkCgHl9WmXxPVaBd5PCzjSk5Uim+XS6Movcs1vrN10mr+qn1crdA==" saltValue="5PigA186qshsPexNZFi/+w==" spinCount="100000" sqref="I106:AD106" name="Rango2_1"/>
    <protectedRange algorithmName="SHA-512" hashValue="G5FAzGJX5ML8jdfkYHQa+XaFR9QNG29PKoYkCgHl9WmXxPVaBd5PCzjSk5Uim+XS6Movcs1vrN10mr+qn1crdA==" saltValue="5PigA186qshsPexNZFi/+w==" spinCount="100000" sqref="I100:AD100" name="Rango2_2"/>
  </protectedRanges>
  <conditionalFormatting sqref="E20:AG20 E39:AG39 E58:AG58 E77:AG77 E96:AG96 E115:AG115 E134:AG134">
    <cfRule type="colorScale" priority="722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E17:H17 AA17:AG17">
    <cfRule type="expression" dxfId="22573" priority="491">
      <formula>$C$21="F"</formula>
    </cfRule>
  </conditionalFormatting>
  <conditionalFormatting sqref="E13:AG16 E88:AG88 E87:H87 AE87:AG87 S11:AD11 AE18:AG19 E17:H19 AA17:AG17 E80:AG80 E82:AG86 E81:G81 Z81:AG81 E25:AG31">
    <cfRule type="expression" dxfId="22572" priority="493">
      <formula>$C$2="F"</formula>
    </cfRule>
  </conditionalFormatting>
  <conditionalFormatting sqref="E13:AG16 E88:AG88 E87:H87 AE87:AG87 S11:AD11 AE18:AG19 E17:H19 AA17:AG17 E80:AG80 E82:AG86 E81:G81 Z81:AG81 E25:AG31">
    <cfRule type="expression" dxfId="22571" priority="494">
      <formula>$D11="Facturacion"</formula>
    </cfRule>
  </conditionalFormatting>
  <conditionalFormatting sqref="E13:AG16 E88:AG88 E87:H87 AE87:AG87 S11:AD11 AE18:AG19 E17:H19 AA17:AG17 E80:AG80 E82:AG86 E81:G81 Z81:AG81 E25:AG31">
    <cfRule type="expression" dxfId="22570" priority="495">
      <formula>$D11="Specialist"</formula>
    </cfRule>
  </conditionalFormatting>
  <conditionalFormatting sqref="E13:AG16 E88:AG88 E87:H87 AE87:AG87 S11:AD11 AE18:AG19 E17:H19 AA17:AG17 E80:AG80 E82:AG86 E81:G81 Z81:AG81 E25:AG31">
    <cfRule type="cellIs" dxfId="22569" priority="496" operator="equal">
      <formula>1</formula>
    </cfRule>
  </conditionalFormatting>
  <conditionalFormatting sqref="E13:AG16 E88:AG88 E87:H87 AE87:AG87 S11:AD11 AE18:AG19 E17:H19 AA17:AG17 E80:AG80 E82:AG86 E81:G81 Z81:AG81 E25:AG31">
    <cfRule type="expression" dxfId="22568" priority="497">
      <formula>$D11="SSMM"</formula>
    </cfRule>
  </conditionalFormatting>
  <conditionalFormatting sqref="E13:AG16 E88:AG88 E87:H87 AE87:AG87 S11:AD11 AE18:AG19 E17:H19 AA17:AG17 E80:AG80 E82:AG86 E81:G81 Z81:AG81 E25:AG31">
    <cfRule type="cellIs" dxfId="22567" priority="498" operator="equal">
      <formula>"F"</formula>
    </cfRule>
  </conditionalFormatting>
  <conditionalFormatting sqref="E12:AG12 E11:H11 AE11:AG11 E4:AG4 E6:AG10 E5:H5 AE5:AG5">
    <cfRule type="expression" dxfId="22566" priority="482">
      <formula>$C$2="F"</formula>
    </cfRule>
  </conditionalFormatting>
  <conditionalFormatting sqref="E12:AG12 E11:H11 AE11:AG11 E4:AG4 E6:AG10 E5:H5 AE5:AG5">
    <cfRule type="expression" dxfId="22565" priority="483">
      <formula>$D4="Facturacion"</formula>
    </cfRule>
  </conditionalFormatting>
  <conditionalFormatting sqref="E12:AG12 E11:H11 AE11:AG11 E4:AG4 E6:AG10 E5:H5 AE5:AG5">
    <cfRule type="expression" dxfId="22564" priority="484">
      <formula>$D4="Specialist"</formula>
    </cfRule>
  </conditionalFormatting>
  <conditionalFormatting sqref="E12:AG12 E11:H11 AE11:AG11 E4:AG4 E6:AG10 E5:H5 AE5:AG5">
    <cfRule type="cellIs" dxfId="22563" priority="485" operator="equal">
      <formula>1</formula>
    </cfRule>
  </conditionalFormatting>
  <conditionalFormatting sqref="E12:AG12 E11:H11 AE11:AG11 E4:AG4 E6:AG10 E5:H5 AE5:AG5">
    <cfRule type="expression" dxfId="22562" priority="486">
      <formula>$D4="SSMM"</formula>
    </cfRule>
  </conditionalFormatting>
  <conditionalFormatting sqref="E12:AG12 E11:H11 AE11:AG11 E4:AG4 E6:AG10 E5:H5 AE5:AG5">
    <cfRule type="cellIs" dxfId="22561" priority="487" operator="equal">
      <formula>"F"</formula>
    </cfRule>
  </conditionalFormatting>
  <conditionalFormatting sqref="E32:AG35 E36:H36 AA36:AG36">
    <cfRule type="expression" dxfId="22560" priority="473">
      <formula>$C$21="F"</formula>
    </cfRule>
  </conditionalFormatting>
  <conditionalFormatting sqref="E32:AG35 AE37:AG38 E36:H38 AA36:AG36">
    <cfRule type="expression" dxfId="22559" priority="475">
      <formula>$C$2="F"</formula>
    </cfRule>
  </conditionalFormatting>
  <conditionalFormatting sqref="E32:AG35 AE37:AG38 E36:H38 AA36:AG36">
    <cfRule type="expression" dxfId="22558" priority="476">
      <formula>$D32="Facturacion"</formula>
    </cfRule>
  </conditionalFormatting>
  <conditionalFormatting sqref="E32:AG35 AE37:AG38 E36:H38 AA36:AG36">
    <cfRule type="expression" dxfId="22557" priority="477">
      <formula>$D32="Specialist"</formula>
    </cfRule>
  </conditionalFormatting>
  <conditionalFormatting sqref="E32:AG35 AE37:AG38 E36:H38 AA36:AG36">
    <cfRule type="cellIs" dxfId="22556" priority="478" operator="equal">
      <formula>1</formula>
    </cfRule>
  </conditionalFormatting>
  <conditionalFormatting sqref="E32:AG35 AE37:AG38 E36:H38 AA36:AG36">
    <cfRule type="expression" dxfId="22555" priority="479">
      <formula>$D32="SSMM"</formula>
    </cfRule>
  </conditionalFormatting>
  <conditionalFormatting sqref="E32:AG35 AE37:AG38 E36:H38 AA36:AG36">
    <cfRule type="cellIs" dxfId="22554" priority="480" operator="equal">
      <formula>"F"</formula>
    </cfRule>
  </conditionalFormatting>
  <conditionalFormatting sqref="E23:H24 AE23:AG24 I24:Z24">
    <cfRule type="expression" dxfId="22553" priority="464">
      <formula>$C$2="F"</formula>
    </cfRule>
  </conditionalFormatting>
  <conditionalFormatting sqref="E23:H24 AE23:AG24 I24:Z24">
    <cfRule type="expression" dxfId="22552" priority="465">
      <formula>$D23="Facturacion"</formula>
    </cfRule>
  </conditionalFormatting>
  <conditionalFormatting sqref="E23:H24 AE23:AG24 I24:Z24">
    <cfRule type="expression" dxfId="22551" priority="466">
      <formula>$D23="Specialist"</formula>
    </cfRule>
  </conditionalFormatting>
  <conditionalFormatting sqref="E23:H24 AE23:AG24 I24:Z24">
    <cfRule type="cellIs" dxfId="22550" priority="467" operator="equal">
      <formula>1</formula>
    </cfRule>
  </conditionalFormatting>
  <conditionalFormatting sqref="E23:H24 AE23:AG24 I24:Z24">
    <cfRule type="expression" dxfId="22549" priority="468">
      <formula>$D23="SSMM"</formula>
    </cfRule>
  </conditionalFormatting>
  <conditionalFormatting sqref="E23:H24 AE23:AG24 I24:Z24">
    <cfRule type="cellIs" dxfId="22548" priority="469" operator="equal">
      <formula>"F"</formula>
    </cfRule>
  </conditionalFormatting>
  <conditionalFormatting sqref="E51:AG54 E55:H55 AA55:AG55">
    <cfRule type="expression" dxfId="22547" priority="455">
      <formula>$C$21="F"</formula>
    </cfRule>
  </conditionalFormatting>
  <conditionalFormatting sqref="E51:AG54 AE56:AG57 E55:H57 AA55:AG55">
    <cfRule type="expression" dxfId="22546" priority="457">
      <formula>$C$2="F"</formula>
    </cfRule>
  </conditionalFormatting>
  <conditionalFormatting sqref="E51:AG54 AE56:AG57 E55:H57 AA55:AG55">
    <cfRule type="expression" dxfId="22545" priority="458">
      <formula>$D51="Facturacion"</formula>
    </cfRule>
  </conditionalFormatting>
  <conditionalFormatting sqref="E51:AG54 AE56:AG57 E55:H57 AA55:AG55">
    <cfRule type="expression" dxfId="22544" priority="459">
      <formula>$D51="Specialist"</formula>
    </cfRule>
  </conditionalFormatting>
  <conditionalFormatting sqref="E51:AG54 AE56:AG57 E55:H57 AA55:AG55">
    <cfRule type="cellIs" dxfId="22543" priority="460" operator="equal">
      <formula>1</formula>
    </cfRule>
  </conditionalFormatting>
  <conditionalFormatting sqref="E51:AG54 AE56:AG57 E55:H57 AA55:AG55">
    <cfRule type="expression" dxfId="22542" priority="461">
      <formula>$D51="SSMM"</formula>
    </cfRule>
  </conditionalFormatting>
  <conditionalFormatting sqref="E51:AG54 AE56:AG57 E55:H57 AA55:AG55">
    <cfRule type="cellIs" dxfId="22541" priority="462" operator="equal">
      <formula>"F"</formula>
    </cfRule>
  </conditionalFormatting>
  <conditionalFormatting sqref="E45:H45 AE45:AG45 E42:AG42 E48:H48 AE48:AG48 E46:AG47 E44:AG44 E43:L43 AE43:AG43 E49:AG50">
    <cfRule type="expression" dxfId="22540" priority="446">
      <formula>$C$2="F"</formula>
    </cfRule>
  </conditionalFormatting>
  <conditionalFormatting sqref="E45:H45 AE45:AG45 E42:AG42 E48:H48 AE48:AG48 E46:AG47 E44:AG44 E43:L43 AE43:AG43 E49:AG50">
    <cfRule type="expression" dxfId="22539" priority="447">
      <formula>$D42="Facturacion"</formula>
    </cfRule>
  </conditionalFormatting>
  <conditionalFormatting sqref="E45:H45 AE45:AG45 E42:AG42 E48:H48 AE48:AG48 E46:AG47 E44:AG44 E43:L43 AE43:AG43 E49:AG50">
    <cfRule type="expression" dxfId="22538" priority="448">
      <formula>$D42="Specialist"</formula>
    </cfRule>
  </conditionalFormatting>
  <conditionalFormatting sqref="E45:H45 AE45:AG45 E42:AG42 E48:H48 AE48:AG48 E46:AG47 E44:AG44 E43:L43 AE43:AG43 E49:AG50">
    <cfRule type="cellIs" dxfId="22537" priority="449" operator="equal">
      <formula>1</formula>
    </cfRule>
  </conditionalFormatting>
  <conditionalFormatting sqref="E45:H45 AE45:AG45 E42:AG42 E48:H48 AE48:AG48 E46:AG47 E44:AG44 E43:L43 AE43:AG43 E49:AG50">
    <cfRule type="expression" dxfId="22536" priority="450">
      <formula>$D42="SSMM"</formula>
    </cfRule>
  </conditionalFormatting>
  <conditionalFormatting sqref="E45:H45 AE45:AG45 E42:AG42 E48:H48 AE48:AG48 E46:AG47 E44:AG44 E43:L43 AE43:AG43 E49:AG50">
    <cfRule type="cellIs" dxfId="22535" priority="451" operator="equal">
      <formula>"F"</formula>
    </cfRule>
  </conditionalFormatting>
  <conditionalFormatting sqref="E70:AG73 E74:H74 AA74:AG74">
    <cfRule type="expression" dxfId="22534" priority="437">
      <formula>$C$21="F"</formula>
    </cfRule>
  </conditionalFormatting>
  <conditionalFormatting sqref="E70:AG73 AE75:AG76 E74:H76 AA74:AG74">
    <cfRule type="expression" dxfId="22533" priority="439">
      <formula>$C$2="F"</formula>
    </cfRule>
  </conditionalFormatting>
  <conditionalFormatting sqref="E70:AG73 AE75:AG76 E74:H76 AA74:AG74">
    <cfRule type="expression" dxfId="22532" priority="440">
      <formula>$D70="Facturacion"</formula>
    </cfRule>
  </conditionalFormatting>
  <conditionalFormatting sqref="E70:AG73 AE75:AG76 E74:H76 AA74:AG74">
    <cfRule type="expression" dxfId="22531" priority="441">
      <formula>$D70="Specialist"</formula>
    </cfRule>
  </conditionalFormatting>
  <conditionalFormatting sqref="E70:AG73 AE75:AG76 E74:H76 AA74:AG74">
    <cfRule type="cellIs" dxfId="22530" priority="442" operator="equal">
      <formula>1</formula>
    </cfRule>
  </conditionalFormatting>
  <conditionalFormatting sqref="E70:AG73 AE75:AG76 E74:H76 AA74:AG74">
    <cfRule type="expression" dxfId="22529" priority="443">
      <formula>$D70="SSMM"</formula>
    </cfRule>
  </conditionalFormatting>
  <conditionalFormatting sqref="E70:AG73 AE75:AG76 E74:H76 AA74:AG74">
    <cfRule type="cellIs" dxfId="22528" priority="444" operator="equal">
      <formula>"F"</formula>
    </cfRule>
  </conditionalFormatting>
  <conditionalFormatting sqref="E66:H66 AE66:AG66 E61:AG61 E63:AG65 E62:H62 AA62:AG62 E67:AG69">
    <cfRule type="expression" dxfId="22527" priority="428">
      <formula>$C$2="F"</formula>
    </cfRule>
  </conditionalFormatting>
  <conditionalFormatting sqref="E66:H66 AE66:AG66 E61:AG61 E63:AG65 E62:H62 AA62:AG62 E67:AG69">
    <cfRule type="expression" dxfId="22526" priority="429">
      <formula>$D61="Facturacion"</formula>
    </cfRule>
  </conditionalFormatting>
  <conditionalFormatting sqref="E66:H66 AE66:AG66 E61:AG61 E63:AG65 E62:H62 AA62:AG62 E67:AG69">
    <cfRule type="expression" dxfId="22525" priority="430">
      <formula>$D61="Specialist"</formula>
    </cfRule>
  </conditionalFormatting>
  <conditionalFormatting sqref="E66:H66 AE66:AG66 E61:AG61 E63:AG65 E62:H62 AA62:AG62 E67:AG69">
    <cfRule type="cellIs" dxfId="22524" priority="431" operator="equal">
      <formula>1</formula>
    </cfRule>
  </conditionalFormatting>
  <conditionalFormatting sqref="E66:H66 AE66:AG66 E61:AG61 E63:AG65 E62:H62 AA62:AG62 E67:AG69">
    <cfRule type="expression" dxfId="22523" priority="432">
      <formula>$D61="SSMM"</formula>
    </cfRule>
  </conditionalFormatting>
  <conditionalFormatting sqref="E66:H66 AE66:AG66 E61:AG61 E63:AG65 E62:H62 AA62:AG62 E67:AG69">
    <cfRule type="cellIs" dxfId="22522" priority="433" operator="equal">
      <formula>"F"</formula>
    </cfRule>
  </conditionalFormatting>
  <conditionalFormatting sqref="E89:AG92 E93:H93 AA93:AG93">
    <cfRule type="expression" dxfId="22521" priority="419">
      <formula>$C$21="F"</formula>
    </cfRule>
  </conditionalFormatting>
  <conditionalFormatting sqref="E89:AG92 AE94:AG95 E93:H95 AA93:AG93">
    <cfRule type="expression" dxfId="22520" priority="421">
      <formula>$C$2="F"</formula>
    </cfRule>
  </conditionalFormatting>
  <conditionalFormatting sqref="E89:AG92 AE94:AG95 E93:H95 AA93:AG93">
    <cfRule type="expression" dxfId="22519" priority="422">
      <formula>$D89="Facturacion"</formula>
    </cfRule>
  </conditionalFormatting>
  <conditionalFormatting sqref="E89:AG92 AE94:AG95 E93:H95 AA93:AG93">
    <cfRule type="expression" dxfId="22518" priority="423">
      <formula>$D89="Specialist"</formula>
    </cfRule>
  </conditionalFormatting>
  <conditionalFormatting sqref="E89:AG92 AE94:AG95 E93:H95 AA93:AG93">
    <cfRule type="cellIs" dxfId="22517" priority="424" operator="equal">
      <formula>1</formula>
    </cfRule>
  </conditionalFormatting>
  <conditionalFormatting sqref="E89:AG92 AE94:AG95 E93:H95 AA93:AG93">
    <cfRule type="expression" dxfId="22516" priority="425">
      <formula>$D89="SSMM"</formula>
    </cfRule>
  </conditionalFormatting>
  <conditionalFormatting sqref="E89:AG92 AE94:AG95 E93:H95 AA93:AG93">
    <cfRule type="cellIs" dxfId="22515" priority="426" operator="equal">
      <formula>"F"</formula>
    </cfRule>
  </conditionalFormatting>
  <conditionalFormatting sqref="I113:W113">
    <cfRule type="expression" dxfId="22514" priority="398">
      <formula>$C$78="F"</formula>
    </cfRule>
  </conditionalFormatting>
  <conditionalFormatting sqref="I113:W113">
    <cfRule type="expression" dxfId="22513" priority="399">
      <formula>$C$59="F"</formula>
    </cfRule>
  </conditionalFormatting>
  <conditionalFormatting sqref="I113:W113">
    <cfRule type="expression" dxfId="22512" priority="400">
      <formula>$C$40="F"</formula>
    </cfRule>
  </conditionalFormatting>
  <conditionalFormatting sqref="E108:H112 I108:W113 X108:AG112">
    <cfRule type="expression" dxfId="22511" priority="401">
      <formula>$C$21="F"</formula>
    </cfRule>
  </conditionalFormatting>
  <conditionalFormatting sqref="E108:AG114">
    <cfRule type="expression" dxfId="22510" priority="403">
      <formula>$C$2="F"</formula>
    </cfRule>
  </conditionalFormatting>
  <conditionalFormatting sqref="E108:AG114">
    <cfRule type="expression" dxfId="22509" priority="404">
      <formula>$D108="Facturacion"</formula>
    </cfRule>
  </conditionalFormatting>
  <conditionalFormatting sqref="E108:AG114">
    <cfRule type="expression" dxfId="22508" priority="405">
      <formula>$D108="Specialist"</formula>
    </cfRule>
  </conditionalFormatting>
  <conditionalFormatting sqref="E108:AG114">
    <cfRule type="cellIs" dxfId="22507" priority="406" operator="equal">
      <formula>1</formula>
    </cfRule>
  </conditionalFormatting>
  <conditionalFormatting sqref="E108:AG114">
    <cfRule type="expression" dxfId="22506" priority="407">
      <formula>$D108="SSMM"</formula>
    </cfRule>
  </conditionalFormatting>
  <conditionalFormatting sqref="E108:AG114">
    <cfRule type="cellIs" dxfId="22505" priority="408" operator="equal">
      <formula>"F"</formula>
    </cfRule>
  </conditionalFormatting>
  <conditionalFormatting sqref="E103:H103 AE103:AG103 E102:AG102 E107:AG107 E106:H106 AE106:AG106 E104:AG105 E99:AG99 E100:H101 AE100:AG101">
    <cfRule type="expression" dxfId="22504" priority="392">
      <formula>$C$2="F"</formula>
    </cfRule>
  </conditionalFormatting>
  <conditionalFormatting sqref="E103:H103 AE103:AG103 E102:AG102 E107:AG107 E106:H106 AE106:AG106 E104:AG105 E99:AG99 E100:H101 AE100:AG101">
    <cfRule type="expression" dxfId="22503" priority="393">
      <formula>$D99="Facturacion"</formula>
    </cfRule>
  </conditionalFormatting>
  <conditionalFormatting sqref="E103:H103 AE103:AG103 E102:AG102 E107:AG107 E106:H106 AE106:AG106 E104:AG105 E99:AG99 E100:H101 AE100:AG101">
    <cfRule type="expression" dxfId="22502" priority="394">
      <formula>$D99="Specialist"</formula>
    </cfRule>
  </conditionalFormatting>
  <conditionalFormatting sqref="E103:H103 AE103:AG103 E102:AG102 E107:AG107 E106:H106 AE106:AG106 E104:AG105 E99:AG99 E100:H101 AE100:AG101">
    <cfRule type="cellIs" dxfId="22501" priority="395" operator="equal">
      <formula>1</formula>
    </cfRule>
  </conditionalFormatting>
  <conditionalFormatting sqref="E103:H103 AE103:AG103 E102:AG102 E107:AG107 E106:H106 AE106:AG106 E104:AG105 E99:AG99 E100:H101 AE100:AG101">
    <cfRule type="expression" dxfId="22500" priority="396">
      <formula>$D99="SSMM"</formula>
    </cfRule>
  </conditionalFormatting>
  <conditionalFormatting sqref="E103:H103 AE103:AG103 E102:AG102 E107:AG107 E106:H106 AE106:AG106 E104:AG105 E99:AG99 E100:H101 AE100:AG101">
    <cfRule type="cellIs" dxfId="22499" priority="397" operator="equal">
      <formula>"F"</formula>
    </cfRule>
  </conditionalFormatting>
  <conditionalFormatting sqref="I132:W132">
    <cfRule type="expression" dxfId="22498" priority="380">
      <formula>$C$78="F"</formula>
    </cfRule>
  </conditionalFormatting>
  <conditionalFormatting sqref="I132:W132">
    <cfRule type="expression" dxfId="22497" priority="381">
      <formula>$C$59="F"</formula>
    </cfRule>
  </conditionalFormatting>
  <conditionalFormatting sqref="I132:W132">
    <cfRule type="expression" dxfId="22496" priority="382">
      <formula>$C$40="F"</formula>
    </cfRule>
  </conditionalFormatting>
  <conditionalFormatting sqref="E127:H131 I127:W132 X127:AG131">
    <cfRule type="expression" dxfId="22495" priority="383">
      <formula>$C$21="F"</formula>
    </cfRule>
  </conditionalFormatting>
  <conditionalFormatting sqref="E127:AG133">
    <cfRule type="expression" dxfId="22494" priority="385">
      <formula>$C$2="F"</formula>
    </cfRule>
  </conditionalFormatting>
  <conditionalFormatting sqref="E127:AG133">
    <cfRule type="expression" dxfId="22493" priority="386">
      <formula>$D127="Facturacion"</formula>
    </cfRule>
  </conditionalFormatting>
  <conditionalFormatting sqref="E127:AG133">
    <cfRule type="expression" dxfId="22492" priority="387">
      <formula>$D127="Specialist"</formula>
    </cfRule>
  </conditionalFormatting>
  <conditionalFormatting sqref="E127:AG133">
    <cfRule type="cellIs" dxfId="22491" priority="388" operator="equal">
      <formula>1</formula>
    </cfRule>
  </conditionalFormatting>
  <conditionalFormatting sqref="E127:AG133">
    <cfRule type="expression" dxfId="22490" priority="389">
      <formula>$D127="SSMM"</formula>
    </cfRule>
  </conditionalFormatting>
  <conditionalFormatting sqref="E127:AG133">
    <cfRule type="cellIs" dxfId="22489" priority="390" operator="equal">
      <formula>"F"</formula>
    </cfRule>
  </conditionalFormatting>
  <conditionalFormatting sqref="E118:AG126">
    <cfRule type="expression" dxfId="22488" priority="374">
      <formula>$C$2="F"</formula>
    </cfRule>
  </conditionalFormatting>
  <conditionalFormatting sqref="E118:AG126">
    <cfRule type="expression" dxfId="22487" priority="375">
      <formula>$D118="Facturacion"</formula>
    </cfRule>
  </conditionalFormatting>
  <conditionalFormatting sqref="E118:AG126">
    <cfRule type="expression" dxfId="22486" priority="376">
      <formula>$D118="Specialist"</formula>
    </cfRule>
  </conditionalFormatting>
  <conditionalFormatting sqref="E118:AG126">
    <cfRule type="cellIs" dxfId="22485" priority="377" operator="equal">
      <formula>1</formula>
    </cfRule>
  </conditionalFormatting>
  <conditionalFormatting sqref="E118:AG126">
    <cfRule type="expression" dxfId="22484" priority="378">
      <formula>$D118="SSMM"</formula>
    </cfRule>
  </conditionalFormatting>
  <conditionalFormatting sqref="E118:AG126">
    <cfRule type="cellIs" dxfId="22483" priority="379" operator="equal">
      <formula>"F"</formula>
    </cfRule>
  </conditionalFormatting>
  <conditionalFormatting sqref="I23:AD23">
    <cfRule type="expression" dxfId="22482" priority="361">
      <formula>$C$2="F"</formula>
    </cfRule>
  </conditionalFormatting>
  <conditionalFormatting sqref="I23:AD23">
    <cfRule type="expression" dxfId="22481" priority="362">
      <formula>$D23="Facturacion"</formula>
    </cfRule>
  </conditionalFormatting>
  <conditionalFormatting sqref="I23:AD23">
    <cfRule type="expression" dxfId="22480" priority="363">
      <formula>$D23="Specialist"</formula>
    </cfRule>
  </conditionalFormatting>
  <conditionalFormatting sqref="I23:AD23">
    <cfRule type="cellIs" dxfId="22479" priority="364" operator="equal">
      <formula>1</formula>
    </cfRule>
  </conditionalFormatting>
  <conditionalFormatting sqref="I23:AD23">
    <cfRule type="expression" dxfId="22478" priority="365">
      <formula>$D23="SSMM"</formula>
    </cfRule>
  </conditionalFormatting>
  <conditionalFormatting sqref="I23:AD23">
    <cfRule type="cellIs" dxfId="22477" priority="366" operator="equal">
      <formula>"F"</formula>
    </cfRule>
  </conditionalFormatting>
  <conditionalFormatting sqref="AA24:AD24">
    <cfRule type="expression" dxfId="22476" priority="355">
      <formula>$C$2="F"</formula>
    </cfRule>
  </conditionalFormatting>
  <conditionalFormatting sqref="AA24:AD24">
    <cfRule type="expression" dxfId="22475" priority="356">
      <formula>$D24="Facturacion"</formula>
    </cfRule>
  </conditionalFormatting>
  <conditionalFormatting sqref="AA24:AD24">
    <cfRule type="expression" dxfId="22474" priority="357">
      <formula>$D24="Specialist"</formula>
    </cfRule>
  </conditionalFormatting>
  <conditionalFormatting sqref="AA24:AD24">
    <cfRule type="cellIs" dxfId="22473" priority="358" operator="equal">
      <formula>1</formula>
    </cfRule>
  </conditionalFormatting>
  <conditionalFormatting sqref="AA24:AD24">
    <cfRule type="expression" dxfId="22472" priority="359">
      <formula>$D24="SSMM"</formula>
    </cfRule>
  </conditionalFormatting>
  <conditionalFormatting sqref="AA24:AD24">
    <cfRule type="cellIs" dxfId="22471" priority="360" operator="equal">
      <formula>"F"</formula>
    </cfRule>
  </conditionalFormatting>
  <conditionalFormatting sqref="I45:AD45">
    <cfRule type="expression" dxfId="22470" priority="349">
      <formula>$C$2="F"</formula>
    </cfRule>
  </conditionalFormatting>
  <conditionalFormatting sqref="I45:AD45">
    <cfRule type="expression" dxfId="22469" priority="350">
      <formula>$D45="Facturacion"</formula>
    </cfRule>
  </conditionalFormatting>
  <conditionalFormatting sqref="I45:AD45">
    <cfRule type="expression" dxfId="22468" priority="351">
      <formula>$D45="Specialist"</formula>
    </cfRule>
  </conditionalFormatting>
  <conditionalFormatting sqref="I45:AD45">
    <cfRule type="cellIs" dxfId="22467" priority="352" operator="equal">
      <formula>1</formula>
    </cfRule>
  </conditionalFormatting>
  <conditionalFormatting sqref="I45:AD45">
    <cfRule type="expression" dxfId="22466" priority="353">
      <formula>$D45="SSMM"</formula>
    </cfRule>
  </conditionalFormatting>
  <conditionalFormatting sqref="I45:AD45">
    <cfRule type="cellIs" dxfId="22465" priority="354" operator="equal">
      <formula>"F"</formula>
    </cfRule>
  </conditionalFormatting>
  <conditionalFormatting sqref="I48:AD48">
    <cfRule type="expression" dxfId="22464" priority="343">
      <formula>$C$2="F"</formula>
    </cfRule>
  </conditionalFormatting>
  <conditionalFormatting sqref="I48:AD48">
    <cfRule type="expression" dxfId="22463" priority="344">
      <formula>$D48="Facturacion"</formula>
    </cfRule>
  </conditionalFormatting>
  <conditionalFormatting sqref="I48:AD48">
    <cfRule type="expression" dxfId="22462" priority="345">
      <formula>$D48="Specialist"</formula>
    </cfRule>
  </conditionalFormatting>
  <conditionalFormatting sqref="I48:AD48">
    <cfRule type="cellIs" dxfId="22461" priority="346" operator="equal">
      <formula>1</formula>
    </cfRule>
  </conditionalFormatting>
  <conditionalFormatting sqref="I48:AD48">
    <cfRule type="expression" dxfId="22460" priority="347">
      <formula>$D48="SSMM"</formula>
    </cfRule>
  </conditionalFormatting>
  <conditionalFormatting sqref="I48:AD48">
    <cfRule type="cellIs" dxfId="22459" priority="348" operator="equal">
      <formula>"F"</formula>
    </cfRule>
  </conditionalFormatting>
  <conditionalFormatting sqref="I101:AD101">
    <cfRule type="expression" dxfId="22458" priority="337">
      <formula>$C$2="F"</formula>
    </cfRule>
  </conditionalFormatting>
  <conditionalFormatting sqref="I101:AD101">
    <cfRule type="expression" dxfId="22457" priority="338">
      <formula>$D101="Facturacion"</formula>
    </cfRule>
  </conditionalFormatting>
  <conditionalFormatting sqref="I101:AD101">
    <cfRule type="expression" dxfId="22456" priority="339">
      <formula>$D101="Specialist"</formula>
    </cfRule>
  </conditionalFormatting>
  <conditionalFormatting sqref="I101:AD101">
    <cfRule type="cellIs" dxfId="22455" priority="340" operator="equal">
      <formula>1</formula>
    </cfRule>
  </conditionalFormatting>
  <conditionalFormatting sqref="I101:AD101">
    <cfRule type="expression" dxfId="22454" priority="341">
      <formula>$D101="SSMM"</formula>
    </cfRule>
  </conditionalFormatting>
  <conditionalFormatting sqref="I101:AD101">
    <cfRule type="cellIs" dxfId="22453" priority="342" operator="equal">
      <formula>"F"</formula>
    </cfRule>
  </conditionalFormatting>
  <conditionalFormatting sqref="I103:AD103">
    <cfRule type="expression" dxfId="22452" priority="331">
      <formula>$C$2="F"</formula>
    </cfRule>
  </conditionalFormatting>
  <conditionalFormatting sqref="I103:AD103">
    <cfRule type="expression" dxfId="22451" priority="332">
      <formula>$D103="Facturacion"</formula>
    </cfRule>
  </conditionalFormatting>
  <conditionalFormatting sqref="I103:AD103">
    <cfRule type="expression" dxfId="22450" priority="333">
      <formula>$D103="Specialist"</formula>
    </cfRule>
  </conditionalFormatting>
  <conditionalFormatting sqref="I103:AD103">
    <cfRule type="cellIs" dxfId="22449" priority="334" operator="equal">
      <formula>1</formula>
    </cfRule>
  </conditionalFormatting>
  <conditionalFormatting sqref="I103:AD103">
    <cfRule type="expression" dxfId="22448" priority="335">
      <formula>$D103="SSMM"</formula>
    </cfRule>
  </conditionalFormatting>
  <conditionalFormatting sqref="I103:AD103">
    <cfRule type="cellIs" dxfId="22447" priority="336" operator="equal">
      <formula>"F"</formula>
    </cfRule>
  </conditionalFormatting>
  <conditionalFormatting sqref="I66:AD66">
    <cfRule type="expression" dxfId="22446" priority="325">
      <formula>$C$2="F"</formula>
    </cfRule>
  </conditionalFormatting>
  <conditionalFormatting sqref="I66:AD66">
    <cfRule type="expression" dxfId="22445" priority="326">
      <formula>$D66="Facturacion"</formula>
    </cfRule>
  </conditionalFormatting>
  <conditionalFormatting sqref="I66:AD66">
    <cfRule type="expression" dxfId="22444" priority="327">
      <formula>$D66="Specialist"</formula>
    </cfRule>
  </conditionalFormatting>
  <conditionalFormatting sqref="I66:AD66">
    <cfRule type="cellIs" dxfId="22443" priority="328" operator="equal">
      <formula>1</formula>
    </cfRule>
  </conditionalFormatting>
  <conditionalFormatting sqref="I66:AD66">
    <cfRule type="expression" dxfId="22442" priority="329">
      <formula>$D66="SSMM"</formula>
    </cfRule>
  </conditionalFormatting>
  <conditionalFormatting sqref="I66:AD66">
    <cfRule type="cellIs" dxfId="22441" priority="330" operator="equal">
      <formula>"F"</formula>
    </cfRule>
  </conditionalFormatting>
  <conditionalFormatting sqref="I87:AD87">
    <cfRule type="expression" dxfId="22440" priority="319">
      <formula>$C$2="F"</formula>
    </cfRule>
  </conditionalFormatting>
  <conditionalFormatting sqref="I87:AD87">
    <cfRule type="expression" dxfId="22439" priority="320">
      <formula>$D87="Facturacion"</formula>
    </cfRule>
  </conditionalFormatting>
  <conditionalFormatting sqref="I87:AD87">
    <cfRule type="expression" dxfId="22438" priority="321">
      <formula>$D87="Specialist"</formula>
    </cfRule>
  </conditionalFormatting>
  <conditionalFormatting sqref="I87:AD87">
    <cfRule type="cellIs" dxfId="22437" priority="322" operator="equal">
      <formula>1</formula>
    </cfRule>
  </conditionalFormatting>
  <conditionalFormatting sqref="I87:AD87">
    <cfRule type="expression" dxfId="22436" priority="323">
      <formula>$D87="SSMM"</formula>
    </cfRule>
  </conditionalFormatting>
  <conditionalFormatting sqref="I87:AD87">
    <cfRule type="cellIs" dxfId="22435" priority="324" operator="equal">
      <formula>"F"</formula>
    </cfRule>
  </conditionalFormatting>
  <conditionalFormatting sqref="I106:AD106">
    <cfRule type="expression" dxfId="22434" priority="313">
      <formula>$C$2="F"</formula>
    </cfRule>
  </conditionalFormatting>
  <conditionalFormatting sqref="I106:AD106">
    <cfRule type="expression" dxfId="22433" priority="314">
      <formula>$D106="Facturacion"</formula>
    </cfRule>
  </conditionalFormatting>
  <conditionalFormatting sqref="I106:AD106">
    <cfRule type="expression" dxfId="22432" priority="315">
      <formula>$D106="Specialist"</formula>
    </cfRule>
  </conditionalFormatting>
  <conditionalFormatting sqref="I106:AD106">
    <cfRule type="cellIs" dxfId="22431" priority="316" operator="equal">
      <formula>1</formula>
    </cfRule>
  </conditionalFormatting>
  <conditionalFormatting sqref="I106:AD106">
    <cfRule type="expression" dxfId="22430" priority="317">
      <formula>$D106="SSMM"</formula>
    </cfRule>
  </conditionalFormatting>
  <conditionalFormatting sqref="I106:AD106">
    <cfRule type="cellIs" dxfId="22429" priority="318" operator="equal">
      <formula>"F"</formula>
    </cfRule>
  </conditionalFormatting>
  <conditionalFormatting sqref="I5:AD5">
    <cfRule type="expression" dxfId="22428" priority="306">
      <formula>$C$2="F"</formula>
    </cfRule>
  </conditionalFormatting>
  <conditionalFormatting sqref="I5:AD5">
    <cfRule type="expression" dxfId="22427" priority="307">
      <formula>$D5="Facturacion"</formula>
    </cfRule>
  </conditionalFormatting>
  <conditionalFormatting sqref="I5:AD5">
    <cfRule type="expression" dxfId="22426" priority="308">
      <formula>$D5="Specialist"</formula>
    </cfRule>
  </conditionalFormatting>
  <conditionalFormatting sqref="I5:AD5">
    <cfRule type="cellIs" dxfId="22425" priority="309" operator="equal">
      <formula>1</formula>
    </cfRule>
  </conditionalFormatting>
  <conditionalFormatting sqref="I5:AD5">
    <cfRule type="expression" dxfId="22424" priority="310">
      <formula>$D5="SSMM"</formula>
    </cfRule>
  </conditionalFormatting>
  <conditionalFormatting sqref="I5:AD5">
    <cfRule type="cellIs" dxfId="22423" priority="311" operator="equal">
      <formula>"F"</formula>
    </cfRule>
  </conditionalFormatting>
  <conditionalFormatting sqref="AC19:AD19">
    <cfRule type="expression" dxfId="22422" priority="300">
      <formula>$C$2="F"</formula>
    </cfRule>
  </conditionalFormatting>
  <conditionalFormatting sqref="AC19:AD19">
    <cfRule type="expression" dxfId="22421" priority="301">
      <formula>$D19="Facturacion"</formula>
    </cfRule>
  </conditionalFormatting>
  <conditionalFormatting sqref="AC19:AD19">
    <cfRule type="expression" dxfId="22420" priority="302">
      <formula>$D19="Specialist"</formula>
    </cfRule>
  </conditionalFormatting>
  <conditionalFormatting sqref="AC19:AD19">
    <cfRule type="cellIs" dxfId="22419" priority="303" operator="equal">
      <formula>1</formula>
    </cfRule>
  </conditionalFormatting>
  <conditionalFormatting sqref="AC19:AD19">
    <cfRule type="expression" dxfId="22418" priority="304">
      <formula>$D19="SSMM"</formula>
    </cfRule>
  </conditionalFormatting>
  <conditionalFormatting sqref="AC19:AD19">
    <cfRule type="cellIs" dxfId="22417" priority="305" operator="equal">
      <formula>"F"</formula>
    </cfRule>
  </conditionalFormatting>
  <conditionalFormatting sqref="AB19">
    <cfRule type="expression" dxfId="22416" priority="294">
      <formula>$C$2="F"</formula>
    </cfRule>
  </conditionalFormatting>
  <conditionalFormatting sqref="AB19">
    <cfRule type="expression" dxfId="22415" priority="295">
      <formula>$D19="Facturacion"</formula>
    </cfRule>
  </conditionalFormatting>
  <conditionalFormatting sqref="AB19">
    <cfRule type="expression" dxfId="22414" priority="296">
      <formula>$D19="Specialist"</formula>
    </cfRule>
  </conditionalFormatting>
  <conditionalFormatting sqref="AB19">
    <cfRule type="cellIs" dxfId="22413" priority="297" operator="equal">
      <formula>1</formula>
    </cfRule>
  </conditionalFormatting>
  <conditionalFormatting sqref="AB19">
    <cfRule type="expression" dxfId="22412" priority="298">
      <formula>$D19="SSMM"</formula>
    </cfRule>
  </conditionalFormatting>
  <conditionalFormatting sqref="AB19">
    <cfRule type="cellIs" dxfId="22411" priority="299" operator="equal">
      <formula>"F"</formula>
    </cfRule>
  </conditionalFormatting>
  <conditionalFormatting sqref="AA19">
    <cfRule type="expression" dxfId="22410" priority="288">
      <formula>$C$2="F"</formula>
    </cfRule>
  </conditionalFormatting>
  <conditionalFormatting sqref="AA19">
    <cfRule type="expression" dxfId="22409" priority="289">
      <formula>$D19="Facturacion"</formula>
    </cfRule>
  </conditionalFormatting>
  <conditionalFormatting sqref="AA19">
    <cfRule type="expression" dxfId="22408" priority="290">
      <formula>$D19="Specialist"</formula>
    </cfRule>
  </conditionalFormatting>
  <conditionalFormatting sqref="AA19">
    <cfRule type="cellIs" dxfId="22407" priority="291" operator="equal">
      <formula>1</formula>
    </cfRule>
  </conditionalFormatting>
  <conditionalFormatting sqref="AA19">
    <cfRule type="expression" dxfId="22406" priority="292">
      <formula>$D19="SSMM"</formula>
    </cfRule>
  </conditionalFormatting>
  <conditionalFormatting sqref="AA19">
    <cfRule type="cellIs" dxfId="22405" priority="293" operator="equal">
      <formula>"F"</formula>
    </cfRule>
  </conditionalFormatting>
  <conditionalFormatting sqref="I19:W19">
    <cfRule type="expression" dxfId="22404" priority="278">
      <formula>$C$78="F"</formula>
    </cfRule>
  </conditionalFormatting>
  <conditionalFormatting sqref="I19:W19">
    <cfRule type="expression" dxfId="22403" priority="279">
      <formula>$C$59="F"</formula>
    </cfRule>
  </conditionalFormatting>
  <conditionalFormatting sqref="I19:W19">
    <cfRule type="expression" dxfId="22402" priority="280">
      <formula>$C$40="F"</formula>
    </cfRule>
  </conditionalFormatting>
  <conditionalFormatting sqref="I19:W19">
    <cfRule type="expression" dxfId="22401" priority="281">
      <formula>$C$21="F"</formula>
    </cfRule>
  </conditionalFormatting>
  <conditionalFormatting sqref="I19:Z19">
    <cfRule type="expression" dxfId="22400" priority="282">
      <formula>$C$2="F"</formula>
    </cfRule>
  </conditionalFormatting>
  <conditionalFormatting sqref="I19:Z19">
    <cfRule type="expression" dxfId="22399" priority="283">
      <formula>$D19="Facturacion"</formula>
    </cfRule>
  </conditionalFormatting>
  <conditionalFormatting sqref="I19:Z19">
    <cfRule type="expression" dxfId="22398" priority="284">
      <formula>$D19="Specialist"</formula>
    </cfRule>
  </conditionalFormatting>
  <conditionalFormatting sqref="I19:Z19">
    <cfRule type="cellIs" dxfId="22397" priority="285" operator="equal">
      <formula>1</formula>
    </cfRule>
  </conditionalFormatting>
  <conditionalFormatting sqref="I19:Z19">
    <cfRule type="expression" dxfId="22396" priority="286">
      <formula>$D19="SSMM"</formula>
    </cfRule>
  </conditionalFormatting>
  <conditionalFormatting sqref="I19:Z19">
    <cfRule type="cellIs" dxfId="22395" priority="287" operator="equal">
      <formula>"F"</formula>
    </cfRule>
  </conditionalFormatting>
  <conditionalFormatting sqref="AC18:AD18">
    <cfRule type="expression" dxfId="22394" priority="272">
      <formula>$C$2="F"</formula>
    </cfRule>
  </conditionalFormatting>
  <conditionalFormatting sqref="AC18:AD18">
    <cfRule type="expression" dxfId="22393" priority="273">
      <formula>$D18="Facturacion"</formula>
    </cfRule>
  </conditionalFormatting>
  <conditionalFormatting sqref="AC18:AD18">
    <cfRule type="expression" dxfId="22392" priority="274">
      <formula>$D18="Specialist"</formula>
    </cfRule>
  </conditionalFormatting>
  <conditionalFormatting sqref="AC18:AD18">
    <cfRule type="cellIs" dxfId="22391" priority="275" operator="equal">
      <formula>1</formula>
    </cfRule>
  </conditionalFormatting>
  <conditionalFormatting sqref="AC18:AD18">
    <cfRule type="expression" dxfId="22390" priority="276">
      <formula>$D18="SSMM"</formula>
    </cfRule>
  </conditionalFormatting>
  <conditionalFormatting sqref="AC18:AD18">
    <cfRule type="cellIs" dxfId="22389" priority="277" operator="equal">
      <formula>"F"</formula>
    </cfRule>
  </conditionalFormatting>
  <conditionalFormatting sqref="I18:AB18">
    <cfRule type="expression" dxfId="22388" priority="266">
      <formula>$C$2="F"</formula>
    </cfRule>
  </conditionalFormatting>
  <conditionalFormatting sqref="I18:AB18">
    <cfRule type="expression" dxfId="22387" priority="267">
      <formula>$D18="Facturacion"</formula>
    </cfRule>
  </conditionalFormatting>
  <conditionalFormatting sqref="I18:AB18">
    <cfRule type="expression" dxfId="22386" priority="268">
      <formula>$D18="Specialist"</formula>
    </cfRule>
  </conditionalFormatting>
  <conditionalFormatting sqref="I18:AB18">
    <cfRule type="cellIs" dxfId="22385" priority="269" operator="equal">
      <formula>1</formula>
    </cfRule>
  </conditionalFormatting>
  <conditionalFormatting sqref="I18:AB18">
    <cfRule type="expression" dxfId="22384" priority="270">
      <formula>$D18="SSMM"</formula>
    </cfRule>
  </conditionalFormatting>
  <conditionalFormatting sqref="I18:AB18">
    <cfRule type="cellIs" dxfId="22383" priority="271" operator="equal">
      <formula>"F"</formula>
    </cfRule>
  </conditionalFormatting>
  <conditionalFormatting sqref="I18:P18">
    <cfRule type="expression" dxfId="22382" priority="262">
      <formula>$C$78="F"</formula>
    </cfRule>
  </conditionalFormatting>
  <conditionalFormatting sqref="I18:P18">
    <cfRule type="expression" dxfId="22381" priority="263">
      <formula>$C$59="F"</formula>
    </cfRule>
  </conditionalFormatting>
  <conditionalFormatting sqref="I18:P18">
    <cfRule type="expression" dxfId="22380" priority="264">
      <formula>$C$40="F"</formula>
    </cfRule>
  </conditionalFormatting>
  <conditionalFormatting sqref="I18:P18">
    <cfRule type="expression" dxfId="22379" priority="265">
      <formula>$C$21="F"</formula>
    </cfRule>
  </conditionalFormatting>
  <conditionalFormatting sqref="AC38:AD38">
    <cfRule type="expression" dxfId="22378" priority="256">
      <formula>$C$2="F"</formula>
    </cfRule>
  </conditionalFormatting>
  <conditionalFormatting sqref="AC38:AD38">
    <cfRule type="expression" dxfId="22377" priority="257">
      <formula>$D38="Facturacion"</formula>
    </cfRule>
  </conditionalFormatting>
  <conditionalFormatting sqref="AC38:AD38">
    <cfRule type="expression" dxfId="22376" priority="258">
      <formula>$D38="Specialist"</formula>
    </cfRule>
  </conditionalFormatting>
  <conditionalFormatting sqref="AC38:AD38">
    <cfRule type="cellIs" dxfId="22375" priority="259" operator="equal">
      <formula>1</formula>
    </cfRule>
  </conditionalFormatting>
  <conditionalFormatting sqref="AC38:AD38">
    <cfRule type="expression" dxfId="22374" priority="260">
      <formula>$D38="SSMM"</formula>
    </cfRule>
  </conditionalFormatting>
  <conditionalFormatting sqref="AC38:AD38">
    <cfRule type="cellIs" dxfId="22373" priority="261" operator="equal">
      <formula>"F"</formula>
    </cfRule>
  </conditionalFormatting>
  <conditionalFormatting sqref="AB38">
    <cfRule type="expression" dxfId="22372" priority="250">
      <formula>$C$2="F"</formula>
    </cfRule>
  </conditionalFormatting>
  <conditionalFormatting sqref="AB38">
    <cfRule type="expression" dxfId="22371" priority="251">
      <formula>$D38="Facturacion"</formula>
    </cfRule>
  </conditionalFormatting>
  <conditionalFormatting sqref="AB38">
    <cfRule type="expression" dxfId="22370" priority="252">
      <formula>$D38="Specialist"</formula>
    </cfRule>
  </conditionalFormatting>
  <conditionalFormatting sqref="AB38">
    <cfRule type="cellIs" dxfId="22369" priority="253" operator="equal">
      <formula>1</formula>
    </cfRule>
  </conditionalFormatting>
  <conditionalFormatting sqref="AB38">
    <cfRule type="expression" dxfId="22368" priority="254">
      <formula>$D38="SSMM"</formula>
    </cfRule>
  </conditionalFormatting>
  <conditionalFormatting sqref="AB38">
    <cfRule type="cellIs" dxfId="22367" priority="255" operator="equal">
      <formula>"F"</formula>
    </cfRule>
  </conditionalFormatting>
  <conditionalFormatting sqref="AA38">
    <cfRule type="expression" dxfId="22366" priority="244">
      <formula>$C$2="F"</formula>
    </cfRule>
  </conditionalFormatting>
  <conditionalFormatting sqref="AA38">
    <cfRule type="expression" dxfId="22365" priority="245">
      <formula>$D38="Facturacion"</formula>
    </cfRule>
  </conditionalFormatting>
  <conditionalFormatting sqref="AA38">
    <cfRule type="expression" dxfId="22364" priority="246">
      <formula>$D38="Specialist"</formula>
    </cfRule>
  </conditionalFormatting>
  <conditionalFormatting sqref="AA38">
    <cfRule type="cellIs" dxfId="22363" priority="247" operator="equal">
      <formula>1</formula>
    </cfRule>
  </conditionalFormatting>
  <conditionalFormatting sqref="AA38">
    <cfRule type="expression" dxfId="22362" priority="248">
      <formula>$D38="SSMM"</formula>
    </cfRule>
  </conditionalFormatting>
  <conditionalFormatting sqref="AA38">
    <cfRule type="cellIs" dxfId="22361" priority="249" operator="equal">
      <formula>"F"</formula>
    </cfRule>
  </conditionalFormatting>
  <conditionalFormatting sqref="I38:W38">
    <cfRule type="expression" dxfId="22360" priority="234">
      <formula>$C$78="F"</formula>
    </cfRule>
  </conditionalFormatting>
  <conditionalFormatting sqref="I38:W38">
    <cfRule type="expression" dxfId="22359" priority="235">
      <formula>$C$59="F"</formula>
    </cfRule>
  </conditionalFormatting>
  <conditionalFormatting sqref="I38:W38">
    <cfRule type="expression" dxfId="22358" priority="236">
      <formula>$C$40="F"</formula>
    </cfRule>
  </conditionalFormatting>
  <conditionalFormatting sqref="I38:W38">
    <cfRule type="expression" dxfId="22357" priority="237">
      <formula>$C$21="F"</formula>
    </cfRule>
  </conditionalFormatting>
  <conditionalFormatting sqref="I38:Z38">
    <cfRule type="expression" dxfId="22356" priority="238">
      <formula>$C$2="F"</formula>
    </cfRule>
  </conditionalFormatting>
  <conditionalFormatting sqref="I38:Z38">
    <cfRule type="expression" dxfId="22355" priority="239">
      <formula>$D38="Facturacion"</formula>
    </cfRule>
  </conditionalFormatting>
  <conditionalFormatting sqref="I38:Z38">
    <cfRule type="expression" dxfId="22354" priority="240">
      <formula>$D38="Specialist"</formula>
    </cfRule>
  </conditionalFormatting>
  <conditionalFormatting sqref="I38:Z38">
    <cfRule type="cellIs" dxfId="22353" priority="241" operator="equal">
      <formula>1</formula>
    </cfRule>
  </conditionalFormatting>
  <conditionalFormatting sqref="I38:Z38">
    <cfRule type="expression" dxfId="22352" priority="242">
      <formula>$D38="SSMM"</formula>
    </cfRule>
  </conditionalFormatting>
  <conditionalFormatting sqref="I38:Z38">
    <cfRule type="cellIs" dxfId="22351" priority="243" operator="equal">
      <formula>"F"</formula>
    </cfRule>
  </conditionalFormatting>
  <conditionalFormatting sqref="AC37:AD37">
    <cfRule type="expression" dxfId="22350" priority="228">
      <formula>$C$2="F"</formula>
    </cfRule>
  </conditionalFormatting>
  <conditionalFormatting sqref="AC37:AD37">
    <cfRule type="expression" dxfId="22349" priority="229">
      <formula>$D37="Facturacion"</formula>
    </cfRule>
  </conditionalFormatting>
  <conditionalFormatting sqref="AC37:AD37">
    <cfRule type="expression" dxfId="22348" priority="230">
      <formula>$D37="Specialist"</formula>
    </cfRule>
  </conditionalFormatting>
  <conditionalFormatting sqref="AC37:AD37">
    <cfRule type="cellIs" dxfId="22347" priority="231" operator="equal">
      <formula>1</formula>
    </cfRule>
  </conditionalFormatting>
  <conditionalFormatting sqref="AC37:AD37">
    <cfRule type="expression" dxfId="22346" priority="232">
      <formula>$D37="SSMM"</formula>
    </cfRule>
  </conditionalFormatting>
  <conditionalFormatting sqref="AC37:AD37">
    <cfRule type="cellIs" dxfId="22345" priority="233" operator="equal">
      <formula>"F"</formula>
    </cfRule>
  </conditionalFormatting>
  <conditionalFormatting sqref="I37:AB37">
    <cfRule type="expression" dxfId="22344" priority="222">
      <formula>$C$2="F"</formula>
    </cfRule>
  </conditionalFormatting>
  <conditionalFormatting sqref="I37:AB37">
    <cfRule type="expression" dxfId="22343" priority="223">
      <formula>$D37="Facturacion"</formula>
    </cfRule>
  </conditionalFormatting>
  <conditionalFormatting sqref="I37:AB37">
    <cfRule type="expression" dxfId="22342" priority="224">
      <formula>$D37="Specialist"</formula>
    </cfRule>
  </conditionalFormatting>
  <conditionalFormatting sqref="I37:AB37">
    <cfRule type="cellIs" dxfId="22341" priority="225" operator="equal">
      <formula>1</formula>
    </cfRule>
  </conditionalFormatting>
  <conditionalFormatting sqref="I37:AB37">
    <cfRule type="expression" dxfId="22340" priority="226">
      <formula>$D37="SSMM"</formula>
    </cfRule>
  </conditionalFormatting>
  <conditionalFormatting sqref="I37:AB37">
    <cfRule type="cellIs" dxfId="22339" priority="227" operator="equal">
      <formula>"F"</formula>
    </cfRule>
  </conditionalFormatting>
  <conditionalFormatting sqref="I37:P37">
    <cfRule type="expression" dxfId="22338" priority="218">
      <formula>$C$78="F"</formula>
    </cfRule>
  </conditionalFormatting>
  <conditionalFormatting sqref="I37:P37">
    <cfRule type="expression" dxfId="22337" priority="219">
      <formula>$C$59="F"</formula>
    </cfRule>
  </conditionalFormatting>
  <conditionalFormatting sqref="I37:P37">
    <cfRule type="expression" dxfId="22336" priority="220">
      <formula>$C$40="F"</formula>
    </cfRule>
  </conditionalFormatting>
  <conditionalFormatting sqref="I37:P37">
    <cfRule type="expression" dxfId="22335" priority="221">
      <formula>$C$21="F"</formula>
    </cfRule>
  </conditionalFormatting>
  <conditionalFormatting sqref="AC57:AD57">
    <cfRule type="expression" dxfId="22334" priority="212">
      <formula>$C$2="F"</formula>
    </cfRule>
  </conditionalFormatting>
  <conditionalFormatting sqref="AC57:AD57">
    <cfRule type="expression" dxfId="22333" priority="213">
      <formula>$D57="Facturacion"</formula>
    </cfRule>
  </conditionalFormatting>
  <conditionalFormatting sqref="AC57:AD57">
    <cfRule type="expression" dxfId="22332" priority="214">
      <formula>$D57="Specialist"</formula>
    </cfRule>
  </conditionalFormatting>
  <conditionalFormatting sqref="AC57:AD57">
    <cfRule type="cellIs" dxfId="22331" priority="215" operator="equal">
      <formula>1</formula>
    </cfRule>
  </conditionalFormatting>
  <conditionalFormatting sqref="AC57:AD57">
    <cfRule type="expression" dxfId="22330" priority="216">
      <formula>$D57="SSMM"</formula>
    </cfRule>
  </conditionalFormatting>
  <conditionalFormatting sqref="AC57:AD57">
    <cfRule type="cellIs" dxfId="22329" priority="217" operator="equal">
      <formula>"F"</formula>
    </cfRule>
  </conditionalFormatting>
  <conditionalFormatting sqref="AB57">
    <cfRule type="expression" dxfId="22328" priority="206">
      <formula>$C$2="F"</formula>
    </cfRule>
  </conditionalFormatting>
  <conditionalFormatting sqref="AB57">
    <cfRule type="expression" dxfId="22327" priority="207">
      <formula>$D57="Facturacion"</formula>
    </cfRule>
  </conditionalFormatting>
  <conditionalFormatting sqref="AB57">
    <cfRule type="expression" dxfId="22326" priority="208">
      <formula>$D57="Specialist"</formula>
    </cfRule>
  </conditionalFormatting>
  <conditionalFormatting sqref="AB57">
    <cfRule type="cellIs" dxfId="22325" priority="209" operator="equal">
      <formula>1</formula>
    </cfRule>
  </conditionalFormatting>
  <conditionalFormatting sqref="AB57">
    <cfRule type="expression" dxfId="22324" priority="210">
      <formula>$D57="SSMM"</formula>
    </cfRule>
  </conditionalFormatting>
  <conditionalFormatting sqref="AB57">
    <cfRule type="cellIs" dxfId="22323" priority="211" operator="equal">
      <formula>"F"</formula>
    </cfRule>
  </conditionalFormatting>
  <conditionalFormatting sqref="AA57">
    <cfRule type="expression" dxfId="22322" priority="200">
      <formula>$C$2="F"</formula>
    </cfRule>
  </conditionalFormatting>
  <conditionalFormatting sqref="AA57">
    <cfRule type="expression" dxfId="22321" priority="201">
      <formula>$D57="Facturacion"</formula>
    </cfRule>
  </conditionalFormatting>
  <conditionalFormatting sqref="AA57">
    <cfRule type="expression" dxfId="22320" priority="202">
      <formula>$D57="Specialist"</formula>
    </cfRule>
  </conditionalFormatting>
  <conditionalFormatting sqref="AA57">
    <cfRule type="cellIs" dxfId="22319" priority="203" operator="equal">
      <formula>1</formula>
    </cfRule>
  </conditionalFormatting>
  <conditionalFormatting sqref="AA57">
    <cfRule type="expression" dxfId="22318" priority="204">
      <formula>$D57="SSMM"</formula>
    </cfRule>
  </conditionalFormatting>
  <conditionalFormatting sqref="AA57">
    <cfRule type="cellIs" dxfId="22317" priority="205" operator="equal">
      <formula>"F"</formula>
    </cfRule>
  </conditionalFormatting>
  <conditionalFormatting sqref="I57:W57">
    <cfRule type="expression" dxfId="22316" priority="190">
      <formula>$C$78="F"</formula>
    </cfRule>
  </conditionalFormatting>
  <conditionalFormatting sqref="I57:W57">
    <cfRule type="expression" dxfId="22315" priority="191">
      <formula>$C$59="F"</formula>
    </cfRule>
  </conditionalFormatting>
  <conditionalFormatting sqref="I57:W57">
    <cfRule type="expression" dxfId="22314" priority="192">
      <formula>$C$40="F"</formula>
    </cfRule>
  </conditionalFormatting>
  <conditionalFormatting sqref="I57:W57">
    <cfRule type="expression" dxfId="22313" priority="193">
      <formula>$C$21="F"</formula>
    </cfRule>
  </conditionalFormatting>
  <conditionalFormatting sqref="I57:Z57">
    <cfRule type="expression" dxfId="22312" priority="194">
      <formula>$C$2="F"</formula>
    </cfRule>
  </conditionalFormatting>
  <conditionalFormatting sqref="I57:Z57">
    <cfRule type="expression" dxfId="22311" priority="195">
      <formula>$D57="Facturacion"</formula>
    </cfRule>
  </conditionalFormatting>
  <conditionalFormatting sqref="I57:Z57">
    <cfRule type="expression" dxfId="22310" priority="196">
      <formula>$D57="Specialist"</formula>
    </cfRule>
  </conditionalFormatting>
  <conditionalFormatting sqref="I57:Z57">
    <cfRule type="cellIs" dxfId="22309" priority="197" operator="equal">
      <formula>1</formula>
    </cfRule>
  </conditionalFormatting>
  <conditionalFormatting sqref="I57:Z57">
    <cfRule type="expression" dxfId="22308" priority="198">
      <formula>$D57="SSMM"</formula>
    </cfRule>
  </conditionalFormatting>
  <conditionalFormatting sqref="I57:Z57">
    <cfRule type="cellIs" dxfId="22307" priority="199" operator="equal">
      <formula>"F"</formula>
    </cfRule>
  </conditionalFormatting>
  <conditionalFormatting sqref="AC56:AD56">
    <cfRule type="expression" dxfId="22306" priority="184">
      <formula>$C$2="F"</formula>
    </cfRule>
  </conditionalFormatting>
  <conditionalFormatting sqref="AC56:AD56">
    <cfRule type="expression" dxfId="22305" priority="185">
      <formula>$D56="Facturacion"</formula>
    </cfRule>
  </conditionalFormatting>
  <conditionalFormatting sqref="AC56:AD56">
    <cfRule type="expression" dxfId="22304" priority="186">
      <formula>$D56="Specialist"</formula>
    </cfRule>
  </conditionalFormatting>
  <conditionalFormatting sqref="AC56:AD56">
    <cfRule type="cellIs" dxfId="22303" priority="187" operator="equal">
      <formula>1</formula>
    </cfRule>
  </conditionalFormatting>
  <conditionalFormatting sqref="AC56:AD56">
    <cfRule type="expression" dxfId="22302" priority="188">
      <formula>$D56="SSMM"</formula>
    </cfRule>
  </conditionalFormatting>
  <conditionalFormatting sqref="AC56:AD56">
    <cfRule type="cellIs" dxfId="22301" priority="189" operator="equal">
      <formula>"F"</formula>
    </cfRule>
  </conditionalFormatting>
  <conditionalFormatting sqref="I56:AB56">
    <cfRule type="expression" dxfId="22300" priority="178">
      <formula>$C$2="F"</formula>
    </cfRule>
  </conditionalFormatting>
  <conditionalFormatting sqref="I56:AB56">
    <cfRule type="expression" dxfId="22299" priority="179">
      <formula>$D56="Facturacion"</formula>
    </cfRule>
  </conditionalFormatting>
  <conditionalFormatting sqref="I56:AB56">
    <cfRule type="expression" dxfId="22298" priority="180">
      <formula>$D56="Specialist"</formula>
    </cfRule>
  </conditionalFormatting>
  <conditionalFormatting sqref="I56:AB56">
    <cfRule type="cellIs" dxfId="22297" priority="181" operator="equal">
      <formula>1</formula>
    </cfRule>
  </conditionalFormatting>
  <conditionalFormatting sqref="I56:AB56">
    <cfRule type="expression" dxfId="22296" priority="182">
      <formula>$D56="SSMM"</formula>
    </cfRule>
  </conditionalFormatting>
  <conditionalFormatting sqref="I56:AB56">
    <cfRule type="cellIs" dxfId="22295" priority="183" operator="equal">
      <formula>"F"</formula>
    </cfRule>
  </conditionalFormatting>
  <conditionalFormatting sqref="I56:P56">
    <cfRule type="expression" dxfId="22294" priority="174">
      <formula>$C$78="F"</formula>
    </cfRule>
  </conditionalFormatting>
  <conditionalFormatting sqref="I56:P56">
    <cfRule type="expression" dxfId="22293" priority="175">
      <formula>$C$59="F"</formula>
    </cfRule>
  </conditionalFormatting>
  <conditionalFormatting sqref="I56:P56">
    <cfRule type="expression" dxfId="22292" priority="176">
      <formula>$C$40="F"</formula>
    </cfRule>
  </conditionalFormatting>
  <conditionalFormatting sqref="I56:P56">
    <cfRule type="expression" dxfId="22291" priority="177">
      <formula>$C$21="F"</formula>
    </cfRule>
  </conditionalFormatting>
  <conditionalFormatting sqref="AC76:AD76">
    <cfRule type="expression" dxfId="22290" priority="168">
      <formula>$C$2="F"</formula>
    </cfRule>
  </conditionalFormatting>
  <conditionalFormatting sqref="AC76:AD76">
    <cfRule type="expression" dxfId="22289" priority="169">
      <formula>$D76="Facturacion"</formula>
    </cfRule>
  </conditionalFormatting>
  <conditionalFormatting sqref="AC76:AD76">
    <cfRule type="expression" dxfId="22288" priority="170">
      <formula>$D76="Specialist"</formula>
    </cfRule>
  </conditionalFormatting>
  <conditionalFormatting sqref="AC76:AD76">
    <cfRule type="cellIs" dxfId="22287" priority="171" operator="equal">
      <formula>1</formula>
    </cfRule>
  </conditionalFormatting>
  <conditionalFormatting sqref="AC76:AD76">
    <cfRule type="expression" dxfId="22286" priority="172">
      <formula>$D76="SSMM"</formula>
    </cfRule>
  </conditionalFormatting>
  <conditionalFormatting sqref="AC76:AD76">
    <cfRule type="cellIs" dxfId="22285" priority="173" operator="equal">
      <formula>"F"</formula>
    </cfRule>
  </conditionalFormatting>
  <conditionalFormatting sqref="AB76">
    <cfRule type="expression" dxfId="22284" priority="162">
      <formula>$C$2="F"</formula>
    </cfRule>
  </conditionalFormatting>
  <conditionalFormatting sqref="AB76">
    <cfRule type="expression" dxfId="22283" priority="163">
      <formula>$D76="Facturacion"</formula>
    </cfRule>
  </conditionalFormatting>
  <conditionalFormatting sqref="AB76">
    <cfRule type="expression" dxfId="22282" priority="164">
      <formula>$D76="Specialist"</formula>
    </cfRule>
  </conditionalFormatting>
  <conditionalFormatting sqref="AB76">
    <cfRule type="cellIs" dxfId="22281" priority="165" operator="equal">
      <formula>1</formula>
    </cfRule>
  </conditionalFormatting>
  <conditionalFormatting sqref="AB76">
    <cfRule type="expression" dxfId="22280" priority="166">
      <formula>$D76="SSMM"</formula>
    </cfRule>
  </conditionalFormatting>
  <conditionalFormatting sqref="AB76">
    <cfRule type="cellIs" dxfId="22279" priority="167" operator="equal">
      <formula>"F"</formula>
    </cfRule>
  </conditionalFormatting>
  <conditionalFormatting sqref="AA76">
    <cfRule type="expression" dxfId="22278" priority="156">
      <formula>$C$2="F"</formula>
    </cfRule>
  </conditionalFormatting>
  <conditionalFormatting sqref="AA76">
    <cfRule type="expression" dxfId="22277" priority="157">
      <formula>$D76="Facturacion"</formula>
    </cfRule>
  </conditionalFormatting>
  <conditionalFormatting sqref="AA76">
    <cfRule type="expression" dxfId="22276" priority="158">
      <formula>$D76="Specialist"</formula>
    </cfRule>
  </conditionalFormatting>
  <conditionalFormatting sqref="AA76">
    <cfRule type="cellIs" dxfId="22275" priority="159" operator="equal">
      <formula>1</formula>
    </cfRule>
  </conditionalFormatting>
  <conditionalFormatting sqref="AA76">
    <cfRule type="expression" dxfId="22274" priority="160">
      <formula>$D76="SSMM"</formula>
    </cfRule>
  </conditionalFormatting>
  <conditionalFormatting sqref="AA76">
    <cfRule type="cellIs" dxfId="22273" priority="161" operator="equal">
      <formula>"F"</formula>
    </cfRule>
  </conditionalFormatting>
  <conditionalFormatting sqref="I76:W76">
    <cfRule type="expression" dxfId="22272" priority="146">
      <formula>$C$78="F"</formula>
    </cfRule>
  </conditionalFormatting>
  <conditionalFormatting sqref="I76:W76">
    <cfRule type="expression" dxfId="22271" priority="147">
      <formula>$C$59="F"</formula>
    </cfRule>
  </conditionalFormatting>
  <conditionalFormatting sqref="I76:W76">
    <cfRule type="expression" dxfId="22270" priority="148">
      <formula>$C$40="F"</formula>
    </cfRule>
  </conditionalFormatting>
  <conditionalFormatting sqref="I76:W76">
    <cfRule type="expression" dxfId="22269" priority="149">
      <formula>$C$21="F"</formula>
    </cfRule>
  </conditionalFormatting>
  <conditionalFormatting sqref="I76:Z76">
    <cfRule type="expression" dxfId="22268" priority="150">
      <formula>$C$2="F"</formula>
    </cfRule>
  </conditionalFormatting>
  <conditionalFormatting sqref="I76:Z76">
    <cfRule type="expression" dxfId="22267" priority="151">
      <formula>$D76="Facturacion"</formula>
    </cfRule>
  </conditionalFormatting>
  <conditionalFormatting sqref="I76:Z76">
    <cfRule type="expression" dxfId="22266" priority="152">
      <formula>$D76="Specialist"</formula>
    </cfRule>
  </conditionalFormatting>
  <conditionalFormatting sqref="I76:Z76">
    <cfRule type="cellIs" dxfId="22265" priority="153" operator="equal">
      <formula>1</formula>
    </cfRule>
  </conditionalFormatting>
  <conditionalFormatting sqref="I76:Z76">
    <cfRule type="expression" dxfId="22264" priority="154">
      <formula>$D76="SSMM"</formula>
    </cfRule>
  </conditionalFormatting>
  <conditionalFormatting sqref="I76:Z76">
    <cfRule type="cellIs" dxfId="22263" priority="155" operator="equal">
      <formula>"F"</formula>
    </cfRule>
  </conditionalFormatting>
  <conditionalFormatting sqref="AC75:AD75">
    <cfRule type="expression" dxfId="22262" priority="140">
      <formula>$C$2="F"</formula>
    </cfRule>
  </conditionalFormatting>
  <conditionalFormatting sqref="AC75:AD75">
    <cfRule type="expression" dxfId="22261" priority="141">
      <formula>$D75="Facturacion"</formula>
    </cfRule>
  </conditionalFormatting>
  <conditionalFormatting sqref="AC75:AD75">
    <cfRule type="expression" dxfId="22260" priority="142">
      <formula>$D75="Specialist"</formula>
    </cfRule>
  </conditionalFormatting>
  <conditionalFormatting sqref="AC75:AD75">
    <cfRule type="cellIs" dxfId="22259" priority="143" operator="equal">
      <formula>1</formula>
    </cfRule>
  </conditionalFormatting>
  <conditionalFormatting sqref="AC75:AD75">
    <cfRule type="expression" dxfId="22258" priority="144">
      <formula>$D75="SSMM"</formula>
    </cfRule>
  </conditionalFormatting>
  <conditionalFormatting sqref="AC75:AD75">
    <cfRule type="cellIs" dxfId="22257" priority="145" operator="equal">
      <formula>"F"</formula>
    </cfRule>
  </conditionalFormatting>
  <conditionalFormatting sqref="I75:AB75">
    <cfRule type="expression" dxfId="22256" priority="134">
      <formula>$C$2="F"</formula>
    </cfRule>
  </conditionalFormatting>
  <conditionalFormatting sqref="I75:AB75">
    <cfRule type="expression" dxfId="22255" priority="135">
      <formula>$D75="Facturacion"</formula>
    </cfRule>
  </conditionalFormatting>
  <conditionalFormatting sqref="I75:AB75">
    <cfRule type="expression" dxfId="22254" priority="136">
      <formula>$D75="Specialist"</formula>
    </cfRule>
  </conditionalFormatting>
  <conditionalFormatting sqref="I75:AB75">
    <cfRule type="cellIs" dxfId="22253" priority="137" operator="equal">
      <formula>1</formula>
    </cfRule>
  </conditionalFormatting>
  <conditionalFormatting sqref="I75:AB75">
    <cfRule type="expression" dxfId="22252" priority="138">
      <formula>$D75="SSMM"</formula>
    </cfRule>
  </conditionalFormatting>
  <conditionalFormatting sqref="I75:AB75">
    <cfRule type="cellIs" dxfId="22251" priority="139" operator="equal">
      <formula>"F"</formula>
    </cfRule>
  </conditionalFormatting>
  <conditionalFormatting sqref="I75:P75">
    <cfRule type="expression" dxfId="22250" priority="130">
      <formula>$C$78="F"</formula>
    </cfRule>
  </conditionalFormatting>
  <conditionalFormatting sqref="I75:P75">
    <cfRule type="expression" dxfId="22249" priority="131">
      <formula>$C$59="F"</formula>
    </cfRule>
  </conditionalFormatting>
  <conditionalFormatting sqref="I75:P75">
    <cfRule type="expression" dxfId="22248" priority="132">
      <formula>$C$40="F"</formula>
    </cfRule>
  </conditionalFormatting>
  <conditionalFormatting sqref="I75:P75">
    <cfRule type="expression" dxfId="22247" priority="133">
      <formula>$C$21="F"</formula>
    </cfRule>
  </conditionalFormatting>
  <conditionalFormatting sqref="AC95:AD95">
    <cfRule type="expression" dxfId="22246" priority="124">
      <formula>$C$2="F"</formula>
    </cfRule>
  </conditionalFormatting>
  <conditionalFormatting sqref="AC95:AD95">
    <cfRule type="expression" dxfId="22245" priority="125">
      <formula>$D95="Facturacion"</formula>
    </cfRule>
  </conditionalFormatting>
  <conditionalFormatting sqref="AC95:AD95">
    <cfRule type="expression" dxfId="22244" priority="126">
      <formula>$D95="Specialist"</formula>
    </cfRule>
  </conditionalFormatting>
  <conditionalFormatting sqref="AC95:AD95">
    <cfRule type="cellIs" dxfId="22243" priority="127" operator="equal">
      <formula>1</formula>
    </cfRule>
  </conditionalFormatting>
  <conditionalFormatting sqref="AC95:AD95">
    <cfRule type="expression" dxfId="22242" priority="128">
      <formula>$D95="SSMM"</formula>
    </cfRule>
  </conditionalFormatting>
  <conditionalFormatting sqref="AC95:AD95">
    <cfRule type="cellIs" dxfId="22241" priority="129" operator="equal">
      <formula>"F"</formula>
    </cfRule>
  </conditionalFormatting>
  <conditionalFormatting sqref="AB95">
    <cfRule type="expression" dxfId="22240" priority="118">
      <formula>$C$2="F"</formula>
    </cfRule>
  </conditionalFormatting>
  <conditionalFormatting sqref="AB95">
    <cfRule type="expression" dxfId="22239" priority="119">
      <formula>$D95="Facturacion"</formula>
    </cfRule>
  </conditionalFormatting>
  <conditionalFormatting sqref="AB95">
    <cfRule type="expression" dxfId="22238" priority="120">
      <formula>$D95="Specialist"</formula>
    </cfRule>
  </conditionalFormatting>
  <conditionalFormatting sqref="AB95">
    <cfRule type="cellIs" dxfId="22237" priority="121" operator="equal">
      <formula>1</formula>
    </cfRule>
  </conditionalFormatting>
  <conditionalFormatting sqref="AB95">
    <cfRule type="expression" dxfId="22236" priority="122">
      <formula>$D95="SSMM"</formula>
    </cfRule>
  </conditionalFormatting>
  <conditionalFormatting sqref="AB95">
    <cfRule type="cellIs" dxfId="22235" priority="123" operator="equal">
      <formula>"F"</formula>
    </cfRule>
  </conditionalFormatting>
  <conditionalFormatting sqref="AA95">
    <cfRule type="expression" dxfId="22234" priority="112">
      <formula>$C$2="F"</formula>
    </cfRule>
  </conditionalFormatting>
  <conditionalFormatting sqref="AA95">
    <cfRule type="expression" dxfId="22233" priority="113">
      <formula>$D95="Facturacion"</formula>
    </cfRule>
  </conditionalFormatting>
  <conditionalFormatting sqref="AA95">
    <cfRule type="expression" dxfId="22232" priority="114">
      <formula>$D95="Specialist"</formula>
    </cfRule>
  </conditionalFormatting>
  <conditionalFormatting sqref="AA95">
    <cfRule type="cellIs" dxfId="22231" priority="115" operator="equal">
      <formula>1</formula>
    </cfRule>
  </conditionalFormatting>
  <conditionalFormatting sqref="AA95">
    <cfRule type="expression" dxfId="22230" priority="116">
      <formula>$D95="SSMM"</formula>
    </cfRule>
  </conditionalFormatting>
  <conditionalFormatting sqref="AA95">
    <cfRule type="cellIs" dxfId="22229" priority="117" operator="equal">
      <formula>"F"</formula>
    </cfRule>
  </conditionalFormatting>
  <conditionalFormatting sqref="I95:W95">
    <cfRule type="expression" dxfId="22228" priority="102">
      <formula>$C$78="F"</formula>
    </cfRule>
  </conditionalFormatting>
  <conditionalFormatting sqref="I95:W95">
    <cfRule type="expression" dxfId="22227" priority="103">
      <formula>$C$59="F"</formula>
    </cfRule>
  </conditionalFormatting>
  <conditionalFormatting sqref="I95:W95">
    <cfRule type="expression" dxfId="22226" priority="104">
      <formula>$C$40="F"</formula>
    </cfRule>
  </conditionalFormatting>
  <conditionalFormatting sqref="I95:W95">
    <cfRule type="expression" dxfId="22225" priority="105">
      <formula>$C$21="F"</formula>
    </cfRule>
  </conditionalFormatting>
  <conditionalFormatting sqref="I95:Z95">
    <cfRule type="expression" dxfId="22224" priority="106">
      <formula>$C$2="F"</formula>
    </cfRule>
  </conditionalFormatting>
  <conditionalFormatting sqref="I95:Z95">
    <cfRule type="expression" dxfId="22223" priority="107">
      <formula>$D95="Facturacion"</formula>
    </cfRule>
  </conditionalFormatting>
  <conditionalFormatting sqref="I95:Z95">
    <cfRule type="expression" dxfId="22222" priority="108">
      <formula>$D95="Specialist"</formula>
    </cfRule>
  </conditionalFormatting>
  <conditionalFormatting sqref="I95:Z95">
    <cfRule type="cellIs" dxfId="22221" priority="109" operator="equal">
      <formula>1</formula>
    </cfRule>
  </conditionalFormatting>
  <conditionalFormatting sqref="I95:Z95">
    <cfRule type="expression" dxfId="22220" priority="110">
      <formula>$D95="SSMM"</formula>
    </cfRule>
  </conditionalFormatting>
  <conditionalFormatting sqref="I95:Z95">
    <cfRule type="cellIs" dxfId="22219" priority="111" operator="equal">
      <formula>"F"</formula>
    </cfRule>
  </conditionalFormatting>
  <conditionalFormatting sqref="AC94:AD94">
    <cfRule type="expression" dxfId="22218" priority="96">
      <formula>$C$2="F"</formula>
    </cfRule>
  </conditionalFormatting>
  <conditionalFormatting sqref="AC94:AD94">
    <cfRule type="expression" dxfId="22217" priority="97">
      <formula>$D94="Facturacion"</formula>
    </cfRule>
  </conditionalFormatting>
  <conditionalFormatting sqref="AC94:AD94">
    <cfRule type="expression" dxfId="22216" priority="98">
      <formula>$D94="Specialist"</formula>
    </cfRule>
  </conditionalFormatting>
  <conditionalFormatting sqref="AC94:AD94">
    <cfRule type="cellIs" dxfId="22215" priority="99" operator="equal">
      <formula>1</formula>
    </cfRule>
  </conditionalFormatting>
  <conditionalFormatting sqref="AC94:AD94">
    <cfRule type="expression" dxfId="22214" priority="100">
      <formula>$D94="SSMM"</formula>
    </cfRule>
  </conditionalFormatting>
  <conditionalFormatting sqref="AC94:AD94">
    <cfRule type="cellIs" dxfId="22213" priority="101" operator="equal">
      <formula>"F"</formula>
    </cfRule>
  </conditionalFormatting>
  <conditionalFormatting sqref="I94:AB94">
    <cfRule type="expression" dxfId="22212" priority="90">
      <formula>$C$2="F"</formula>
    </cfRule>
  </conditionalFormatting>
  <conditionalFormatting sqref="I94:AB94">
    <cfRule type="expression" dxfId="22211" priority="91">
      <formula>$D94="Facturacion"</formula>
    </cfRule>
  </conditionalFormatting>
  <conditionalFormatting sqref="I94:AB94">
    <cfRule type="expression" dxfId="22210" priority="92">
      <formula>$D94="Specialist"</formula>
    </cfRule>
  </conditionalFormatting>
  <conditionalFormatting sqref="I94:AB94">
    <cfRule type="cellIs" dxfId="22209" priority="93" operator="equal">
      <formula>1</formula>
    </cfRule>
  </conditionalFormatting>
  <conditionalFormatting sqref="I94:AB94">
    <cfRule type="expression" dxfId="22208" priority="94">
      <formula>$D94="SSMM"</formula>
    </cfRule>
  </conditionalFormatting>
  <conditionalFormatting sqref="I94:AB94">
    <cfRule type="cellIs" dxfId="22207" priority="95" operator="equal">
      <formula>"F"</formula>
    </cfRule>
  </conditionalFormatting>
  <conditionalFormatting sqref="I94:P94">
    <cfRule type="expression" dxfId="22206" priority="86">
      <formula>$C$78="F"</formula>
    </cfRule>
  </conditionalFormatting>
  <conditionalFormatting sqref="I94:P94">
    <cfRule type="expression" dxfId="22205" priority="87">
      <formula>$C$59="F"</formula>
    </cfRule>
  </conditionalFormatting>
  <conditionalFormatting sqref="I94:P94">
    <cfRule type="expression" dxfId="22204" priority="88">
      <formula>$C$40="F"</formula>
    </cfRule>
  </conditionalFormatting>
  <conditionalFormatting sqref="I94:P94">
    <cfRule type="expression" dxfId="22203" priority="89">
      <formula>$C$21="F"</formula>
    </cfRule>
  </conditionalFormatting>
  <conditionalFormatting sqref="I17:W17">
    <cfRule type="expression" dxfId="22202" priority="76">
      <formula>$C$78="F"</formula>
    </cfRule>
  </conditionalFormatting>
  <conditionalFormatting sqref="I17:W17">
    <cfRule type="expression" dxfId="22201" priority="77">
      <formula>$C$59="F"</formula>
    </cfRule>
  </conditionalFormatting>
  <conditionalFormatting sqref="I17:W17">
    <cfRule type="expression" dxfId="22200" priority="78">
      <formula>$C$40="F"</formula>
    </cfRule>
  </conditionalFormatting>
  <conditionalFormatting sqref="I17:W17">
    <cfRule type="expression" dxfId="22199" priority="79">
      <formula>$C$21="F"</formula>
    </cfRule>
  </conditionalFormatting>
  <conditionalFormatting sqref="I17:Z17">
    <cfRule type="expression" dxfId="22198" priority="80">
      <formula>$C$2="F"</formula>
    </cfRule>
  </conditionalFormatting>
  <conditionalFormatting sqref="I17:Z17">
    <cfRule type="expression" dxfId="22197" priority="81">
      <formula>$D17="Facturacion"</formula>
    </cfRule>
  </conditionalFormatting>
  <conditionalFormatting sqref="I17:Z17">
    <cfRule type="expression" dxfId="22196" priority="82">
      <formula>$D17="Specialist"</formula>
    </cfRule>
  </conditionalFormatting>
  <conditionalFormatting sqref="I17:Z17">
    <cfRule type="cellIs" dxfId="22195" priority="83" operator="equal">
      <formula>1</formula>
    </cfRule>
  </conditionalFormatting>
  <conditionalFormatting sqref="I17:Z17">
    <cfRule type="expression" dxfId="22194" priority="84">
      <formula>$D17="SSMM"</formula>
    </cfRule>
  </conditionalFormatting>
  <conditionalFormatting sqref="I17:Z17">
    <cfRule type="cellIs" dxfId="22193" priority="85" operator="equal">
      <formula>"F"</formula>
    </cfRule>
  </conditionalFormatting>
  <conditionalFormatting sqref="I36:W36">
    <cfRule type="expression" dxfId="22192" priority="66">
      <formula>$C$78="F"</formula>
    </cfRule>
  </conditionalFormatting>
  <conditionalFormatting sqref="I36:W36">
    <cfRule type="expression" dxfId="22191" priority="67">
      <formula>$C$59="F"</formula>
    </cfRule>
  </conditionalFormatting>
  <conditionalFormatting sqref="I36:W36">
    <cfRule type="expression" dxfId="22190" priority="68">
      <formula>$C$40="F"</formula>
    </cfRule>
  </conditionalFormatting>
  <conditionalFormatting sqref="I36:W36">
    <cfRule type="expression" dxfId="22189" priority="69">
      <formula>$C$21="F"</formula>
    </cfRule>
  </conditionalFormatting>
  <conditionalFormatting sqref="I36:Z36">
    <cfRule type="expression" dxfId="22188" priority="70">
      <formula>$C$2="F"</formula>
    </cfRule>
  </conditionalFormatting>
  <conditionalFormatting sqref="I36:Z36">
    <cfRule type="expression" dxfId="22187" priority="71">
      <formula>$D36="Facturacion"</formula>
    </cfRule>
  </conditionalFormatting>
  <conditionalFormatting sqref="I36:Z36">
    <cfRule type="expression" dxfId="22186" priority="72">
      <formula>$D36="Specialist"</formula>
    </cfRule>
  </conditionalFormatting>
  <conditionalFormatting sqref="I36:Z36">
    <cfRule type="cellIs" dxfId="22185" priority="73" operator="equal">
      <formula>1</formula>
    </cfRule>
  </conditionalFormatting>
  <conditionalFormatting sqref="I36:Z36">
    <cfRule type="expression" dxfId="22184" priority="74">
      <formula>$D36="SSMM"</formula>
    </cfRule>
  </conditionalFormatting>
  <conditionalFormatting sqref="I36:Z36">
    <cfRule type="cellIs" dxfId="22183" priority="75" operator="equal">
      <formula>"F"</formula>
    </cfRule>
  </conditionalFormatting>
  <conditionalFormatting sqref="I55:W55">
    <cfRule type="expression" dxfId="22182" priority="56">
      <formula>$C$78="F"</formula>
    </cfRule>
  </conditionalFormatting>
  <conditionalFormatting sqref="I55:W55">
    <cfRule type="expression" dxfId="22181" priority="57">
      <formula>$C$59="F"</formula>
    </cfRule>
  </conditionalFormatting>
  <conditionalFormatting sqref="I55:W55">
    <cfRule type="expression" dxfId="22180" priority="58">
      <formula>$C$40="F"</formula>
    </cfRule>
  </conditionalFormatting>
  <conditionalFormatting sqref="I55:W55">
    <cfRule type="expression" dxfId="22179" priority="59">
      <formula>$C$21="F"</formula>
    </cfRule>
  </conditionalFormatting>
  <conditionalFormatting sqref="I55:Z55">
    <cfRule type="expression" dxfId="22178" priority="60">
      <formula>$C$2="F"</formula>
    </cfRule>
  </conditionalFormatting>
  <conditionalFormatting sqref="I55:Z55">
    <cfRule type="expression" dxfId="22177" priority="61">
      <formula>$D55="Facturacion"</formula>
    </cfRule>
  </conditionalFormatting>
  <conditionalFormatting sqref="I55:Z55">
    <cfRule type="expression" dxfId="22176" priority="62">
      <formula>$D55="Specialist"</formula>
    </cfRule>
  </conditionalFormatting>
  <conditionalFormatting sqref="I55:Z55">
    <cfRule type="cellIs" dxfId="22175" priority="63" operator="equal">
      <formula>1</formula>
    </cfRule>
  </conditionalFormatting>
  <conditionalFormatting sqref="I55:Z55">
    <cfRule type="expression" dxfId="22174" priority="64">
      <formula>$D55="SSMM"</formula>
    </cfRule>
  </conditionalFormatting>
  <conditionalFormatting sqref="I55:Z55">
    <cfRule type="cellIs" dxfId="22173" priority="65" operator="equal">
      <formula>"F"</formula>
    </cfRule>
  </conditionalFormatting>
  <conditionalFormatting sqref="I74:W74">
    <cfRule type="expression" dxfId="22172" priority="46">
      <formula>$C$78="F"</formula>
    </cfRule>
  </conditionalFormatting>
  <conditionalFormatting sqref="I74:W74">
    <cfRule type="expression" dxfId="22171" priority="47">
      <formula>$C$59="F"</formula>
    </cfRule>
  </conditionalFormatting>
  <conditionalFormatting sqref="I74:W74">
    <cfRule type="expression" dxfId="22170" priority="48">
      <formula>$C$40="F"</formula>
    </cfRule>
  </conditionalFormatting>
  <conditionalFormatting sqref="I74:W74">
    <cfRule type="expression" dxfId="22169" priority="49">
      <formula>$C$21="F"</formula>
    </cfRule>
  </conditionalFormatting>
  <conditionalFormatting sqref="I74:Z74">
    <cfRule type="expression" dxfId="22168" priority="50">
      <formula>$C$2="F"</formula>
    </cfRule>
  </conditionalFormatting>
  <conditionalFormatting sqref="I74:Z74">
    <cfRule type="expression" dxfId="22167" priority="51">
      <formula>$D74="Facturacion"</formula>
    </cfRule>
  </conditionalFormatting>
  <conditionalFormatting sqref="I74:Z74">
    <cfRule type="expression" dxfId="22166" priority="52">
      <formula>$D74="Specialist"</formula>
    </cfRule>
  </conditionalFormatting>
  <conditionalFormatting sqref="I74:Z74">
    <cfRule type="cellIs" dxfId="22165" priority="53" operator="equal">
      <formula>1</formula>
    </cfRule>
  </conditionalFormatting>
  <conditionalFormatting sqref="I74:Z74">
    <cfRule type="expression" dxfId="22164" priority="54">
      <formula>$D74="SSMM"</formula>
    </cfRule>
  </conditionalFormatting>
  <conditionalFormatting sqref="I74:Z74">
    <cfRule type="cellIs" dxfId="22163" priority="55" operator="equal">
      <formula>"F"</formula>
    </cfRule>
  </conditionalFormatting>
  <conditionalFormatting sqref="I93:W93">
    <cfRule type="expression" dxfId="22162" priority="36">
      <formula>$C$78="F"</formula>
    </cfRule>
  </conditionalFormatting>
  <conditionalFormatting sqref="I93:W93">
    <cfRule type="expression" dxfId="22161" priority="37">
      <formula>$C$59="F"</formula>
    </cfRule>
  </conditionalFormatting>
  <conditionalFormatting sqref="I93:W93">
    <cfRule type="expression" dxfId="22160" priority="38">
      <formula>$C$40="F"</formula>
    </cfRule>
  </conditionalFormatting>
  <conditionalFormatting sqref="I93:W93">
    <cfRule type="expression" dxfId="22159" priority="39">
      <formula>$C$21="F"</formula>
    </cfRule>
  </conditionalFormatting>
  <conditionalFormatting sqref="I93:Z93">
    <cfRule type="expression" dxfId="22158" priority="40">
      <formula>$C$2="F"</formula>
    </cfRule>
  </conditionalFormatting>
  <conditionalFormatting sqref="I93:Z93">
    <cfRule type="expression" dxfId="22157" priority="41">
      <formula>$D93="Facturacion"</formula>
    </cfRule>
  </conditionalFormatting>
  <conditionalFormatting sqref="I93:Z93">
    <cfRule type="expression" dxfId="22156" priority="42">
      <formula>$D93="Specialist"</formula>
    </cfRule>
  </conditionalFormatting>
  <conditionalFormatting sqref="I93:Z93">
    <cfRule type="cellIs" dxfId="22155" priority="43" operator="equal">
      <formula>1</formula>
    </cfRule>
  </conditionalFormatting>
  <conditionalFormatting sqref="I93:Z93">
    <cfRule type="expression" dxfId="22154" priority="44">
      <formula>$D93="SSMM"</formula>
    </cfRule>
  </conditionalFormatting>
  <conditionalFormatting sqref="I93:Z93">
    <cfRule type="cellIs" dxfId="22153" priority="45" operator="equal">
      <formula>"F"</formula>
    </cfRule>
  </conditionalFormatting>
  <conditionalFormatting sqref="M43:AD43">
    <cfRule type="expression" dxfId="22152" priority="30">
      <formula>$C$2="F"</formula>
    </cfRule>
  </conditionalFormatting>
  <conditionalFormatting sqref="M43:AD43">
    <cfRule type="expression" dxfId="22151" priority="31">
      <formula>$D43="Facturacion"</formula>
    </cfRule>
  </conditionalFormatting>
  <conditionalFormatting sqref="M43:AD43">
    <cfRule type="expression" dxfId="22150" priority="32">
      <formula>$D43="Specialist"</formula>
    </cfRule>
  </conditionalFormatting>
  <conditionalFormatting sqref="M43:AD43">
    <cfRule type="cellIs" dxfId="22149" priority="33" operator="equal">
      <formula>1</formula>
    </cfRule>
  </conditionalFormatting>
  <conditionalFormatting sqref="M43:AD43">
    <cfRule type="expression" dxfId="22148" priority="34">
      <formula>$D43="SSMM"</formula>
    </cfRule>
  </conditionalFormatting>
  <conditionalFormatting sqref="M43:AD43">
    <cfRule type="cellIs" dxfId="22147" priority="35" operator="equal">
      <formula>"F"</formula>
    </cfRule>
  </conditionalFormatting>
  <conditionalFormatting sqref="I62:Z62">
    <cfRule type="expression" dxfId="22146" priority="23">
      <formula>$C$2="F"</formula>
    </cfRule>
  </conditionalFormatting>
  <conditionalFormatting sqref="I62:Z62">
    <cfRule type="expression" dxfId="22145" priority="24">
      <formula>$D62="Facturacion"</formula>
    </cfRule>
  </conditionalFormatting>
  <conditionalFormatting sqref="I62:Z62">
    <cfRule type="expression" dxfId="22144" priority="25">
      <formula>$D62="Specialist"</formula>
    </cfRule>
  </conditionalFormatting>
  <conditionalFormatting sqref="I62:Z62">
    <cfRule type="cellIs" dxfId="22143" priority="26" operator="equal">
      <formula>1</formula>
    </cfRule>
  </conditionalFormatting>
  <conditionalFormatting sqref="I62:Z62">
    <cfRule type="expression" dxfId="22142" priority="27">
      <formula>$D62="SSMM"</formula>
    </cfRule>
  </conditionalFormatting>
  <conditionalFormatting sqref="I62:Z62">
    <cfRule type="cellIs" dxfId="22141" priority="28" operator="equal">
      <formula>"F"</formula>
    </cfRule>
  </conditionalFormatting>
  <conditionalFormatting sqref="H81:Y81">
    <cfRule type="expression" dxfId="22140" priority="16">
      <formula>$C$2="F"</formula>
    </cfRule>
  </conditionalFormatting>
  <conditionalFormatting sqref="H81:Y81">
    <cfRule type="expression" dxfId="22139" priority="17">
      <formula>$D81="Facturacion"</formula>
    </cfRule>
  </conditionalFormatting>
  <conditionalFormatting sqref="H81:Y81">
    <cfRule type="expression" dxfId="22138" priority="18">
      <formula>$D81="Specialist"</formula>
    </cfRule>
  </conditionalFormatting>
  <conditionalFormatting sqref="H81:Y81">
    <cfRule type="cellIs" dxfId="22137" priority="19" operator="equal">
      <formula>1</formula>
    </cfRule>
  </conditionalFormatting>
  <conditionalFormatting sqref="H81:Y81">
    <cfRule type="expression" dxfId="22136" priority="20">
      <formula>$D81="SSMM"</formula>
    </cfRule>
  </conditionalFormatting>
  <conditionalFormatting sqref="H81:Y81">
    <cfRule type="cellIs" dxfId="22135" priority="21" operator="equal">
      <formula>"F"</formula>
    </cfRule>
  </conditionalFormatting>
  <conditionalFormatting sqref="I100:AD100">
    <cfRule type="expression" dxfId="22134" priority="2">
      <formula>$C$2="F"</formula>
    </cfRule>
  </conditionalFormatting>
  <conditionalFormatting sqref="I100:AD100">
    <cfRule type="expression" dxfId="22133" priority="3">
      <formula>$D100="Facturacion"</formula>
    </cfRule>
  </conditionalFormatting>
  <conditionalFormatting sqref="I100:AD100">
    <cfRule type="expression" dxfId="22132" priority="4">
      <formula>$D100="Specialist"</formula>
    </cfRule>
  </conditionalFormatting>
  <conditionalFormatting sqref="I100:AD100">
    <cfRule type="cellIs" dxfId="22131" priority="5" operator="equal">
      <formula>1</formula>
    </cfRule>
  </conditionalFormatting>
  <conditionalFormatting sqref="I100:AD100">
    <cfRule type="expression" dxfId="22130" priority="6">
      <formula>$D100="SSMM"</formula>
    </cfRule>
  </conditionalFormatting>
  <conditionalFormatting sqref="I100:AD100">
    <cfRule type="cellIs" dxfId="22129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92" id="{4FA4B588-F4E4-4161-B4C0-F7956DBAE8B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E88:AG88 E87:H87 AE87:AG87 AE18:AG19 E17:H19 AA17:AG17 E80:AG80 E82:AG86 E81:G81 Z81:AG81 E25:AG31</xm:sqref>
        </x14:conditionalFormatting>
        <x14:conditionalFormatting xmlns:xm="http://schemas.microsoft.com/office/excel/2006/main">
          <x14:cfRule type="expression" priority="481" id="{C25601F7-30D6-41C3-A224-59AE06A900B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E12:AG12 E11:H11 AE11:AG11 E4:AG4 E6:AG10 E5:H5 AE5:AG5</xm:sqref>
        </x14:conditionalFormatting>
        <x14:conditionalFormatting xmlns:xm="http://schemas.microsoft.com/office/excel/2006/main">
          <x14:cfRule type="expression" priority="474" id="{29E0E14E-2AF5-44DA-A6B7-D03A96034E9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AE37:AG38 E36:H38 AA36:AG36</xm:sqref>
        </x14:conditionalFormatting>
        <x14:conditionalFormatting xmlns:xm="http://schemas.microsoft.com/office/excel/2006/main">
          <x14:cfRule type="expression" priority="463" id="{49254D6E-745A-4A89-AD9E-DFB24233724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E23:H24 AE23:AG24 I24:Z24</xm:sqref>
        </x14:conditionalFormatting>
        <x14:conditionalFormatting xmlns:xm="http://schemas.microsoft.com/office/excel/2006/main">
          <x14:cfRule type="expression" priority="456" id="{4AC638CF-A529-4132-830D-38CFFAE027E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AE56:AG57 E55:H57 AA55:AG55</xm:sqref>
        </x14:conditionalFormatting>
        <x14:conditionalFormatting xmlns:xm="http://schemas.microsoft.com/office/excel/2006/main">
          <x14:cfRule type="expression" priority="445" id="{592F38D8-D1DC-4A36-8FD1-E30D711C447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E45:H45 AE45:AG45 E42:AG42 E48:H48 AE48:AG48 E46:AG47 E44:AG44 E43:L43 AE43:AG43 E49:AG50</xm:sqref>
        </x14:conditionalFormatting>
        <x14:conditionalFormatting xmlns:xm="http://schemas.microsoft.com/office/excel/2006/main">
          <x14:cfRule type="expression" priority="438" id="{96E8D870-25D3-4A6C-B4CB-1316FDC725A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AE75:AG76 E74:H76 AA74:AG74</xm:sqref>
        </x14:conditionalFormatting>
        <x14:conditionalFormatting xmlns:xm="http://schemas.microsoft.com/office/excel/2006/main">
          <x14:cfRule type="expression" priority="427" id="{3C37B840-8412-40F0-8997-9EFB8D41BFE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E66:H66 AE66:AG66 E61:AG61 E63:AG65 E62:H62 AA62:AG62 E67:AG69</xm:sqref>
        </x14:conditionalFormatting>
        <x14:conditionalFormatting xmlns:xm="http://schemas.microsoft.com/office/excel/2006/main">
          <x14:cfRule type="expression" priority="420" id="{E7979BCB-13CC-49B4-B3EB-2D724A2258F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AE94:AG95 E93:H95 AA93:AG93</xm:sqref>
        </x14:conditionalFormatting>
        <x14:conditionalFormatting xmlns:xm="http://schemas.microsoft.com/office/excel/2006/main">
          <x14:cfRule type="expression" priority="402" id="{718D1627-DC70-47EA-A5DA-1B0AF048CEA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391" id="{38C18D3A-F3BD-4A5A-9891-994E431033D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E103:H103 AE103:AG103 E102:AG102 E107:AG107 E106:H106 AE106:AG106 E104:AG105 E99:AG99 E100:H101 AE100:AG101</xm:sqref>
        </x14:conditionalFormatting>
        <x14:conditionalFormatting xmlns:xm="http://schemas.microsoft.com/office/excel/2006/main">
          <x14:cfRule type="expression" priority="384" id="{AFBD64F4-0EFC-4D65-9192-7E16F7E0AD8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373" id="{C5629FA7-A255-464B-AD75-2A56A75DDF2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312" id="{C6BF6C07-2C6F-4929-8823-6A1B9BB7801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I106:AD106</xm:sqref>
        </x14:conditionalFormatting>
        <x14:conditionalFormatting xmlns:xm="http://schemas.microsoft.com/office/excel/2006/main">
          <x14:cfRule type="expression" priority="29" id="{0D3C7449-E058-43CA-A86E-D3102DEF1F4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M43:AD43</xm:sqref>
        </x14:conditionalFormatting>
        <x14:conditionalFormatting xmlns:xm="http://schemas.microsoft.com/office/excel/2006/main">
          <x14:cfRule type="expression" priority="22" id="{1E591BAD-FED5-4BAF-8906-A13AC55683A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I62:Z62</xm:sqref>
        </x14:conditionalFormatting>
        <x14:conditionalFormatting xmlns:xm="http://schemas.microsoft.com/office/excel/2006/main">
          <x14:cfRule type="expression" priority="15" id="{DD20F216-45DD-4DCA-A6F1-573C38F962D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H81:Y81</xm:sqref>
        </x14:conditionalFormatting>
        <x14:conditionalFormatting xmlns:xm="http://schemas.microsoft.com/office/excel/2006/main">
          <x14:cfRule type="expression" priority="1" id="{A4BA29AC-4D6F-4E49-A7E2-20F08BD629C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I100:AD100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FC0E6D7C-EDD0-4427-8EE8-5D1C5D5939E5}">
          <x14:formula1>
            <xm:f>Personal!$A$2:$A$50</xm:f>
          </x14:formula1>
          <xm:sqref>B99:B114 B80:B95 B61:B76 B42:B57 B23:B38 B4:B19 B118:B133</xm:sqref>
        </x14:dataValidation>
        <x14:dataValidation type="list" allowBlank="1" showInputMessage="1" showErrorMessage="1" prompt="Elige una de las opciones disponibles" xr:uid="{82292E7C-90BF-411B-9E5D-BDF269EB4593}">
          <x14:formula1>
            <xm:f>Personal!$F$1:$F$15</xm:f>
          </x14:formula1>
          <xm:sqref>E118:AG133 E23:AG38 E42:AG57 S11:AG11 E12:AG19 E61:AG76 E4:AG10 E80:AG95 E11:H11 E99:AG114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FFFFFF"/>
    <outlinePr summaryBelow="0" summaryRight="0"/>
    <pageSetUpPr fitToPage="1"/>
  </sheetPr>
  <dimension ref="A1:AJ1000"/>
  <sheetViews>
    <sheetView workbookViewId="0">
      <selection activeCell="B99" sqref="B99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41796875" customWidth="1"/>
    <col min="4" max="4" width="11.191406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  <col min="35" max="35" width="12.5390625" bestFit="1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/>
      <c r="AJ2" s="5">
        <v>36</v>
      </c>
    </row>
    <row r="3" spans="1:36" ht="15.75" customHeight="1" x14ac:dyDescent="0.15">
      <c r="A3" s="10"/>
      <c r="B3" s="11" t="s">
        <v>53</v>
      </c>
      <c r="C3" s="12">
        <f>'S2'!C117+1</f>
        <v>45306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/>
      <c r="J4" s="8"/>
      <c r="K4" s="8">
        <v>1</v>
      </c>
      <c r="L4" s="8">
        <v>1</v>
      </c>
      <c r="M4" s="8">
        <v>1</v>
      </c>
      <c r="N4" s="8">
        <v>1</v>
      </c>
      <c r="O4" s="8">
        <v>1</v>
      </c>
      <c r="P4" s="8">
        <v>1</v>
      </c>
      <c r="Q4" s="8">
        <v>1</v>
      </c>
      <c r="R4" s="8">
        <v>1</v>
      </c>
      <c r="S4" s="8"/>
      <c r="T4" s="8"/>
      <c r="U4" s="8">
        <v>1</v>
      </c>
      <c r="V4" s="8">
        <v>1</v>
      </c>
      <c r="W4" s="8">
        <v>1</v>
      </c>
      <c r="X4" s="8">
        <v>1</v>
      </c>
      <c r="Y4" s="8">
        <v>1</v>
      </c>
      <c r="Z4" s="8">
        <v>1</v>
      </c>
      <c r="AA4" s="8">
        <v>1</v>
      </c>
      <c r="AB4" s="8">
        <v>1</v>
      </c>
      <c r="AC4" s="8"/>
      <c r="AD4" s="8"/>
      <c r="AE4" s="8"/>
      <c r="AF4" s="8"/>
      <c r="AG4" s="8"/>
      <c r="AH4" s="1">
        <f t="shared" ref="AH4:AH19" si="0">SUM(E4:AG4)/2</f>
        <v>8</v>
      </c>
      <c r="AI4" s="1"/>
      <c r="AJ4" s="1">
        <f t="shared" ref="AJ4:AJ20" si="1">AH4+AH23+AH42+AH61+AH80+AH99+AH118</f>
        <v>40</v>
      </c>
    </row>
    <row r="5" spans="1:36" ht="15.75" customHeight="1" x14ac:dyDescent="0.15">
      <c r="A5" s="10"/>
      <c r="B5" s="18" t="s">
        <v>52</v>
      </c>
      <c r="C5" s="19" t="str">
        <f>IF(ISNA(VLOOKUP(B5,Personal!$A$2:$D$21,2,FALSE)),,VLOOKUP(B5,Personal!$A$2:$D$21,2,FALSE))</f>
        <v>Yeray Romero</v>
      </c>
      <c r="D5" s="19" t="str">
        <f>IF(ISNA(VLOOKUP(B5,Personal!$A$2:$D$23,3,FALSE)),,VLOOKUP(B5,Personal!$A$2:$D$32,3,FALSE))</f>
        <v>Comercial</v>
      </c>
      <c r="E5" s="8"/>
      <c r="F5" s="8"/>
      <c r="G5" s="8"/>
      <c r="H5" s="8" t="s">
        <v>15</v>
      </c>
      <c r="I5" s="8" t="s">
        <v>15</v>
      </c>
      <c r="J5" s="8" t="s">
        <v>15</v>
      </c>
      <c r="K5" s="8" t="s">
        <v>15</v>
      </c>
      <c r="L5" s="8" t="s">
        <v>15</v>
      </c>
      <c r="M5" s="8" t="s">
        <v>15</v>
      </c>
      <c r="N5" s="8" t="s">
        <v>15</v>
      </c>
      <c r="O5" s="8" t="s">
        <v>15</v>
      </c>
      <c r="P5" s="8" t="s">
        <v>15</v>
      </c>
      <c r="Q5" s="8" t="s">
        <v>15</v>
      </c>
      <c r="R5" s="8" t="s">
        <v>15</v>
      </c>
      <c r="S5" s="8" t="s">
        <v>15</v>
      </c>
      <c r="T5" s="8" t="s">
        <v>15</v>
      </c>
      <c r="U5" s="8" t="s">
        <v>15</v>
      </c>
      <c r="V5" s="8" t="s">
        <v>15</v>
      </c>
      <c r="W5" s="8" t="s">
        <v>15</v>
      </c>
      <c r="X5" s="8" t="s">
        <v>15</v>
      </c>
      <c r="Y5" s="8" t="s">
        <v>15</v>
      </c>
      <c r="Z5" s="8"/>
      <c r="AA5" s="8"/>
      <c r="AB5" s="8"/>
      <c r="AC5" s="8"/>
      <c r="AD5" s="8"/>
      <c r="AE5" s="8"/>
      <c r="AF5" s="8"/>
      <c r="AG5" s="8"/>
      <c r="AH5" s="1">
        <f t="shared" si="0"/>
        <v>0</v>
      </c>
      <c r="AI5" s="1"/>
      <c r="AJ5" s="1">
        <f t="shared" si="1"/>
        <v>0</v>
      </c>
    </row>
    <row r="6" spans="1:36" ht="15.75" customHeight="1" x14ac:dyDescent="0.15">
      <c r="A6" s="10"/>
      <c r="B6" s="18" t="s">
        <v>28</v>
      </c>
      <c r="C6" s="19" t="str">
        <f>IF(ISNA(VLOOKUP(B6,Personal!$A$2:$D$21,2,FALSE)),,VLOOKUP(B6,Personal!$A$2:$D$21,2,FALSE))</f>
        <v>Unai Ortiz</v>
      </c>
      <c r="D6" s="19" t="str">
        <f>IF(ISNA(VLOOKUP(B6,Personal!$A$2:$D$23,3,FALSE)),,VLOOKUP(B6,Personal!$A$2:$D$32,3,FALSE))</f>
        <v>SSMM</v>
      </c>
      <c r="E6" s="8"/>
      <c r="F6" s="8"/>
      <c r="G6" s="8">
        <v>1</v>
      </c>
      <c r="H6" s="8">
        <v>1</v>
      </c>
      <c r="I6" s="8">
        <v>1</v>
      </c>
      <c r="J6" s="8">
        <v>1</v>
      </c>
      <c r="K6" s="8">
        <v>1</v>
      </c>
      <c r="L6" s="8">
        <v>1</v>
      </c>
      <c r="M6" s="8">
        <v>1</v>
      </c>
      <c r="N6" s="8">
        <v>1</v>
      </c>
      <c r="O6" s="8">
        <v>1</v>
      </c>
      <c r="P6" s="8">
        <v>1</v>
      </c>
      <c r="Q6" s="8"/>
      <c r="R6" s="8"/>
      <c r="S6" s="8">
        <v>1</v>
      </c>
      <c r="T6" s="8">
        <v>1</v>
      </c>
      <c r="U6" s="8">
        <v>1</v>
      </c>
      <c r="V6" s="8">
        <v>1</v>
      </c>
      <c r="W6" s="8">
        <v>1</v>
      </c>
      <c r="X6" s="8">
        <v>1</v>
      </c>
      <c r="Y6" s="8"/>
      <c r="Z6" s="8"/>
      <c r="AA6" s="8"/>
      <c r="AB6" s="8"/>
      <c r="AC6" s="8"/>
      <c r="AD6" s="8"/>
      <c r="AE6" s="8"/>
      <c r="AF6" s="8"/>
      <c r="AG6" s="8"/>
      <c r="AH6" s="1">
        <f t="shared" si="0"/>
        <v>8</v>
      </c>
      <c r="AI6" s="1"/>
      <c r="AJ6" s="1">
        <f t="shared" si="1"/>
        <v>40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 t="shared" si="1"/>
        <v>20</v>
      </c>
    </row>
    <row r="8" spans="1:36" ht="15.75" customHeight="1" x14ac:dyDescent="0.15">
      <c r="A8" s="10"/>
      <c r="B8" s="18" t="s">
        <v>86</v>
      </c>
      <c r="C8" s="19">
        <f>IF(ISNA(VLOOKUP(B8,Personal!$A$2:$D$21,2,FALSE)),,VLOOKUP(B8,Personal!$A$2:$D$21,2,FALSE))</f>
        <v>0</v>
      </c>
      <c r="D8" s="19">
        <f>IF(ISNA(VLOOKUP(B8,Personal!$A$2:$D$23,3,FALSE)),,VLOOKUP(B8,Personal!$A$2:$D$32,3,FALSE))</f>
        <v>0</v>
      </c>
      <c r="E8" s="8"/>
      <c r="F8" s="8"/>
      <c r="G8" s="8"/>
      <c r="H8" s="8"/>
      <c r="I8" s="8"/>
      <c r="J8" s="8"/>
      <c r="K8" s="8"/>
      <c r="L8" s="8"/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>
        <v>1</v>
      </c>
      <c r="T8" s="8">
        <v>1</v>
      </c>
      <c r="U8" s="8"/>
      <c r="V8" s="8"/>
      <c r="W8" s="8">
        <v>1</v>
      </c>
      <c r="X8" s="8">
        <v>1</v>
      </c>
      <c r="Y8" s="8">
        <v>1</v>
      </c>
      <c r="Z8" s="8">
        <v>1</v>
      </c>
      <c r="AA8" s="8">
        <v>1</v>
      </c>
      <c r="AB8" s="8">
        <v>1</v>
      </c>
      <c r="AC8" s="8">
        <v>1</v>
      </c>
      <c r="AD8" s="8">
        <v>1</v>
      </c>
      <c r="AE8" s="8"/>
      <c r="AF8" s="8"/>
      <c r="AG8" s="8"/>
      <c r="AH8" s="1">
        <f t="shared" si="0"/>
        <v>8</v>
      </c>
      <c r="AI8" s="1"/>
      <c r="AJ8" s="1">
        <f t="shared" si="1"/>
        <v>34</v>
      </c>
    </row>
    <row r="9" spans="1:36" ht="15.75" customHeight="1" x14ac:dyDescent="0.15">
      <c r="A9" s="10"/>
      <c r="B9" s="18" t="s">
        <v>31</v>
      </c>
      <c r="C9" s="19" t="str">
        <f>IF(ISNA(VLOOKUP(B9,Personal!$A$2:$D$21,2,FALSE)),,VLOOKUP(B9,Personal!$A$2:$D$21,2,FALSE))</f>
        <v>Gustavo Diaz</v>
      </c>
      <c r="D9" s="19" t="str">
        <f>IF(ISNA(VLOOKUP(B9,Personal!$A$2:$D$23,3,FALSE)),,VLOOKUP(B9,Personal!$A$2:$D$32,3,FALSE))</f>
        <v>UUCC</v>
      </c>
      <c r="E9" s="8"/>
      <c r="F9" s="8"/>
      <c r="G9" s="8"/>
      <c r="H9" s="8"/>
      <c r="I9" s="8" t="s">
        <v>7</v>
      </c>
      <c r="J9" s="8" t="s">
        <v>7</v>
      </c>
      <c r="K9" s="8" t="s">
        <v>7</v>
      </c>
      <c r="L9" s="8" t="s">
        <v>7</v>
      </c>
      <c r="M9" s="8" t="s">
        <v>7</v>
      </c>
      <c r="N9" s="8" t="s">
        <v>7</v>
      </c>
      <c r="O9" s="8" t="s">
        <v>7</v>
      </c>
      <c r="P9" s="8" t="s">
        <v>7</v>
      </c>
      <c r="Q9" s="8" t="s">
        <v>7</v>
      </c>
      <c r="R9" s="8" t="s">
        <v>7</v>
      </c>
      <c r="S9" s="8" t="s">
        <v>7</v>
      </c>
      <c r="T9" s="8" t="s">
        <v>7</v>
      </c>
      <c r="U9" s="8" t="s">
        <v>7</v>
      </c>
      <c r="V9" s="8" t="s">
        <v>7</v>
      </c>
      <c r="W9" s="8" t="s">
        <v>7</v>
      </c>
      <c r="X9" s="8" t="s">
        <v>7</v>
      </c>
      <c r="Y9" s="8" t="s">
        <v>7</v>
      </c>
      <c r="Z9" s="8" t="s">
        <v>7</v>
      </c>
      <c r="AA9" s="8" t="s">
        <v>7</v>
      </c>
      <c r="AB9" s="8" t="s">
        <v>7</v>
      </c>
      <c r="AC9" s="8" t="s">
        <v>7</v>
      </c>
      <c r="AD9" s="8" t="s">
        <v>7</v>
      </c>
      <c r="AE9" s="8"/>
      <c r="AF9" s="8"/>
      <c r="AG9" s="8"/>
      <c r="AH9" s="1">
        <f t="shared" si="0"/>
        <v>0</v>
      </c>
      <c r="AI9" s="1"/>
      <c r="AJ9" s="1">
        <f t="shared" si="1"/>
        <v>24</v>
      </c>
    </row>
    <row r="10" spans="1:36" ht="15.75" customHeight="1" x14ac:dyDescent="0.15">
      <c r="A10" s="10"/>
      <c r="B10" s="18" t="s">
        <v>32</v>
      </c>
      <c r="C10" s="19" t="str">
        <f>IF(ISNA(VLOOKUP(B10,Personal!$A$2:$D$21,2,FALSE)),,VLOOKUP(B10,Personal!$A$2:$D$21,2,FALSE))</f>
        <v>Iker Marcos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S10" s="8">
        <v>1</v>
      </c>
      <c r="T10" s="8">
        <v>1</v>
      </c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>
        <v>1</v>
      </c>
      <c r="AC10" s="8">
        <v>1</v>
      </c>
      <c r="AD10" s="8">
        <v>1</v>
      </c>
      <c r="AE10" s="8"/>
      <c r="AF10" s="8"/>
      <c r="AG10" s="8"/>
      <c r="AH10" s="1">
        <f t="shared" si="0"/>
        <v>6</v>
      </c>
      <c r="AI10" s="1"/>
      <c r="AJ10" s="1">
        <f t="shared" si="1"/>
        <v>30</v>
      </c>
    </row>
    <row r="11" spans="1:36" ht="15.75" customHeight="1" x14ac:dyDescent="0.15">
      <c r="A11" s="21"/>
      <c r="B11" s="18" t="s">
        <v>33</v>
      </c>
      <c r="C11" s="19" t="str">
        <f>IF(ISNA(VLOOKUP(B11,Personal!$A$2:$D$21,2,FALSE)),,VLOOKUP(B11,Personal!$A$2:$D$21,2,FALSE))</f>
        <v>Andrew Vera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>
        <v>1</v>
      </c>
      <c r="I11" s="8">
        <v>1</v>
      </c>
      <c r="J11" s="8">
        <v>1</v>
      </c>
      <c r="K11" s="8">
        <v>1</v>
      </c>
      <c r="L11" s="8">
        <v>1</v>
      </c>
      <c r="M11" s="8">
        <v>1</v>
      </c>
      <c r="N11" s="8">
        <v>1</v>
      </c>
      <c r="O11" s="8">
        <v>1</v>
      </c>
      <c r="P11" s="8">
        <v>1</v>
      </c>
      <c r="Q11" s="8">
        <v>1</v>
      </c>
      <c r="R11" s="8">
        <v>1</v>
      </c>
      <c r="S11" s="8"/>
      <c r="T11" s="8"/>
      <c r="U11" s="8">
        <v>1</v>
      </c>
      <c r="V11" s="8">
        <v>1</v>
      </c>
      <c r="W11" s="8">
        <v>1</v>
      </c>
      <c r="X11" s="8">
        <v>1</v>
      </c>
      <c r="Y11" s="8">
        <v>1</v>
      </c>
      <c r="Z11" s="8"/>
      <c r="AA11" s="8"/>
      <c r="AB11" s="8"/>
      <c r="AC11" s="8"/>
      <c r="AD11" s="8"/>
      <c r="AE11" s="8"/>
      <c r="AF11" s="8"/>
      <c r="AG11" s="8"/>
      <c r="AH11" s="1">
        <f t="shared" si="0"/>
        <v>8</v>
      </c>
      <c r="AI11" s="1"/>
      <c r="AJ11" s="1">
        <f t="shared" si="1"/>
        <v>40</v>
      </c>
    </row>
    <row r="12" spans="1:36" ht="15.75" customHeight="1" x14ac:dyDescent="0.15">
      <c r="A12" s="10"/>
      <c r="B12" s="18">
        <v>0</v>
      </c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>
        <v>0</v>
      </c>
      <c r="C13" s="19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>
        <v>0</v>
      </c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>
        <v>0</v>
      </c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 t="s">
        <v>87</v>
      </c>
      <c r="C16" s="19" t="str">
        <f>IF(ISNA(VLOOKUP(B16,Personal!$A$2:$D$21,2,FALSE)),,VLOOKUP(B16,Personal!$A$2:$D$21,2,FALSE))</f>
        <v>Julio Cesar Risquez</v>
      </c>
      <c r="D16" s="19" t="str">
        <f>IF(ISNA(VLOOKUP(B16,Personal!$A$2:$D$23,3,FALSE)),,VLOOKUP(B16,Personal!$A$2:$D$32,3,FALSE))</f>
        <v>Area Manager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/>
      <c r="R17" s="8"/>
      <c r="S17" s="8" t="s">
        <v>9</v>
      </c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/>
      <c r="R18" s="8"/>
      <c r="S18" s="8" t="s">
        <v>9</v>
      </c>
      <c r="T18" s="8" t="s">
        <v>9</v>
      </c>
      <c r="U18" s="8" t="s">
        <v>9</v>
      </c>
      <c r="V18" s="8" t="s">
        <v>9</v>
      </c>
      <c r="W18" s="8" t="s">
        <v>9</v>
      </c>
      <c r="X18" s="8" t="s">
        <v>9</v>
      </c>
      <c r="Y18" s="8" t="s">
        <v>9</v>
      </c>
      <c r="Z18" s="8" t="s">
        <v>9</v>
      </c>
      <c r="AA18" s="8"/>
      <c r="AB18" s="8"/>
      <c r="AC18" s="8"/>
      <c r="AD18" s="8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 t="s">
        <v>9</v>
      </c>
      <c r="R19" s="8" t="s">
        <v>9</v>
      </c>
      <c r="S19" s="8"/>
      <c r="T19" s="8"/>
      <c r="U19" s="8"/>
      <c r="V19" s="8"/>
      <c r="W19" s="8"/>
      <c r="X19" s="8"/>
      <c r="Y19" s="8" t="s">
        <v>9</v>
      </c>
      <c r="Z19" s="8" t="s">
        <v>9</v>
      </c>
      <c r="AA19" s="8" t="s">
        <v>9</v>
      </c>
      <c r="AB19" s="8" t="s">
        <v>9</v>
      </c>
      <c r="AC19" s="8" t="s">
        <v>9</v>
      </c>
      <c r="AD19" s="8" t="s">
        <v>9</v>
      </c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2</v>
      </c>
      <c r="J20" s="23">
        <f t="shared" si="3"/>
        <v>2</v>
      </c>
      <c r="K20" s="23">
        <f t="shared" si="3"/>
        <v>3</v>
      </c>
      <c r="L20" s="23">
        <f t="shared" si="3"/>
        <v>3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3</v>
      </c>
      <c r="R20" s="23">
        <f t="shared" si="3"/>
        <v>3</v>
      </c>
      <c r="S20" s="23">
        <f t="shared" si="3"/>
        <v>3</v>
      </c>
      <c r="T20" s="23">
        <f t="shared" si="3"/>
        <v>3</v>
      </c>
      <c r="U20" s="23">
        <f t="shared" si="3"/>
        <v>4</v>
      </c>
      <c r="V20" s="23">
        <f t="shared" si="3"/>
        <v>4</v>
      </c>
      <c r="W20" s="23">
        <f t="shared" si="3"/>
        <v>6</v>
      </c>
      <c r="X20" s="23">
        <f t="shared" si="3"/>
        <v>6</v>
      </c>
      <c r="Y20" s="23">
        <f t="shared" si="3"/>
        <v>5</v>
      </c>
      <c r="Z20" s="23">
        <f t="shared" si="3"/>
        <v>4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42</v>
      </c>
      <c r="AI20" s="1">
        <f>SUM(AI13:AI19)</f>
        <v>24</v>
      </c>
      <c r="AJ20" s="1">
        <f t="shared" si="1"/>
        <v>228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  <c r="AJ21" s="1"/>
    </row>
    <row r="22" spans="1:36" ht="15.75" customHeight="1" x14ac:dyDescent="0.15">
      <c r="A22" s="10"/>
      <c r="B22" s="11" t="s">
        <v>53</v>
      </c>
      <c r="C22" s="12">
        <f>C3+1</f>
        <v>45307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  <c r="AJ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 t="s">
        <v>7</v>
      </c>
      <c r="J23" s="8" t="s">
        <v>7</v>
      </c>
      <c r="K23" s="8" t="s">
        <v>7</v>
      </c>
      <c r="L23" s="8" t="s">
        <v>7</v>
      </c>
      <c r="M23" s="8" t="s">
        <v>7</v>
      </c>
      <c r="N23" s="8" t="s">
        <v>7</v>
      </c>
      <c r="O23" s="8" t="s">
        <v>7</v>
      </c>
      <c r="P23" s="8" t="s">
        <v>7</v>
      </c>
      <c r="Q23" s="8" t="s">
        <v>7</v>
      </c>
      <c r="R23" s="8" t="s">
        <v>7</v>
      </c>
      <c r="S23" s="8" t="s">
        <v>7</v>
      </c>
      <c r="T23" s="8" t="s">
        <v>7</v>
      </c>
      <c r="U23" s="8" t="s">
        <v>7</v>
      </c>
      <c r="V23" s="8" t="s">
        <v>7</v>
      </c>
      <c r="W23" s="8" t="s">
        <v>7</v>
      </c>
      <c r="X23" s="8" t="s">
        <v>7</v>
      </c>
      <c r="Y23" s="8" t="s">
        <v>7</v>
      </c>
      <c r="Z23" s="8" t="s">
        <v>7</v>
      </c>
      <c r="AA23" s="8" t="s">
        <v>7</v>
      </c>
      <c r="AB23" s="8" t="s">
        <v>7</v>
      </c>
      <c r="AC23" s="8" t="s">
        <v>7</v>
      </c>
      <c r="AD23" s="8" t="s">
        <v>7</v>
      </c>
      <c r="AE23" s="8"/>
      <c r="AF23" s="8"/>
      <c r="AG23" s="8"/>
      <c r="AH23" s="1">
        <f t="shared" ref="AH23:AH38" si="4">SUM(E23:AG23)/2</f>
        <v>0</v>
      </c>
      <c r="AI23" s="1"/>
      <c r="AJ23" s="1"/>
    </row>
    <row r="24" spans="1:36" ht="15.75" customHeight="1" x14ac:dyDescent="0.15">
      <c r="A24" s="10"/>
      <c r="B24" s="18" t="str">
        <f t="shared" ref="B24:B38" si="5">B5</f>
        <v>X194</v>
      </c>
      <c r="C24" s="19" t="str">
        <f>IF(ISNA(VLOOKUP(B24,Personal!$A$2:$D$21,2,FALSE)),,VLOOKUP(B24,Personal!$A$2:$D$21,2,FALSE))</f>
        <v>Yeray Romero</v>
      </c>
      <c r="D24" s="19" t="str">
        <f>IF(ISNA(VLOOKUP(B24,Personal!$A$2:$D$23,3,FALSE)),,VLOOKUP(B24,Personal!$A$2:$D$32,3,FALSE))</f>
        <v>Comercial</v>
      </c>
      <c r="E24" s="8"/>
      <c r="F24" s="8"/>
      <c r="G24" s="8"/>
      <c r="H24" s="8"/>
      <c r="I24" s="8"/>
      <c r="J24" s="8"/>
      <c r="K24" s="8" t="s">
        <v>7</v>
      </c>
      <c r="L24" s="8" t="s">
        <v>7</v>
      </c>
      <c r="M24" s="8" t="s">
        <v>7</v>
      </c>
      <c r="N24" s="8" t="s">
        <v>7</v>
      </c>
      <c r="O24" s="8" t="s">
        <v>7</v>
      </c>
      <c r="P24" s="8" t="s">
        <v>7</v>
      </c>
      <c r="Q24" s="8" t="s">
        <v>7</v>
      </c>
      <c r="R24" s="8" t="s">
        <v>7</v>
      </c>
      <c r="S24" s="8" t="s">
        <v>7</v>
      </c>
      <c r="T24" s="8" t="s">
        <v>7</v>
      </c>
      <c r="U24" s="8" t="s">
        <v>7</v>
      </c>
      <c r="V24" s="8" t="s">
        <v>7</v>
      </c>
      <c r="W24" s="8" t="s">
        <v>7</v>
      </c>
      <c r="X24" s="8" t="s">
        <v>7</v>
      </c>
      <c r="Y24" s="8" t="s">
        <v>7</v>
      </c>
      <c r="Z24" s="8" t="s">
        <v>7</v>
      </c>
      <c r="AA24" s="8" t="s">
        <v>7</v>
      </c>
      <c r="AB24" s="8" t="s">
        <v>7</v>
      </c>
      <c r="AC24" s="8" t="s">
        <v>7</v>
      </c>
      <c r="AD24" s="8" t="s">
        <v>7</v>
      </c>
      <c r="AE24" s="8"/>
      <c r="AF24" s="8"/>
      <c r="AG24" s="8"/>
      <c r="AH24" s="1">
        <f t="shared" si="4"/>
        <v>0</v>
      </c>
      <c r="AI24" s="1"/>
      <c r="AJ24" s="1"/>
    </row>
    <row r="25" spans="1:36" ht="15.75" customHeight="1" x14ac:dyDescent="0.15">
      <c r="A25" s="10"/>
      <c r="B25" s="18" t="str">
        <f t="shared" si="5"/>
        <v>X200</v>
      </c>
      <c r="C25" s="19" t="str">
        <f>IF(ISNA(VLOOKUP(B25,Personal!$A$2:$D$21,2,FALSE)),,VLOOKUP(B25,Personal!$A$2:$D$21,2,FALSE))</f>
        <v>Unai Ortiz</v>
      </c>
      <c r="D25" s="19" t="str">
        <f>IF(ISNA(VLOOKUP(B25,Personal!$A$2:$D$23,3,FALSE)),,VLOOKUP(B25,Personal!$A$2:$D$32,3,FALSE))</f>
        <v>SSMM</v>
      </c>
      <c r="E25" s="8"/>
      <c r="F25" s="8"/>
      <c r="G25" s="8"/>
      <c r="H25" s="8"/>
      <c r="I25" s="8"/>
      <c r="J25" s="8"/>
      <c r="K25" s="8"/>
      <c r="L25" s="8"/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>
        <v>1</v>
      </c>
      <c r="S25" s="8">
        <v>1</v>
      </c>
      <c r="T25" s="8">
        <v>1</v>
      </c>
      <c r="U25" s="8"/>
      <c r="V25" s="8"/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>
        <v>1</v>
      </c>
      <c r="AD25" s="8">
        <v>1</v>
      </c>
      <c r="AE25" s="8"/>
      <c r="AF25" s="8"/>
      <c r="AG25" s="8"/>
      <c r="AH25" s="1">
        <f t="shared" si="4"/>
        <v>8</v>
      </c>
      <c r="AI25" s="1"/>
      <c r="AJ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 t="s">
        <v>7</v>
      </c>
      <c r="J26" s="8" t="s">
        <v>7</v>
      </c>
      <c r="K26" s="8" t="s">
        <v>7</v>
      </c>
      <c r="L26" s="8" t="s">
        <v>7</v>
      </c>
      <c r="M26" s="8" t="s">
        <v>7</v>
      </c>
      <c r="N26" s="8" t="s">
        <v>7</v>
      </c>
      <c r="O26" s="8" t="s">
        <v>7</v>
      </c>
      <c r="P26" s="8" t="s">
        <v>7</v>
      </c>
      <c r="Q26" s="8" t="s">
        <v>7</v>
      </c>
      <c r="R26" s="8" t="s">
        <v>7</v>
      </c>
      <c r="S26" s="8" t="s">
        <v>7</v>
      </c>
      <c r="T26" s="8" t="s">
        <v>7</v>
      </c>
      <c r="U26" s="8" t="s">
        <v>7</v>
      </c>
      <c r="V26" s="8" t="s">
        <v>7</v>
      </c>
      <c r="W26" s="8" t="s">
        <v>7</v>
      </c>
      <c r="X26" s="8" t="s">
        <v>7</v>
      </c>
      <c r="Y26" s="8" t="s">
        <v>7</v>
      </c>
      <c r="Z26" s="8" t="s">
        <v>7</v>
      </c>
      <c r="AA26" s="8" t="s">
        <v>7</v>
      </c>
      <c r="AB26" s="8" t="s">
        <v>7</v>
      </c>
      <c r="AC26" s="8" t="s">
        <v>7</v>
      </c>
      <c r="AD26" s="8" t="s">
        <v>7</v>
      </c>
      <c r="AE26" s="8"/>
      <c r="AF26" s="8"/>
      <c r="AG26" s="8"/>
      <c r="AH26" s="1">
        <f t="shared" si="4"/>
        <v>0</v>
      </c>
      <c r="AI26" s="1"/>
      <c r="AJ26" s="1"/>
    </row>
    <row r="27" spans="1:36" ht="15.75" customHeight="1" x14ac:dyDescent="0.15">
      <c r="A27" s="10"/>
      <c r="B27" s="18" t="str">
        <f t="shared" si="5"/>
        <v>X211</v>
      </c>
      <c r="C27" s="19">
        <f>IF(ISNA(VLOOKUP(B27,Personal!$A$2:$D$21,2,FALSE)),,VLOOKUP(B27,Personal!$A$2:$D$21,2,FALSE))</f>
        <v>0</v>
      </c>
      <c r="D27" s="19">
        <f>IF(ISNA(VLOOKUP(B27,Personal!$A$2:$D$23,3,FALSE)),,VLOOKUP(B27,Personal!$A$2:$D$32,3,FALSE))</f>
        <v>0</v>
      </c>
      <c r="E27" s="8"/>
      <c r="F27" s="8"/>
      <c r="G27" s="8"/>
      <c r="H27" s="8"/>
      <c r="I27" s="8">
        <v>1</v>
      </c>
      <c r="J27" s="8">
        <v>1</v>
      </c>
      <c r="K27" s="8">
        <v>1</v>
      </c>
      <c r="L27" s="8">
        <v>1</v>
      </c>
      <c r="M27" s="8">
        <v>1</v>
      </c>
      <c r="N27" s="8">
        <v>1</v>
      </c>
      <c r="O27" s="8">
        <v>1</v>
      </c>
      <c r="P27" s="8">
        <v>1</v>
      </c>
      <c r="Q27" s="8"/>
      <c r="R27" s="8"/>
      <c r="S27" s="8">
        <v>1</v>
      </c>
      <c r="T27" s="8">
        <v>1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/>
      <c r="AB27" s="8"/>
      <c r="AC27" s="8"/>
      <c r="AD27" s="8"/>
      <c r="AE27" s="8"/>
      <c r="AF27" s="8"/>
      <c r="AG27" s="8"/>
      <c r="AH27" s="1">
        <f t="shared" si="4"/>
        <v>8</v>
      </c>
      <c r="AI27" s="1"/>
      <c r="AJ27" s="1"/>
    </row>
    <row r="28" spans="1:36" ht="15.75" customHeight="1" x14ac:dyDescent="0.15">
      <c r="A28" s="10"/>
      <c r="B28" s="18" t="str">
        <f t="shared" si="5"/>
        <v>X212</v>
      </c>
      <c r="C28" s="19" t="str">
        <f>IF(ISNA(VLOOKUP(B28,Personal!$A$2:$D$21,2,FALSE)),,VLOOKUP(B28,Personal!$A$2:$D$21,2,FALSE))</f>
        <v>Gustavo Diaz</v>
      </c>
      <c r="D28" s="19" t="str">
        <f>IF(ISNA(VLOOKUP(B28,Personal!$A$2:$D$23,3,FALSE)),,VLOOKUP(B28,Personal!$A$2:$D$32,3,FALSE))</f>
        <v>UUCC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>
        <v>1</v>
      </c>
      <c r="T28" s="8">
        <v>1</v>
      </c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>
        <v>1</v>
      </c>
      <c r="AA28" s="8">
        <v>1</v>
      </c>
      <c r="AB28" s="8">
        <v>1</v>
      </c>
      <c r="AC28" s="8">
        <v>1</v>
      </c>
      <c r="AD28" s="8">
        <v>1</v>
      </c>
      <c r="AE28" s="8"/>
      <c r="AF28" s="8"/>
      <c r="AG28" s="8"/>
      <c r="AH28" s="1">
        <f t="shared" si="4"/>
        <v>6</v>
      </c>
      <c r="AI28" s="1"/>
      <c r="AJ28" s="1"/>
    </row>
    <row r="29" spans="1:36" ht="15.75" customHeight="1" x14ac:dyDescent="0.15">
      <c r="A29" s="10"/>
      <c r="B29" s="18" t="str">
        <f t="shared" si="5"/>
        <v>X214</v>
      </c>
      <c r="C29" s="19" t="str">
        <f>IF(ISNA(VLOOKUP(B29,Personal!$A$2:$D$21,2,FALSE)),,VLOOKUP(B29,Personal!$A$2:$D$21,2,FALSE))</f>
        <v>Iker Marcos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>
        <v>1</v>
      </c>
      <c r="I29" s="8">
        <v>1</v>
      </c>
      <c r="J29" s="8">
        <v>1</v>
      </c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>
        <v>1</v>
      </c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1">
        <f t="shared" si="4"/>
        <v>6</v>
      </c>
      <c r="AI29" s="1"/>
      <c r="AJ29" s="1"/>
    </row>
    <row r="30" spans="1:36" ht="15.75" customHeight="1" x14ac:dyDescent="0.15">
      <c r="A30" s="21"/>
      <c r="B30" s="18" t="str">
        <f t="shared" si="5"/>
        <v>X216</v>
      </c>
      <c r="C30" s="19" t="str">
        <f>IF(ISNA(VLOOKUP(B30,Personal!$A$2:$D$21,2,FALSE)),,VLOOKUP(B30,Personal!$A$2:$D$21,2,FALSE))</f>
        <v>Andrew Vera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/>
      <c r="J30" s="8"/>
      <c r="K30" s="8">
        <v>1</v>
      </c>
      <c r="L30" s="8">
        <v>1</v>
      </c>
      <c r="M30" s="8">
        <v>1</v>
      </c>
      <c r="N30" s="8">
        <v>1</v>
      </c>
      <c r="O30" s="8">
        <v>1</v>
      </c>
      <c r="P30" s="8">
        <v>1</v>
      </c>
      <c r="Q30" s="8">
        <v>1</v>
      </c>
      <c r="R30" s="8">
        <v>1</v>
      </c>
      <c r="S30" s="8"/>
      <c r="T30" s="8"/>
      <c r="U30" s="8">
        <v>1</v>
      </c>
      <c r="V30" s="8">
        <v>1</v>
      </c>
      <c r="W30" s="8">
        <v>1</v>
      </c>
      <c r="X30" s="8">
        <v>1</v>
      </c>
      <c r="Y30" s="8">
        <v>1</v>
      </c>
      <c r="Z30" s="8">
        <v>1</v>
      </c>
      <c r="AA30" s="8">
        <v>1</v>
      </c>
      <c r="AB30" s="8">
        <v>1</v>
      </c>
      <c r="AC30" s="8"/>
      <c r="AD30" s="8"/>
      <c r="AE30" s="8"/>
      <c r="AF30" s="8"/>
      <c r="AG30" s="8"/>
      <c r="AH30" s="1">
        <f t="shared" si="4"/>
        <v>8</v>
      </c>
      <c r="AI30" s="1"/>
      <c r="AJ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  <c r="AJ31" s="1"/>
    </row>
    <row r="32" spans="1:36" ht="15.75" customHeight="1" x14ac:dyDescent="0.15">
      <c r="A32" s="10"/>
      <c r="B32" s="18">
        <f t="shared" si="5"/>
        <v>0</v>
      </c>
      <c r="C32" s="19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  <c r="AJ32" s="1"/>
    </row>
    <row r="33" spans="1:36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  <c r="AJ33" s="1"/>
    </row>
    <row r="34" spans="1:36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  <c r="AJ34" s="1"/>
    </row>
    <row r="35" spans="1:36" ht="15.75" customHeight="1" x14ac:dyDescent="0.15">
      <c r="A35" s="10"/>
      <c r="B35" s="18" t="str">
        <f t="shared" si="5"/>
        <v>S78</v>
      </c>
      <c r="C35" s="19" t="str">
        <f>IF(ISNA(VLOOKUP(B35,Personal!$A$2:$D$21,2,FALSE)),,VLOOKUP(B35,Personal!$A$2:$D$21,2,FALSE))</f>
        <v>Julio Cesar Risquez</v>
      </c>
      <c r="D35" s="19" t="str">
        <f>IF(ISNA(VLOOKUP(B35,Personal!$A$2:$D$23,3,FALSE)),,VLOOKUP(B35,Personal!$A$2:$D$32,3,FALSE))</f>
        <v>Area Manager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  <c r="AJ35" s="1"/>
    </row>
    <row r="36" spans="1:36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  <c r="AJ36" s="1"/>
    </row>
    <row r="37" spans="1:36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/>
      <c r="R37" s="8"/>
      <c r="S37" s="8" t="s">
        <v>9</v>
      </c>
      <c r="T37" s="8" t="s">
        <v>9</v>
      </c>
      <c r="U37" s="8" t="s">
        <v>9</v>
      </c>
      <c r="V37" s="8" t="s">
        <v>9</v>
      </c>
      <c r="W37" s="8" t="s">
        <v>9</v>
      </c>
      <c r="X37" s="8" t="s">
        <v>9</v>
      </c>
      <c r="Y37" s="8" t="s">
        <v>9</v>
      </c>
      <c r="Z37" s="8" t="s">
        <v>9</v>
      </c>
      <c r="AA37" s="8"/>
      <c r="AB37" s="8"/>
      <c r="AC37" s="8"/>
      <c r="AD37" s="8"/>
      <c r="AE37" s="59"/>
      <c r="AF37" s="60"/>
      <c r="AG37" s="61"/>
      <c r="AH37" s="1">
        <f t="shared" si="4"/>
        <v>0</v>
      </c>
      <c r="AI37" s="1"/>
      <c r="AJ37" s="1"/>
    </row>
    <row r="38" spans="1:36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 t="s">
        <v>9</v>
      </c>
      <c r="R38" s="8" t="s">
        <v>9</v>
      </c>
      <c r="S38" s="8"/>
      <c r="T38" s="8"/>
      <c r="U38" s="8"/>
      <c r="V38" s="8"/>
      <c r="W38" s="8"/>
      <c r="X38" s="8"/>
      <c r="Y38" s="8" t="s">
        <v>9</v>
      </c>
      <c r="Z38" s="8" t="s">
        <v>9</v>
      </c>
      <c r="AA38" s="8" t="s">
        <v>9</v>
      </c>
      <c r="AB38" s="8" t="s">
        <v>9</v>
      </c>
      <c r="AC38" s="8" t="s">
        <v>9</v>
      </c>
      <c r="AD38" s="8" t="s">
        <v>9</v>
      </c>
      <c r="AE38" s="59"/>
      <c r="AF38" s="60"/>
      <c r="AG38" s="61"/>
      <c r="AH38" s="1">
        <f t="shared" si="4"/>
        <v>0</v>
      </c>
      <c r="AI38" s="1"/>
      <c r="AJ38" s="1"/>
    </row>
    <row r="39" spans="1:36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3</v>
      </c>
      <c r="L39" s="23">
        <f t="shared" si="6"/>
        <v>3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3</v>
      </c>
      <c r="R39" s="23">
        <f t="shared" si="6"/>
        <v>3</v>
      </c>
      <c r="S39" s="23">
        <f t="shared" si="6"/>
        <v>4</v>
      </c>
      <c r="T39" s="23">
        <f t="shared" si="6"/>
        <v>3</v>
      </c>
      <c r="U39" s="23">
        <f t="shared" si="6"/>
        <v>3</v>
      </c>
      <c r="V39" s="23">
        <f t="shared" si="6"/>
        <v>3</v>
      </c>
      <c r="W39" s="23">
        <f t="shared" si="6"/>
        <v>4</v>
      </c>
      <c r="X39" s="23">
        <f t="shared" si="6"/>
        <v>4</v>
      </c>
      <c r="Y39" s="23">
        <f t="shared" si="6"/>
        <v>4</v>
      </c>
      <c r="Z39" s="23">
        <f t="shared" si="6"/>
        <v>4</v>
      </c>
      <c r="AA39" s="23">
        <f t="shared" si="6"/>
        <v>3</v>
      </c>
      <c r="AB39" s="23">
        <f t="shared" si="6"/>
        <v>3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36</v>
      </c>
      <c r="AI39" s="1"/>
      <c r="AJ39" s="1"/>
    </row>
    <row r="40" spans="1:36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  <c r="AJ40" s="1"/>
    </row>
    <row r="41" spans="1:36" ht="15.75" customHeight="1" x14ac:dyDescent="0.15">
      <c r="A41" s="10"/>
      <c r="B41" s="25" t="s">
        <v>53</v>
      </c>
      <c r="C41" s="12">
        <f>C22+1</f>
        <v>45308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  <c r="AJ41" s="1"/>
    </row>
    <row r="42" spans="1:36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>
        <v>1</v>
      </c>
      <c r="L42" s="8">
        <v>1</v>
      </c>
      <c r="M42" s="8">
        <v>1</v>
      </c>
      <c r="N42" s="8">
        <v>1</v>
      </c>
      <c r="O42" s="8">
        <v>1</v>
      </c>
      <c r="P42" s="8">
        <v>1</v>
      </c>
      <c r="Q42" s="8">
        <v>1</v>
      </c>
      <c r="R42" s="8">
        <v>1</v>
      </c>
      <c r="S42" s="8"/>
      <c r="T42" s="8"/>
      <c r="U42" s="8">
        <v>1</v>
      </c>
      <c r="V42" s="8">
        <v>1</v>
      </c>
      <c r="W42" s="8">
        <v>1</v>
      </c>
      <c r="X42" s="8">
        <v>1</v>
      </c>
      <c r="Y42" s="8">
        <v>1</v>
      </c>
      <c r="Z42" s="8">
        <v>1</v>
      </c>
      <c r="AA42" s="8">
        <v>1</v>
      </c>
      <c r="AB42" s="8">
        <v>1</v>
      </c>
      <c r="AC42" s="8"/>
      <c r="AD42" s="8"/>
      <c r="AE42" s="8"/>
      <c r="AF42" s="8"/>
      <c r="AG42" s="8"/>
      <c r="AH42" s="1">
        <f t="shared" ref="AH42:AH57" si="7">SUM(E42:AG42)/2</f>
        <v>8</v>
      </c>
      <c r="AI42" s="1"/>
      <c r="AJ42" s="1"/>
    </row>
    <row r="43" spans="1:36" ht="15.75" customHeight="1" x14ac:dyDescent="0.15">
      <c r="A43" s="10"/>
      <c r="B43" s="18" t="str">
        <f t="shared" ref="B43:B57" si="8">B24</f>
        <v>X194</v>
      </c>
      <c r="C43" s="19" t="str">
        <f>IF(ISNA(VLOOKUP(B43,Personal!$A$2:$D$21,2,FALSE)),,VLOOKUP(B43,Personal!$A$2:$D$21,2,FALSE))</f>
        <v>Yeray Romero</v>
      </c>
      <c r="D43" s="19" t="str">
        <f>IF(ISNA(VLOOKUP(B43,Personal!$A$2:$D$23,3,FALSE)),,VLOOKUP(B43,Personal!$A$2:$D$32,3,FALSE))</f>
        <v>Comercial</v>
      </c>
      <c r="E43" s="8"/>
      <c r="F43" s="8"/>
      <c r="G43" s="8"/>
      <c r="H43" s="8"/>
      <c r="I43" s="8"/>
      <c r="J43" s="8"/>
      <c r="K43" s="8"/>
      <c r="L43" s="8"/>
      <c r="M43" s="8" t="s">
        <v>15</v>
      </c>
      <c r="N43" s="8" t="s">
        <v>15</v>
      </c>
      <c r="O43" s="8" t="s">
        <v>15</v>
      </c>
      <c r="P43" s="8" t="s">
        <v>15</v>
      </c>
      <c r="Q43" s="8" t="s">
        <v>15</v>
      </c>
      <c r="R43" s="8" t="s">
        <v>15</v>
      </c>
      <c r="S43" s="8" t="s">
        <v>15</v>
      </c>
      <c r="T43" s="8" t="s">
        <v>15</v>
      </c>
      <c r="U43" s="8" t="s">
        <v>15</v>
      </c>
      <c r="V43" s="8" t="s">
        <v>15</v>
      </c>
      <c r="W43" s="8" t="s">
        <v>15</v>
      </c>
      <c r="X43" s="8" t="s">
        <v>15</v>
      </c>
      <c r="Y43" s="8" t="s">
        <v>15</v>
      </c>
      <c r="Z43" s="8" t="s">
        <v>15</v>
      </c>
      <c r="AA43" s="8" t="s">
        <v>15</v>
      </c>
      <c r="AB43" s="8" t="s">
        <v>15</v>
      </c>
      <c r="AC43" s="8" t="s">
        <v>15</v>
      </c>
      <c r="AD43" s="8" t="s">
        <v>15</v>
      </c>
      <c r="AE43" s="8"/>
      <c r="AF43" s="8"/>
      <c r="AG43" s="8"/>
      <c r="AH43" s="1">
        <f t="shared" si="7"/>
        <v>0</v>
      </c>
      <c r="AI43" s="1"/>
      <c r="AJ43" s="1"/>
    </row>
    <row r="44" spans="1:36" ht="15.75" customHeight="1" x14ac:dyDescent="0.15">
      <c r="A44" s="10"/>
      <c r="B44" s="18" t="str">
        <f t="shared" si="8"/>
        <v>X200</v>
      </c>
      <c r="C44" s="19" t="str">
        <f>IF(ISNA(VLOOKUP(B44,Personal!$A$2:$D$21,2,FALSE)),,VLOOKUP(B44,Personal!$A$2:$D$21,2,FALSE))</f>
        <v>Unai Ortiz</v>
      </c>
      <c r="D44" s="19" t="str">
        <f>IF(ISNA(VLOOKUP(B44,Personal!$A$2:$D$23,3,FALSE)),,VLOOKUP(B44,Personal!$A$2:$D$32,3,FALSE))</f>
        <v>SSMM</v>
      </c>
      <c r="E44" s="8"/>
      <c r="F44" s="8"/>
      <c r="G44" s="8"/>
      <c r="H44" s="8"/>
      <c r="I44" s="8">
        <v>1</v>
      </c>
      <c r="J44" s="8">
        <v>1</v>
      </c>
      <c r="K44" s="8">
        <v>1</v>
      </c>
      <c r="L44" s="8">
        <v>1</v>
      </c>
      <c r="M44" s="8">
        <v>1</v>
      </c>
      <c r="N44" s="8">
        <v>1</v>
      </c>
      <c r="O44" s="8">
        <v>1</v>
      </c>
      <c r="P44" s="8">
        <v>1</v>
      </c>
      <c r="Q44" s="8"/>
      <c r="R44" s="8"/>
      <c r="S44" s="8">
        <v>1</v>
      </c>
      <c r="T44" s="8">
        <v>1</v>
      </c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/>
      <c r="AB44" s="8"/>
      <c r="AC44" s="8"/>
      <c r="AD44" s="8"/>
      <c r="AE44" s="8"/>
      <c r="AF44" s="8"/>
      <c r="AG44" s="8"/>
      <c r="AH44" s="1">
        <f t="shared" si="7"/>
        <v>8</v>
      </c>
      <c r="AI44" s="1"/>
      <c r="AJ44" s="1"/>
    </row>
    <row r="45" spans="1:36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  <c r="AJ45" s="1"/>
    </row>
    <row r="46" spans="1:36" ht="15.75" customHeight="1" x14ac:dyDescent="0.15">
      <c r="A46" s="10"/>
      <c r="B46" s="18" t="str">
        <f t="shared" si="8"/>
        <v>X211</v>
      </c>
      <c r="C46" s="19">
        <f>IF(ISNA(VLOOKUP(B46,Personal!$A$2:$D$21,2,FALSE)),,VLOOKUP(B46,Personal!$A$2:$D$21,2,FALSE))</f>
        <v>0</v>
      </c>
      <c r="D46" s="19">
        <f>IF(ISNA(VLOOKUP(B46,Personal!$A$2:$D$23,3,FALSE)),,VLOOKUP(B46,Personal!$A$2:$D$32,3,FALSE))</f>
        <v>0</v>
      </c>
      <c r="E46" s="8"/>
      <c r="F46" s="8"/>
      <c r="G46" s="8"/>
      <c r="H46" s="8"/>
      <c r="I46" s="8" t="s">
        <v>7</v>
      </c>
      <c r="J46" s="8" t="s">
        <v>7</v>
      </c>
      <c r="K46" s="8" t="s">
        <v>7</v>
      </c>
      <c r="L46" s="8" t="s">
        <v>7</v>
      </c>
      <c r="M46" s="8" t="s">
        <v>7</v>
      </c>
      <c r="N46" s="8" t="s">
        <v>7</v>
      </c>
      <c r="O46" s="8" t="s">
        <v>7</v>
      </c>
      <c r="P46" s="8" t="s">
        <v>7</v>
      </c>
      <c r="Q46" s="8" t="s">
        <v>7</v>
      </c>
      <c r="R46" s="8" t="s">
        <v>7</v>
      </c>
      <c r="S46" s="8" t="s">
        <v>7</v>
      </c>
      <c r="T46" s="8" t="s">
        <v>7</v>
      </c>
      <c r="U46" s="8" t="s">
        <v>7</v>
      </c>
      <c r="V46" s="8" t="s">
        <v>7</v>
      </c>
      <c r="W46" s="8" t="s">
        <v>7</v>
      </c>
      <c r="X46" s="8" t="s">
        <v>7</v>
      </c>
      <c r="Y46" s="8" t="s">
        <v>7</v>
      </c>
      <c r="Z46" s="8" t="s">
        <v>7</v>
      </c>
      <c r="AA46" s="8" t="s">
        <v>7</v>
      </c>
      <c r="AB46" s="8" t="s">
        <v>7</v>
      </c>
      <c r="AC46" s="8" t="s">
        <v>7</v>
      </c>
      <c r="AD46" s="8" t="s">
        <v>7</v>
      </c>
      <c r="AE46" s="8"/>
      <c r="AF46" s="8"/>
      <c r="AG46" s="8"/>
      <c r="AH46" s="1">
        <f t="shared" si="7"/>
        <v>0</v>
      </c>
      <c r="AI46" s="1"/>
      <c r="AJ46" s="1"/>
    </row>
    <row r="47" spans="1:36" ht="15.75" customHeight="1" x14ac:dyDescent="0.15">
      <c r="A47" s="10"/>
      <c r="B47" s="18" t="str">
        <f t="shared" si="8"/>
        <v>X212</v>
      </c>
      <c r="C47" s="19" t="str">
        <f>IF(ISNA(VLOOKUP(B47,Personal!$A$2:$D$21,2,FALSE)),,VLOOKUP(B47,Personal!$A$2:$D$21,2,FALSE))</f>
        <v>Gustavo Diaz</v>
      </c>
      <c r="D47" s="19" t="str">
        <f>IF(ISNA(VLOOKUP(B47,Personal!$A$2:$D$23,3,FALSE)),,VLOOKUP(B47,Personal!$A$2:$D$32,3,FALSE))</f>
        <v>UUCC</v>
      </c>
      <c r="E47" s="8"/>
      <c r="F47" s="8"/>
      <c r="G47" s="8"/>
      <c r="H47" s="8">
        <v>1</v>
      </c>
      <c r="I47" s="8">
        <v>1</v>
      </c>
      <c r="J47" s="8">
        <v>1</v>
      </c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>
        <v>1</v>
      </c>
      <c r="R47" s="8">
        <v>1</v>
      </c>
      <c r="S47" s="8">
        <v>1</v>
      </c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1">
        <f t="shared" si="7"/>
        <v>6</v>
      </c>
      <c r="AI47" s="1"/>
      <c r="AJ47" s="1"/>
    </row>
    <row r="48" spans="1:36" ht="15.75" customHeight="1" x14ac:dyDescent="0.15">
      <c r="A48" s="10"/>
      <c r="B48" s="18" t="str">
        <f t="shared" si="8"/>
        <v>X214</v>
      </c>
      <c r="C48" s="19" t="str">
        <f>IF(ISNA(VLOOKUP(B48,Personal!$A$2:$D$21,2,FALSE)),,VLOOKUP(B48,Personal!$A$2:$D$21,2,FALSE))</f>
        <v>Iker Marcos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>
        <v>1</v>
      </c>
      <c r="T48" s="8">
        <v>1</v>
      </c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>
        <v>1</v>
      </c>
      <c r="AB48" s="8">
        <v>1</v>
      </c>
      <c r="AC48" s="8">
        <v>1</v>
      </c>
      <c r="AD48" s="8">
        <v>1</v>
      </c>
      <c r="AE48" s="8"/>
      <c r="AF48" s="8"/>
      <c r="AG48" s="8"/>
      <c r="AH48" s="1">
        <f t="shared" si="7"/>
        <v>6</v>
      </c>
      <c r="AI48" s="1"/>
      <c r="AJ48" s="1"/>
    </row>
    <row r="49" spans="1:36" ht="15.75" customHeight="1" x14ac:dyDescent="0.15">
      <c r="A49" s="21"/>
      <c r="B49" s="18" t="str">
        <f t="shared" si="8"/>
        <v>X216</v>
      </c>
      <c r="C49" s="19" t="str">
        <f>IF(ISNA(VLOOKUP(B49,Personal!$A$2:$D$21,2,FALSE)),,VLOOKUP(B49,Personal!$A$2:$D$21,2,FALSE))</f>
        <v>Andrew Vera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/>
      <c r="J49" s="8"/>
      <c r="K49" s="8"/>
      <c r="L49" s="8"/>
      <c r="M49" s="8">
        <v>1</v>
      </c>
      <c r="N49" s="8">
        <v>1</v>
      </c>
      <c r="O49" s="8">
        <v>1</v>
      </c>
      <c r="P49" s="8">
        <v>1</v>
      </c>
      <c r="Q49" s="8">
        <v>1</v>
      </c>
      <c r="R49" s="8">
        <v>1</v>
      </c>
      <c r="S49" s="8">
        <v>1</v>
      </c>
      <c r="T49" s="8">
        <v>1</v>
      </c>
      <c r="U49" s="8"/>
      <c r="V49" s="8"/>
      <c r="W49" s="8">
        <v>1</v>
      </c>
      <c r="X49" s="8">
        <v>1</v>
      </c>
      <c r="Y49" s="8">
        <v>1</v>
      </c>
      <c r="Z49" s="8">
        <v>1</v>
      </c>
      <c r="AA49" s="8">
        <v>1</v>
      </c>
      <c r="AB49" s="8">
        <v>1</v>
      </c>
      <c r="AC49" s="8">
        <v>1</v>
      </c>
      <c r="AD49" s="8">
        <v>1</v>
      </c>
      <c r="AE49" s="8"/>
      <c r="AF49" s="8"/>
      <c r="AG49" s="8"/>
      <c r="AH49" s="1">
        <f t="shared" si="7"/>
        <v>8</v>
      </c>
      <c r="AI49" s="1"/>
      <c r="AJ49" s="1"/>
    </row>
    <row r="50" spans="1:36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  <c r="AJ50" s="1"/>
    </row>
    <row r="51" spans="1:36" ht="15.75" customHeight="1" x14ac:dyDescent="0.15">
      <c r="A51" s="10"/>
      <c r="B51" s="18">
        <f t="shared" si="8"/>
        <v>0</v>
      </c>
      <c r="C51" s="19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  <c r="AJ51" s="1"/>
    </row>
    <row r="52" spans="1:36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  <c r="AJ52" s="1"/>
    </row>
    <row r="53" spans="1:36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  <c r="AJ53" s="1"/>
    </row>
    <row r="54" spans="1:36" ht="15.75" customHeight="1" x14ac:dyDescent="0.15">
      <c r="A54" s="10"/>
      <c r="B54" s="18" t="str">
        <f t="shared" si="8"/>
        <v>S78</v>
      </c>
      <c r="C54" s="19" t="str">
        <f>IF(ISNA(VLOOKUP(B54,Personal!$A$2:$D$21,2,FALSE)),,VLOOKUP(B54,Personal!$A$2:$D$21,2,FALSE))</f>
        <v>Julio Cesar Risquez</v>
      </c>
      <c r="D54" s="19" t="str">
        <f>IF(ISNA(VLOOKUP(B54,Personal!$A$2:$D$23,3,FALSE)),,VLOOKUP(B54,Personal!$A$2:$D$32,3,FALSE))</f>
        <v>Area Manager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  <c r="AJ54" s="1"/>
    </row>
    <row r="55" spans="1:36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  <c r="AJ55" s="1"/>
    </row>
    <row r="56" spans="1:36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/>
      <c r="R56" s="8"/>
      <c r="S56" s="8" t="s">
        <v>9</v>
      </c>
      <c r="T56" s="8" t="s">
        <v>9</v>
      </c>
      <c r="U56" s="8" t="s">
        <v>9</v>
      </c>
      <c r="V56" s="8" t="s">
        <v>9</v>
      </c>
      <c r="W56" s="8" t="s">
        <v>9</v>
      </c>
      <c r="X56" s="8" t="s">
        <v>9</v>
      </c>
      <c r="Y56" s="8" t="s">
        <v>9</v>
      </c>
      <c r="Z56" s="8" t="s">
        <v>9</v>
      </c>
      <c r="AA56" s="8"/>
      <c r="AB56" s="8"/>
      <c r="AC56" s="8"/>
      <c r="AD56" s="8"/>
      <c r="AE56" s="59"/>
      <c r="AF56" s="60"/>
      <c r="AG56" s="61"/>
      <c r="AH56" s="1">
        <f t="shared" si="7"/>
        <v>0</v>
      </c>
      <c r="AI56" s="1"/>
      <c r="AJ56" s="1"/>
    </row>
    <row r="57" spans="1:36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 t="s">
        <v>9</v>
      </c>
      <c r="R57" s="8" t="s">
        <v>9</v>
      </c>
      <c r="S57" s="8"/>
      <c r="T57" s="8"/>
      <c r="U57" s="8"/>
      <c r="V57" s="8"/>
      <c r="W57" s="8"/>
      <c r="X57" s="8"/>
      <c r="Y57" s="8" t="s">
        <v>9</v>
      </c>
      <c r="Z57" s="8" t="s">
        <v>9</v>
      </c>
      <c r="AA57" s="8" t="s">
        <v>9</v>
      </c>
      <c r="AB57" s="8" t="s">
        <v>9</v>
      </c>
      <c r="AC57" s="8" t="s">
        <v>9</v>
      </c>
      <c r="AD57" s="8" t="s">
        <v>9</v>
      </c>
      <c r="AE57" s="59"/>
      <c r="AF57" s="60"/>
      <c r="AG57" s="61"/>
      <c r="AH57" s="1">
        <f t="shared" si="7"/>
        <v>0</v>
      </c>
      <c r="AI57" s="1"/>
      <c r="AJ57" s="1"/>
    </row>
    <row r="58" spans="1:36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3</v>
      </c>
      <c r="R58" s="23">
        <f t="shared" si="9"/>
        <v>3</v>
      </c>
      <c r="S58" s="23">
        <f t="shared" si="9"/>
        <v>4</v>
      </c>
      <c r="T58" s="23">
        <f t="shared" si="9"/>
        <v>3</v>
      </c>
      <c r="U58" s="23">
        <f t="shared" si="9"/>
        <v>3</v>
      </c>
      <c r="V58" s="23">
        <f t="shared" si="9"/>
        <v>3</v>
      </c>
      <c r="W58" s="23">
        <f t="shared" si="9"/>
        <v>5</v>
      </c>
      <c r="X58" s="23">
        <f t="shared" si="9"/>
        <v>5</v>
      </c>
      <c r="Y58" s="23">
        <f t="shared" si="9"/>
        <v>5</v>
      </c>
      <c r="Z58" s="23">
        <f t="shared" si="9"/>
        <v>5</v>
      </c>
      <c r="AA58" s="23">
        <f t="shared" si="9"/>
        <v>4</v>
      </c>
      <c r="AB58" s="23">
        <f t="shared" si="9"/>
        <v>4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40</v>
      </c>
      <c r="AI58" s="1"/>
      <c r="AJ58" s="1"/>
    </row>
    <row r="59" spans="1:36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  <c r="AJ59" s="1"/>
    </row>
    <row r="60" spans="1:36" ht="15.75" customHeight="1" x14ac:dyDescent="0.15">
      <c r="A60" s="10"/>
      <c r="B60" s="25" t="s">
        <v>53</v>
      </c>
      <c r="C60" s="12">
        <f>C41+1</f>
        <v>45309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  <c r="AJ60" s="1"/>
    </row>
    <row r="61" spans="1:36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>
        <v>1</v>
      </c>
      <c r="N61" s="8">
        <v>1</v>
      </c>
      <c r="O61" s="8">
        <v>1</v>
      </c>
      <c r="P61" s="8">
        <v>1</v>
      </c>
      <c r="Q61" s="8">
        <v>1</v>
      </c>
      <c r="R61" s="8">
        <v>1</v>
      </c>
      <c r="S61" s="8">
        <v>1</v>
      </c>
      <c r="T61" s="8">
        <v>1</v>
      </c>
      <c r="U61" s="8"/>
      <c r="V61" s="8"/>
      <c r="W61" s="8">
        <v>1</v>
      </c>
      <c r="X61" s="8">
        <v>1</v>
      </c>
      <c r="Y61" s="8">
        <v>1</v>
      </c>
      <c r="Z61" s="8">
        <v>1</v>
      </c>
      <c r="AA61" s="8">
        <v>1</v>
      </c>
      <c r="AB61" s="8">
        <v>1</v>
      </c>
      <c r="AC61" s="8">
        <v>1</v>
      </c>
      <c r="AD61" s="8">
        <v>1</v>
      </c>
      <c r="AE61" s="8"/>
      <c r="AF61" s="8"/>
      <c r="AG61" s="8"/>
      <c r="AH61" s="1">
        <f t="shared" ref="AH61:AH76" si="10">SUM(E61:AG61)/2</f>
        <v>8</v>
      </c>
      <c r="AI61" s="1"/>
      <c r="AJ61" s="1"/>
    </row>
    <row r="62" spans="1:36" ht="15.75" customHeight="1" x14ac:dyDescent="0.15">
      <c r="A62" s="10"/>
      <c r="B62" s="18" t="str">
        <f t="shared" ref="B62:B76" si="11">B43</f>
        <v>X194</v>
      </c>
      <c r="C62" s="19" t="str">
        <f>IF(ISNA(VLOOKUP(B62,Personal!$A$2:$D$21,2,FALSE)),,VLOOKUP(B62,Personal!$A$2:$D$21,2,FALSE))</f>
        <v>Yeray Romero</v>
      </c>
      <c r="D62" s="19" t="str">
        <f>IF(ISNA(VLOOKUP(B62,Personal!$A$2:$D$23,3,FALSE)),,VLOOKUP(B62,Personal!$A$2:$D$32,3,FALSE))</f>
        <v>Comercial</v>
      </c>
      <c r="E62" s="8"/>
      <c r="F62" s="8"/>
      <c r="G62" s="8"/>
      <c r="H62" s="8" t="s">
        <v>15</v>
      </c>
      <c r="I62" s="8" t="s">
        <v>15</v>
      </c>
      <c r="J62" s="8" t="s">
        <v>15</v>
      </c>
      <c r="K62" s="8" t="s">
        <v>15</v>
      </c>
      <c r="L62" s="8" t="s">
        <v>15</v>
      </c>
      <c r="M62" s="8" t="s">
        <v>15</v>
      </c>
      <c r="N62" s="8" t="s">
        <v>15</v>
      </c>
      <c r="O62" s="8" t="s">
        <v>15</v>
      </c>
      <c r="P62" s="8" t="s">
        <v>15</v>
      </c>
      <c r="Q62" s="8" t="s">
        <v>15</v>
      </c>
      <c r="R62" s="8" t="s">
        <v>15</v>
      </c>
      <c r="S62" s="8" t="s">
        <v>15</v>
      </c>
      <c r="T62" s="8" t="s">
        <v>15</v>
      </c>
      <c r="U62" s="8" t="s">
        <v>15</v>
      </c>
      <c r="V62" s="8" t="s">
        <v>15</v>
      </c>
      <c r="W62" s="8" t="s">
        <v>15</v>
      </c>
      <c r="X62" s="8" t="s">
        <v>15</v>
      </c>
      <c r="Y62" s="8" t="s">
        <v>15</v>
      </c>
      <c r="Z62" s="8"/>
      <c r="AA62" s="8"/>
      <c r="AB62" s="8"/>
      <c r="AC62" s="8"/>
      <c r="AD62" s="8"/>
      <c r="AE62" s="8"/>
      <c r="AF62" s="8"/>
      <c r="AG62" s="8"/>
      <c r="AH62" s="1">
        <f t="shared" si="10"/>
        <v>0</v>
      </c>
      <c r="AI62" s="1"/>
      <c r="AJ62" s="1"/>
    </row>
    <row r="63" spans="1:36" ht="15.75" customHeight="1" x14ac:dyDescent="0.15">
      <c r="A63" s="10"/>
      <c r="B63" s="18" t="str">
        <f t="shared" si="11"/>
        <v>X200</v>
      </c>
      <c r="C63" s="19" t="str">
        <f>IF(ISNA(VLOOKUP(B63,Personal!$A$2:$D$21,2,FALSE)),,VLOOKUP(B63,Personal!$A$2:$D$21,2,FALSE))</f>
        <v>Unai Ortiz</v>
      </c>
      <c r="D63" s="19" t="str">
        <f>IF(ISNA(VLOOKUP(B63,Personal!$A$2:$D$23,3,FALSE)),,VLOOKUP(B63,Personal!$A$2:$D$32,3,FALSE))</f>
        <v>SSMM</v>
      </c>
      <c r="E63" s="8"/>
      <c r="F63" s="8"/>
      <c r="G63" s="8"/>
      <c r="H63" s="8"/>
      <c r="I63" s="8" t="s">
        <v>7</v>
      </c>
      <c r="J63" s="8" t="s">
        <v>7</v>
      </c>
      <c r="K63" s="8" t="s">
        <v>7</v>
      </c>
      <c r="L63" s="8" t="s">
        <v>7</v>
      </c>
      <c r="M63" s="8" t="s">
        <v>7</v>
      </c>
      <c r="N63" s="8" t="s">
        <v>7</v>
      </c>
      <c r="O63" s="8" t="s">
        <v>7</v>
      </c>
      <c r="P63" s="8" t="s">
        <v>7</v>
      </c>
      <c r="Q63" s="8" t="s">
        <v>7</v>
      </c>
      <c r="R63" s="8" t="s">
        <v>7</v>
      </c>
      <c r="S63" s="8" t="s">
        <v>7</v>
      </c>
      <c r="T63" s="8" t="s">
        <v>7</v>
      </c>
      <c r="U63" s="8" t="s">
        <v>7</v>
      </c>
      <c r="V63" s="8" t="s">
        <v>7</v>
      </c>
      <c r="W63" s="8" t="s">
        <v>7</v>
      </c>
      <c r="X63" s="8" t="s">
        <v>7</v>
      </c>
      <c r="Y63" s="8" t="s">
        <v>7</v>
      </c>
      <c r="Z63" s="8" t="s">
        <v>7</v>
      </c>
      <c r="AA63" s="8" t="s">
        <v>7</v>
      </c>
      <c r="AB63" s="8" t="s">
        <v>7</v>
      </c>
      <c r="AC63" s="8" t="s">
        <v>7</v>
      </c>
      <c r="AD63" s="8" t="s">
        <v>7</v>
      </c>
      <c r="AE63" s="8"/>
      <c r="AF63" s="8"/>
      <c r="AG63" s="8"/>
      <c r="AH63" s="1">
        <f t="shared" si="10"/>
        <v>0</v>
      </c>
      <c r="AI63" s="1"/>
      <c r="AJ63" s="1"/>
    </row>
    <row r="64" spans="1:36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  <c r="AJ64" s="1"/>
    </row>
    <row r="65" spans="1:36" ht="15.75" customHeight="1" x14ac:dyDescent="0.15">
      <c r="A65" s="10"/>
      <c r="B65" s="18" t="str">
        <f t="shared" si="11"/>
        <v>X211</v>
      </c>
      <c r="C65" s="19">
        <f>IF(ISNA(VLOOKUP(B65,Personal!$A$2:$D$21,2,FALSE)),,VLOOKUP(B65,Personal!$A$2:$D$21,2,FALSE))</f>
        <v>0</v>
      </c>
      <c r="D65" s="19">
        <f>IF(ISNA(VLOOKUP(B65,Personal!$A$2:$D$23,3,FALSE)),,VLOOKUP(B65,Personal!$A$2:$D$32,3,FALSE))</f>
        <v>0</v>
      </c>
      <c r="E65" s="8"/>
      <c r="F65" s="8"/>
      <c r="G65" s="8"/>
      <c r="H65" s="8"/>
      <c r="I65" s="8">
        <v>1</v>
      </c>
      <c r="J65" s="8">
        <v>1</v>
      </c>
      <c r="K65" s="8">
        <v>1</v>
      </c>
      <c r="L65" s="8">
        <v>1</v>
      </c>
      <c r="M65" s="8">
        <v>1</v>
      </c>
      <c r="N65" s="8">
        <v>1</v>
      </c>
      <c r="O65" s="8">
        <v>1</v>
      </c>
      <c r="P65" s="8">
        <v>1</v>
      </c>
      <c r="Q65" s="8">
        <v>1</v>
      </c>
      <c r="R65" s="8">
        <v>1</v>
      </c>
      <c r="S65" s="8"/>
      <c r="T65" s="8"/>
      <c r="U65" s="8">
        <v>1</v>
      </c>
      <c r="V65" s="8">
        <v>1</v>
      </c>
      <c r="W65" s="8">
        <v>1</v>
      </c>
      <c r="X65" s="8">
        <v>1</v>
      </c>
      <c r="Y65" s="8">
        <v>1</v>
      </c>
      <c r="Z65" s="8">
        <v>1</v>
      </c>
      <c r="AA65" s="8"/>
      <c r="AB65" s="8"/>
      <c r="AC65" s="8"/>
      <c r="AD65" s="8"/>
      <c r="AE65" s="8"/>
      <c r="AF65" s="8"/>
      <c r="AG65" s="8"/>
      <c r="AH65" s="1">
        <f t="shared" si="10"/>
        <v>8</v>
      </c>
      <c r="AI65" s="1"/>
      <c r="AJ65" s="1"/>
    </row>
    <row r="66" spans="1:36" ht="15.75" customHeight="1" x14ac:dyDescent="0.15">
      <c r="A66" s="10"/>
      <c r="B66" s="18" t="str">
        <f t="shared" si="11"/>
        <v>X212</v>
      </c>
      <c r="C66" s="19" t="str">
        <f>IF(ISNA(VLOOKUP(B66,Personal!$A$2:$D$21,2,FALSE)),,VLOOKUP(B66,Personal!$A$2:$D$21,2,FALSE))</f>
        <v>Gustavo Diaz</v>
      </c>
      <c r="D66" s="19" t="str">
        <f>IF(ISNA(VLOOKUP(B66,Personal!$A$2:$D$23,3,FALSE)),,VLOOKUP(B66,Personal!$A$2:$D$32,3,FALSE))</f>
        <v>UUCC</v>
      </c>
      <c r="E66" s="8"/>
      <c r="F66" s="8"/>
      <c r="G66" s="8"/>
      <c r="H66" s="8"/>
      <c r="I66" s="8"/>
      <c r="J66" s="8"/>
      <c r="K66" s="8">
        <v>1</v>
      </c>
      <c r="L66" s="8">
        <v>1</v>
      </c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>
        <v>1</v>
      </c>
      <c r="T66" s="8">
        <v>1</v>
      </c>
      <c r="U66" s="8">
        <v>1</v>
      </c>
      <c r="V66" s="8">
        <v>1</v>
      </c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6</v>
      </c>
      <c r="AI66" s="1"/>
      <c r="AJ66" s="1"/>
    </row>
    <row r="67" spans="1:36" ht="15.75" customHeight="1" x14ac:dyDescent="0.15">
      <c r="A67" s="10"/>
      <c r="B67" s="18" t="str">
        <f t="shared" si="11"/>
        <v>X214</v>
      </c>
      <c r="C67" s="19" t="str">
        <f>IF(ISNA(VLOOKUP(B67,Personal!$A$2:$D$21,2,FALSE)),,VLOOKUP(B67,Personal!$A$2:$D$21,2,FALSE))</f>
        <v>Iker Marcos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>
        <v>1</v>
      </c>
      <c r="T67" s="8">
        <v>1</v>
      </c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>
        <v>1</v>
      </c>
      <c r="AB67" s="8">
        <v>1</v>
      </c>
      <c r="AC67" s="8">
        <v>1</v>
      </c>
      <c r="AD67" s="8">
        <v>1</v>
      </c>
      <c r="AE67" s="8"/>
      <c r="AF67" s="8"/>
      <c r="AG67" s="8"/>
      <c r="AH67" s="1">
        <f t="shared" si="10"/>
        <v>6</v>
      </c>
      <c r="AI67" s="1"/>
      <c r="AJ67" s="1"/>
    </row>
    <row r="68" spans="1:36" ht="15.75" customHeight="1" x14ac:dyDescent="0.15">
      <c r="A68" s="21"/>
      <c r="B68" s="18" t="str">
        <f t="shared" si="11"/>
        <v>X216</v>
      </c>
      <c r="C68" s="19" t="str">
        <f>IF(ISNA(VLOOKUP(B68,Personal!$A$2:$D$21,2,FALSE)),,VLOOKUP(B68,Personal!$A$2:$D$21,2,FALSE))</f>
        <v>Andrew Vera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>
        <v>1</v>
      </c>
      <c r="I68" s="8">
        <v>1</v>
      </c>
      <c r="J68" s="8">
        <v>1</v>
      </c>
      <c r="K68" s="8">
        <v>1</v>
      </c>
      <c r="L68" s="8">
        <v>1</v>
      </c>
      <c r="M68" s="8">
        <v>1</v>
      </c>
      <c r="N68" s="8">
        <v>1</v>
      </c>
      <c r="O68" s="8">
        <v>1</v>
      </c>
      <c r="P68" s="8">
        <v>1</v>
      </c>
      <c r="Q68" s="8"/>
      <c r="R68" s="8"/>
      <c r="S68" s="8">
        <v>1</v>
      </c>
      <c r="T68" s="8">
        <v>1</v>
      </c>
      <c r="U68" s="8">
        <v>1</v>
      </c>
      <c r="V68" s="8">
        <v>1</v>
      </c>
      <c r="W68" s="8">
        <v>1</v>
      </c>
      <c r="X68" s="8">
        <v>1</v>
      </c>
      <c r="Y68" s="8">
        <v>1</v>
      </c>
      <c r="Z68" s="8"/>
      <c r="AA68" s="8"/>
      <c r="AB68" s="8"/>
      <c r="AC68" s="8"/>
      <c r="AD68" s="8"/>
      <c r="AE68" s="8"/>
      <c r="AF68" s="8"/>
      <c r="AG68" s="8"/>
      <c r="AH68" s="1">
        <f t="shared" si="10"/>
        <v>8</v>
      </c>
      <c r="AI68" s="1"/>
      <c r="AJ68" s="1"/>
    </row>
    <row r="69" spans="1:36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  <c r="AJ69" s="1"/>
    </row>
    <row r="70" spans="1:36" ht="15.75" customHeight="1" x14ac:dyDescent="0.15">
      <c r="A70" s="10"/>
      <c r="B70" s="18">
        <f t="shared" si="11"/>
        <v>0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  <c r="AJ70" s="1"/>
    </row>
    <row r="71" spans="1:36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  <c r="AJ71" s="1"/>
    </row>
    <row r="72" spans="1:36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  <c r="AJ72" s="1"/>
    </row>
    <row r="73" spans="1:36" ht="15.75" customHeight="1" x14ac:dyDescent="0.15">
      <c r="A73" s="10"/>
      <c r="B73" s="18" t="str">
        <f t="shared" si="11"/>
        <v>S78</v>
      </c>
      <c r="C73" s="19" t="str">
        <f>IF(ISNA(VLOOKUP(B73,Personal!$A$2:$D$21,2,FALSE)),,VLOOKUP(B73,Personal!$A$2:$D$21,2,FALSE))</f>
        <v>Julio Cesar Risquez</v>
      </c>
      <c r="D73" s="19" t="str">
        <f>IF(ISNA(VLOOKUP(B73,Personal!$A$2:$D$23,3,FALSE)),,VLOOKUP(B73,Personal!$A$2:$D$32,3,FALSE))</f>
        <v>Area Manager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  <c r="AJ73" s="1"/>
    </row>
    <row r="74" spans="1:36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  <c r="AJ74" s="1"/>
    </row>
    <row r="75" spans="1:36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/>
      <c r="R75" s="8"/>
      <c r="S75" s="8" t="s">
        <v>9</v>
      </c>
      <c r="T75" s="8" t="s">
        <v>9</v>
      </c>
      <c r="U75" s="8" t="s">
        <v>9</v>
      </c>
      <c r="V75" s="8" t="s">
        <v>9</v>
      </c>
      <c r="W75" s="8" t="s">
        <v>9</v>
      </c>
      <c r="X75" s="8" t="s">
        <v>9</v>
      </c>
      <c r="Y75" s="8" t="s">
        <v>9</v>
      </c>
      <c r="Z75" s="8" t="s">
        <v>9</v>
      </c>
      <c r="AA75" s="8"/>
      <c r="AB75" s="8"/>
      <c r="AC75" s="8"/>
      <c r="AD75" s="8"/>
      <c r="AE75" s="59"/>
      <c r="AF75" s="60"/>
      <c r="AG75" s="61"/>
      <c r="AH75" s="1">
        <f t="shared" si="10"/>
        <v>0</v>
      </c>
      <c r="AI75" s="1"/>
      <c r="AJ75" s="1"/>
    </row>
    <row r="76" spans="1:36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 t="s">
        <v>9</v>
      </c>
      <c r="R76" s="8" t="s">
        <v>9</v>
      </c>
      <c r="S76" s="8"/>
      <c r="T76" s="8"/>
      <c r="U76" s="8"/>
      <c r="V76" s="8"/>
      <c r="W76" s="8"/>
      <c r="X76" s="8"/>
      <c r="Y76" s="8" t="s">
        <v>9</v>
      </c>
      <c r="Z76" s="8" t="s">
        <v>9</v>
      </c>
      <c r="AA76" s="8" t="s">
        <v>9</v>
      </c>
      <c r="AB76" s="8" t="s">
        <v>9</v>
      </c>
      <c r="AC76" s="8" t="s">
        <v>9</v>
      </c>
      <c r="AD76" s="8" t="s">
        <v>9</v>
      </c>
      <c r="AE76" s="59"/>
      <c r="AF76" s="60"/>
      <c r="AG76" s="61"/>
      <c r="AH76" s="1">
        <f t="shared" si="10"/>
        <v>0</v>
      </c>
      <c r="AI76" s="1"/>
      <c r="AJ76" s="1"/>
    </row>
    <row r="77" spans="1:36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3</v>
      </c>
      <c r="L77" s="23">
        <f t="shared" si="12"/>
        <v>3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3</v>
      </c>
      <c r="R77" s="23">
        <f t="shared" si="12"/>
        <v>3</v>
      </c>
      <c r="S77" s="23">
        <f t="shared" si="12"/>
        <v>4</v>
      </c>
      <c r="T77" s="23">
        <f t="shared" si="12"/>
        <v>4</v>
      </c>
      <c r="U77" s="23">
        <f t="shared" si="12"/>
        <v>4</v>
      </c>
      <c r="V77" s="23">
        <f t="shared" si="12"/>
        <v>4</v>
      </c>
      <c r="W77" s="23">
        <f t="shared" si="12"/>
        <v>5</v>
      </c>
      <c r="X77" s="23">
        <f t="shared" si="12"/>
        <v>5</v>
      </c>
      <c r="Y77" s="23">
        <f t="shared" si="12"/>
        <v>5</v>
      </c>
      <c r="Z77" s="23">
        <f t="shared" si="12"/>
        <v>4</v>
      </c>
      <c r="AA77" s="23">
        <f t="shared" si="12"/>
        <v>3</v>
      </c>
      <c r="AB77" s="23">
        <f t="shared" si="12"/>
        <v>3</v>
      </c>
      <c r="AC77" s="23">
        <f t="shared" si="12"/>
        <v>3</v>
      </c>
      <c r="AD77" s="23">
        <f t="shared" si="12"/>
        <v>3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40</v>
      </c>
      <c r="AI77" s="1"/>
      <c r="AJ77" s="1"/>
    </row>
    <row r="78" spans="1:36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8"/>
      <c r="AJ78" s="1"/>
    </row>
    <row r="79" spans="1:36" ht="15.75" customHeight="1" x14ac:dyDescent="0.15">
      <c r="A79" s="10"/>
      <c r="B79" s="108" t="s">
        <v>53</v>
      </c>
      <c r="C79" s="26">
        <f>C60+1</f>
        <v>45310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  <c r="AJ79" s="1"/>
    </row>
    <row r="80" spans="1:36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>
        <v>1</v>
      </c>
      <c r="N80" s="8">
        <v>1</v>
      </c>
      <c r="O80" s="8">
        <v>1</v>
      </c>
      <c r="P80" s="8">
        <v>1</v>
      </c>
      <c r="Q80" s="8">
        <v>1</v>
      </c>
      <c r="R80" s="8">
        <v>1</v>
      </c>
      <c r="S80" s="8">
        <v>1</v>
      </c>
      <c r="T80" s="8">
        <v>1</v>
      </c>
      <c r="U80" s="8"/>
      <c r="V80" s="8"/>
      <c r="W80" s="8">
        <v>1</v>
      </c>
      <c r="X80" s="8">
        <v>1</v>
      </c>
      <c r="Y80" s="8">
        <v>1</v>
      </c>
      <c r="Z80" s="8">
        <v>1</v>
      </c>
      <c r="AA80" s="8">
        <v>1</v>
      </c>
      <c r="AB80" s="8">
        <v>1</v>
      </c>
      <c r="AC80" s="8">
        <v>1</v>
      </c>
      <c r="AD80" s="8">
        <v>1</v>
      </c>
      <c r="AE80" s="8"/>
      <c r="AF80" s="8"/>
      <c r="AG80" s="8"/>
      <c r="AH80" s="1">
        <f t="shared" ref="AH80:AH95" si="13">SUM(E80:AG80)/2</f>
        <v>8</v>
      </c>
      <c r="AI80" s="1"/>
      <c r="AJ80" s="1"/>
    </row>
    <row r="81" spans="1:36" ht="15.75" customHeight="1" x14ac:dyDescent="0.15">
      <c r="A81" s="10"/>
      <c r="B81" s="18" t="str">
        <f t="shared" ref="B81:B95" si="14">B62</f>
        <v>X194</v>
      </c>
      <c r="C81" s="19" t="str">
        <f>IF(ISNA(VLOOKUP(B81,Personal!$A$2:$D$21,2,FALSE)),,VLOOKUP(B81,Personal!$A$2:$D$21,2,FALSE))</f>
        <v>Yeray Romero</v>
      </c>
      <c r="D81" s="19" t="str">
        <f>IF(ISNA(VLOOKUP(B81,Personal!$A$2:$D$23,3,FALSE)),,VLOOKUP(B81,Personal!$A$2:$D$32,3,FALSE))</f>
        <v>Comercial</v>
      </c>
      <c r="E81" s="8"/>
      <c r="F81" s="8"/>
      <c r="G81" s="8"/>
      <c r="H81" s="8"/>
      <c r="I81" s="8"/>
      <c r="J81" s="8"/>
      <c r="K81" s="8" t="s">
        <v>15</v>
      </c>
      <c r="L81" s="8" t="s">
        <v>15</v>
      </c>
      <c r="M81" s="8" t="s">
        <v>15</v>
      </c>
      <c r="N81" s="8" t="s">
        <v>15</v>
      </c>
      <c r="O81" s="8" t="s">
        <v>15</v>
      </c>
      <c r="P81" s="8" t="s">
        <v>15</v>
      </c>
      <c r="Q81" s="8" t="s">
        <v>15</v>
      </c>
      <c r="R81" s="8" t="s">
        <v>15</v>
      </c>
      <c r="S81" s="8" t="s">
        <v>15</v>
      </c>
      <c r="T81" s="8" t="s">
        <v>15</v>
      </c>
      <c r="U81" s="8" t="s">
        <v>15</v>
      </c>
      <c r="V81" s="8" t="s">
        <v>15</v>
      </c>
      <c r="W81" s="8" t="s">
        <v>15</v>
      </c>
      <c r="X81" s="8" t="s">
        <v>15</v>
      </c>
      <c r="Y81" s="8" t="s">
        <v>15</v>
      </c>
      <c r="Z81" s="8" t="s">
        <v>15</v>
      </c>
      <c r="AA81" s="8" t="s">
        <v>15</v>
      </c>
      <c r="AB81" s="8" t="s">
        <v>15</v>
      </c>
      <c r="AC81" s="8"/>
      <c r="AD81" s="8"/>
      <c r="AE81" s="8"/>
      <c r="AF81" s="8"/>
      <c r="AG81" s="8"/>
      <c r="AH81" s="1">
        <f t="shared" si="13"/>
        <v>0</v>
      </c>
      <c r="AI81" s="1"/>
      <c r="AJ81" s="1"/>
    </row>
    <row r="82" spans="1:36" ht="15.75" customHeight="1" x14ac:dyDescent="0.15">
      <c r="A82" s="10"/>
      <c r="B82" s="18" t="str">
        <f t="shared" si="14"/>
        <v>X200</v>
      </c>
      <c r="C82" s="19" t="str">
        <f>IF(ISNA(VLOOKUP(B82,Personal!$A$2:$D$21,2,FALSE)),,VLOOKUP(B82,Personal!$A$2:$D$21,2,FALSE))</f>
        <v>Unai Ortiz</v>
      </c>
      <c r="D82" s="19" t="str">
        <f>IF(ISNA(VLOOKUP(B82,Personal!$A$2:$D$23,3,FALSE)),,VLOOKUP(B82,Personal!$A$2:$D$32,3,FALSE))</f>
        <v>SSMM</v>
      </c>
      <c r="E82" s="8"/>
      <c r="F82" s="8"/>
      <c r="G82" s="8">
        <v>1</v>
      </c>
      <c r="H82" s="8">
        <v>1</v>
      </c>
      <c r="I82" s="8">
        <v>1</v>
      </c>
      <c r="J82" s="8">
        <v>1</v>
      </c>
      <c r="K82" s="8">
        <v>1</v>
      </c>
      <c r="L82" s="8">
        <v>1</v>
      </c>
      <c r="M82" s="8">
        <v>1</v>
      </c>
      <c r="N82" s="8">
        <v>1</v>
      </c>
      <c r="O82" s="8">
        <v>1</v>
      </c>
      <c r="P82" s="8">
        <v>1</v>
      </c>
      <c r="Q82" s="8"/>
      <c r="R82" s="8"/>
      <c r="S82" s="8">
        <v>1</v>
      </c>
      <c r="T82" s="8">
        <v>1</v>
      </c>
      <c r="U82" s="8">
        <v>1</v>
      </c>
      <c r="V82" s="8">
        <v>1</v>
      </c>
      <c r="W82" s="8">
        <v>1</v>
      </c>
      <c r="X82" s="8">
        <v>1</v>
      </c>
      <c r="Y82" s="8"/>
      <c r="Z82" s="8"/>
      <c r="AA82" s="8"/>
      <c r="AB82" s="8"/>
      <c r="AC82" s="8"/>
      <c r="AD82" s="8"/>
      <c r="AE82" s="8"/>
      <c r="AF82" s="8"/>
      <c r="AG82" s="8"/>
      <c r="AH82" s="1">
        <f t="shared" si="13"/>
        <v>8</v>
      </c>
      <c r="AI82" s="1"/>
      <c r="AJ82" s="1"/>
    </row>
    <row r="83" spans="1:36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  <c r="AJ83" s="1"/>
    </row>
    <row r="84" spans="1:36" ht="15.75" customHeight="1" x14ac:dyDescent="0.15">
      <c r="A84" s="10"/>
      <c r="B84" s="18" t="str">
        <f t="shared" si="14"/>
        <v>X211</v>
      </c>
      <c r="C84" s="19">
        <f>IF(ISNA(VLOOKUP(B84,Personal!$A$2:$D$21,2,FALSE)),,VLOOKUP(B84,Personal!$A$2:$D$21,2,FALSE))</f>
        <v>0</v>
      </c>
      <c r="D84" s="19">
        <f>IF(ISNA(VLOOKUP(B84,Personal!$A$2:$D$23,3,FALSE)),,VLOOKUP(B84,Personal!$A$2:$D$32,3,FALSE))</f>
        <v>0</v>
      </c>
      <c r="E84" s="8"/>
      <c r="F84" s="8"/>
      <c r="G84" s="8"/>
      <c r="H84" s="8"/>
      <c r="I84" s="8"/>
      <c r="J84" s="8"/>
      <c r="K84" s="8">
        <v>1</v>
      </c>
      <c r="L84" s="8">
        <v>1</v>
      </c>
      <c r="M84" s="8">
        <v>1</v>
      </c>
      <c r="N84" s="8">
        <v>1</v>
      </c>
      <c r="O84" s="8" t="s">
        <v>13</v>
      </c>
      <c r="P84" s="8" t="s">
        <v>13</v>
      </c>
      <c r="Q84" s="8" t="s">
        <v>13</v>
      </c>
      <c r="R84" s="8" t="s">
        <v>13</v>
      </c>
      <c r="S84" s="8" t="s">
        <v>13</v>
      </c>
      <c r="T84" s="8" t="s">
        <v>13</v>
      </c>
      <c r="U84" s="8" t="s">
        <v>13</v>
      </c>
      <c r="V84" s="8" t="s">
        <v>13</v>
      </c>
      <c r="W84" s="8" t="s">
        <v>13</v>
      </c>
      <c r="X84" s="8" t="s">
        <v>13</v>
      </c>
      <c r="Y84" s="8" t="s">
        <v>13</v>
      </c>
      <c r="Z84" s="8" t="s">
        <v>13</v>
      </c>
      <c r="AA84" s="8" t="s">
        <v>13</v>
      </c>
      <c r="AB84" s="8" t="s">
        <v>13</v>
      </c>
      <c r="AC84" s="8"/>
      <c r="AD84" s="8"/>
      <c r="AE84" s="8"/>
      <c r="AF84" s="8"/>
      <c r="AG84" s="8"/>
      <c r="AH84" s="1">
        <f t="shared" si="13"/>
        <v>2</v>
      </c>
      <c r="AI84" s="1"/>
      <c r="AJ84" s="1"/>
    </row>
    <row r="85" spans="1:36" ht="15.75" customHeight="1" x14ac:dyDescent="0.15">
      <c r="A85" s="10"/>
      <c r="B85" s="18" t="str">
        <f t="shared" si="14"/>
        <v>X212</v>
      </c>
      <c r="C85" s="19" t="str">
        <f>IF(ISNA(VLOOKUP(B85,Personal!$A$2:$D$21,2,FALSE)),,VLOOKUP(B85,Personal!$A$2:$D$21,2,FALSE))</f>
        <v>Gustavo Diaz</v>
      </c>
      <c r="D85" s="19" t="str">
        <f>IF(ISNA(VLOOKUP(B85,Personal!$A$2:$D$23,3,FALSE)),,VLOOKUP(B85,Personal!$A$2:$D$32,3,FALSE))</f>
        <v>UUCC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>
        <v>1</v>
      </c>
      <c r="T85" s="8">
        <v>1</v>
      </c>
      <c r="U85" s="8">
        <v>1</v>
      </c>
      <c r="V85" s="8">
        <v>1</v>
      </c>
      <c r="W85" s="8">
        <v>1</v>
      </c>
      <c r="X85" s="8">
        <v>1</v>
      </c>
      <c r="Y85" s="8">
        <v>1</v>
      </c>
      <c r="Z85" s="8">
        <v>1</v>
      </c>
      <c r="AA85" s="8">
        <v>1</v>
      </c>
      <c r="AB85" s="8">
        <v>1</v>
      </c>
      <c r="AC85" s="8">
        <v>1</v>
      </c>
      <c r="AD85" s="8">
        <v>1</v>
      </c>
      <c r="AE85" s="8"/>
      <c r="AF85" s="8"/>
      <c r="AG85" s="8"/>
      <c r="AH85" s="1">
        <f t="shared" si="13"/>
        <v>6</v>
      </c>
      <c r="AI85" s="1"/>
      <c r="AJ85" s="1"/>
    </row>
    <row r="86" spans="1:36" ht="15.75" customHeight="1" x14ac:dyDescent="0.15">
      <c r="A86" s="10"/>
      <c r="B86" s="18" t="str">
        <f t="shared" si="14"/>
        <v>X214</v>
      </c>
      <c r="C86" s="19" t="str">
        <f>IF(ISNA(VLOOKUP(B86,Personal!$A$2:$D$21,2,FALSE)),,VLOOKUP(B86,Personal!$A$2:$D$21,2,FALSE))</f>
        <v>Iker Marcos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>
        <v>1</v>
      </c>
      <c r="I86" s="8">
        <v>1</v>
      </c>
      <c r="J86" s="8">
        <v>1</v>
      </c>
      <c r="K86" s="8">
        <v>1</v>
      </c>
      <c r="L86" s="8">
        <v>1</v>
      </c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>
        <v>1</v>
      </c>
      <c r="T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1">
        <f t="shared" si="13"/>
        <v>6</v>
      </c>
      <c r="AI86" s="1"/>
      <c r="AJ86" s="1"/>
    </row>
    <row r="87" spans="1:36" ht="15.75" customHeight="1" x14ac:dyDescent="0.15">
      <c r="A87" s="21"/>
      <c r="B87" s="18" t="str">
        <f t="shared" si="14"/>
        <v>X216</v>
      </c>
      <c r="C87" s="19" t="str">
        <f>IF(ISNA(VLOOKUP(B87,Personal!$A$2:$D$21,2,FALSE)),,VLOOKUP(B87,Personal!$A$2:$D$21,2,FALSE))</f>
        <v>Andrew Vera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>
        <v>1</v>
      </c>
      <c r="J87" s="8">
        <v>1</v>
      </c>
      <c r="K87" s="8">
        <v>1</v>
      </c>
      <c r="L87" s="8">
        <v>1</v>
      </c>
      <c r="M87" s="8">
        <v>1</v>
      </c>
      <c r="N87" s="8">
        <v>1</v>
      </c>
      <c r="O87" s="8">
        <v>1</v>
      </c>
      <c r="P87" s="8">
        <v>1</v>
      </c>
      <c r="Q87" s="8">
        <v>1</v>
      </c>
      <c r="R87" s="8">
        <v>1</v>
      </c>
      <c r="S87" s="8"/>
      <c r="T87" s="8"/>
      <c r="U87" s="8">
        <v>1</v>
      </c>
      <c r="V87" s="8">
        <v>1</v>
      </c>
      <c r="W87" s="8">
        <v>1</v>
      </c>
      <c r="X87" s="8">
        <v>1</v>
      </c>
      <c r="Y87" s="8">
        <v>1</v>
      </c>
      <c r="Z87" s="8">
        <v>1</v>
      </c>
      <c r="AA87" s="8"/>
      <c r="AB87" s="8"/>
      <c r="AC87" s="8"/>
      <c r="AD87" s="8"/>
      <c r="AE87" s="8"/>
      <c r="AF87" s="8"/>
      <c r="AG87" s="8"/>
      <c r="AH87" s="1">
        <f t="shared" si="13"/>
        <v>8</v>
      </c>
      <c r="AI87" s="1"/>
      <c r="AJ87" s="1"/>
    </row>
    <row r="88" spans="1:36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  <c r="AJ88" s="1"/>
    </row>
    <row r="89" spans="1:36" ht="15.75" customHeight="1" x14ac:dyDescent="0.15">
      <c r="A89" s="10"/>
      <c r="B89" s="18">
        <f t="shared" si="14"/>
        <v>0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  <c r="AJ89" s="1"/>
    </row>
    <row r="90" spans="1:36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  <c r="AJ90" s="1"/>
    </row>
    <row r="91" spans="1:36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  <c r="AJ91" s="1"/>
    </row>
    <row r="92" spans="1:36" ht="15.75" customHeight="1" x14ac:dyDescent="0.15">
      <c r="A92" s="10"/>
      <c r="B92" s="18" t="str">
        <f t="shared" si="14"/>
        <v>S78</v>
      </c>
      <c r="C92" s="19" t="str">
        <f>IF(ISNA(VLOOKUP(B92,Personal!$A$2:$D$21,2,FALSE)),,VLOOKUP(B92,Personal!$A$2:$D$21,2,FALSE))</f>
        <v>Julio Cesar Risquez</v>
      </c>
      <c r="D92" s="19" t="str">
        <f>IF(ISNA(VLOOKUP(B92,Personal!$A$2:$D$23,3,FALSE)),,VLOOKUP(B92,Personal!$A$2:$D$32,3,FALSE))</f>
        <v>Area Manager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  <c r="AJ92" s="1"/>
    </row>
    <row r="93" spans="1:36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/>
      <c r="R93" s="8"/>
      <c r="S93" s="8" t="s">
        <v>9</v>
      </c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  <c r="AJ93" s="1"/>
    </row>
    <row r="94" spans="1:36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/>
      <c r="R94" s="8"/>
      <c r="S94" s="8" t="s">
        <v>9</v>
      </c>
      <c r="T94" s="8" t="s">
        <v>9</v>
      </c>
      <c r="U94" s="8" t="s">
        <v>9</v>
      </c>
      <c r="V94" s="8" t="s">
        <v>9</v>
      </c>
      <c r="W94" s="8" t="s">
        <v>9</v>
      </c>
      <c r="X94" s="8" t="s">
        <v>9</v>
      </c>
      <c r="Y94" s="8" t="s">
        <v>9</v>
      </c>
      <c r="Z94" s="8" t="s">
        <v>9</v>
      </c>
      <c r="AA94" s="8"/>
      <c r="AB94" s="8"/>
      <c r="AC94" s="8"/>
      <c r="AD94" s="8"/>
      <c r="AE94" s="59"/>
      <c r="AF94" s="60"/>
      <c r="AG94" s="61"/>
      <c r="AH94" s="1">
        <f t="shared" si="13"/>
        <v>0</v>
      </c>
      <c r="AI94" s="1"/>
      <c r="AJ94" s="1"/>
    </row>
    <row r="95" spans="1:36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 t="s">
        <v>9</v>
      </c>
      <c r="R95" s="8" t="s">
        <v>9</v>
      </c>
      <c r="S95" s="8"/>
      <c r="T95" s="8"/>
      <c r="U95" s="8"/>
      <c r="V95" s="8"/>
      <c r="W95" s="8"/>
      <c r="X95" s="8"/>
      <c r="Y95" s="8" t="s">
        <v>9</v>
      </c>
      <c r="Z95" s="8" t="s">
        <v>9</v>
      </c>
      <c r="AA95" s="8" t="s">
        <v>9</v>
      </c>
      <c r="AB95" s="8" t="s">
        <v>9</v>
      </c>
      <c r="AC95" s="8" t="s">
        <v>9</v>
      </c>
      <c r="AD95" s="8" t="s">
        <v>9</v>
      </c>
      <c r="AE95" s="59"/>
      <c r="AF95" s="60"/>
      <c r="AG95" s="61"/>
      <c r="AH95" s="1">
        <f t="shared" si="13"/>
        <v>0</v>
      </c>
      <c r="AI95" s="1"/>
      <c r="AJ95" s="1"/>
    </row>
    <row r="96" spans="1:36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2</v>
      </c>
      <c r="I96" s="23">
        <f t="shared" si="15"/>
        <v>3</v>
      </c>
      <c r="J96" s="23">
        <f t="shared" si="15"/>
        <v>3</v>
      </c>
      <c r="K96" s="23">
        <f t="shared" si="15"/>
        <v>4</v>
      </c>
      <c r="L96" s="23">
        <f t="shared" si="15"/>
        <v>4</v>
      </c>
      <c r="M96" s="23">
        <f t="shared" si="15"/>
        <v>5</v>
      </c>
      <c r="N96" s="23">
        <f t="shared" si="15"/>
        <v>5</v>
      </c>
      <c r="O96" s="23">
        <f t="shared" si="15"/>
        <v>4</v>
      </c>
      <c r="P96" s="23">
        <f t="shared" si="15"/>
        <v>4</v>
      </c>
      <c r="Q96" s="23">
        <f t="shared" si="15"/>
        <v>3</v>
      </c>
      <c r="R96" s="23">
        <f t="shared" si="15"/>
        <v>3</v>
      </c>
      <c r="S96" s="23">
        <f t="shared" si="15"/>
        <v>4</v>
      </c>
      <c r="T96" s="23">
        <f t="shared" si="15"/>
        <v>3</v>
      </c>
      <c r="U96" s="23">
        <f t="shared" si="15"/>
        <v>3</v>
      </c>
      <c r="V96" s="23">
        <f t="shared" si="15"/>
        <v>3</v>
      </c>
      <c r="W96" s="23">
        <f t="shared" si="15"/>
        <v>5</v>
      </c>
      <c r="X96" s="23">
        <f t="shared" si="15"/>
        <v>5</v>
      </c>
      <c r="Y96" s="23">
        <f t="shared" si="15"/>
        <v>4</v>
      </c>
      <c r="Z96" s="23">
        <f t="shared" si="15"/>
        <v>4</v>
      </c>
      <c r="AA96" s="23">
        <f t="shared" si="15"/>
        <v>3</v>
      </c>
      <c r="AB96" s="23">
        <f t="shared" si="15"/>
        <v>3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42</v>
      </c>
      <c r="AI96" s="1"/>
      <c r="AJ96" s="1"/>
    </row>
    <row r="97" spans="1:36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8"/>
      <c r="AJ97" s="1"/>
    </row>
    <row r="98" spans="1:36" ht="15.75" customHeight="1" x14ac:dyDescent="0.15">
      <c r="A98" s="10"/>
      <c r="B98" s="108" t="s">
        <v>53</v>
      </c>
      <c r="C98" s="26">
        <f>C79+1</f>
        <v>45311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  <c r="AJ98" s="1"/>
    </row>
    <row r="99" spans="1:36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>
        <v>1</v>
      </c>
      <c r="J99" s="8">
        <v>1</v>
      </c>
      <c r="K99" s="8">
        <v>1</v>
      </c>
      <c r="L99" s="8">
        <v>1</v>
      </c>
      <c r="M99" s="8">
        <v>1</v>
      </c>
      <c r="N99" s="8">
        <v>1</v>
      </c>
      <c r="O99" s="8">
        <v>1</v>
      </c>
      <c r="P99" s="8">
        <v>1</v>
      </c>
      <c r="Q99" s="8"/>
      <c r="R99" s="8"/>
      <c r="S99" s="8">
        <v>1</v>
      </c>
      <c r="T99" s="8">
        <v>1</v>
      </c>
      <c r="U99" s="8">
        <v>1</v>
      </c>
      <c r="V99" s="8">
        <v>1</v>
      </c>
      <c r="W99" s="8">
        <v>1</v>
      </c>
      <c r="X99" s="8">
        <v>1</v>
      </c>
      <c r="Y99" s="8">
        <v>1</v>
      </c>
      <c r="Z99" s="8">
        <v>1</v>
      </c>
      <c r="AA99" s="8"/>
      <c r="AB99" s="8"/>
      <c r="AC99" s="8"/>
      <c r="AD99" s="8"/>
      <c r="AE99" s="8"/>
      <c r="AF99" s="8"/>
      <c r="AG99" s="8"/>
      <c r="AH99" s="1">
        <f>SUM(E99:AG99)/2</f>
        <v>8</v>
      </c>
      <c r="AI99" s="1"/>
      <c r="AJ99" s="1"/>
    </row>
    <row r="100" spans="1:36" ht="15.75" customHeight="1" x14ac:dyDescent="0.15">
      <c r="A100" s="10"/>
      <c r="B100" s="18" t="str">
        <f t="shared" ref="B100:B114" si="16">B81</f>
        <v>X194</v>
      </c>
      <c r="C100" s="19" t="str">
        <f>IF(ISNA(VLOOKUP(B100,Personal!$A$2:$D$21,2,FALSE)),,VLOOKUP(B100,Personal!$A$2:$D$21,2,FALSE))</f>
        <v>Yeray Romero</v>
      </c>
      <c r="D100" s="19" t="str">
        <f>IF(ISNA(VLOOKUP(B100,Personal!$A$2:$D$23,3,FALSE)),,VLOOKUP(B100,Personal!$A$2:$D$32,3,FALSE))</f>
        <v>Comercial</v>
      </c>
      <c r="E100" s="8"/>
      <c r="F100" s="8"/>
      <c r="G100" s="8"/>
      <c r="H100" s="8"/>
      <c r="I100" s="8" t="s">
        <v>15</v>
      </c>
      <c r="J100" s="8" t="s">
        <v>15</v>
      </c>
      <c r="K100" s="8" t="s">
        <v>15</v>
      </c>
      <c r="L100" s="8" t="s">
        <v>15</v>
      </c>
      <c r="M100" s="8" t="s">
        <v>15</v>
      </c>
      <c r="N100" s="8" t="s">
        <v>15</v>
      </c>
      <c r="O100" s="8" t="s">
        <v>15</v>
      </c>
      <c r="P100" s="8" t="s">
        <v>15</v>
      </c>
      <c r="Q100" s="8" t="s">
        <v>15</v>
      </c>
      <c r="R100" s="8" t="s">
        <v>15</v>
      </c>
      <c r="S100" s="8" t="s">
        <v>15</v>
      </c>
      <c r="T100" s="8" t="s">
        <v>15</v>
      </c>
      <c r="U100" s="8" t="s">
        <v>15</v>
      </c>
      <c r="V100" s="8" t="s">
        <v>15</v>
      </c>
      <c r="W100" s="8" t="s">
        <v>15</v>
      </c>
      <c r="X100" s="8" t="s">
        <v>15</v>
      </c>
      <c r="Y100" s="8" t="s">
        <v>15</v>
      </c>
      <c r="Z100" s="8" t="s">
        <v>15</v>
      </c>
      <c r="AA100" s="8" t="s">
        <v>15</v>
      </c>
      <c r="AB100" s="8" t="s">
        <v>15</v>
      </c>
      <c r="AC100" s="8" t="s">
        <v>15</v>
      </c>
      <c r="AD100" s="8" t="s">
        <v>15</v>
      </c>
      <c r="AE100" s="8"/>
      <c r="AF100" s="8"/>
      <c r="AG100" s="8"/>
      <c r="AH100" s="1">
        <f>SUM(E100:AG100)/2</f>
        <v>0</v>
      </c>
      <c r="AI100" s="1"/>
      <c r="AJ100" s="1"/>
    </row>
    <row r="101" spans="1:36" ht="15.75" customHeight="1" x14ac:dyDescent="0.15">
      <c r="A101" s="10"/>
      <c r="B101" s="18" t="str">
        <f t="shared" si="16"/>
        <v>X200</v>
      </c>
      <c r="C101" s="19" t="str">
        <f>IF(ISNA(VLOOKUP(B101,Personal!$A$2:$D$21,2,FALSE)),,VLOOKUP(B101,Personal!$A$2:$D$21,2,FALSE))</f>
        <v>Unai Ortiz</v>
      </c>
      <c r="D101" s="19" t="str">
        <f>IF(ISNA(VLOOKUP(B101,Personal!$A$2:$D$23,3,FALSE)),,VLOOKUP(B101,Personal!$A$2:$D$32,3,FALSE))</f>
        <v>SSMM</v>
      </c>
      <c r="E101" s="8"/>
      <c r="F101" s="8"/>
      <c r="G101" s="8"/>
      <c r="H101" s="8"/>
      <c r="I101" s="8"/>
      <c r="J101" s="8"/>
      <c r="K101" s="8"/>
      <c r="L101" s="8"/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>
        <v>1</v>
      </c>
      <c r="T101" s="8">
        <v>1</v>
      </c>
      <c r="U101" s="8"/>
      <c r="V101" s="8"/>
      <c r="W101" s="8">
        <v>1</v>
      </c>
      <c r="X101" s="8">
        <v>1</v>
      </c>
      <c r="Y101" s="8">
        <v>1</v>
      </c>
      <c r="Z101" s="8">
        <v>1</v>
      </c>
      <c r="AA101" s="8">
        <v>1</v>
      </c>
      <c r="AB101" s="8">
        <v>1</v>
      </c>
      <c r="AC101" s="8">
        <v>1</v>
      </c>
      <c r="AD101" s="8">
        <v>1</v>
      </c>
      <c r="AE101" s="8"/>
      <c r="AF101" s="8"/>
      <c r="AG101" s="8"/>
      <c r="AH101" s="1">
        <f>SUM(E101:AG101)/2</f>
        <v>8</v>
      </c>
      <c r="AI101" s="1"/>
      <c r="AJ101" s="1"/>
    </row>
    <row r="102" spans="1:36" ht="15.75" customHeight="1" x14ac:dyDescent="0.15">
      <c r="A102" s="10"/>
      <c r="B102" s="18" t="str">
        <f t="shared" si="16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>
        <v>1</v>
      </c>
      <c r="I102" s="8">
        <v>1</v>
      </c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/>
      <c r="Q102" s="8"/>
      <c r="AE102" s="8"/>
      <c r="AF102" s="8"/>
      <c r="AG102" s="8"/>
      <c r="AH102" s="1">
        <f>SUM(E102:AG102)/2</f>
        <v>4</v>
      </c>
      <c r="AI102" s="1"/>
      <c r="AJ102" s="1"/>
    </row>
    <row r="103" spans="1:36" ht="15.75" customHeight="1" x14ac:dyDescent="0.15">
      <c r="A103" s="10"/>
      <c r="B103" s="18" t="str">
        <f t="shared" si="16"/>
        <v>X211</v>
      </c>
      <c r="C103" s="19">
        <f>IF(ISNA(VLOOKUP(B103,Personal!$A$2:$D$21,2,FALSE)),,VLOOKUP(B103,Personal!$A$2:$D$21,2,FALSE))</f>
        <v>0</v>
      </c>
      <c r="D103" s="19">
        <f>IF(ISNA(VLOOKUP(B103,Personal!$A$2:$D$23,3,FALSE)),,VLOOKUP(B103,Personal!$A$2:$D$32,3,FALSE))</f>
        <v>0</v>
      </c>
      <c r="E103" s="8"/>
      <c r="F103" s="8"/>
      <c r="G103" s="8"/>
      <c r="H103" s="8"/>
      <c r="I103" s="8"/>
      <c r="J103" s="8"/>
      <c r="K103" s="8"/>
      <c r="L103" s="8"/>
      <c r="M103" s="8">
        <v>1</v>
      </c>
      <c r="N103" s="8">
        <v>1</v>
      </c>
      <c r="O103" s="8">
        <v>1</v>
      </c>
      <c r="P103" s="8">
        <v>1</v>
      </c>
      <c r="Q103" s="8">
        <v>1</v>
      </c>
      <c r="R103" s="8">
        <v>1</v>
      </c>
      <c r="S103" s="8"/>
      <c r="T103" s="8"/>
      <c r="U103" s="8">
        <v>1</v>
      </c>
      <c r="V103" s="8">
        <v>1</v>
      </c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>SUM(E103:AG103)/2</f>
        <v>8</v>
      </c>
      <c r="AI103" s="1"/>
      <c r="AJ103" s="1"/>
    </row>
    <row r="104" spans="1:36" ht="15.75" customHeight="1" x14ac:dyDescent="0.15">
      <c r="A104" s="10"/>
      <c r="B104" s="18" t="str">
        <f t="shared" si="16"/>
        <v>X212</v>
      </c>
      <c r="C104" s="19" t="str">
        <f>IF(ISNA(VLOOKUP(B104,Personal!$A$2:$D$21,2,FALSE)),,VLOOKUP(B104,Personal!$A$2:$D$21,2,FALSE))</f>
        <v>Gustavo Diaz</v>
      </c>
      <c r="D104" s="19" t="str">
        <f>IF(ISNA(VLOOKUP(B104,Personal!$A$2:$D$23,3,FALSE)),,VLOOKUP(B104,Personal!$A$2:$D$32,3,FALSE))</f>
        <v>UUCC</v>
      </c>
      <c r="E104" s="8"/>
      <c r="F104" s="8"/>
      <c r="G104" s="8"/>
      <c r="H104" s="8"/>
      <c r="I104" s="8"/>
      <c r="J104" s="8"/>
      <c r="K104" s="8" t="s">
        <v>21</v>
      </c>
      <c r="L104" s="8" t="s">
        <v>21</v>
      </c>
      <c r="M104" s="8" t="s">
        <v>21</v>
      </c>
      <c r="N104" s="8" t="s">
        <v>21</v>
      </c>
      <c r="O104" s="8" t="s">
        <v>21</v>
      </c>
      <c r="P104" s="8" t="s">
        <v>21</v>
      </c>
      <c r="Q104" s="8" t="s">
        <v>21</v>
      </c>
      <c r="R104" s="8" t="s">
        <v>21</v>
      </c>
      <c r="S104" s="8" t="s">
        <v>21</v>
      </c>
      <c r="T104" s="8" t="s">
        <v>21</v>
      </c>
      <c r="U104" s="8" t="s">
        <v>21</v>
      </c>
      <c r="V104" s="8" t="s">
        <v>21</v>
      </c>
      <c r="W104" s="8" t="s">
        <v>21</v>
      </c>
      <c r="X104" s="8" t="s">
        <v>21</v>
      </c>
      <c r="Y104" s="8" t="s">
        <v>21</v>
      </c>
      <c r="Z104" s="8" t="s">
        <v>21</v>
      </c>
      <c r="AA104" s="8" t="s">
        <v>21</v>
      </c>
      <c r="AB104" s="8" t="s">
        <v>21</v>
      </c>
      <c r="AC104" s="8"/>
      <c r="AD104" s="8"/>
      <c r="AE104" s="8"/>
      <c r="AF104" s="8"/>
      <c r="AG104" s="8"/>
      <c r="AH104" s="1">
        <f>SUM(E104:AG104)/2</f>
        <v>0</v>
      </c>
      <c r="AI104" s="1"/>
      <c r="AJ104" s="1"/>
    </row>
    <row r="105" spans="1:36" ht="15.75" customHeight="1" x14ac:dyDescent="0.15">
      <c r="A105" s="10"/>
      <c r="B105" s="18" t="str">
        <f t="shared" si="16"/>
        <v>X214</v>
      </c>
      <c r="C105" s="19" t="str">
        <f>IF(ISNA(VLOOKUP(B105,Personal!$A$2:$D$21,2,FALSE)),,VLOOKUP(B105,Personal!$A$2:$D$21,2,FALSE))</f>
        <v>Iker Marcos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 t="s">
        <v>7</v>
      </c>
      <c r="J105" s="8" t="s">
        <v>7</v>
      </c>
      <c r="K105" s="8" t="s">
        <v>7</v>
      </c>
      <c r="L105" s="8" t="s">
        <v>7</v>
      </c>
      <c r="M105" s="8" t="s">
        <v>7</v>
      </c>
      <c r="N105" s="8" t="s">
        <v>7</v>
      </c>
      <c r="O105" s="8" t="s">
        <v>7</v>
      </c>
      <c r="P105" s="8" t="s">
        <v>7</v>
      </c>
      <c r="Q105" s="8" t="s">
        <v>7</v>
      </c>
      <c r="R105" s="8" t="s">
        <v>7</v>
      </c>
      <c r="S105" s="8" t="s">
        <v>7</v>
      </c>
      <c r="T105" s="8" t="s">
        <v>7</v>
      </c>
      <c r="U105" s="8" t="s">
        <v>7</v>
      </c>
      <c r="V105" s="8" t="s">
        <v>7</v>
      </c>
      <c r="W105" s="8" t="s">
        <v>7</v>
      </c>
      <c r="X105" s="8" t="s">
        <v>7</v>
      </c>
      <c r="Y105" s="8" t="s">
        <v>7</v>
      </c>
      <c r="Z105" s="8" t="s">
        <v>7</v>
      </c>
      <c r="AA105" s="8" t="s">
        <v>7</v>
      </c>
      <c r="AB105" s="8" t="s">
        <v>7</v>
      </c>
      <c r="AC105" s="8" t="s">
        <v>7</v>
      </c>
      <c r="AD105" s="8" t="s">
        <v>7</v>
      </c>
      <c r="AE105" s="8"/>
      <c r="AF105" s="8"/>
      <c r="AG105" s="8"/>
      <c r="AH105" s="1">
        <f>SUM(E105:AG105)/2</f>
        <v>0</v>
      </c>
      <c r="AI105" s="1"/>
      <c r="AJ105" s="1"/>
    </row>
    <row r="106" spans="1:36" ht="15.75" customHeight="1" x14ac:dyDescent="0.15">
      <c r="A106" s="21"/>
      <c r="B106" s="18" t="str">
        <f t="shared" si="16"/>
        <v>X216</v>
      </c>
      <c r="C106" s="19" t="str">
        <f>IF(ISNA(VLOOKUP(B106,Personal!$A$2:$D$21,2,FALSE)),,VLOOKUP(B106,Personal!$A$2:$D$21,2,FALSE))</f>
        <v>Andrew Vera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 t="s">
        <v>7</v>
      </c>
      <c r="J106" s="8" t="s">
        <v>7</v>
      </c>
      <c r="K106" s="8" t="s">
        <v>7</v>
      </c>
      <c r="L106" s="8" t="s">
        <v>7</v>
      </c>
      <c r="M106" s="8" t="s">
        <v>7</v>
      </c>
      <c r="N106" s="8" t="s">
        <v>7</v>
      </c>
      <c r="O106" s="8" t="s">
        <v>7</v>
      </c>
      <c r="P106" s="8" t="s">
        <v>7</v>
      </c>
      <c r="Q106" s="8" t="s">
        <v>7</v>
      </c>
      <c r="R106" s="8" t="s">
        <v>7</v>
      </c>
      <c r="S106" s="8" t="s">
        <v>7</v>
      </c>
      <c r="T106" s="8" t="s">
        <v>7</v>
      </c>
      <c r="U106" s="8" t="s">
        <v>7</v>
      </c>
      <c r="V106" s="8" t="s">
        <v>7</v>
      </c>
      <c r="W106" s="8" t="s">
        <v>7</v>
      </c>
      <c r="X106" s="8" t="s">
        <v>7</v>
      </c>
      <c r="Y106" s="8" t="s">
        <v>7</v>
      </c>
      <c r="Z106" s="8" t="s">
        <v>7</v>
      </c>
      <c r="AA106" s="8" t="s">
        <v>7</v>
      </c>
      <c r="AB106" s="8" t="s">
        <v>7</v>
      </c>
      <c r="AC106" s="8" t="s">
        <v>7</v>
      </c>
      <c r="AD106" s="8" t="s">
        <v>7</v>
      </c>
      <c r="AE106" s="8"/>
      <c r="AF106" s="8"/>
      <c r="AG106" s="8"/>
      <c r="AH106" s="1">
        <f>SUM(E106:AG106)/2</f>
        <v>0</v>
      </c>
      <c r="AI106" s="1"/>
      <c r="AJ106" s="1"/>
    </row>
    <row r="107" spans="1:36" ht="15.75" customHeight="1" x14ac:dyDescent="0.15">
      <c r="A107" s="10"/>
      <c r="B107" s="18">
        <f t="shared" si="16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>SUM(E107:AG107)/2</f>
        <v>0</v>
      </c>
      <c r="AI107" s="1"/>
      <c r="AJ107" s="1"/>
    </row>
    <row r="108" spans="1:36" ht="15.75" customHeight="1" x14ac:dyDescent="0.15">
      <c r="A108" s="10"/>
      <c r="B108" s="18">
        <f t="shared" si="16"/>
        <v>0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>SUM(E108:AG108)/2</f>
        <v>0</v>
      </c>
      <c r="AI108" s="1"/>
      <c r="AJ108" s="1"/>
    </row>
    <row r="109" spans="1:36" ht="15.75" customHeight="1" x14ac:dyDescent="0.15">
      <c r="A109" s="10"/>
      <c r="B109" s="18">
        <f t="shared" si="16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>SUM(E109:AG109)/2</f>
        <v>0</v>
      </c>
      <c r="AI109" s="1"/>
      <c r="AJ109" s="1"/>
    </row>
    <row r="110" spans="1:36" ht="15.75" customHeight="1" x14ac:dyDescent="0.15">
      <c r="A110" s="10"/>
      <c r="B110" s="18">
        <f t="shared" si="16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>SUM(E110:AG110)/2</f>
        <v>0</v>
      </c>
      <c r="AI110" s="1"/>
      <c r="AJ110" s="1"/>
    </row>
    <row r="111" spans="1:36" ht="15.75" customHeight="1" x14ac:dyDescent="0.15">
      <c r="A111" s="10"/>
      <c r="B111" s="18" t="str">
        <f t="shared" si="16"/>
        <v>S78</v>
      </c>
      <c r="C111" s="19" t="str">
        <f>IF(ISNA(VLOOKUP(B111,Personal!$A$2:$D$21,2,FALSE)),,VLOOKUP(B111,Personal!$A$2:$D$21,2,FALSE))</f>
        <v>Julio Cesar Risquez</v>
      </c>
      <c r="D111" s="19" t="str">
        <f>IF(ISNA(VLOOKUP(B111,Personal!$A$2:$D$23,3,FALSE)),,VLOOKUP(B111,Personal!$A$2:$D$32,3,FALSE))</f>
        <v>Area Manager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>SUM(E111:AG111)/2</f>
        <v>0</v>
      </c>
      <c r="AI111" s="1"/>
      <c r="AJ111" s="1"/>
    </row>
    <row r="112" spans="1:36" ht="15.75" customHeight="1" x14ac:dyDescent="0.15">
      <c r="A112" s="10"/>
      <c r="B112" s="18" t="str">
        <f t="shared" si="16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>SUM(E112:AG112)/2</f>
        <v>0</v>
      </c>
      <c r="AI112" s="1"/>
      <c r="AJ112" s="1"/>
    </row>
    <row r="113" spans="1:36" ht="15.75" customHeight="1" x14ac:dyDescent="0.15">
      <c r="A113" s="10"/>
      <c r="B113" s="18" t="str">
        <f t="shared" si="16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>SUM(E113:AG113)/2</f>
        <v>0</v>
      </c>
      <c r="AI113" s="1"/>
      <c r="AJ113" s="1"/>
    </row>
    <row r="114" spans="1:36" ht="15.75" customHeight="1" x14ac:dyDescent="0.15">
      <c r="A114" s="10"/>
      <c r="B114" s="18" t="str">
        <f t="shared" si="16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>SUM(E114:AG114)/2</f>
        <v>0</v>
      </c>
      <c r="AI114" s="1"/>
      <c r="AJ114" s="1"/>
    </row>
    <row r="115" spans="1:36" ht="15.75" customHeight="1" x14ac:dyDescent="0.15">
      <c r="A115" s="10"/>
      <c r="B115" s="1"/>
      <c r="C115" s="1"/>
      <c r="D115" s="1"/>
      <c r="E115" s="23">
        <f>SUM(E99:E114)</f>
        <v>0</v>
      </c>
      <c r="F115" s="23">
        <f>SUM(F99:F114)</f>
        <v>0</v>
      </c>
      <c r="G115" s="23">
        <f>SUM(G99:G114)</f>
        <v>0</v>
      </c>
      <c r="H115" s="23">
        <f>SUM(H99:H114)</f>
        <v>1</v>
      </c>
      <c r="I115" s="23">
        <f>SUM(I99:I114)</f>
        <v>2</v>
      </c>
      <c r="J115" s="23">
        <f>SUM(J99:J114)</f>
        <v>2</v>
      </c>
      <c r="K115" s="23">
        <f>SUM(K99:K114)</f>
        <v>2</v>
      </c>
      <c r="L115" s="23">
        <f>SUM(L99:L114)</f>
        <v>2</v>
      </c>
      <c r="M115" s="23">
        <f>SUM(M99:M114)</f>
        <v>4</v>
      </c>
      <c r="N115" s="23">
        <f>SUM(N99:N114)</f>
        <v>4</v>
      </c>
      <c r="O115" s="23">
        <f>SUM(O99:O114)</f>
        <v>4</v>
      </c>
      <c r="P115" s="23">
        <f>SUM(P99:P114)</f>
        <v>3</v>
      </c>
      <c r="Q115" s="23">
        <f>SUM(Q99:Q114)</f>
        <v>2</v>
      </c>
      <c r="R115" s="23">
        <f>SUM(R99:R114)</f>
        <v>2</v>
      </c>
      <c r="S115" s="23">
        <f>SUM(S99:S114)</f>
        <v>2</v>
      </c>
      <c r="T115" s="23">
        <f>SUM(T99:T114)</f>
        <v>2</v>
      </c>
      <c r="U115" s="23">
        <f>SUM(U99:U114)</f>
        <v>2</v>
      </c>
      <c r="V115" s="23">
        <f>SUM(V99:V114)</f>
        <v>2</v>
      </c>
      <c r="W115" s="23">
        <f>SUM(W99:W114)</f>
        <v>3</v>
      </c>
      <c r="X115" s="23">
        <f>SUM(X99:X114)</f>
        <v>3</v>
      </c>
      <c r="Y115" s="23">
        <f>SUM(Y99:Y114)</f>
        <v>3</v>
      </c>
      <c r="Z115" s="23">
        <f>SUM(Z99:Z114)</f>
        <v>3</v>
      </c>
      <c r="AA115" s="23">
        <f>SUM(AA99:AA114)</f>
        <v>2</v>
      </c>
      <c r="AB115" s="23">
        <f>SUM(AB99:AB114)</f>
        <v>2</v>
      </c>
      <c r="AC115" s="23">
        <f>SUM(AC99:AC114)</f>
        <v>2</v>
      </c>
      <c r="AD115" s="23">
        <f>SUM(AD99:AD114)</f>
        <v>2</v>
      </c>
      <c r="AE115" s="23">
        <f>SUM(AE99:AE114)</f>
        <v>0</v>
      </c>
      <c r="AF115" s="23">
        <f>SUM(AF99:AF114)</f>
        <v>0</v>
      </c>
      <c r="AG115" s="24">
        <f>SUM(AG99:AG114)</f>
        <v>0</v>
      </c>
      <c r="AH115" s="1">
        <f>SUM(AH99:AH114)</f>
        <v>28</v>
      </c>
      <c r="AI115" s="1"/>
      <c r="AJ115" s="1"/>
    </row>
    <row r="116" spans="1:36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8"/>
      <c r="AJ116" s="1"/>
    </row>
    <row r="117" spans="1:36" ht="15.75" customHeight="1" x14ac:dyDescent="0.15">
      <c r="A117" s="10"/>
      <c r="B117" s="108" t="s">
        <v>53</v>
      </c>
      <c r="C117" s="26">
        <f>C98+1</f>
        <v>45312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  <c r="AJ117" s="1"/>
    </row>
    <row r="118" spans="1:36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7">SUM(E118:AG118)/2</f>
        <v>0</v>
      </c>
      <c r="AI118" s="1"/>
      <c r="AJ118" s="1"/>
    </row>
    <row r="119" spans="1:36" ht="15.75" customHeight="1" x14ac:dyDescent="0.15">
      <c r="A119" s="10"/>
      <c r="B119" s="18" t="str">
        <f t="shared" ref="B119:B133" si="18">B100</f>
        <v>X194</v>
      </c>
      <c r="C119" s="19" t="str">
        <f>IF(ISNA(VLOOKUP(B119,Personal!$A$2:$D$21,2,FALSE)),,VLOOKUP(B119,Personal!$A$2:$D$21,2,FALSE))</f>
        <v>Yeray Romero</v>
      </c>
      <c r="D119" s="19" t="str">
        <f>IF(ISNA(VLOOKUP(B119,Personal!$A$2:$D$23,3,FALSE)),,VLOOKUP(B119,Personal!$A$2:$D$32,3,FALSE))</f>
        <v>Comercial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7"/>
        <v>0</v>
      </c>
      <c r="AI119" s="1"/>
      <c r="AJ119" s="1"/>
    </row>
    <row r="120" spans="1:36" ht="15.75" customHeight="1" x14ac:dyDescent="0.15">
      <c r="A120" s="10"/>
      <c r="B120" s="18" t="str">
        <f t="shared" si="18"/>
        <v>X200</v>
      </c>
      <c r="C120" s="19" t="str">
        <f>IF(ISNA(VLOOKUP(B120,Personal!$A$2:$D$21,2,FALSE)),,VLOOKUP(B120,Personal!$A$2:$D$21,2,FALSE))</f>
        <v>Unai Ortiz</v>
      </c>
      <c r="D120" s="19" t="str">
        <f>IF(ISNA(VLOOKUP(B120,Personal!$A$2:$D$23,3,FALSE)),,VLOOKUP(B120,Personal!$A$2:$D$32,3,FALSE))</f>
        <v>SSMM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7"/>
        <v>0</v>
      </c>
      <c r="AI120" s="1"/>
      <c r="AJ120" s="1"/>
    </row>
    <row r="121" spans="1:36" ht="15.75" customHeight="1" x14ac:dyDescent="0.15">
      <c r="A121" s="10"/>
      <c r="B121" s="18" t="str">
        <f t="shared" si="18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7"/>
        <v>0</v>
      </c>
      <c r="AI121" s="1"/>
      <c r="AJ121" s="1"/>
    </row>
    <row r="122" spans="1:36" ht="15.75" customHeight="1" x14ac:dyDescent="0.15">
      <c r="A122" s="10"/>
      <c r="B122" s="18" t="str">
        <f t="shared" si="18"/>
        <v>X211</v>
      </c>
      <c r="C122" s="19">
        <f>IF(ISNA(VLOOKUP(B122,Personal!$A$2:$D$21,2,FALSE)),,VLOOKUP(B122,Personal!$A$2:$D$21,2,FALSE))</f>
        <v>0</v>
      </c>
      <c r="D122" s="19">
        <f>IF(ISNA(VLOOKUP(B122,Personal!$A$2:$D$23,3,FALSE)),,VLOOKUP(B122,Personal!$A$2:$D$32,3,FALSE))</f>
        <v>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7"/>
        <v>0</v>
      </c>
      <c r="AI122" s="1"/>
      <c r="AJ122" s="1"/>
    </row>
    <row r="123" spans="1:36" ht="15.75" customHeight="1" x14ac:dyDescent="0.15">
      <c r="A123" s="10"/>
      <c r="B123" s="18" t="str">
        <f t="shared" si="18"/>
        <v>X212</v>
      </c>
      <c r="C123" s="19" t="str">
        <f>IF(ISNA(VLOOKUP(B123,Personal!$A$2:$D$21,2,FALSE)),,VLOOKUP(B123,Personal!$A$2:$D$21,2,FALSE))</f>
        <v>Gustavo Diaz</v>
      </c>
      <c r="D123" s="19" t="str">
        <f>IF(ISNA(VLOOKUP(B123,Personal!$A$2:$D$23,3,FALSE)),,VLOOKUP(B123,Personal!$A$2:$D$32,3,FALSE))</f>
        <v>UUCC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7"/>
        <v>0</v>
      </c>
      <c r="AI123" s="1"/>
      <c r="AJ123" s="1"/>
    </row>
    <row r="124" spans="1:36" ht="15.75" customHeight="1" x14ac:dyDescent="0.15">
      <c r="A124" s="10"/>
      <c r="B124" s="18" t="str">
        <f t="shared" si="18"/>
        <v>X214</v>
      </c>
      <c r="C124" s="19" t="str">
        <f>IF(ISNA(VLOOKUP(B124,Personal!$A$2:$D$21,2,FALSE)),,VLOOKUP(B124,Personal!$A$2:$D$21,2,FALSE))</f>
        <v>Iker Marcos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7"/>
        <v>0</v>
      </c>
      <c r="AI124" s="1"/>
      <c r="AJ124" s="1"/>
    </row>
    <row r="125" spans="1:36" ht="15.75" customHeight="1" x14ac:dyDescent="0.15">
      <c r="A125" s="21"/>
      <c r="B125" s="18" t="str">
        <f t="shared" si="18"/>
        <v>X216</v>
      </c>
      <c r="C125" s="19" t="str">
        <f>IF(ISNA(VLOOKUP(B125,Personal!$A$2:$D$21,2,FALSE)),,VLOOKUP(B125,Personal!$A$2:$D$21,2,FALSE))</f>
        <v>Andrew Vera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7"/>
        <v>0</v>
      </c>
      <c r="AI125" s="1"/>
      <c r="AJ125" s="1"/>
    </row>
    <row r="126" spans="1:36" ht="15.75" customHeight="1" x14ac:dyDescent="0.15">
      <c r="A126" s="10"/>
      <c r="B126" s="18">
        <f t="shared" si="18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7"/>
        <v>0</v>
      </c>
      <c r="AI126" s="1"/>
      <c r="AJ126" s="1"/>
    </row>
    <row r="127" spans="1:36" ht="15.75" customHeight="1" x14ac:dyDescent="0.15">
      <c r="A127" s="10"/>
      <c r="B127" s="18">
        <f t="shared" si="18"/>
        <v>0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7"/>
        <v>0</v>
      </c>
      <c r="AI127" s="1"/>
      <c r="AJ127" s="1"/>
    </row>
    <row r="128" spans="1:36" ht="15.75" customHeight="1" x14ac:dyDescent="0.15">
      <c r="A128" s="10"/>
      <c r="B128" s="18">
        <f t="shared" si="18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7"/>
        <v>0</v>
      </c>
      <c r="AI128" s="1"/>
      <c r="AJ128" s="1"/>
    </row>
    <row r="129" spans="1:36" ht="15.75" customHeight="1" x14ac:dyDescent="0.15">
      <c r="A129" s="10"/>
      <c r="B129" s="18">
        <f t="shared" si="18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7"/>
        <v>0</v>
      </c>
      <c r="AI129" s="1"/>
      <c r="AJ129" s="1"/>
    </row>
    <row r="130" spans="1:36" ht="15.75" customHeight="1" x14ac:dyDescent="0.15">
      <c r="A130" s="10"/>
      <c r="B130" s="18" t="str">
        <f t="shared" si="18"/>
        <v>S78</v>
      </c>
      <c r="C130" s="19" t="str">
        <f>IF(ISNA(VLOOKUP(B130,Personal!$A$2:$D$21,2,FALSE)),,VLOOKUP(B130,Personal!$A$2:$D$21,2,FALSE))</f>
        <v>Julio Cesar Risquez</v>
      </c>
      <c r="D130" s="19" t="str">
        <f>IF(ISNA(VLOOKUP(B130,Personal!$A$2:$D$23,3,FALSE)),,VLOOKUP(B130,Personal!$A$2:$D$32,3,FALSE))</f>
        <v>Area Manager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7"/>
        <v>0</v>
      </c>
      <c r="AI130" s="1"/>
      <c r="AJ130" s="1"/>
    </row>
    <row r="131" spans="1:36" ht="15.75" customHeight="1" x14ac:dyDescent="0.15">
      <c r="A131" s="10"/>
      <c r="B131" s="18" t="str">
        <f t="shared" si="18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7"/>
        <v>0</v>
      </c>
      <c r="AI131" s="1"/>
      <c r="AJ131" s="1"/>
    </row>
    <row r="132" spans="1:36" ht="15.75" customHeight="1" x14ac:dyDescent="0.15">
      <c r="A132" s="10"/>
      <c r="B132" s="18" t="str">
        <f t="shared" si="18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7"/>
        <v>0</v>
      </c>
      <c r="AI132" s="1"/>
      <c r="AJ132" s="1"/>
    </row>
    <row r="133" spans="1:36" ht="15.75" customHeight="1" x14ac:dyDescent="0.15">
      <c r="A133" s="10"/>
      <c r="B133" s="18" t="str">
        <f t="shared" si="18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7"/>
        <v>0</v>
      </c>
      <c r="AI133" s="1"/>
      <c r="AJ133" s="1"/>
    </row>
    <row r="134" spans="1:36" ht="15.75" customHeight="1" x14ac:dyDescent="0.15">
      <c r="A134" s="10"/>
      <c r="B134" s="1"/>
      <c r="C134" s="1"/>
      <c r="D134" s="1"/>
      <c r="E134" s="23">
        <f t="shared" ref="E134:AH134" si="19">SUM(E118:E133)</f>
        <v>0</v>
      </c>
      <c r="F134" s="23">
        <f t="shared" si="19"/>
        <v>0</v>
      </c>
      <c r="G134" s="23">
        <f t="shared" si="19"/>
        <v>0</v>
      </c>
      <c r="H134" s="23">
        <f t="shared" si="19"/>
        <v>0</v>
      </c>
      <c r="I134" s="23">
        <f t="shared" si="19"/>
        <v>0</v>
      </c>
      <c r="J134" s="23">
        <f t="shared" si="19"/>
        <v>0</v>
      </c>
      <c r="K134" s="23">
        <f t="shared" si="19"/>
        <v>0</v>
      </c>
      <c r="L134" s="23">
        <f t="shared" si="19"/>
        <v>0</v>
      </c>
      <c r="M134" s="23">
        <f t="shared" si="19"/>
        <v>0</v>
      </c>
      <c r="N134" s="23">
        <f t="shared" si="19"/>
        <v>0</v>
      </c>
      <c r="O134" s="23">
        <f t="shared" si="19"/>
        <v>0</v>
      </c>
      <c r="P134" s="23">
        <f t="shared" si="19"/>
        <v>0</v>
      </c>
      <c r="Q134" s="23">
        <f t="shared" si="19"/>
        <v>0</v>
      </c>
      <c r="R134" s="23">
        <f t="shared" si="19"/>
        <v>0</v>
      </c>
      <c r="S134" s="23">
        <f t="shared" si="19"/>
        <v>0</v>
      </c>
      <c r="T134" s="23">
        <f t="shared" si="19"/>
        <v>0</v>
      </c>
      <c r="U134" s="23">
        <f t="shared" si="19"/>
        <v>0</v>
      </c>
      <c r="V134" s="23">
        <f t="shared" si="19"/>
        <v>0</v>
      </c>
      <c r="W134" s="23">
        <f t="shared" si="19"/>
        <v>0</v>
      </c>
      <c r="X134" s="23">
        <f t="shared" si="19"/>
        <v>0</v>
      </c>
      <c r="Y134" s="23">
        <f t="shared" si="19"/>
        <v>0</v>
      </c>
      <c r="Z134" s="23">
        <f t="shared" si="19"/>
        <v>0</v>
      </c>
      <c r="AA134" s="23">
        <f t="shared" si="19"/>
        <v>0</v>
      </c>
      <c r="AB134" s="23">
        <f t="shared" si="19"/>
        <v>0</v>
      </c>
      <c r="AC134" s="23">
        <f t="shared" si="19"/>
        <v>0</v>
      </c>
      <c r="AD134" s="23">
        <f t="shared" si="19"/>
        <v>0</v>
      </c>
      <c r="AE134" s="23">
        <f t="shared" si="19"/>
        <v>0</v>
      </c>
      <c r="AF134" s="23">
        <f t="shared" si="19"/>
        <v>0</v>
      </c>
      <c r="AG134" s="24">
        <f t="shared" si="19"/>
        <v>0</v>
      </c>
      <c r="AH134" s="1">
        <f t="shared" si="19"/>
        <v>0</v>
      </c>
      <c r="AI134" s="1"/>
      <c r="AJ134" s="1"/>
    </row>
    <row r="135" spans="1:36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8"/>
      <c r="AJ135" s="1"/>
    </row>
    <row r="136" spans="1:36" ht="15.75" customHeight="1" x14ac:dyDescent="0.15"/>
    <row r="137" spans="1:36" ht="15.75" customHeight="1" x14ac:dyDescent="0.15"/>
    <row r="138" spans="1:36" ht="15.75" customHeight="1" x14ac:dyDescent="0.15"/>
    <row r="139" spans="1:36" ht="15.75" customHeight="1" x14ac:dyDescent="0.15"/>
    <row r="140" spans="1:36" ht="15.75" customHeight="1" x14ac:dyDescent="0.15"/>
    <row r="141" spans="1:36" ht="15.75" customHeight="1" x14ac:dyDescent="0.15"/>
    <row r="142" spans="1:36" ht="15.75" customHeight="1" x14ac:dyDescent="0.15"/>
    <row r="143" spans="1:36" ht="15.75" customHeight="1" x14ac:dyDescent="0.15"/>
    <row r="144" spans="1:36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G5FAzGJX5ML8jdfkYHQa+XaFR9QNG29PKoYkCgHl9WmXxPVaBd5PCzjSk5Uim+XS6Movcs1vrN10mr+qn1crdA==" saltValue="5PigA186qshsPexNZFi/+w==" spinCount="100000" sqref="I23:AD23 I26:AD26 I100:AD100 AD104 I46:AD46 I63:AD64 I44:AD44 Q68:AD68 AE4:AG19 S10:AD19 I11:R19 E4:AD4 I105:AD106 E6:H19 E5:G5 I6:AD9 Z5:AD5 I87:AD87 K24:AF24" name="Rango2"/>
    <protectedRange algorithmName="SHA-512" hashValue="G5FAzGJX5ML8jdfkYHQa+XaFR9QNG29PKoYkCgHl9WmXxPVaBd5PCzjSk5Uim+XS6Movcs1vrN10mr+qn1crdA==" saltValue="5PigA186qshsPexNZFi/+w==" spinCount="100000" sqref="E23:H23 AE23:AG23 E26:H26 AE26:AG26 E25:AG25 E27:AG38 E24:J24 AG24" name="Rango2_1"/>
    <protectedRange algorithmName="SHA-512" hashValue="G5FAzGJX5ML8jdfkYHQa+XaFR9QNG29PKoYkCgHl9WmXxPVaBd5PCzjSk5Uim+XS6Movcs1vrN10mr+qn1crdA==" saltValue="5PigA186qshsPexNZFi/+w==" spinCount="100000" sqref="E44:H44 E46:H46 AE46:AG46 AC81:AD81 E42:AG42 E45:AG45 E47:AG57 I74:AD76 I93:AD95 E43:L43 AE43:AG44" name="Rango2_2"/>
    <protectedRange algorithmName="SHA-512" hashValue="G5FAzGJX5ML8jdfkYHQa+XaFR9QNG29PKoYkCgHl9WmXxPVaBd5PCzjSk5Uim+XS6Movcs1vrN10mr+qn1crdA==" saltValue="5PigA186qshsPexNZFi/+w==" spinCount="100000" sqref="E63:H64 AE62:AG64 E69:AG73 AE68:AG68 E65:AG67 E68:P68 E74:H76 AE74:AG76 E62:G62 E61:AG61 Z62:AD62" name="Rango2_3"/>
    <protectedRange algorithmName="SHA-512" hashValue="G5FAzGJX5ML8jdfkYHQa+XaFR9QNG29PKoYkCgHl9WmXxPVaBd5PCzjSk5Uim+XS6Movcs1vrN10mr+qn1crdA==" saltValue="5PigA186qshsPexNZFi/+w==" spinCount="100000" sqref="E81:J81 AE81:AG81 E80:AG80 E88:AG92 AE87:AG87 I86:T86 E82:H87 I82:AG84 E93:H95 AE93:AG95 W85:AG86 I85:V85" name="Rango2_4"/>
    <protectedRange algorithmName="SHA-512" hashValue="G5FAzGJX5ML8jdfkYHQa+XaFR9QNG29PKoYkCgHl9WmXxPVaBd5PCzjSk5Uim+XS6Movcs1vrN10mr+qn1crdA==" saltValue="5PigA186qshsPexNZFi/+w==" spinCount="100000" sqref="E100:H100 AE100:AG100 E102:H114 AE102:AG114 I107:AD114 E101:AG101 E99:AG99 I102:Q102 I103:AD103 I104:AC104" name="Rango2_5"/>
    <protectedRange algorithmName="SHA-512" hashValue="G5FAzGJX5ML8jdfkYHQa+XaFR9QNG29PKoYkCgHl9WmXxPVaBd5PCzjSk5Uim+XS6Movcs1vrN10mr+qn1crdA==" saltValue="5PigA186qshsPexNZFi/+w==" spinCount="100000" sqref="E118:AG133" name="Rango2_6"/>
    <protectedRange algorithmName="SHA-512" hashValue="G5FAzGJX5ML8jdfkYHQa+XaFR9QNG29PKoYkCgHl9WmXxPVaBd5PCzjSk5Uim+XS6Movcs1vrN10mr+qn1crdA==" saltValue="5PigA186qshsPexNZFi/+w==" spinCount="100000" sqref="H5:Y5" name="Rango2_7"/>
    <protectedRange algorithmName="SHA-512" hashValue="G5FAzGJX5ML8jdfkYHQa+XaFR9QNG29PKoYkCgHl9WmXxPVaBd5PCzjSk5Uim+XS6Movcs1vrN10mr+qn1crdA==" saltValue="5PigA186qshsPexNZFi/+w==" spinCount="100000" sqref="M43:AD43" name="Rango2_9"/>
    <protectedRange algorithmName="SHA-512" hashValue="G5FAzGJX5ML8jdfkYHQa+XaFR9QNG29PKoYkCgHl9WmXxPVaBd5PCzjSk5Uim+XS6Movcs1vrN10mr+qn1crdA==" saltValue="5PigA186qshsPexNZFi/+w==" spinCount="100000" sqref="H62:Y62" name="Rango2_10"/>
    <protectedRange algorithmName="SHA-512" hashValue="G5FAzGJX5ML8jdfkYHQa+XaFR9QNG29PKoYkCgHl9WmXxPVaBd5PCzjSk5Uim+XS6Movcs1vrN10mr+qn1crdA==" saltValue="5PigA186qshsPexNZFi/+w==" spinCount="100000" sqref="K81:AB81" name="Rango2_11"/>
  </protectedRanges>
  <conditionalFormatting sqref="E20:AG20 E39:AG39 E58:AG58 E77:AG77 E96:AG96 E115:AG115 E134:AG134">
    <cfRule type="colorScale" priority="988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H17 I13:AG16 AE17:AG17">
    <cfRule type="expression" dxfId="22110" priority="553">
      <formula>$C$21="F"</formula>
    </cfRule>
  </conditionalFormatting>
  <conditionalFormatting sqref="W86:AG86 E86:T86 E11:AG16 E10:H10 S10:AG10 E4:AG4 E17:H19 AE17:AG19 E6:AG9 E5:G5 Z5:AG5 E82:AG85">
    <cfRule type="expression" dxfId="22109" priority="555">
      <formula>$C$2="F"</formula>
    </cfRule>
  </conditionalFormatting>
  <conditionalFormatting sqref="W86:AG86 E86:T86 E4:AG4 E11:AG16 AE9:AG10 E9:H10 E17:H19 AE17:AG19 E6:AG8 E5:G5 Z5:AG5 E82:AG85">
    <cfRule type="expression" dxfId="22108" priority="556">
      <formula>$D4="Facturacion"</formula>
    </cfRule>
  </conditionalFormatting>
  <conditionalFormatting sqref="W86:AG86 E86:T86 E4:AG4 E11:AG16 AE9:AG10 E9:H10 E17:H19 AE17:AG19 E6:AG8 E5:G5 Z5:AG5 E82:AG85">
    <cfRule type="expression" dxfId="22107" priority="557">
      <formula>$D4="Specialist"</formula>
    </cfRule>
  </conditionalFormatting>
  <conditionalFormatting sqref="W86:AG86 E86:T86 E11:AG16 E10:H10 S10:AG10 E4:AG4 E17:H19 AE17:AG19 E6:AG9 E5:G5 Z5:AG5 E82:AG85">
    <cfRule type="cellIs" dxfId="22106" priority="558" operator="equal">
      <formula>1</formula>
    </cfRule>
  </conditionalFormatting>
  <conditionalFormatting sqref="W86:AG86 E86:T86 E4:AG4 E11:AG16 AE9:AG10 E9:H10 E17:H19 AE17:AG19 E6:AG8 E5:G5 Z5:AG5 E82:AG85">
    <cfRule type="expression" dxfId="22105" priority="559">
      <formula>$D4="SSMM"</formula>
    </cfRule>
  </conditionalFormatting>
  <conditionalFormatting sqref="W86:AG86 E86:T86 E11:AG16 E10:H10 S10:AG10 E4:AG4 E17:H19 AE17:AG19 E6:AG9 E5:G5 Z5:AG5 E82:AG85">
    <cfRule type="cellIs" dxfId="22104" priority="560" operator="equal">
      <formula>"F"</formula>
    </cfRule>
  </conditionalFormatting>
  <conditionalFormatting sqref="E32:H36 I32:AG35 AE36:AG36">
    <cfRule type="expression" dxfId="22103" priority="535">
      <formula>$C$21="F"</formula>
    </cfRule>
  </conditionalFormatting>
  <conditionalFormatting sqref="E32:AG35 E36:H38 AE36:AG38">
    <cfRule type="expression" dxfId="22102" priority="537">
      <formula>$C$2="F"</formula>
    </cfRule>
  </conditionalFormatting>
  <conditionalFormatting sqref="E32:AG35 E36:H38 AE36:AG38">
    <cfRule type="expression" dxfId="22101" priority="538">
      <formula>$D32="Facturacion"</formula>
    </cfRule>
  </conditionalFormatting>
  <conditionalFormatting sqref="E32:AG35 E36:H38 AE36:AG38">
    <cfRule type="expression" dxfId="22100" priority="539">
      <formula>$D32="Specialist"</formula>
    </cfRule>
  </conditionalFormatting>
  <conditionalFormatting sqref="E32:AG35 E36:H38 AE36:AG38">
    <cfRule type="cellIs" dxfId="22099" priority="540" operator="equal">
      <formula>1</formula>
    </cfRule>
  </conditionalFormatting>
  <conditionalFormatting sqref="E32:AG35 E36:H38 AE36:AG38">
    <cfRule type="expression" dxfId="22098" priority="541">
      <formula>$D32="SSMM"</formula>
    </cfRule>
  </conditionalFormatting>
  <conditionalFormatting sqref="E32:AG35 E36:H38 AE36:AG38">
    <cfRule type="cellIs" dxfId="22097" priority="542" operator="equal">
      <formula>"F"</formula>
    </cfRule>
  </conditionalFormatting>
  <conditionalFormatting sqref="E23:H23 AE23:AG23 E26:H26 AE26:AG26 E25:AG25 E27:AG31 E24:J24 AG24">
    <cfRule type="expression" dxfId="22096" priority="526">
      <formula>$C$2="F"</formula>
    </cfRule>
  </conditionalFormatting>
  <conditionalFormatting sqref="E23:H23 AE23:AG23 E26:H26 AE26:AG26 E25:AG25 E27:AG31 E24:J24 AG24">
    <cfRule type="expression" dxfId="22095" priority="527">
      <formula>$D23="Facturacion"</formula>
    </cfRule>
  </conditionalFormatting>
  <conditionalFormatting sqref="E23:H23 AE23:AG23 E26:H26 AE26:AG26 E25:AG25 E27:AG31 E24:J24 AG24">
    <cfRule type="expression" dxfId="22094" priority="528">
      <formula>$D23="Specialist"</formula>
    </cfRule>
  </conditionalFormatting>
  <conditionalFormatting sqref="E23:H23 AE23:AG23 E26:H26 AE26:AG26 E25:AG25 E27:AG31 E24:J24 AG24">
    <cfRule type="cellIs" dxfId="22093" priority="529" operator="equal">
      <formula>1</formula>
    </cfRule>
  </conditionalFormatting>
  <conditionalFormatting sqref="E23:H23 AE23:AG23 E26:H26 AE26:AG26 E25:AG25 E27:AG31 E24:J24 AG24">
    <cfRule type="expression" dxfId="22092" priority="530">
      <formula>$D23="SSMM"</formula>
    </cfRule>
  </conditionalFormatting>
  <conditionalFormatting sqref="E23:H23 AE23:AG23 E26:H26 AE26:AG26 E25:AG25 E27:AG31 E24:J24 AG24">
    <cfRule type="cellIs" dxfId="22091" priority="531" operator="equal">
      <formula>"F"</formula>
    </cfRule>
  </conditionalFormatting>
  <conditionalFormatting sqref="E51:H55 I51:AG54 AE55:AG55">
    <cfRule type="expression" dxfId="22090" priority="517">
      <formula>$C$21="F"</formula>
    </cfRule>
  </conditionalFormatting>
  <conditionalFormatting sqref="E51:AG54 E55:H57 AE55:AG57">
    <cfRule type="expression" dxfId="22089" priority="519">
      <formula>$C$2="F"</formula>
    </cfRule>
  </conditionalFormatting>
  <conditionalFormatting sqref="E51:AG54 E55:H57 AE55:AG57">
    <cfRule type="expression" dxfId="22088" priority="520">
      <formula>$D51="Facturacion"</formula>
    </cfRule>
  </conditionalFormatting>
  <conditionalFormatting sqref="E51:AG54 E55:H57 AE55:AG57">
    <cfRule type="expression" dxfId="22087" priority="521">
      <formula>$D51="Specialist"</formula>
    </cfRule>
  </conditionalFormatting>
  <conditionalFormatting sqref="E51:AG54 E55:H57 AE55:AG57">
    <cfRule type="cellIs" dxfId="22086" priority="522" operator="equal">
      <formula>1</formula>
    </cfRule>
  </conditionalFormatting>
  <conditionalFormatting sqref="E51:AG54 E55:H57 AE55:AG57">
    <cfRule type="expression" dxfId="22085" priority="523">
      <formula>$D51="SSMM"</formula>
    </cfRule>
  </conditionalFormatting>
  <conditionalFormatting sqref="E51:AG54 E55:H57 AE55:AG57">
    <cfRule type="cellIs" dxfId="22084" priority="524" operator="equal">
      <formula>"F"</formula>
    </cfRule>
  </conditionalFormatting>
  <conditionalFormatting sqref="E44:H44 E46:H46 AE46:AG46 E42:AG42 E45:AG45 E47:AG50 E43:L43 AE43:AG44">
    <cfRule type="expression" dxfId="22083" priority="508">
      <formula>$C$2="F"</formula>
    </cfRule>
  </conditionalFormatting>
  <conditionalFormatting sqref="E44:H44 E46:H46 AE46:AG46 E42:AG42 E45:AG45 E47:AG50 E43:L43 AE43:AG44">
    <cfRule type="expression" dxfId="22082" priority="509">
      <formula>$D42="Facturacion"</formula>
    </cfRule>
  </conditionalFormatting>
  <conditionalFormatting sqref="E44:H44 E46:H46 AE46:AG46 E42:AG42 E45:AG45 E47:AG50 E43:L43 AE43:AG44">
    <cfRule type="expression" dxfId="22081" priority="510">
      <formula>$D42="Specialist"</formula>
    </cfRule>
  </conditionalFormatting>
  <conditionalFormatting sqref="E44:H44 E46:H46 AE46:AG46 E42:AG42 E45:AG45 E47:AG50 E43:L43 AE43:AG44">
    <cfRule type="cellIs" dxfId="22080" priority="511" operator="equal">
      <formula>1</formula>
    </cfRule>
  </conditionalFormatting>
  <conditionalFormatting sqref="E44:H44 E46:H46 AE46:AG46 E42:AG42 E45:AG45 E47:AG50 E43:L43 AE43:AG44">
    <cfRule type="expression" dxfId="22079" priority="512">
      <formula>$D42="SSMM"</formula>
    </cfRule>
  </conditionalFormatting>
  <conditionalFormatting sqref="E44:H44 E46:H46 AE46:AG46 E42:AG42 E45:AG45 E47:AG50 E43:L43 AE43:AG44">
    <cfRule type="cellIs" dxfId="22078" priority="513" operator="equal">
      <formula>"F"</formula>
    </cfRule>
  </conditionalFormatting>
  <conditionalFormatting sqref="E70:H74 I70:AG73 AE74:AG74">
    <cfRule type="expression" dxfId="22077" priority="499">
      <formula>$C$21="F"</formula>
    </cfRule>
  </conditionalFormatting>
  <conditionalFormatting sqref="E70:AG73 E74:H76 AE74:AG76">
    <cfRule type="expression" dxfId="22076" priority="501">
      <formula>$C$2="F"</formula>
    </cfRule>
  </conditionalFormatting>
  <conditionalFormatting sqref="E70:AG73 E74:H76 AE74:AG76">
    <cfRule type="expression" dxfId="22075" priority="502">
      <formula>$D70="Facturacion"</formula>
    </cfRule>
  </conditionalFormatting>
  <conditionalFormatting sqref="E70:AG73 E74:H76 AE74:AG76">
    <cfRule type="expression" dxfId="22074" priority="503">
      <formula>$D70="Specialist"</formula>
    </cfRule>
  </conditionalFormatting>
  <conditionalFormatting sqref="E70:AG73 E74:H76 AE74:AG76">
    <cfRule type="cellIs" dxfId="22073" priority="504" operator="equal">
      <formula>1</formula>
    </cfRule>
  </conditionalFormatting>
  <conditionalFormatting sqref="E70:AG73 E74:H76 AE74:AG76">
    <cfRule type="expression" dxfId="22072" priority="505">
      <formula>$D70="SSMM"</formula>
    </cfRule>
  </conditionalFormatting>
  <conditionalFormatting sqref="E70:AG73 E74:H76 AE74:AG76">
    <cfRule type="cellIs" dxfId="22071" priority="506" operator="equal">
      <formula>"F"</formula>
    </cfRule>
  </conditionalFormatting>
  <conditionalFormatting sqref="E63:H64 AE62:AG64 E69:AG69 AE68:AG68 E65:AG67 E68:P68 E62:G62 E61:AG61 Z62:AD62">
    <cfRule type="expression" dxfId="22070" priority="490">
      <formula>$C$2="F"</formula>
    </cfRule>
  </conditionalFormatting>
  <conditionalFormatting sqref="E63:H64 AE62:AG64 E69:AG69 AE68:AG68 E65:AG67 E68:P68 E62:G62 E61:AG61 Z62:AD62">
    <cfRule type="expression" dxfId="22069" priority="491">
      <formula>$D61="Facturacion"</formula>
    </cfRule>
  </conditionalFormatting>
  <conditionalFormatting sqref="E63:H64 AE62:AG64 E69:AG69 AE68:AG68 E65:AG67 E68:P68 E62:G62 E61:AG61 Z62:AD62">
    <cfRule type="expression" dxfId="22068" priority="492">
      <formula>$D61="Specialist"</formula>
    </cfRule>
  </conditionalFormatting>
  <conditionalFormatting sqref="E63:H64 AE62:AG64 E69:AG69 AE68:AG68 E65:AG67 E68:P68 E62:G62 E61:AG61 Z62:AD62">
    <cfRule type="cellIs" dxfId="22067" priority="493" operator="equal">
      <formula>1</formula>
    </cfRule>
  </conditionalFormatting>
  <conditionalFormatting sqref="E63:H64 AE62:AG64 E69:AG69 AE68:AG68 E65:AG67 E68:P68 E62:G62 E61:AG61 Z62:AD62">
    <cfRule type="expression" dxfId="22066" priority="494">
      <formula>$D61="SSMM"</formula>
    </cfRule>
  </conditionalFormatting>
  <conditionalFormatting sqref="E63:H64 AE62:AG64 E69:AG69 AE68:AG68 E65:AG67 E68:P68 E62:G62 E61:AG61 Z62:AD62">
    <cfRule type="cellIs" dxfId="22065" priority="495" operator="equal">
      <formula>"F"</formula>
    </cfRule>
  </conditionalFormatting>
  <conditionalFormatting sqref="E89:H93 I89:AG92 AE93:AG93">
    <cfRule type="expression" dxfId="22064" priority="481">
      <formula>$C$21="F"</formula>
    </cfRule>
  </conditionalFormatting>
  <conditionalFormatting sqref="E89:AG92 E93:H95 AE93:AG95">
    <cfRule type="expression" dxfId="22063" priority="483">
      <formula>$C$2="F"</formula>
    </cfRule>
  </conditionalFormatting>
  <conditionalFormatting sqref="E89:AG92 E93:H95 AE93:AG95">
    <cfRule type="expression" dxfId="22062" priority="484">
      <formula>$D89="Facturacion"</formula>
    </cfRule>
  </conditionalFormatting>
  <conditionalFormatting sqref="E89:AG92 E93:H95 AE93:AG95">
    <cfRule type="expression" dxfId="22061" priority="485">
      <formula>$D89="Specialist"</formula>
    </cfRule>
  </conditionalFormatting>
  <conditionalFormatting sqref="E89:AG92 E93:H95 AE93:AG95">
    <cfRule type="cellIs" dxfId="22060" priority="486" operator="equal">
      <formula>1</formula>
    </cfRule>
  </conditionalFormatting>
  <conditionalFormatting sqref="E89:AG92 E93:H95 AE93:AG95">
    <cfRule type="expression" dxfId="22059" priority="487">
      <formula>$D89="SSMM"</formula>
    </cfRule>
  </conditionalFormatting>
  <conditionalFormatting sqref="E89:AG92 E93:H95 AE93:AG95">
    <cfRule type="cellIs" dxfId="22058" priority="488" operator="equal">
      <formula>"F"</formula>
    </cfRule>
  </conditionalFormatting>
  <conditionalFormatting sqref="E81:J81 AE81:AG81 E80:AG80 E88:AG88 E87:H87 AE87:AG87">
    <cfRule type="expression" dxfId="22057" priority="472">
      <formula>$C$2="F"</formula>
    </cfRule>
  </conditionalFormatting>
  <conditionalFormatting sqref="E81:J81 AE81:AG81 E80:AG80 E88:AG88 E87:H87 AE87:AG87">
    <cfRule type="expression" dxfId="22056" priority="473">
      <formula>$D80="Facturacion"</formula>
    </cfRule>
  </conditionalFormatting>
  <conditionalFormatting sqref="E81:J81 AE81:AG81 E80:AG80 E88:AG88 E87:H87 AE87:AG87">
    <cfRule type="expression" dxfId="22055" priority="474">
      <formula>$D80="Specialist"</formula>
    </cfRule>
  </conditionalFormatting>
  <conditionalFormatting sqref="E81:J81 AE81:AG81 E80:AG80 E88:AG88 E87:H87 AE87:AG87">
    <cfRule type="cellIs" dxfId="22054" priority="475" operator="equal">
      <formula>1</formula>
    </cfRule>
  </conditionalFormatting>
  <conditionalFormatting sqref="E81:J81 AE81:AG81 E80:AG80 E88:AG88 E87:H87 AE87:AG87">
    <cfRule type="expression" dxfId="22053" priority="476">
      <formula>$D80="SSMM"</formula>
    </cfRule>
  </conditionalFormatting>
  <conditionalFormatting sqref="E81:J81 AE81:AG81 E80:AG80 E88:AG88 E87:H87 AE87:AG87">
    <cfRule type="cellIs" dxfId="22052" priority="477" operator="equal">
      <formula>"F"</formula>
    </cfRule>
  </conditionalFormatting>
  <conditionalFormatting sqref="I113:W113">
    <cfRule type="expression" dxfId="22051" priority="460">
      <formula>$C$78="F"</formula>
    </cfRule>
  </conditionalFormatting>
  <conditionalFormatting sqref="I113:W113">
    <cfRule type="expression" dxfId="22050" priority="461">
      <formula>$C$59="F"</formula>
    </cfRule>
  </conditionalFormatting>
  <conditionalFormatting sqref="I113:W113">
    <cfRule type="expression" dxfId="22049" priority="462">
      <formula>$C$40="F"</formula>
    </cfRule>
  </conditionalFormatting>
  <conditionalFormatting sqref="E108:H112 I108:W113 X108:AG112">
    <cfRule type="expression" dxfId="22048" priority="463">
      <formula>$C$21="F"</formula>
    </cfRule>
  </conditionalFormatting>
  <conditionalFormatting sqref="E108:AG114">
    <cfRule type="expression" dxfId="22047" priority="465">
      <formula>$C$2="F"</formula>
    </cfRule>
  </conditionalFormatting>
  <conditionalFormatting sqref="E108:AG114">
    <cfRule type="expression" dxfId="22046" priority="466">
      <formula>$D108="Facturacion"</formula>
    </cfRule>
  </conditionalFormatting>
  <conditionalFormatting sqref="E108:AG114">
    <cfRule type="expression" dxfId="22045" priority="467">
      <formula>$D108="Specialist"</formula>
    </cfRule>
  </conditionalFormatting>
  <conditionalFormatting sqref="E108:AG114">
    <cfRule type="cellIs" dxfId="22044" priority="468" operator="equal">
      <formula>1</formula>
    </cfRule>
  </conditionalFormatting>
  <conditionalFormatting sqref="E108:AG114">
    <cfRule type="expression" dxfId="22043" priority="469">
      <formula>$D108="SSMM"</formula>
    </cfRule>
  </conditionalFormatting>
  <conditionalFormatting sqref="E108:AG114">
    <cfRule type="cellIs" dxfId="22042" priority="470" operator="equal">
      <formula>"F"</formula>
    </cfRule>
  </conditionalFormatting>
  <conditionalFormatting sqref="E100:H100 AE100:AG100 AE102:AG102 E107:AG107 E101:AG101 E99:AG99 E102:Q102 E105:H106 AE105:AG106 E103:AG104">
    <cfRule type="expression" dxfId="22041" priority="454">
      <formula>$C$2="F"</formula>
    </cfRule>
  </conditionalFormatting>
  <conditionalFormatting sqref="E100:H100 AE100:AG100 AE102:AG102 E107:AG107 E101:AG101 E99:AG99 E102:Q102 E105:H106 AE105:AG106 E103:AG104">
    <cfRule type="expression" dxfId="22040" priority="455">
      <formula>$D99="Facturacion"</formula>
    </cfRule>
  </conditionalFormatting>
  <conditionalFormatting sqref="E100:H100 AE100:AG100 AE102:AG102 E107:AG107 E101:AG101 E99:AG99 E102:Q102 E105:H106 AE105:AG106 E103:AG104">
    <cfRule type="expression" dxfId="22039" priority="456">
      <formula>$D99="Specialist"</formula>
    </cfRule>
  </conditionalFormatting>
  <conditionalFormatting sqref="E100:H100 AE100:AG100 AE102:AG102 E107:AG107 E101:AG101 E99:AG99 E102:Q102 E105:H106 AE105:AG106 E103:AG104">
    <cfRule type="cellIs" dxfId="22038" priority="457" operator="equal">
      <formula>1</formula>
    </cfRule>
  </conditionalFormatting>
  <conditionalFormatting sqref="E100:H100 AE100:AG100 AE102:AG102 E107:AG107 E101:AG101 E99:AG99 E102:Q102 E105:H106 AE105:AG106 E103:AG104">
    <cfRule type="expression" dxfId="22037" priority="458">
      <formula>$D99="SSMM"</formula>
    </cfRule>
  </conditionalFormatting>
  <conditionalFormatting sqref="E100:H100 AE100:AG100 AE102:AG102 E107:AG107 E101:AG101 E99:AG99 E102:Q102 E105:H106 AE105:AG106 E103:AG104">
    <cfRule type="cellIs" dxfId="22036" priority="459" operator="equal">
      <formula>"F"</formula>
    </cfRule>
  </conditionalFormatting>
  <conditionalFormatting sqref="I132:W132">
    <cfRule type="expression" dxfId="22035" priority="442">
      <formula>$C$78="F"</formula>
    </cfRule>
  </conditionalFormatting>
  <conditionalFormatting sqref="I132:W132">
    <cfRule type="expression" dxfId="22034" priority="443">
      <formula>$C$59="F"</formula>
    </cfRule>
  </conditionalFormatting>
  <conditionalFormatting sqref="I132:W132">
    <cfRule type="expression" dxfId="22033" priority="444">
      <formula>$C$40="F"</formula>
    </cfRule>
  </conditionalFormatting>
  <conditionalFormatting sqref="E127:H131 I127:W132 X127:AG131">
    <cfRule type="expression" dxfId="22032" priority="445">
      <formula>$C$21="F"</formula>
    </cfRule>
  </conditionalFormatting>
  <conditionalFormatting sqref="E127:AG133">
    <cfRule type="expression" dxfId="22031" priority="447">
      <formula>$C$2="F"</formula>
    </cfRule>
  </conditionalFormatting>
  <conditionalFormatting sqref="E127:AG133">
    <cfRule type="expression" dxfId="22030" priority="448">
      <formula>$D127="Facturacion"</formula>
    </cfRule>
  </conditionalFormatting>
  <conditionalFormatting sqref="E127:AG133">
    <cfRule type="expression" dxfId="22029" priority="449">
      <formula>$D127="Specialist"</formula>
    </cfRule>
  </conditionalFormatting>
  <conditionalFormatting sqref="E127:AG133">
    <cfRule type="cellIs" dxfId="22028" priority="450" operator="equal">
      <formula>1</formula>
    </cfRule>
  </conditionalFormatting>
  <conditionalFormatting sqref="E127:AG133">
    <cfRule type="expression" dxfId="22027" priority="451">
      <formula>$D127="SSMM"</formula>
    </cfRule>
  </conditionalFormatting>
  <conditionalFormatting sqref="E127:AG133">
    <cfRule type="cellIs" dxfId="22026" priority="452" operator="equal">
      <formula>"F"</formula>
    </cfRule>
  </conditionalFormatting>
  <conditionalFormatting sqref="E118:AG126">
    <cfRule type="expression" dxfId="22025" priority="436">
      <formula>$C$2="F"</formula>
    </cfRule>
  </conditionalFormatting>
  <conditionalFormatting sqref="E118:AG126">
    <cfRule type="expression" dxfId="22024" priority="437">
      <formula>$D118="Facturacion"</formula>
    </cfRule>
  </conditionalFormatting>
  <conditionalFormatting sqref="E118:AG126">
    <cfRule type="expression" dxfId="22023" priority="438">
      <formula>$D118="Specialist"</formula>
    </cfRule>
  </conditionalFormatting>
  <conditionalFormatting sqref="E118:AG126">
    <cfRule type="cellIs" dxfId="22022" priority="439" operator="equal">
      <formula>1</formula>
    </cfRule>
  </conditionalFormatting>
  <conditionalFormatting sqref="E118:AG126">
    <cfRule type="expression" dxfId="22021" priority="440">
      <formula>$D118="SSMM"</formula>
    </cfRule>
  </conditionalFormatting>
  <conditionalFormatting sqref="E118:AG126">
    <cfRule type="cellIs" dxfId="22020" priority="441" operator="equal">
      <formula>"F"</formula>
    </cfRule>
  </conditionalFormatting>
  <conditionalFormatting sqref="I23:AD23">
    <cfRule type="expression" dxfId="22019" priority="429">
      <formula>$C$2="F"</formula>
    </cfRule>
  </conditionalFormatting>
  <conditionalFormatting sqref="I23:AD23">
    <cfRule type="expression" dxfId="22018" priority="430">
      <formula>$D23="Facturacion"</formula>
    </cfRule>
  </conditionalFormatting>
  <conditionalFormatting sqref="I23:AD23">
    <cfRule type="expression" dxfId="22017" priority="431">
      <formula>$D23="Specialist"</formula>
    </cfRule>
  </conditionalFormatting>
  <conditionalFormatting sqref="I23:AD23">
    <cfRule type="cellIs" dxfId="22016" priority="432" operator="equal">
      <formula>1</formula>
    </cfRule>
  </conditionalFormatting>
  <conditionalFormatting sqref="I23:AD23">
    <cfRule type="expression" dxfId="22015" priority="433">
      <formula>$D23="SSMM"</formula>
    </cfRule>
  </conditionalFormatting>
  <conditionalFormatting sqref="I23:AD23">
    <cfRule type="cellIs" dxfId="22014" priority="434" operator="equal">
      <formula>"F"</formula>
    </cfRule>
  </conditionalFormatting>
  <conditionalFormatting sqref="I26:AD26">
    <cfRule type="expression" dxfId="22013" priority="422">
      <formula>$C$2="F"</formula>
    </cfRule>
  </conditionalFormatting>
  <conditionalFormatting sqref="I26:AD26">
    <cfRule type="expression" dxfId="22012" priority="423">
      <formula>$D26="Facturacion"</formula>
    </cfRule>
  </conditionalFormatting>
  <conditionalFormatting sqref="I26:AD26">
    <cfRule type="expression" dxfId="22011" priority="424">
      <formula>$D26="Specialist"</formula>
    </cfRule>
  </conditionalFormatting>
  <conditionalFormatting sqref="I26:AD26">
    <cfRule type="cellIs" dxfId="22010" priority="425" operator="equal">
      <formula>1</formula>
    </cfRule>
  </conditionalFormatting>
  <conditionalFormatting sqref="I26:AD26">
    <cfRule type="expression" dxfId="22009" priority="426">
      <formula>$D26="SSMM"</formula>
    </cfRule>
  </conditionalFormatting>
  <conditionalFormatting sqref="I26:AD26">
    <cfRule type="cellIs" dxfId="22008" priority="427" operator="equal">
      <formula>"F"</formula>
    </cfRule>
  </conditionalFormatting>
  <conditionalFormatting sqref="I44:AD44">
    <cfRule type="expression" dxfId="22007" priority="415">
      <formula>$C$2="F"</formula>
    </cfRule>
  </conditionalFormatting>
  <conditionalFormatting sqref="I44:AD44">
    <cfRule type="expression" dxfId="22006" priority="416">
      <formula>$D44="Facturacion"</formula>
    </cfRule>
  </conditionalFormatting>
  <conditionalFormatting sqref="I44:AD44">
    <cfRule type="expression" dxfId="22005" priority="417">
      <formula>$D44="Specialist"</formula>
    </cfRule>
  </conditionalFormatting>
  <conditionalFormatting sqref="I44:AD44">
    <cfRule type="cellIs" dxfId="22004" priority="418" operator="equal">
      <formula>1</formula>
    </cfRule>
  </conditionalFormatting>
  <conditionalFormatting sqref="I44:AD44">
    <cfRule type="expression" dxfId="22003" priority="419">
      <formula>$D44="SSMM"</formula>
    </cfRule>
  </conditionalFormatting>
  <conditionalFormatting sqref="I44:AD44">
    <cfRule type="cellIs" dxfId="22002" priority="420" operator="equal">
      <formula>"F"</formula>
    </cfRule>
  </conditionalFormatting>
  <conditionalFormatting sqref="I100:AD100">
    <cfRule type="expression" dxfId="22001" priority="408">
      <formula>$C$2="F"</formula>
    </cfRule>
  </conditionalFormatting>
  <conditionalFormatting sqref="I100:AD100">
    <cfRule type="expression" dxfId="22000" priority="409">
      <formula>$D100="Facturacion"</formula>
    </cfRule>
  </conditionalFormatting>
  <conditionalFormatting sqref="I100:AD100">
    <cfRule type="expression" dxfId="21999" priority="410">
      <formula>$D100="Specialist"</formula>
    </cfRule>
  </conditionalFormatting>
  <conditionalFormatting sqref="I100:AD100">
    <cfRule type="cellIs" dxfId="21998" priority="411" operator="equal">
      <formula>1</formula>
    </cfRule>
  </conditionalFormatting>
  <conditionalFormatting sqref="I100:AD100">
    <cfRule type="expression" dxfId="21997" priority="412">
      <formula>$D100="SSMM"</formula>
    </cfRule>
  </conditionalFormatting>
  <conditionalFormatting sqref="I100:AD100">
    <cfRule type="cellIs" dxfId="21996" priority="413" operator="equal">
      <formula>"F"</formula>
    </cfRule>
  </conditionalFormatting>
  <conditionalFormatting sqref="I104:AD104">
    <cfRule type="expression" dxfId="21995" priority="401">
      <formula>$C$2="F"</formula>
    </cfRule>
  </conditionalFormatting>
  <conditionalFormatting sqref="I104:AD104">
    <cfRule type="expression" dxfId="21994" priority="402">
      <formula>$D102="Facturacion"</formula>
    </cfRule>
  </conditionalFormatting>
  <conditionalFormatting sqref="I104:AD104">
    <cfRule type="expression" dxfId="21993" priority="403">
      <formula>$D102="Specialist"</formula>
    </cfRule>
  </conditionalFormatting>
  <conditionalFormatting sqref="I104:AD104">
    <cfRule type="cellIs" dxfId="21992" priority="404" operator="equal">
      <formula>1</formula>
    </cfRule>
  </conditionalFormatting>
  <conditionalFormatting sqref="I104:AD104">
    <cfRule type="expression" dxfId="21991" priority="405">
      <formula>$D102="SSMM"</formula>
    </cfRule>
  </conditionalFormatting>
  <conditionalFormatting sqref="I104:AD104">
    <cfRule type="cellIs" dxfId="21990" priority="406" operator="equal">
      <formula>"F"</formula>
    </cfRule>
  </conditionalFormatting>
  <conditionalFormatting sqref="I63:AD63">
    <cfRule type="expression" dxfId="21989" priority="394">
      <formula>$C$2="F"</formula>
    </cfRule>
  </conditionalFormatting>
  <conditionalFormatting sqref="I63:AD63">
    <cfRule type="expression" dxfId="21988" priority="395">
      <formula>$D63="Facturacion"</formula>
    </cfRule>
  </conditionalFormatting>
  <conditionalFormatting sqref="I63:AD63">
    <cfRule type="expression" dxfId="21987" priority="396">
      <formula>$D63="Specialist"</formula>
    </cfRule>
  </conditionalFormatting>
  <conditionalFormatting sqref="I63:AD63">
    <cfRule type="cellIs" dxfId="21986" priority="397" operator="equal">
      <formula>1</formula>
    </cfRule>
  </conditionalFormatting>
  <conditionalFormatting sqref="I63:AD63">
    <cfRule type="expression" dxfId="21985" priority="398">
      <formula>$D63="SSMM"</formula>
    </cfRule>
  </conditionalFormatting>
  <conditionalFormatting sqref="I63:AD63">
    <cfRule type="cellIs" dxfId="21984" priority="399" operator="equal">
      <formula>"F"</formula>
    </cfRule>
  </conditionalFormatting>
  <conditionalFormatting sqref="I46:AD46">
    <cfRule type="expression" dxfId="21983" priority="387">
      <formula>$C$2="F"</formula>
    </cfRule>
  </conditionalFormatting>
  <conditionalFormatting sqref="I46:AD46">
    <cfRule type="expression" dxfId="21982" priority="388">
      <formula>$D46="Facturacion"</formula>
    </cfRule>
  </conditionalFormatting>
  <conditionalFormatting sqref="I46:AD46">
    <cfRule type="expression" dxfId="21981" priority="389">
      <formula>$D46="Specialist"</formula>
    </cfRule>
  </conditionalFormatting>
  <conditionalFormatting sqref="I46:AD46">
    <cfRule type="cellIs" dxfId="21980" priority="390" operator="equal">
      <formula>1</formula>
    </cfRule>
  </conditionalFormatting>
  <conditionalFormatting sqref="I46:AD46">
    <cfRule type="expression" dxfId="21979" priority="391">
      <formula>$D46="SSMM"</formula>
    </cfRule>
  </conditionalFormatting>
  <conditionalFormatting sqref="I46:AD46">
    <cfRule type="cellIs" dxfId="21978" priority="392" operator="equal">
      <formula>"F"</formula>
    </cfRule>
  </conditionalFormatting>
  <conditionalFormatting sqref="I64:AD64">
    <cfRule type="expression" dxfId="21977" priority="380">
      <formula>$C$2="F"</formula>
    </cfRule>
  </conditionalFormatting>
  <conditionalFormatting sqref="I64:AD64">
    <cfRule type="expression" dxfId="21976" priority="381">
      <formula>$D64="Facturacion"</formula>
    </cfRule>
  </conditionalFormatting>
  <conditionalFormatting sqref="I64:AD64">
    <cfRule type="expression" dxfId="21975" priority="382">
      <formula>$D64="Specialist"</formula>
    </cfRule>
  </conditionalFormatting>
  <conditionalFormatting sqref="I64:AD64">
    <cfRule type="cellIs" dxfId="21974" priority="383" operator="equal">
      <formula>1</formula>
    </cfRule>
  </conditionalFormatting>
  <conditionalFormatting sqref="I64:AD64">
    <cfRule type="expression" dxfId="21973" priority="384">
      <formula>$D64="SSMM"</formula>
    </cfRule>
  </conditionalFormatting>
  <conditionalFormatting sqref="I64:AD64">
    <cfRule type="cellIs" dxfId="21972" priority="385" operator="equal">
      <formula>"F"</formula>
    </cfRule>
  </conditionalFormatting>
  <conditionalFormatting sqref="AC81:AD81">
    <cfRule type="expression" dxfId="21971" priority="359">
      <formula>$C$2="F"</formula>
    </cfRule>
  </conditionalFormatting>
  <conditionalFormatting sqref="AC81:AD81">
    <cfRule type="expression" dxfId="21970" priority="360">
      <formula>$D81="Facturacion"</formula>
    </cfRule>
  </conditionalFormatting>
  <conditionalFormatting sqref="AC81:AD81">
    <cfRule type="expression" dxfId="21969" priority="361">
      <formula>$D81="Specialist"</formula>
    </cfRule>
  </conditionalFormatting>
  <conditionalFormatting sqref="AC81:AD81">
    <cfRule type="cellIs" dxfId="21968" priority="362" operator="equal">
      <formula>1</formula>
    </cfRule>
  </conditionalFormatting>
  <conditionalFormatting sqref="AC81:AD81">
    <cfRule type="expression" dxfId="21967" priority="363">
      <formula>$D81="SSMM"</formula>
    </cfRule>
  </conditionalFormatting>
  <conditionalFormatting sqref="AC81:AD81">
    <cfRule type="cellIs" dxfId="21966" priority="364" operator="equal">
      <formula>"F"</formula>
    </cfRule>
  </conditionalFormatting>
  <conditionalFormatting sqref="Q68:AD68">
    <cfRule type="expression" dxfId="21965" priority="345">
      <formula>$C$2="F"</formula>
    </cfRule>
  </conditionalFormatting>
  <conditionalFormatting sqref="Q68:AD68">
    <cfRule type="expression" dxfId="21964" priority="346">
      <formula>$D68="Facturacion"</formula>
    </cfRule>
  </conditionalFormatting>
  <conditionalFormatting sqref="Q68:AD68">
    <cfRule type="expression" dxfId="21963" priority="347">
      <formula>$D68="Specialist"</formula>
    </cfRule>
  </conditionalFormatting>
  <conditionalFormatting sqref="Q68:AD68">
    <cfRule type="cellIs" dxfId="21962" priority="348" operator="equal">
      <formula>1</formula>
    </cfRule>
  </conditionalFormatting>
  <conditionalFormatting sqref="Q68:AD68">
    <cfRule type="expression" dxfId="21961" priority="349">
      <formula>$D68="SSMM"</formula>
    </cfRule>
  </conditionalFormatting>
  <conditionalFormatting sqref="Q68:AD68">
    <cfRule type="cellIs" dxfId="21960" priority="350" operator="equal">
      <formula>"F"</formula>
    </cfRule>
  </conditionalFormatting>
  <conditionalFormatting sqref="I87:AD87">
    <cfRule type="expression" dxfId="21959" priority="338">
      <formula>$C$2="F"</formula>
    </cfRule>
  </conditionalFormatting>
  <conditionalFormatting sqref="I87:AD87">
    <cfRule type="expression" dxfId="21958" priority="339">
      <formula>$D87="Facturacion"</formula>
    </cfRule>
  </conditionalFormatting>
  <conditionalFormatting sqref="I87:AD87">
    <cfRule type="expression" dxfId="21957" priority="340">
      <formula>$D87="Specialist"</formula>
    </cfRule>
  </conditionalFormatting>
  <conditionalFormatting sqref="I87:AD87">
    <cfRule type="cellIs" dxfId="21956" priority="341" operator="equal">
      <formula>1</formula>
    </cfRule>
  </conditionalFormatting>
  <conditionalFormatting sqref="I87:AD87">
    <cfRule type="expression" dxfId="21955" priority="342">
      <formula>$D87="SSMM"</formula>
    </cfRule>
  </conditionalFormatting>
  <conditionalFormatting sqref="I87:AD87">
    <cfRule type="cellIs" dxfId="21954" priority="343" operator="equal">
      <formula>"F"</formula>
    </cfRule>
  </conditionalFormatting>
  <conditionalFormatting sqref="I105:AD105">
    <cfRule type="expression" dxfId="21953" priority="331">
      <formula>$C$2="F"</formula>
    </cfRule>
  </conditionalFormatting>
  <conditionalFormatting sqref="I105:AD105">
    <cfRule type="expression" dxfId="21952" priority="332">
      <formula>$D105="Facturacion"</formula>
    </cfRule>
  </conditionalFormatting>
  <conditionalFormatting sqref="I105:AD105">
    <cfRule type="expression" dxfId="21951" priority="333">
      <formula>$D105="Specialist"</formula>
    </cfRule>
  </conditionalFormatting>
  <conditionalFormatting sqref="I105:AD105">
    <cfRule type="cellIs" dxfId="21950" priority="334" operator="equal">
      <formula>1</formula>
    </cfRule>
  </conditionalFormatting>
  <conditionalFormatting sqref="I105:AD105">
    <cfRule type="expression" dxfId="21949" priority="335">
      <formula>$D105="SSMM"</formula>
    </cfRule>
  </conditionalFormatting>
  <conditionalFormatting sqref="I105:AD105">
    <cfRule type="cellIs" dxfId="21948" priority="336" operator="equal">
      <formula>"F"</formula>
    </cfRule>
  </conditionalFormatting>
  <conditionalFormatting sqref="S10:AD10">
    <cfRule type="expression" dxfId="21947" priority="992">
      <formula>$D9="Facturacion"</formula>
    </cfRule>
  </conditionalFormatting>
  <conditionalFormatting sqref="S10:AD10">
    <cfRule type="expression" dxfId="21946" priority="994">
      <formula>$D9="Specialist"</formula>
    </cfRule>
  </conditionalFormatting>
  <conditionalFormatting sqref="S10:AD10">
    <cfRule type="expression" dxfId="21945" priority="998">
      <formula>$D9="SSMM"</formula>
    </cfRule>
  </conditionalFormatting>
  <conditionalFormatting sqref="I9:AD9">
    <cfRule type="expression" dxfId="21944" priority="1002">
      <formula>$D10="Facturacion"</formula>
    </cfRule>
  </conditionalFormatting>
  <conditionalFormatting sqref="I9:AD9">
    <cfRule type="expression" dxfId="21943" priority="1004">
      <formula>$D10="Specialist"</formula>
    </cfRule>
  </conditionalFormatting>
  <conditionalFormatting sqref="I9:AD9">
    <cfRule type="expression" dxfId="21942" priority="1008">
      <formula>$D10="SSMM"</formula>
    </cfRule>
  </conditionalFormatting>
  <conditionalFormatting sqref="AA17:AD17">
    <cfRule type="expression" dxfId="21941" priority="322">
      <formula>$C$21="F"</formula>
    </cfRule>
  </conditionalFormatting>
  <conditionalFormatting sqref="AA17:AD17">
    <cfRule type="expression" dxfId="21940" priority="324">
      <formula>$C$2="F"</formula>
    </cfRule>
  </conditionalFormatting>
  <conditionalFormatting sqref="AA17:AD17">
    <cfRule type="expression" dxfId="21939" priority="325">
      <formula>$D17="Facturacion"</formula>
    </cfRule>
  </conditionalFormatting>
  <conditionalFormatting sqref="AA17:AD17">
    <cfRule type="expression" dxfId="21938" priority="326">
      <formula>$D17="Specialist"</formula>
    </cfRule>
  </conditionalFormatting>
  <conditionalFormatting sqref="AA17:AD17">
    <cfRule type="cellIs" dxfId="21937" priority="327" operator="equal">
      <formula>1</formula>
    </cfRule>
  </conditionalFormatting>
  <conditionalFormatting sqref="AA17:AD17">
    <cfRule type="expression" dxfId="21936" priority="328">
      <formula>$D17="SSMM"</formula>
    </cfRule>
  </conditionalFormatting>
  <conditionalFormatting sqref="AA17:AD17">
    <cfRule type="cellIs" dxfId="21935" priority="329" operator="equal">
      <formula>"F"</formula>
    </cfRule>
  </conditionalFormatting>
  <conditionalFormatting sqref="I17:W17">
    <cfRule type="expression" dxfId="21934" priority="312">
      <formula>$C$78="F"</formula>
    </cfRule>
  </conditionalFormatting>
  <conditionalFormatting sqref="I17:W17">
    <cfRule type="expression" dxfId="21933" priority="313">
      <formula>$C$59="F"</formula>
    </cfRule>
  </conditionalFormatting>
  <conditionalFormatting sqref="I17:W17">
    <cfRule type="expression" dxfId="21932" priority="314">
      <formula>$C$40="F"</formula>
    </cfRule>
  </conditionalFormatting>
  <conditionalFormatting sqref="I17:W17">
    <cfRule type="expression" dxfId="21931" priority="315">
      <formula>$C$21="F"</formula>
    </cfRule>
  </conditionalFormatting>
  <conditionalFormatting sqref="I17:Z17">
    <cfRule type="expression" dxfId="21930" priority="316">
      <formula>$C$2="F"</formula>
    </cfRule>
  </conditionalFormatting>
  <conditionalFormatting sqref="I17:Z17">
    <cfRule type="expression" dxfId="21929" priority="317">
      <formula>$D17="Facturacion"</formula>
    </cfRule>
  </conditionalFormatting>
  <conditionalFormatting sqref="I17:Z17">
    <cfRule type="expression" dxfId="21928" priority="318">
      <formula>$D17="Specialist"</formula>
    </cfRule>
  </conditionalFormatting>
  <conditionalFormatting sqref="I17:Z17">
    <cfRule type="cellIs" dxfId="21927" priority="319" operator="equal">
      <formula>1</formula>
    </cfRule>
  </conditionalFormatting>
  <conditionalFormatting sqref="I17:Z17">
    <cfRule type="expression" dxfId="21926" priority="320">
      <formula>$D17="SSMM"</formula>
    </cfRule>
  </conditionalFormatting>
  <conditionalFormatting sqref="I17:Z17">
    <cfRule type="cellIs" dxfId="21925" priority="321" operator="equal">
      <formula>"F"</formula>
    </cfRule>
  </conditionalFormatting>
  <conditionalFormatting sqref="AC18:AD18">
    <cfRule type="expression" dxfId="21924" priority="306">
      <formula>$C$2="F"</formula>
    </cfRule>
  </conditionalFormatting>
  <conditionalFormatting sqref="AC18:AD18">
    <cfRule type="expression" dxfId="21923" priority="307">
      <formula>$D18="Facturacion"</formula>
    </cfRule>
  </conditionalFormatting>
  <conditionalFormatting sqref="AC18:AD18">
    <cfRule type="expression" dxfId="21922" priority="308">
      <formula>$D18="Specialist"</formula>
    </cfRule>
  </conditionalFormatting>
  <conditionalFormatting sqref="AC18:AD18">
    <cfRule type="cellIs" dxfId="21921" priority="309" operator="equal">
      <formula>1</formula>
    </cfRule>
  </conditionalFormatting>
  <conditionalFormatting sqref="AC18:AD18">
    <cfRule type="expression" dxfId="21920" priority="310">
      <formula>$D18="SSMM"</formula>
    </cfRule>
  </conditionalFormatting>
  <conditionalFormatting sqref="AC18:AD18">
    <cfRule type="cellIs" dxfId="21919" priority="311" operator="equal">
      <formula>"F"</formula>
    </cfRule>
  </conditionalFormatting>
  <conditionalFormatting sqref="AA18:AB18">
    <cfRule type="expression" dxfId="21918" priority="300">
      <formula>$C$2="F"</formula>
    </cfRule>
  </conditionalFormatting>
  <conditionalFormatting sqref="AA18:AB18">
    <cfRule type="expression" dxfId="21917" priority="301">
      <formula>$D18="Facturacion"</formula>
    </cfRule>
  </conditionalFormatting>
  <conditionalFormatting sqref="AA18:AB18">
    <cfRule type="expression" dxfId="21916" priority="302">
      <formula>$D18="Specialist"</formula>
    </cfRule>
  </conditionalFormatting>
  <conditionalFormatting sqref="AA18:AB18">
    <cfRule type="cellIs" dxfId="21915" priority="303" operator="equal">
      <formula>1</formula>
    </cfRule>
  </conditionalFormatting>
  <conditionalFormatting sqref="AA18:AB18">
    <cfRule type="expression" dxfId="21914" priority="304">
      <formula>$D18="SSMM"</formula>
    </cfRule>
  </conditionalFormatting>
  <conditionalFormatting sqref="AA18:AB18">
    <cfRule type="cellIs" dxfId="21913" priority="305" operator="equal">
      <formula>"F"</formula>
    </cfRule>
  </conditionalFormatting>
  <conditionalFormatting sqref="I18:W18">
    <cfRule type="expression" dxfId="21912" priority="290">
      <formula>$C$78="F"</formula>
    </cfRule>
  </conditionalFormatting>
  <conditionalFormatting sqref="I18:W18">
    <cfRule type="expression" dxfId="21911" priority="291">
      <formula>$C$59="F"</formula>
    </cfRule>
  </conditionalFormatting>
  <conditionalFormatting sqref="I18:W18">
    <cfRule type="expression" dxfId="21910" priority="292">
      <formula>$C$40="F"</formula>
    </cfRule>
  </conditionalFormatting>
  <conditionalFormatting sqref="I18:W18">
    <cfRule type="expression" dxfId="21909" priority="293">
      <formula>$C$21="F"</formula>
    </cfRule>
  </conditionalFormatting>
  <conditionalFormatting sqref="I18:Z18">
    <cfRule type="expression" dxfId="21908" priority="294">
      <formula>$C$2="F"</formula>
    </cfRule>
  </conditionalFormatting>
  <conditionalFormatting sqref="I18:Z18">
    <cfRule type="expression" dxfId="21907" priority="295">
      <formula>$D18="Facturacion"</formula>
    </cfRule>
  </conditionalFormatting>
  <conditionalFormatting sqref="I18:Z18">
    <cfRule type="expression" dxfId="21906" priority="296">
      <formula>$D18="Specialist"</formula>
    </cfRule>
  </conditionalFormatting>
  <conditionalFormatting sqref="I18:Z18">
    <cfRule type="cellIs" dxfId="21905" priority="297" operator="equal">
      <formula>1</formula>
    </cfRule>
  </conditionalFormatting>
  <conditionalFormatting sqref="I18:Z18">
    <cfRule type="expression" dxfId="21904" priority="298">
      <formula>$D18="SSMM"</formula>
    </cfRule>
  </conditionalFormatting>
  <conditionalFormatting sqref="I18:Z18">
    <cfRule type="cellIs" dxfId="21903" priority="299" operator="equal">
      <formula>"F"</formula>
    </cfRule>
  </conditionalFormatting>
  <conditionalFormatting sqref="AC19:AD19">
    <cfRule type="expression" dxfId="21902" priority="284">
      <formula>$C$2="F"</formula>
    </cfRule>
  </conditionalFormatting>
  <conditionalFormatting sqref="AC19:AD19">
    <cfRule type="expression" dxfId="21901" priority="285">
      <formula>$D19="Facturacion"</formula>
    </cfRule>
  </conditionalFormatting>
  <conditionalFormatting sqref="AC19:AD19">
    <cfRule type="expression" dxfId="21900" priority="286">
      <formula>$D19="Specialist"</formula>
    </cfRule>
  </conditionalFormatting>
  <conditionalFormatting sqref="AC19:AD19">
    <cfRule type="cellIs" dxfId="21899" priority="287" operator="equal">
      <formula>1</formula>
    </cfRule>
  </conditionalFormatting>
  <conditionalFormatting sqref="AC19:AD19">
    <cfRule type="expression" dxfId="21898" priority="288">
      <formula>$D19="SSMM"</formula>
    </cfRule>
  </conditionalFormatting>
  <conditionalFormatting sqref="AC19:AD19">
    <cfRule type="cellIs" dxfId="21897" priority="289" operator="equal">
      <formula>"F"</formula>
    </cfRule>
  </conditionalFormatting>
  <conditionalFormatting sqref="I19:AB19">
    <cfRule type="expression" dxfId="21896" priority="278">
      <formula>$C$2="F"</formula>
    </cfRule>
  </conditionalFormatting>
  <conditionalFormatting sqref="I19:AB19">
    <cfRule type="expression" dxfId="21895" priority="279">
      <formula>$D19="Facturacion"</formula>
    </cfRule>
  </conditionalFormatting>
  <conditionalFormatting sqref="I19:AB19">
    <cfRule type="expression" dxfId="21894" priority="280">
      <formula>$D19="Specialist"</formula>
    </cfRule>
  </conditionalFormatting>
  <conditionalFormatting sqref="I19:AB19">
    <cfRule type="cellIs" dxfId="21893" priority="281" operator="equal">
      <formula>1</formula>
    </cfRule>
  </conditionalFormatting>
  <conditionalFormatting sqref="I19:AB19">
    <cfRule type="expression" dxfId="21892" priority="282">
      <formula>$D19="SSMM"</formula>
    </cfRule>
  </conditionalFormatting>
  <conditionalFormatting sqref="I19:AB19">
    <cfRule type="cellIs" dxfId="21891" priority="283" operator="equal">
      <formula>"F"</formula>
    </cfRule>
  </conditionalFormatting>
  <conditionalFormatting sqref="I19:P19">
    <cfRule type="expression" dxfId="21890" priority="274">
      <formula>$C$78="F"</formula>
    </cfRule>
  </conditionalFormatting>
  <conditionalFormatting sqref="I19:P19">
    <cfRule type="expression" dxfId="21889" priority="275">
      <formula>$C$59="F"</formula>
    </cfRule>
  </conditionalFormatting>
  <conditionalFormatting sqref="I19:P19">
    <cfRule type="expression" dxfId="21888" priority="276">
      <formula>$C$40="F"</formula>
    </cfRule>
  </conditionalFormatting>
  <conditionalFormatting sqref="I19:P19">
    <cfRule type="expression" dxfId="21887" priority="277">
      <formula>$C$21="F"</formula>
    </cfRule>
  </conditionalFormatting>
  <conditionalFormatting sqref="AA36:AD36">
    <cfRule type="expression" dxfId="21886" priority="266">
      <formula>$C$21="F"</formula>
    </cfRule>
  </conditionalFormatting>
  <conditionalFormatting sqref="AA36:AD36">
    <cfRule type="expression" dxfId="21885" priority="268">
      <formula>$C$2="F"</formula>
    </cfRule>
  </conditionalFormatting>
  <conditionalFormatting sqref="AA36:AD36">
    <cfRule type="expression" dxfId="21884" priority="269">
      <formula>$D36="Facturacion"</formula>
    </cfRule>
  </conditionalFormatting>
  <conditionalFormatting sqref="AA36:AD36">
    <cfRule type="expression" dxfId="21883" priority="270">
      <formula>$D36="Specialist"</formula>
    </cfRule>
  </conditionalFormatting>
  <conditionalFormatting sqref="AA36:AD36">
    <cfRule type="cellIs" dxfId="21882" priority="271" operator="equal">
      <formula>1</formula>
    </cfRule>
  </conditionalFormatting>
  <conditionalFormatting sqref="AA36:AD36">
    <cfRule type="expression" dxfId="21881" priority="272">
      <formula>$D36="SSMM"</formula>
    </cfRule>
  </conditionalFormatting>
  <conditionalFormatting sqref="AA36:AD36">
    <cfRule type="cellIs" dxfId="21880" priority="273" operator="equal">
      <formula>"F"</formula>
    </cfRule>
  </conditionalFormatting>
  <conditionalFormatting sqref="I36:W36">
    <cfRule type="expression" dxfId="21879" priority="256">
      <formula>$C$78="F"</formula>
    </cfRule>
  </conditionalFormatting>
  <conditionalFormatting sqref="I36:W36">
    <cfRule type="expression" dxfId="21878" priority="257">
      <formula>$C$59="F"</formula>
    </cfRule>
  </conditionalFormatting>
  <conditionalFormatting sqref="I36:W36">
    <cfRule type="expression" dxfId="21877" priority="258">
      <formula>$C$40="F"</formula>
    </cfRule>
  </conditionalFormatting>
  <conditionalFormatting sqref="I36:W36">
    <cfRule type="expression" dxfId="21876" priority="259">
      <formula>$C$21="F"</formula>
    </cfRule>
  </conditionalFormatting>
  <conditionalFormatting sqref="I36:Z36">
    <cfRule type="expression" dxfId="21875" priority="260">
      <formula>$C$2="F"</formula>
    </cfRule>
  </conditionalFormatting>
  <conditionalFormatting sqref="I36:Z36">
    <cfRule type="expression" dxfId="21874" priority="261">
      <formula>$D36="Facturacion"</formula>
    </cfRule>
  </conditionalFormatting>
  <conditionalFormatting sqref="I36:Z36">
    <cfRule type="expression" dxfId="21873" priority="262">
      <formula>$D36="Specialist"</formula>
    </cfRule>
  </conditionalFormatting>
  <conditionalFormatting sqref="I36:Z36">
    <cfRule type="cellIs" dxfId="21872" priority="263" operator="equal">
      <formula>1</formula>
    </cfRule>
  </conditionalFormatting>
  <conditionalFormatting sqref="I36:Z36">
    <cfRule type="expression" dxfId="21871" priority="264">
      <formula>$D36="SSMM"</formula>
    </cfRule>
  </conditionalFormatting>
  <conditionalFormatting sqref="I36:Z36">
    <cfRule type="cellIs" dxfId="21870" priority="265" operator="equal">
      <formula>"F"</formula>
    </cfRule>
  </conditionalFormatting>
  <conditionalFormatting sqref="AC37:AD37">
    <cfRule type="expression" dxfId="21869" priority="250">
      <formula>$C$2="F"</formula>
    </cfRule>
  </conditionalFormatting>
  <conditionalFormatting sqref="AC37:AD37">
    <cfRule type="expression" dxfId="21868" priority="251">
      <formula>$D37="Facturacion"</formula>
    </cfRule>
  </conditionalFormatting>
  <conditionalFormatting sqref="AC37:AD37">
    <cfRule type="expression" dxfId="21867" priority="252">
      <formula>$D37="Specialist"</formula>
    </cfRule>
  </conditionalFormatting>
  <conditionalFormatting sqref="AC37:AD37">
    <cfRule type="cellIs" dxfId="21866" priority="253" operator="equal">
      <formula>1</formula>
    </cfRule>
  </conditionalFormatting>
  <conditionalFormatting sqref="AC37:AD37">
    <cfRule type="expression" dxfId="21865" priority="254">
      <formula>$D37="SSMM"</formula>
    </cfRule>
  </conditionalFormatting>
  <conditionalFormatting sqref="AC37:AD37">
    <cfRule type="cellIs" dxfId="21864" priority="255" operator="equal">
      <formula>"F"</formula>
    </cfRule>
  </conditionalFormatting>
  <conditionalFormatting sqref="AA37:AB37">
    <cfRule type="expression" dxfId="21863" priority="244">
      <formula>$C$2="F"</formula>
    </cfRule>
  </conditionalFormatting>
  <conditionalFormatting sqref="AA37:AB37">
    <cfRule type="expression" dxfId="21862" priority="245">
      <formula>$D37="Facturacion"</formula>
    </cfRule>
  </conditionalFormatting>
  <conditionalFormatting sqref="AA37:AB37">
    <cfRule type="expression" dxfId="21861" priority="246">
      <formula>$D37="Specialist"</formula>
    </cfRule>
  </conditionalFormatting>
  <conditionalFormatting sqref="AA37:AB37">
    <cfRule type="cellIs" dxfId="21860" priority="247" operator="equal">
      <formula>1</formula>
    </cfRule>
  </conditionalFormatting>
  <conditionalFormatting sqref="AA37:AB37">
    <cfRule type="expression" dxfId="21859" priority="248">
      <formula>$D37="SSMM"</formula>
    </cfRule>
  </conditionalFormatting>
  <conditionalFormatting sqref="AA37:AB37">
    <cfRule type="cellIs" dxfId="21858" priority="249" operator="equal">
      <formula>"F"</formula>
    </cfRule>
  </conditionalFormatting>
  <conditionalFormatting sqref="I37:W37">
    <cfRule type="expression" dxfId="21857" priority="234">
      <formula>$C$78="F"</formula>
    </cfRule>
  </conditionalFormatting>
  <conditionalFormatting sqref="I37:W37">
    <cfRule type="expression" dxfId="21856" priority="235">
      <formula>$C$59="F"</formula>
    </cfRule>
  </conditionalFormatting>
  <conditionalFormatting sqref="I37:W37">
    <cfRule type="expression" dxfId="21855" priority="236">
      <formula>$C$40="F"</formula>
    </cfRule>
  </conditionalFormatting>
  <conditionalFormatting sqref="I37:W37">
    <cfRule type="expression" dxfId="21854" priority="237">
      <formula>$C$21="F"</formula>
    </cfRule>
  </conditionalFormatting>
  <conditionalFormatting sqref="I37:Z37">
    <cfRule type="expression" dxfId="21853" priority="238">
      <formula>$C$2="F"</formula>
    </cfRule>
  </conditionalFormatting>
  <conditionalFormatting sqref="I37:Z37">
    <cfRule type="expression" dxfId="21852" priority="239">
      <formula>$D37="Facturacion"</formula>
    </cfRule>
  </conditionalFormatting>
  <conditionalFormatting sqref="I37:Z37">
    <cfRule type="expression" dxfId="21851" priority="240">
      <formula>$D37="Specialist"</formula>
    </cfRule>
  </conditionalFormatting>
  <conditionalFormatting sqref="I37:Z37">
    <cfRule type="cellIs" dxfId="21850" priority="241" operator="equal">
      <formula>1</formula>
    </cfRule>
  </conditionalFormatting>
  <conditionalFormatting sqref="I37:Z37">
    <cfRule type="expression" dxfId="21849" priority="242">
      <formula>$D37="SSMM"</formula>
    </cfRule>
  </conditionalFormatting>
  <conditionalFormatting sqref="I37:Z37">
    <cfRule type="cellIs" dxfId="21848" priority="243" operator="equal">
      <formula>"F"</formula>
    </cfRule>
  </conditionalFormatting>
  <conditionalFormatting sqref="AC38:AD38">
    <cfRule type="expression" dxfId="21847" priority="228">
      <formula>$C$2="F"</formula>
    </cfRule>
  </conditionalFormatting>
  <conditionalFormatting sqref="AC38:AD38">
    <cfRule type="expression" dxfId="21846" priority="229">
      <formula>$D38="Facturacion"</formula>
    </cfRule>
  </conditionalFormatting>
  <conditionalFormatting sqref="AC38:AD38">
    <cfRule type="expression" dxfId="21845" priority="230">
      <formula>$D38="Specialist"</formula>
    </cfRule>
  </conditionalFormatting>
  <conditionalFormatting sqref="AC38:AD38">
    <cfRule type="cellIs" dxfId="21844" priority="231" operator="equal">
      <formula>1</formula>
    </cfRule>
  </conditionalFormatting>
  <conditionalFormatting sqref="AC38:AD38">
    <cfRule type="expression" dxfId="21843" priority="232">
      <formula>$D38="SSMM"</formula>
    </cfRule>
  </conditionalFormatting>
  <conditionalFormatting sqref="AC38:AD38">
    <cfRule type="cellIs" dxfId="21842" priority="233" operator="equal">
      <formula>"F"</formula>
    </cfRule>
  </conditionalFormatting>
  <conditionalFormatting sqref="I38:AB38">
    <cfRule type="expression" dxfId="21841" priority="222">
      <formula>$C$2="F"</formula>
    </cfRule>
  </conditionalFormatting>
  <conditionalFormatting sqref="I38:AB38">
    <cfRule type="expression" dxfId="21840" priority="223">
      <formula>$D38="Facturacion"</formula>
    </cfRule>
  </conditionalFormatting>
  <conditionalFormatting sqref="I38:AB38">
    <cfRule type="expression" dxfId="21839" priority="224">
      <formula>$D38="Specialist"</formula>
    </cfRule>
  </conditionalFormatting>
  <conditionalFormatting sqref="I38:AB38">
    <cfRule type="cellIs" dxfId="21838" priority="225" operator="equal">
      <formula>1</formula>
    </cfRule>
  </conditionalFormatting>
  <conditionalFormatting sqref="I38:AB38">
    <cfRule type="expression" dxfId="21837" priority="226">
      <formula>$D38="SSMM"</formula>
    </cfRule>
  </conditionalFormatting>
  <conditionalFormatting sqref="I38:AB38">
    <cfRule type="cellIs" dxfId="21836" priority="227" operator="equal">
      <formula>"F"</formula>
    </cfRule>
  </conditionalFormatting>
  <conditionalFormatting sqref="I38:P38">
    <cfRule type="expression" dxfId="21835" priority="218">
      <formula>$C$78="F"</formula>
    </cfRule>
  </conditionalFormatting>
  <conditionalFormatting sqref="I38:P38">
    <cfRule type="expression" dxfId="21834" priority="219">
      <formula>$C$59="F"</formula>
    </cfRule>
  </conditionalFormatting>
  <conditionalFormatting sqref="I38:P38">
    <cfRule type="expression" dxfId="21833" priority="220">
      <formula>$C$40="F"</formula>
    </cfRule>
  </conditionalFormatting>
  <conditionalFormatting sqref="I38:P38">
    <cfRule type="expression" dxfId="21832" priority="221">
      <formula>$C$21="F"</formula>
    </cfRule>
  </conditionalFormatting>
  <conditionalFormatting sqref="AA55:AD55">
    <cfRule type="expression" dxfId="21831" priority="210">
      <formula>$C$21="F"</formula>
    </cfRule>
  </conditionalFormatting>
  <conditionalFormatting sqref="AA55:AD55">
    <cfRule type="expression" dxfId="21830" priority="212">
      <formula>$C$2="F"</formula>
    </cfRule>
  </conditionalFormatting>
  <conditionalFormatting sqref="AA55:AD55">
    <cfRule type="expression" dxfId="21829" priority="213">
      <formula>$D55="Facturacion"</formula>
    </cfRule>
  </conditionalFormatting>
  <conditionalFormatting sqref="AA55:AD55">
    <cfRule type="expression" dxfId="21828" priority="214">
      <formula>$D55="Specialist"</formula>
    </cfRule>
  </conditionalFormatting>
  <conditionalFormatting sqref="AA55:AD55">
    <cfRule type="cellIs" dxfId="21827" priority="215" operator="equal">
      <formula>1</formula>
    </cfRule>
  </conditionalFormatting>
  <conditionalFormatting sqref="AA55:AD55">
    <cfRule type="expression" dxfId="21826" priority="216">
      <formula>$D55="SSMM"</formula>
    </cfRule>
  </conditionalFormatting>
  <conditionalFormatting sqref="AA55:AD55">
    <cfRule type="cellIs" dxfId="21825" priority="217" operator="equal">
      <formula>"F"</formula>
    </cfRule>
  </conditionalFormatting>
  <conditionalFormatting sqref="I55:W55">
    <cfRule type="expression" dxfId="21824" priority="200">
      <formula>$C$78="F"</formula>
    </cfRule>
  </conditionalFormatting>
  <conditionalFormatting sqref="I55:W55">
    <cfRule type="expression" dxfId="21823" priority="201">
      <formula>$C$59="F"</formula>
    </cfRule>
  </conditionalFormatting>
  <conditionalFormatting sqref="I55:W55">
    <cfRule type="expression" dxfId="21822" priority="202">
      <formula>$C$40="F"</formula>
    </cfRule>
  </conditionalFormatting>
  <conditionalFormatting sqref="I55:W55">
    <cfRule type="expression" dxfId="21821" priority="203">
      <formula>$C$21="F"</formula>
    </cfRule>
  </conditionalFormatting>
  <conditionalFormatting sqref="I55:Z55">
    <cfRule type="expression" dxfId="21820" priority="204">
      <formula>$C$2="F"</formula>
    </cfRule>
  </conditionalFormatting>
  <conditionalFormatting sqref="I55:Z55">
    <cfRule type="expression" dxfId="21819" priority="205">
      <formula>$D55="Facturacion"</formula>
    </cfRule>
  </conditionalFormatting>
  <conditionalFormatting sqref="I55:Z55">
    <cfRule type="expression" dxfId="21818" priority="206">
      <formula>$D55="Specialist"</formula>
    </cfRule>
  </conditionalFormatting>
  <conditionalFormatting sqref="I55:Z55">
    <cfRule type="cellIs" dxfId="21817" priority="207" operator="equal">
      <formula>1</formula>
    </cfRule>
  </conditionalFormatting>
  <conditionalFormatting sqref="I55:Z55">
    <cfRule type="expression" dxfId="21816" priority="208">
      <formula>$D55="SSMM"</formula>
    </cfRule>
  </conditionalFormatting>
  <conditionalFormatting sqref="I55:Z55">
    <cfRule type="cellIs" dxfId="21815" priority="209" operator="equal">
      <formula>"F"</formula>
    </cfRule>
  </conditionalFormatting>
  <conditionalFormatting sqref="AC56:AD56">
    <cfRule type="expression" dxfId="21814" priority="194">
      <formula>$C$2="F"</formula>
    </cfRule>
  </conditionalFormatting>
  <conditionalFormatting sqref="AC56:AD56">
    <cfRule type="expression" dxfId="21813" priority="195">
      <formula>$D56="Facturacion"</formula>
    </cfRule>
  </conditionalFormatting>
  <conditionalFormatting sqref="AC56:AD56">
    <cfRule type="expression" dxfId="21812" priority="196">
      <formula>$D56="Specialist"</formula>
    </cfRule>
  </conditionalFormatting>
  <conditionalFormatting sqref="AC56:AD56">
    <cfRule type="cellIs" dxfId="21811" priority="197" operator="equal">
      <formula>1</formula>
    </cfRule>
  </conditionalFormatting>
  <conditionalFormatting sqref="AC56:AD56">
    <cfRule type="expression" dxfId="21810" priority="198">
      <formula>$D56="SSMM"</formula>
    </cfRule>
  </conditionalFormatting>
  <conditionalFormatting sqref="AC56:AD56">
    <cfRule type="cellIs" dxfId="21809" priority="199" operator="equal">
      <formula>"F"</formula>
    </cfRule>
  </conditionalFormatting>
  <conditionalFormatting sqref="AA56:AB56">
    <cfRule type="expression" dxfId="21808" priority="188">
      <formula>$C$2="F"</formula>
    </cfRule>
  </conditionalFormatting>
  <conditionalFormatting sqref="AA56:AB56">
    <cfRule type="expression" dxfId="21807" priority="189">
      <formula>$D56="Facturacion"</formula>
    </cfRule>
  </conditionalFormatting>
  <conditionalFormatting sqref="AA56:AB56">
    <cfRule type="expression" dxfId="21806" priority="190">
      <formula>$D56="Specialist"</formula>
    </cfRule>
  </conditionalFormatting>
  <conditionalFormatting sqref="AA56:AB56">
    <cfRule type="cellIs" dxfId="21805" priority="191" operator="equal">
      <formula>1</formula>
    </cfRule>
  </conditionalFormatting>
  <conditionalFormatting sqref="AA56:AB56">
    <cfRule type="expression" dxfId="21804" priority="192">
      <formula>$D56="SSMM"</formula>
    </cfRule>
  </conditionalFormatting>
  <conditionalFormatting sqref="AA56:AB56">
    <cfRule type="cellIs" dxfId="21803" priority="193" operator="equal">
      <formula>"F"</formula>
    </cfRule>
  </conditionalFormatting>
  <conditionalFormatting sqref="I56:W56">
    <cfRule type="expression" dxfId="21802" priority="178">
      <formula>$C$78="F"</formula>
    </cfRule>
  </conditionalFormatting>
  <conditionalFormatting sqref="I56:W56">
    <cfRule type="expression" dxfId="21801" priority="179">
      <formula>$C$59="F"</formula>
    </cfRule>
  </conditionalFormatting>
  <conditionalFormatting sqref="I56:W56">
    <cfRule type="expression" dxfId="21800" priority="180">
      <formula>$C$40="F"</formula>
    </cfRule>
  </conditionalFormatting>
  <conditionalFormatting sqref="I56:W56">
    <cfRule type="expression" dxfId="21799" priority="181">
      <formula>$C$21="F"</formula>
    </cfRule>
  </conditionalFormatting>
  <conditionalFormatting sqref="I56:Z56">
    <cfRule type="expression" dxfId="21798" priority="182">
      <formula>$C$2="F"</formula>
    </cfRule>
  </conditionalFormatting>
  <conditionalFormatting sqref="I56:Z56">
    <cfRule type="expression" dxfId="21797" priority="183">
      <formula>$D56="Facturacion"</formula>
    </cfRule>
  </conditionalFormatting>
  <conditionalFormatting sqref="I56:Z56">
    <cfRule type="expression" dxfId="21796" priority="184">
      <formula>$D56="Specialist"</formula>
    </cfRule>
  </conditionalFormatting>
  <conditionalFormatting sqref="I56:Z56">
    <cfRule type="cellIs" dxfId="21795" priority="185" operator="equal">
      <formula>1</formula>
    </cfRule>
  </conditionalFormatting>
  <conditionalFormatting sqref="I56:Z56">
    <cfRule type="expression" dxfId="21794" priority="186">
      <formula>$D56="SSMM"</formula>
    </cfRule>
  </conditionalFormatting>
  <conditionalFormatting sqref="I56:Z56">
    <cfRule type="cellIs" dxfId="21793" priority="187" operator="equal">
      <formula>"F"</formula>
    </cfRule>
  </conditionalFormatting>
  <conditionalFormatting sqref="AC57:AD57">
    <cfRule type="expression" dxfId="21792" priority="172">
      <formula>$C$2="F"</formula>
    </cfRule>
  </conditionalFormatting>
  <conditionalFormatting sqref="AC57:AD57">
    <cfRule type="expression" dxfId="21791" priority="173">
      <formula>$D57="Facturacion"</formula>
    </cfRule>
  </conditionalFormatting>
  <conditionalFormatting sqref="AC57:AD57">
    <cfRule type="expression" dxfId="21790" priority="174">
      <formula>$D57="Specialist"</formula>
    </cfRule>
  </conditionalFormatting>
  <conditionalFormatting sqref="AC57:AD57">
    <cfRule type="cellIs" dxfId="21789" priority="175" operator="equal">
      <formula>1</formula>
    </cfRule>
  </conditionalFormatting>
  <conditionalFormatting sqref="AC57:AD57">
    <cfRule type="expression" dxfId="21788" priority="176">
      <formula>$D57="SSMM"</formula>
    </cfRule>
  </conditionalFormatting>
  <conditionalFormatting sqref="AC57:AD57">
    <cfRule type="cellIs" dxfId="21787" priority="177" operator="equal">
      <formula>"F"</formula>
    </cfRule>
  </conditionalFormatting>
  <conditionalFormatting sqref="I57:AB57">
    <cfRule type="expression" dxfId="21786" priority="166">
      <formula>$C$2="F"</formula>
    </cfRule>
  </conditionalFormatting>
  <conditionalFormatting sqref="I57:AB57">
    <cfRule type="expression" dxfId="21785" priority="167">
      <formula>$D57="Facturacion"</formula>
    </cfRule>
  </conditionalFormatting>
  <conditionalFormatting sqref="I57:AB57">
    <cfRule type="expression" dxfId="21784" priority="168">
      <formula>$D57="Specialist"</formula>
    </cfRule>
  </conditionalFormatting>
  <conditionalFormatting sqref="I57:AB57">
    <cfRule type="cellIs" dxfId="21783" priority="169" operator="equal">
      <formula>1</formula>
    </cfRule>
  </conditionalFormatting>
  <conditionalFormatting sqref="I57:AB57">
    <cfRule type="expression" dxfId="21782" priority="170">
      <formula>$D57="SSMM"</formula>
    </cfRule>
  </conditionalFormatting>
  <conditionalFormatting sqref="I57:AB57">
    <cfRule type="cellIs" dxfId="21781" priority="171" operator="equal">
      <formula>"F"</formula>
    </cfRule>
  </conditionalFormatting>
  <conditionalFormatting sqref="I57:P57">
    <cfRule type="expression" dxfId="21780" priority="162">
      <formula>$C$78="F"</formula>
    </cfRule>
  </conditionalFormatting>
  <conditionalFormatting sqref="I57:P57">
    <cfRule type="expression" dxfId="21779" priority="163">
      <formula>$C$59="F"</formula>
    </cfRule>
  </conditionalFormatting>
  <conditionalFormatting sqref="I57:P57">
    <cfRule type="expression" dxfId="21778" priority="164">
      <formula>$C$40="F"</formula>
    </cfRule>
  </conditionalFormatting>
  <conditionalFormatting sqref="I57:P57">
    <cfRule type="expression" dxfId="21777" priority="165">
      <formula>$C$21="F"</formula>
    </cfRule>
  </conditionalFormatting>
  <conditionalFormatting sqref="AA74:AD74">
    <cfRule type="expression" dxfId="21776" priority="154">
      <formula>$C$21="F"</formula>
    </cfRule>
  </conditionalFormatting>
  <conditionalFormatting sqref="AA74:AD74">
    <cfRule type="expression" dxfId="21775" priority="156">
      <formula>$C$2="F"</formula>
    </cfRule>
  </conditionalFormatting>
  <conditionalFormatting sqref="AA74:AD74">
    <cfRule type="expression" dxfId="21774" priority="157">
      <formula>$D74="Facturacion"</formula>
    </cfRule>
  </conditionalFormatting>
  <conditionalFormatting sqref="AA74:AD74">
    <cfRule type="expression" dxfId="21773" priority="158">
      <formula>$D74="Specialist"</formula>
    </cfRule>
  </conditionalFormatting>
  <conditionalFormatting sqref="AA74:AD74">
    <cfRule type="cellIs" dxfId="21772" priority="159" operator="equal">
      <formula>1</formula>
    </cfRule>
  </conditionalFormatting>
  <conditionalFormatting sqref="AA74:AD74">
    <cfRule type="expression" dxfId="21771" priority="160">
      <formula>$D74="SSMM"</formula>
    </cfRule>
  </conditionalFormatting>
  <conditionalFormatting sqref="AA74:AD74">
    <cfRule type="cellIs" dxfId="21770" priority="161" operator="equal">
      <formula>"F"</formula>
    </cfRule>
  </conditionalFormatting>
  <conditionalFormatting sqref="I74:W74">
    <cfRule type="expression" dxfId="21769" priority="144">
      <formula>$C$78="F"</formula>
    </cfRule>
  </conditionalFormatting>
  <conditionalFormatting sqref="I74:W74">
    <cfRule type="expression" dxfId="21768" priority="145">
      <formula>$C$59="F"</formula>
    </cfRule>
  </conditionalFormatting>
  <conditionalFormatting sqref="I74:W74">
    <cfRule type="expression" dxfId="21767" priority="146">
      <formula>$C$40="F"</formula>
    </cfRule>
  </conditionalFormatting>
  <conditionalFormatting sqref="I74:W74">
    <cfRule type="expression" dxfId="21766" priority="147">
      <formula>$C$21="F"</formula>
    </cfRule>
  </conditionalFormatting>
  <conditionalFormatting sqref="I74:Z74">
    <cfRule type="expression" dxfId="21765" priority="148">
      <formula>$C$2="F"</formula>
    </cfRule>
  </conditionalFormatting>
  <conditionalFormatting sqref="I74:Z74">
    <cfRule type="expression" dxfId="21764" priority="149">
      <formula>$D74="Facturacion"</formula>
    </cfRule>
  </conditionalFormatting>
  <conditionalFormatting sqref="I74:Z74">
    <cfRule type="expression" dxfId="21763" priority="150">
      <formula>$D74="Specialist"</formula>
    </cfRule>
  </conditionalFormatting>
  <conditionalFormatting sqref="I74:Z74">
    <cfRule type="cellIs" dxfId="21762" priority="151" operator="equal">
      <formula>1</formula>
    </cfRule>
  </conditionalFormatting>
  <conditionalFormatting sqref="I74:Z74">
    <cfRule type="expression" dxfId="21761" priority="152">
      <formula>$D74="SSMM"</formula>
    </cfRule>
  </conditionalFormatting>
  <conditionalFormatting sqref="I74:Z74">
    <cfRule type="cellIs" dxfId="21760" priority="153" operator="equal">
      <formula>"F"</formula>
    </cfRule>
  </conditionalFormatting>
  <conditionalFormatting sqref="AC75:AD75">
    <cfRule type="expression" dxfId="21759" priority="138">
      <formula>$C$2="F"</formula>
    </cfRule>
  </conditionalFormatting>
  <conditionalFormatting sqref="AC75:AD75">
    <cfRule type="expression" dxfId="21758" priority="139">
      <formula>$D75="Facturacion"</formula>
    </cfRule>
  </conditionalFormatting>
  <conditionalFormatting sqref="AC75:AD75">
    <cfRule type="expression" dxfId="21757" priority="140">
      <formula>$D75="Specialist"</formula>
    </cfRule>
  </conditionalFormatting>
  <conditionalFormatting sqref="AC75:AD75">
    <cfRule type="cellIs" dxfId="21756" priority="141" operator="equal">
      <formula>1</formula>
    </cfRule>
  </conditionalFormatting>
  <conditionalFormatting sqref="AC75:AD75">
    <cfRule type="expression" dxfId="21755" priority="142">
      <formula>$D75="SSMM"</formula>
    </cfRule>
  </conditionalFormatting>
  <conditionalFormatting sqref="AC75:AD75">
    <cfRule type="cellIs" dxfId="21754" priority="143" operator="equal">
      <formula>"F"</formula>
    </cfRule>
  </conditionalFormatting>
  <conditionalFormatting sqref="AA75:AB75">
    <cfRule type="expression" dxfId="21753" priority="132">
      <formula>$C$2="F"</formula>
    </cfRule>
  </conditionalFormatting>
  <conditionalFormatting sqref="AA75:AB75">
    <cfRule type="expression" dxfId="21752" priority="133">
      <formula>$D75="Facturacion"</formula>
    </cfRule>
  </conditionalFormatting>
  <conditionalFormatting sqref="AA75:AB75">
    <cfRule type="expression" dxfId="21751" priority="134">
      <formula>$D75="Specialist"</formula>
    </cfRule>
  </conditionalFormatting>
  <conditionalFormatting sqref="AA75:AB75">
    <cfRule type="cellIs" dxfId="21750" priority="135" operator="equal">
      <formula>1</formula>
    </cfRule>
  </conditionalFormatting>
  <conditionalFormatting sqref="AA75:AB75">
    <cfRule type="expression" dxfId="21749" priority="136">
      <formula>$D75="SSMM"</formula>
    </cfRule>
  </conditionalFormatting>
  <conditionalFormatting sqref="AA75:AB75">
    <cfRule type="cellIs" dxfId="21748" priority="137" operator="equal">
      <formula>"F"</formula>
    </cfRule>
  </conditionalFormatting>
  <conditionalFormatting sqref="I75:W75">
    <cfRule type="expression" dxfId="21747" priority="122">
      <formula>$C$78="F"</formula>
    </cfRule>
  </conditionalFormatting>
  <conditionalFormatting sqref="I75:W75">
    <cfRule type="expression" dxfId="21746" priority="123">
      <formula>$C$59="F"</formula>
    </cfRule>
  </conditionalFormatting>
  <conditionalFormatting sqref="I75:W75">
    <cfRule type="expression" dxfId="21745" priority="124">
      <formula>$C$40="F"</formula>
    </cfRule>
  </conditionalFormatting>
  <conditionalFormatting sqref="I75:W75">
    <cfRule type="expression" dxfId="21744" priority="125">
      <formula>$C$21="F"</formula>
    </cfRule>
  </conditionalFormatting>
  <conditionalFormatting sqref="I75:Z75">
    <cfRule type="expression" dxfId="21743" priority="126">
      <formula>$C$2="F"</formula>
    </cfRule>
  </conditionalFormatting>
  <conditionalFormatting sqref="I75:Z75">
    <cfRule type="expression" dxfId="21742" priority="127">
      <formula>$D75="Facturacion"</formula>
    </cfRule>
  </conditionalFormatting>
  <conditionalFormatting sqref="I75:Z75">
    <cfRule type="expression" dxfId="21741" priority="128">
      <formula>$D75="Specialist"</formula>
    </cfRule>
  </conditionalFormatting>
  <conditionalFormatting sqref="I75:Z75">
    <cfRule type="cellIs" dxfId="21740" priority="129" operator="equal">
      <formula>1</formula>
    </cfRule>
  </conditionalFormatting>
  <conditionalFormatting sqref="I75:Z75">
    <cfRule type="expression" dxfId="21739" priority="130">
      <formula>$D75="SSMM"</formula>
    </cfRule>
  </conditionalFormatting>
  <conditionalFormatting sqref="I75:Z75">
    <cfRule type="cellIs" dxfId="21738" priority="131" operator="equal">
      <formula>"F"</formula>
    </cfRule>
  </conditionalFormatting>
  <conditionalFormatting sqref="AC76:AD76">
    <cfRule type="expression" dxfId="21737" priority="116">
      <formula>$C$2="F"</formula>
    </cfRule>
  </conditionalFormatting>
  <conditionalFormatting sqref="AC76:AD76">
    <cfRule type="expression" dxfId="21736" priority="117">
      <formula>$D76="Facturacion"</formula>
    </cfRule>
  </conditionalFormatting>
  <conditionalFormatting sqref="AC76:AD76">
    <cfRule type="expression" dxfId="21735" priority="118">
      <formula>$D76="Specialist"</formula>
    </cfRule>
  </conditionalFormatting>
  <conditionalFormatting sqref="AC76:AD76">
    <cfRule type="cellIs" dxfId="21734" priority="119" operator="equal">
      <formula>1</formula>
    </cfRule>
  </conditionalFormatting>
  <conditionalFormatting sqref="AC76:AD76">
    <cfRule type="expression" dxfId="21733" priority="120">
      <formula>$D76="SSMM"</formula>
    </cfRule>
  </conditionalFormatting>
  <conditionalFormatting sqref="AC76:AD76">
    <cfRule type="cellIs" dxfId="21732" priority="121" operator="equal">
      <formula>"F"</formula>
    </cfRule>
  </conditionalFormatting>
  <conditionalFormatting sqref="I76:AB76">
    <cfRule type="expression" dxfId="21731" priority="110">
      <formula>$C$2="F"</formula>
    </cfRule>
  </conditionalFormatting>
  <conditionalFormatting sqref="I76:AB76">
    <cfRule type="expression" dxfId="21730" priority="111">
      <formula>$D76="Facturacion"</formula>
    </cfRule>
  </conditionalFormatting>
  <conditionalFormatting sqref="I76:AB76">
    <cfRule type="expression" dxfId="21729" priority="112">
      <formula>$D76="Specialist"</formula>
    </cfRule>
  </conditionalFormatting>
  <conditionalFormatting sqref="I76:AB76">
    <cfRule type="cellIs" dxfId="21728" priority="113" operator="equal">
      <formula>1</formula>
    </cfRule>
  </conditionalFormatting>
  <conditionalFormatting sqref="I76:AB76">
    <cfRule type="expression" dxfId="21727" priority="114">
      <formula>$D76="SSMM"</formula>
    </cfRule>
  </conditionalFormatting>
  <conditionalFormatting sqref="I76:AB76">
    <cfRule type="cellIs" dxfId="21726" priority="115" operator="equal">
      <formula>"F"</formula>
    </cfRule>
  </conditionalFormatting>
  <conditionalFormatting sqref="I76:P76">
    <cfRule type="expression" dxfId="21725" priority="106">
      <formula>$C$78="F"</formula>
    </cfRule>
  </conditionalFormatting>
  <conditionalFormatting sqref="I76:P76">
    <cfRule type="expression" dxfId="21724" priority="107">
      <formula>$C$59="F"</formula>
    </cfRule>
  </conditionalFormatting>
  <conditionalFormatting sqref="I76:P76">
    <cfRule type="expression" dxfId="21723" priority="108">
      <formula>$C$40="F"</formula>
    </cfRule>
  </conditionalFormatting>
  <conditionalFormatting sqref="I76:P76">
    <cfRule type="expression" dxfId="21722" priority="109">
      <formula>$C$21="F"</formula>
    </cfRule>
  </conditionalFormatting>
  <conditionalFormatting sqref="AA93:AD93">
    <cfRule type="expression" dxfId="21721" priority="98">
      <formula>$C$21="F"</formula>
    </cfRule>
  </conditionalFormatting>
  <conditionalFormatting sqref="AA93:AD93">
    <cfRule type="expression" dxfId="21720" priority="100">
      <formula>$C$2="F"</formula>
    </cfRule>
  </conditionalFormatting>
  <conditionalFormatting sqref="AA93:AD93">
    <cfRule type="expression" dxfId="21719" priority="101">
      <formula>$D93="Facturacion"</formula>
    </cfRule>
  </conditionalFormatting>
  <conditionalFormatting sqref="AA93:AD93">
    <cfRule type="expression" dxfId="21718" priority="102">
      <formula>$D93="Specialist"</formula>
    </cfRule>
  </conditionalFormatting>
  <conditionalFormatting sqref="AA93:AD93">
    <cfRule type="cellIs" dxfId="21717" priority="103" operator="equal">
      <formula>1</formula>
    </cfRule>
  </conditionalFormatting>
  <conditionalFormatting sqref="AA93:AD93">
    <cfRule type="expression" dxfId="21716" priority="104">
      <formula>$D93="SSMM"</formula>
    </cfRule>
  </conditionalFormatting>
  <conditionalFormatting sqref="AA93:AD93">
    <cfRule type="cellIs" dxfId="21715" priority="105" operator="equal">
      <formula>"F"</formula>
    </cfRule>
  </conditionalFormatting>
  <conditionalFormatting sqref="I93:W93">
    <cfRule type="expression" dxfId="21714" priority="88">
      <formula>$C$78="F"</formula>
    </cfRule>
  </conditionalFormatting>
  <conditionalFormatting sqref="I93:W93">
    <cfRule type="expression" dxfId="21713" priority="89">
      <formula>$C$59="F"</formula>
    </cfRule>
  </conditionalFormatting>
  <conditionalFormatting sqref="I93:W93">
    <cfRule type="expression" dxfId="21712" priority="90">
      <formula>$C$40="F"</formula>
    </cfRule>
  </conditionalFormatting>
  <conditionalFormatting sqref="I93:W93">
    <cfRule type="expression" dxfId="21711" priority="91">
      <formula>$C$21="F"</formula>
    </cfRule>
  </conditionalFormatting>
  <conditionalFormatting sqref="I93:Z93">
    <cfRule type="expression" dxfId="21710" priority="92">
      <formula>$C$2="F"</formula>
    </cfRule>
  </conditionalFormatting>
  <conditionalFormatting sqref="I93:Z93">
    <cfRule type="expression" dxfId="21709" priority="93">
      <formula>$D93="Facturacion"</formula>
    </cfRule>
  </conditionalFormatting>
  <conditionalFormatting sqref="I93:Z93">
    <cfRule type="expression" dxfId="21708" priority="94">
      <formula>$D93="Specialist"</formula>
    </cfRule>
  </conditionalFormatting>
  <conditionalFormatting sqref="I93:Z93">
    <cfRule type="cellIs" dxfId="21707" priority="95" operator="equal">
      <formula>1</formula>
    </cfRule>
  </conditionalFormatting>
  <conditionalFormatting sqref="I93:Z93">
    <cfRule type="expression" dxfId="21706" priority="96">
      <formula>$D93="SSMM"</formula>
    </cfRule>
  </conditionalFormatting>
  <conditionalFormatting sqref="I93:Z93">
    <cfRule type="cellIs" dxfId="21705" priority="97" operator="equal">
      <formula>"F"</formula>
    </cfRule>
  </conditionalFormatting>
  <conditionalFormatting sqref="AC94:AD94">
    <cfRule type="expression" dxfId="21704" priority="82">
      <formula>$C$2="F"</formula>
    </cfRule>
  </conditionalFormatting>
  <conditionalFormatting sqref="AC94:AD94">
    <cfRule type="expression" dxfId="21703" priority="83">
      <formula>$D94="Facturacion"</formula>
    </cfRule>
  </conditionalFormatting>
  <conditionalFormatting sqref="AC94:AD94">
    <cfRule type="expression" dxfId="21702" priority="84">
      <formula>$D94="Specialist"</formula>
    </cfRule>
  </conditionalFormatting>
  <conditionalFormatting sqref="AC94:AD94">
    <cfRule type="cellIs" dxfId="21701" priority="85" operator="equal">
      <formula>1</formula>
    </cfRule>
  </conditionalFormatting>
  <conditionalFormatting sqref="AC94:AD94">
    <cfRule type="expression" dxfId="21700" priority="86">
      <formula>$D94="SSMM"</formula>
    </cfRule>
  </conditionalFormatting>
  <conditionalFormatting sqref="AC94:AD94">
    <cfRule type="cellIs" dxfId="21699" priority="87" operator="equal">
      <formula>"F"</formula>
    </cfRule>
  </conditionalFormatting>
  <conditionalFormatting sqref="AA94:AB94">
    <cfRule type="expression" dxfId="21698" priority="76">
      <formula>$C$2="F"</formula>
    </cfRule>
  </conditionalFormatting>
  <conditionalFormatting sqref="AA94:AB94">
    <cfRule type="expression" dxfId="21697" priority="77">
      <formula>$D94="Facturacion"</formula>
    </cfRule>
  </conditionalFormatting>
  <conditionalFormatting sqref="AA94:AB94">
    <cfRule type="expression" dxfId="21696" priority="78">
      <formula>$D94="Specialist"</formula>
    </cfRule>
  </conditionalFormatting>
  <conditionalFormatting sqref="AA94:AB94">
    <cfRule type="cellIs" dxfId="21695" priority="79" operator="equal">
      <formula>1</formula>
    </cfRule>
  </conditionalFormatting>
  <conditionalFormatting sqref="AA94:AB94">
    <cfRule type="expression" dxfId="21694" priority="80">
      <formula>$D94="SSMM"</formula>
    </cfRule>
  </conditionalFormatting>
  <conditionalFormatting sqref="AA94:AB94">
    <cfRule type="cellIs" dxfId="21693" priority="81" operator="equal">
      <formula>"F"</formula>
    </cfRule>
  </conditionalFormatting>
  <conditionalFormatting sqref="I94:W94">
    <cfRule type="expression" dxfId="21692" priority="66">
      <formula>$C$78="F"</formula>
    </cfRule>
  </conditionalFormatting>
  <conditionalFormatting sqref="I94:W94">
    <cfRule type="expression" dxfId="21691" priority="67">
      <formula>$C$59="F"</formula>
    </cfRule>
  </conditionalFormatting>
  <conditionalFormatting sqref="I94:W94">
    <cfRule type="expression" dxfId="21690" priority="68">
      <formula>$C$40="F"</formula>
    </cfRule>
  </conditionalFormatting>
  <conditionalFormatting sqref="I94:W94">
    <cfRule type="expression" dxfId="21689" priority="69">
      <formula>$C$21="F"</formula>
    </cfRule>
  </conditionalFormatting>
  <conditionalFormatting sqref="I94:Z94">
    <cfRule type="expression" dxfId="21688" priority="70">
      <formula>$C$2="F"</formula>
    </cfRule>
  </conditionalFormatting>
  <conditionalFormatting sqref="I94:Z94">
    <cfRule type="expression" dxfId="21687" priority="71">
      <formula>$D94="Facturacion"</formula>
    </cfRule>
  </conditionalFormatting>
  <conditionalFormatting sqref="I94:Z94">
    <cfRule type="expression" dxfId="21686" priority="72">
      <formula>$D94="Specialist"</formula>
    </cfRule>
  </conditionalFormatting>
  <conditionalFormatting sqref="I94:Z94">
    <cfRule type="cellIs" dxfId="21685" priority="73" operator="equal">
      <formula>1</formula>
    </cfRule>
  </conditionalFormatting>
  <conditionalFormatting sqref="I94:Z94">
    <cfRule type="expression" dxfId="21684" priority="74">
      <formula>$D94="SSMM"</formula>
    </cfRule>
  </conditionalFormatting>
  <conditionalFormatting sqref="I94:Z94">
    <cfRule type="cellIs" dxfId="21683" priority="75" operator="equal">
      <formula>"F"</formula>
    </cfRule>
  </conditionalFormatting>
  <conditionalFormatting sqref="AC95:AD95">
    <cfRule type="expression" dxfId="21682" priority="60">
      <formula>$C$2="F"</formula>
    </cfRule>
  </conditionalFormatting>
  <conditionalFormatting sqref="AC95:AD95">
    <cfRule type="expression" dxfId="21681" priority="61">
      <formula>$D95="Facturacion"</formula>
    </cfRule>
  </conditionalFormatting>
  <conditionalFormatting sqref="AC95:AD95">
    <cfRule type="expression" dxfId="21680" priority="62">
      <formula>$D95="Specialist"</formula>
    </cfRule>
  </conditionalFormatting>
  <conditionalFormatting sqref="AC95:AD95">
    <cfRule type="cellIs" dxfId="21679" priority="63" operator="equal">
      <formula>1</formula>
    </cfRule>
  </conditionalFormatting>
  <conditionalFormatting sqref="AC95:AD95">
    <cfRule type="expression" dxfId="21678" priority="64">
      <formula>$D95="SSMM"</formula>
    </cfRule>
  </conditionalFormatting>
  <conditionalFormatting sqref="AC95:AD95">
    <cfRule type="cellIs" dxfId="21677" priority="65" operator="equal">
      <formula>"F"</formula>
    </cfRule>
  </conditionalFormatting>
  <conditionalFormatting sqref="I95:AB95">
    <cfRule type="expression" dxfId="21676" priority="54">
      <formula>$C$2="F"</formula>
    </cfRule>
  </conditionalFormatting>
  <conditionalFormatting sqref="I95:AB95">
    <cfRule type="expression" dxfId="21675" priority="55">
      <formula>$D95="Facturacion"</formula>
    </cfRule>
  </conditionalFormatting>
  <conditionalFormatting sqref="I95:AB95">
    <cfRule type="expression" dxfId="21674" priority="56">
      <formula>$D95="Specialist"</formula>
    </cfRule>
  </conditionalFormatting>
  <conditionalFormatting sqref="I95:AB95">
    <cfRule type="cellIs" dxfId="21673" priority="57" operator="equal">
      <formula>1</formula>
    </cfRule>
  </conditionalFormatting>
  <conditionalFormatting sqref="I95:AB95">
    <cfRule type="expression" dxfId="21672" priority="58">
      <formula>$D95="SSMM"</formula>
    </cfRule>
  </conditionalFormatting>
  <conditionalFormatting sqref="I95:AB95">
    <cfRule type="cellIs" dxfId="21671" priority="59" operator="equal">
      <formula>"F"</formula>
    </cfRule>
  </conditionalFormatting>
  <conditionalFormatting sqref="I95:P95">
    <cfRule type="expression" dxfId="21670" priority="50">
      <formula>$C$78="F"</formula>
    </cfRule>
  </conditionalFormatting>
  <conditionalFormatting sqref="I95:P95">
    <cfRule type="expression" dxfId="21669" priority="51">
      <formula>$C$59="F"</formula>
    </cfRule>
  </conditionalFormatting>
  <conditionalFormatting sqref="I95:P95">
    <cfRule type="expression" dxfId="21668" priority="52">
      <formula>$C$40="F"</formula>
    </cfRule>
  </conditionalFormatting>
  <conditionalFormatting sqref="I95:P95">
    <cfRule type="expression" dxfId="21667" priority="53">
      <formula>$C$21="F"</formula>
    </cfRule>
  </conditionalFormatting>
  <conditionalFormatting sqref="I106:AD106">
    <cfRule type="expression" dxfId="21666" priority="44">
      <formula>$C$2="F"</formula>
    </cfRule>
  </conditionalFormatting>
  <conditionalFormatting sqref="I106:AD106">
    <cfRule type="expression" dxfId="21665" priority="45">
      <formula>$D106="Facturacion"</formula>
    </cfRule>
  </conditionalFormatting>
  <conditionalFormatting sqref="I106:AD106">
    <cfRule type="expression" dxfId="21664" priority="46">
      <formula>$D106="Specialist"</formula>
    </cfRule>
  </conditionalFormatting>
  <conditionalFormatting sqref="I106:AD106">
    <cfRule type="cellIs" dxfId="21663" priority="47" operator="equal">
      <formula>1</formula>
    </cfRule>
  </conditionalFormatting>
  <conditionalFormatting sqref="I106:AD106">
    <cfRule type="expression" dxfId="21662" priority="48">
      <formula>$D106="SSMM"</formula>
    </cfRule>
  </conditionalFormatting>
  <conditionalFormatting sqref="I106:AD106">
    <cfRule type="cellIs" dxfId="21661" priority="49" operator="equal">
      <formula>"F"</formula>
    </cfRule>
  </conditionalFormatting>
  <conditionalFormatting sqref="H5:Y5">
    <cfRule type="expression" dxfId="21660" priority="37">
      <formula>$C$2="F"</formula>
    </cfRule>
  </conditionalFormatting>
  <conditionalFormatting sqref="H5:Y5">
    <cfRule type="expression" dxfId="21659" priority="38">
      <formula>$D5="Facturacion"</formula>
    </cfRule>
  </conditionalFormatting>
  <conditionalFormatting sqref="H5:Y5">
    <cfRule type="expression" dxfId="21658" priority="39">
      <formula>$D5="Specialist"</formula>
    </cfRule>
  </conditionalFormatting>
  <conditionalFormatting sqref="H5:Y5">
    <cfRule type="cellIs" dxfId="21657" priority="40" operator="equal">
      <formula>1</formula>
    </cfRule>
  </conditionalFormatting>
  <conditionalFormatting sqref="H5:Y5">
    <cfRule type="expression" dxfId="21656" priority="41">
      <formula>$D5="SSMM"</formula>
    </cfRule>
  </conditionalFormatting>
  <conditionalFormatting sqref="H5:Y5">
    <cfRule type="cellIs" dxfId="21655" priority="42" operator="equal">
      <formula>"F"</formula>
    </cfRule>
  </conditionalFormatting>
  <conditionalFormatting sqref="M43:AD43">
    <cfRule type="expression" dxfId="21654" priority="23">
      <formula>$C$2="F"</formula>
    </cfRule>
  </conditionalFormatting>
  <conditionalFormatting sqref="M43:AD43">
    <cfRule type="expression" dxfId="21653" priority="24">
      <formula>$D43="Facturacion"</formula>
    </cfRule>
  </conditionalFormatting>
  <conditionalFormatting sqref="M43:AD43">
    <cfRule type="expression" dxfId="21652" priority="25">
      <formula>$D43="Specialist"</formula>
    </cfRule>
  </conditionalFormatting>
  <conditionalFormatting sqref="M43:AD43">
    <cfRule type="cellIs" dxfId="21651" priority="26" operator="equal">
      <formula>1</formula>
    </cfRule>
  </conditionalFormatting>
  <conditionalFormatting sqref="M43:AD43">
    <cfRule type="expression" dxfId="21650" priority="27">
      <formula>$D43="SSMM"</formula>
    </cfRule>
  </conditionalFormatting>
  <conditionalFormatting sqref="M43:AD43">
    <cfRule type="cellIs" dxfId="21649" priority="28" operator="equal">
      <formula>"F"</formula>
    </cfRule>
  </conditionalFormatting>
  <conditionalFormatting sqref="H62:Y62">
    <cfRule type="expression" dxfId="21648" priority="16">
      <formula>$C$2="F"</formula>
    </cfRule>
  </conditionalFormatting>
  <conditionalFormatting sqref="H62:Y62">
    <cfRule type="expression" dxfId="21647" priority="17">
      <formula>$D62="Facturacion"</formula>
    </cfRule>
  </conditionalFormatting>
  <conditionalFormatting sqref="H62:Y62">
    <cfRule type="expression" dxfId="21646" priority="18">
      <formula>$D62="Specialist"</formula>
    </cfRule>
  </conditionalFormatting>
  <conditionalFormatting sqref="H62:Y62">
    <cfRule type="cellIs" dxfId="21645" priority="19" operator="equal">
      <formula>1</formula>
    </cfRule>
  </conditionalFormatting>
  <conditionalFormatting sqref="H62:Y62">
    <cfRule type="expression" dxfId="21644" priority="20">
      <formula>$D62="SSMM"</formula>
    </cfRule>
  </conditionalFormatting>
  <conditionalFormatting sqref="H62:Y62">
    <cfRule type="cellIs" dxfId="21643" priority="21" operator="equal">
      <formula>"F"</formula>
    </cfRule>
  </conditionalFormatting>
  <conditionalFormatting sqref="K81:AB81">
    <cfRule type="expression" dxfId="21642" priority="9">
      <formula>$C$2="F"</formula>
    </cfRule>
  </conditionalFormatting>
  <conditionalFormatting sqref="K81:AB81">
    <cfRule type="expression" dxfId="21641" priority="10">
      <formula>$D81="Facturacion"</formula>
    </cfRule>
  </conditionalFormatting>
  <conditionalFormatting sqref="K81:AB81">
    <cfRule type="expression" dxfId="21640" priority="11">
      <formula>$D81="Specialist"</formula>
    </cfRule>
  </conditionalFormatting>
  <conditionalFormatting sqref="K81:AB81">
    <cfRule type="cellIs" dxfId="21639" priority="12" operator="equal">
      <formula>1</formula>
    </cfRule>
  </conditionalFormatting>
  <conditionalFormatting sqref="K81:AB81">
    <cfRule type="expression" dxfId="21638" priority="13">
      <formula>$D81="SSMM"</formula>
    </cfRule>
  </conditionalFormatting>
  <conditionalFormatting sqref="K81:AB81">
    <cfRule type="cellIs" dxfId="21637" priority="14" operator="equal">
      <formula>"F"</formula>
    </cfRule>
  </conditionalFormatting>
  <conditionalFormatting sqref="K24:AF24">
    <cfRule type="expression" dxfId="21636" priority="2">
      <formula>$C$2="F"</formula>
    </cfRule>
  </conditionalFormatting>
  <conditionalFormatting sqref="K24:AF24">
    <cfRule type="expression" dxfId="21635" priority="3">
      <formula>$D24="Facturacion"</formula>
    </cfRule>
  </conditionalFormatting>
  <conditionalFormatting sqref="K24:AF24">
    <cfRule type="expression" dxfId="21634" priority="4">
      <formula>$D24="Specialist"</formula>
    </cfRule>
  </conditionalFormatting>
  <conditionalFormatting sqref="K24:AF24">
    <cfRule type="cellIs" dxfId="21633" priority="5" operator="equal">
      <formula>1</formula>
    </cfRule>
  </conditionalFormatting>
  <conditionalFormatting sqref="K24:AF24">
    <cfRule type="expression" dxfId="21632" priority="6">
      <formula>$D24="SSMM"</formula>
    </cfRule>
  </conditionalFormatting>
  <conditionalFormatting sqref="K24:AF24">
    <cfRule type="cellIs" dxfId="21631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54" id="{8DAC1420-D906-40A8-B55C-A9403E93F32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W86:AG86 E86:T86 E11:AG16 E10:H10 S10:AG10 E4:AG4 E17:H19 AE17:AG19 E6:AG9 E5:G5 Z5:AG5 E82:AG85</xm:sqref>
        </x14:conditionalFormatting>
        <x14:conditionalFormatting xmlns:xm="http://schemas.microsoft.com/office/excel/2006/main">
          <x14:cfRule type="expression" priority="536" id="{93F0F6DD-4DDD-4574-87CE-44B738588F2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E36:H38 AE36:AG38</xm:sqref>
        </x14:conditionalFormatting>
        <x14:conditionalFormatting xmlns:xm="http://schemas.microsoft.com/office/excel/2006/main">
          <x14:cfRule type="expression" priority="525" id="{67830D8A-9569-4A69-8FE2-DC5E644B208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E23:H23 AE23:AG23 E26:H26 AE26:AG26 E25:AG25 E27:AG31 E24:J24 AG24</xm:sqref>
        </x14:conditionalFormatting>
        <x14:conditionalFormatting xmlns:xm="http://schemas.microsoft.com/office/excel/2006/main">
          <x14:cfRule type="expression" priority="518" id="{912C7400-9E4F-4D1D-BCC7-C3432F6428F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E55:H57 AE55:AG57</xm:sqref>
        </x14:conditionalFormatting>
        <x14:conditionalFormatting xmlns:xm="http://schemas.microsoft.com/office/excel/2006/main">
          <x14:cfRule type="expression" priority="507" id="{BECEA318-0AC4-4F91-BAE5-6561BC2D1E9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E44:H44 E46:H46 AE46:AG46 E42:AG42 E45:AG45 E47:AG50 E43:L43 AE43:AG44</xm:sqref>
        </x14:conditionalFormatting>
        <x14:conditionalFormatting xmlns:xm="http://schemas.microsoft.com/office/excel/2006/main">
          <x14:cfRule type="expression" priority="500" id="{EFB189CB-F87E-4480-81C8-31D9B1B48B8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E74:H76 AE74:AG76</xm:sqref>
        </x14:conditionalFormatting>
        <x14:conditionalFormatting xmlns:xm="http://schemas.microsoft.com/office/excel/2006/main">
          <x14:cfRule type="expression" priority="489" id="{FB57667D-1151-44B5-9E96-69EBC057076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E63:H64 AE62:AG64 E69:AG69 AE68:AG68 E65:AG67 E68:P68 E62:G62 E61:AG61 Z62:AD62</xm:sqref>
        </x14:conditionalFormatting>
        <x14:conditionalFormatting xmlns:xm="http://schemas.microsoft.com/office/excel/2006/main">
          <x14:cfRule type="expression" priority="482" id="{AE3E4CF8-A09A-4198-AA63-4705440F855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E93:H95 AE93:AG95</xm:sqref>
        </x14:conditionalFormatting>
        <x14:conditionalFormatting xmlns:xm="http://schemas.microsoft.com/office/excel/2006/main">
          <x14:cfRule type="expression" priority="471" id="{05CF63A2-21E6-4CD5-AA40-19BB33EF31C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E81:J81 AE81:AG81 E80:AG80 E88:AG88 E87:H87 AE87:AG87</xm:sqref>
        </x14:conditionalFormatting>
        <x14:conditionalFormatting xmlns:xm="http://schemas.microsoft.com/office/excel/2006/main">
          <x14:cfRule type="expression" priority="464" id="{8B0E44E5-52F7-4E1C-9247-91AF7BEDE9B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453" id="{D2FE1ACC-36E4-480F-AD61-BD8A13F0083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E100:H100 AE100:AG100 AE102:AG102 E107:AG107 E101:AG101 E99:AG99 E102:Q102 E105:H106 AE105:AG106 E103:AG104</xm:sqref>
        </x14:conditionalFormatting>
        <x14:conditionalFormatting xmlns:xm="http://schemas.microsoft.com/office/excel/2006/main">
          <x14:cfRule type="expression" priority="446" id="{0A10BF44-8371-4187-B084-7B74FEB2513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435" id="{B9238F90-66B7-48A1-8C65-E067345FD2D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428" id="{B898A933-1DE3-4DD0-9825-062BF1CBB80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I23:AD23</xm:sqref>
        </x14:conditionalFormatting>
        <x14:conditionalFormatting xmlns:xm="http://schemas.microsoft.com/office/excel/2006/main">
          <x14:cfRule type="expression" priority="421" id="{3ED52FDE-70EF-4C7E-A684-082CC52BC6C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I26:AD26</xm:sqref>
        </x14:conditionalFormatting>
        <x14:conditionalFormatting xmlns:xm="http://schemas.microsoft.com/office/excel/2006/main">
          <x14:cfRule type="expression" priority="414" id="{425137E4-828D-4621-8DF8-64E7DAD74C9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I44:AD44</xm:sqref>
        </x14:conditionalFormatting>
        <x14:conditionalFormatting xmlns:xm="http://schemas.microsoft.com/office/excel/2006/main">
          <x14:cfRule type="expression" priority="407" id="{207660BB-E25C-4A7E-B5FE-4089F4EF8EB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I100:AD100</xm:sqref>
        </x14:conditionalFormatting>
        <x14:conditionalFormatting xmlns:xm="http://schemas.microsoft.com/office/excel/2006/main">
          <x14:cfRule type="expression" priority="400" id="{11DBC932-7844-4B58-9433-5A158A09F12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I104:AD104</xm:sqref>
        </x14:conditionalFormatting>
        <x14:conditionalFormatting xmlns:xm="http://schemas.microsoft.com/office/excel/2006/main">
          <x14:cfRule type="expression" priority="393" id="{7E484A7B-92CD-46A7-96D8-20AF2CE92E3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I63:AD63</xm:sqref>
        </x14:conditionalFormatting>
        <x14:conditionalFormatting xmlns:xm="http://schemas.microsoft.com/office/excel/2006/main">
          <x14:cfRule type="expression" priority="386" id="{0FDB742C-59B2-4BA6-B3CA-2683E2F7D4E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I46:AD46</xm:sqref>
        </x14:conditionalFormatting>
        <x14:conditionalFormatting xmlns:xm="http://schemas.microsoft.com/office/excel/2006/main">
          <x14:cfRule type="expression" priority="379" id="{53C43438-5191-4689-B6C7-4A29278B6C8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I64:AD64</xm:sqref>
        </x14:conditionalFormatting>
        <x14:conditionalFormatting xmlns:xm="http://schemas.microsoft.com/office/excel/2006/main">
          <x14:cfRule type="expression" priority="358" id="{E0652B8D-F7CD-4112-99AC-4E457E1A9C6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AC81:AD81</xm:sqref>
        </x14:conditionalFormatting>
        <x14:conditionalFormatting xmlns:xm="http://schemas.microsoft.com/office/excel/2006/main">
          <x14:cfRule type="expression" priority="344" id="{B078E9E8-3226-4EF8-B420-68A248CF69B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Q68:AD68</xm:sqref>
        </x14:conditionalFormatting>
        <x14:conditionalFormatting xmlns:xm="http://schemas.microsoft.com/office/excel/2006/main">
          <x14:cfRule type="expression" priority="337" id="{D46759F8-0521-4DCC-906F-C256B36EC10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I87:AD87</xm:sqref>
        </x14:conditionalFormatting>
        <x14:conditionalFormatting xmlns:xm="http://schemas.microsoft.com/office/excel/2006/main">
          <x14:cfRule type="expression" priority="330" id="{3A294B62-4F0A-4ABB-9C2F-AF3FB631CB2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I105:AD105</xm:sqref>
        </x14:conditionalFormatting>
        <x14:conditionalFormatting xmlns:xm="http://schemas.microsoft.com/office/excel/2006/main">
          <x14:cfRule type="expression" priority="323" id="{4082E7D0-D765-439E-9BEB-7C8417125AE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AA17:AD17</xm:sqref>
        </x14:conditionalFormatting>
        <x14:conditionalFormatting xmlns:xm="http://schemas.microsoft.com/office/excel/2006/main">
          <x14:cfRule type="expression" priority="267" id="{0DA0B647-5F90-4C8B-A183-CC932DC6381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AA36:AD36</xm:sqref>
        </x14:conditionalFormatting>
        <x14:conditionalFormatting xmlns:xm="http://schemas.microsoft.com/office/excel/2006/main">
          <x14:cfRule type="expression" priority="211" id="{782136FC-DBBE-46CA-93C6-314915F903D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AA55:AD55</xm:sqref>
        </x14:conditionalFormatting>
        <x14:conditionalFormatting xmlns:xm="http://schemas.microsoft.com/office/excel/2006/main">
          <x14:cfRule type="expression" priority="155" id="{C0FAA76F-F335-4D05-9A31-C73D9164902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AA74:AD74</xm:sqref>
        </x14:conditionalFormatting>
        <x14:conditionalFormatting xmlns:xm="http://schemas.microsoft.com/office/excel/2006/main">
          <x14:cfRule type="expression" priority="99" id="{28AD9A5F-EADC-401F-A952-1D89C245045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AA93:AD93</xm:sqref>
        </x14:conditionalFormatting>
        <x14:conditionalFormatting xmlns:xm="http://schemas.microsoft.com/office/excel/2006/main">
          <x14:cfRule type="expression" priority="43" id="{F786C051-F71C-451E-9531-C22A6B14524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I106:AD106</xm:sqref>
        </x14:conditionalFormatting>
        <x14:conditionalFormatting xmlns:xm="http://schemas.microsoft.com/office/excel/2006/main">
          <x14:cfRule type="expression" priority="36" id="{266EC4E6-C970-48F2-8441-FAA57D2DD8B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H5:Y5</xm:sqref>
        </x14:conditionalFormatting>
        <x14:conditionalFormatting xmlns:xm="http://schemas.microsoft.com/office/excel/2006/main">
          <x14:cfRule type="expression" priority="22" id="{CD9DEAF1-5EF5-491B-8277-80DC30A9F99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M43:AD43</xm:sqref>
        </x14:conditionalFormatting>
        <x14:conditionalFormatting xmlns:xm="http://schemas.microsoft.com/office/excel/2006/main">
          <x14:cfRule type="expression" priority="15" id="{3401FC82-8455-4DCE-9BC0-3D07A610049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H62:Y62</xm:sqref>
        </x14:conditionalFormatting>
        <x14:conditionalFormatting xmlns:xm="http://schemas.microsoft.com/office/excel/2006/main">
          <x14:cfRule type="expression" priority="8" id="{BABC2211-C447-4299-A39D-8A6B903AECA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K81:AB81</xm:sqref>
        </x14:conditionalFormatting>
        <x14:conditionalFormatting xmlns:xm="http://schemas.microsoft.com/office/excel/2006/main">
          <x14:cfRule type="expression" priority="1" id="{F3248E57-57F1-4563-B195-48C5817C2EC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K24:AF24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AD52A2BD-1D36-4F49-AE53-AF12C57E4C86}">
          <x14:formula1>
            <xm:f>Personal!$A$2:$A$50</xm:f>
          </x14:formula1>
          <xm:sqref>B99:B114 B80:B95 B61:B76 B23:B38 B4:B19 B42:B57 B118:B133</xm:sqref>
        </x14:dataValidation>
        <x14:dataValidation type="list" allowBlank="1" showInputMessage="1" showErrorMessage="1" prompt="Elige una de las opciones disponibles" xr:uid="{423DD260-782C-4A6B-86D2-3EF07734F7D2}">
          <x14:formula1>
            <xm:f>Personal!$F$1:$F$15</xm:f>
          </x14:formula1>
          <xm:sqref>E118:AG133 E11:AG19 E4:AG8 E99:AG101 E87:AG95 E102:Q102 AE102:AG102 E42:AG57 W86:AG86 E61:AG76 E103:AG114 E86:T86 S10:AD10 E23:AG38 E9:H10 AE9:AG10 I9:AD9 E80:AG85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rgb="FFFFFFFF"/>
    <outlinePr summaryBelow="0" summaryRight="0"/>
    <pageSetUpPr fitToPage="1"/>
  </sheetPr>
  <dimension ref="A1:AJ1000"/>
  <sheetViews>
    <sheetView topLeftCell="D1" workbookViewId="0">
      <selection activeCell="I94" sqref="I94"/>
    </sheetView>
  </sheetViews>
  <sheetFormatPr defaultColWidth="12.5390625" defaultRowHeight="15" customHeight="1" x14ac:dyDescent="0.15"/>
  <cols>
    <col min="1" max="1" width="7.953125" customWidth="1"/>
    <col min="2" max="2" width="8.359375" customWidth="1"/>
    <col min="3" max="3" width="19.41796875" customWidth="1"/>
    <col min="4" max="4" width="11.191406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  <col min="35" max="35" width="7.0117187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8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  <c r="AJ2" s="8"/>
    </row>
    <row r="3" spans="1:36" ht="15.75" customHeight="1" x14ac:dyDescent="0.15">
      <c r="A3" s="10"/>
      <c r="B3" s="11" t="s">
        <v>53</v>
      </c>
      <c r="C3" s="12">
        <f>'S3'!C117+1</f>
        <v>45313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/>
      <c r="J4" s="8"/>
      <c r="K4" s="8"/>
      <c r="L4" s="8"/>
      <c r="M4" s="8">
        <v>1</v>
      </c>
      <c r="N4" s="8">
        <v>1</v>
      </c>
      <c r="O4" s="8">
        <v>1</v>
      </c>
      <c r="P4" s="8">
        <v>1</v>
      </c>
      <c r="Q4" s="8">
        <v>1</v>
      </c>
      <c r="R4" s="8">
        <v>1</v>
      </c>
      <c r="S4" s="8"/>
      <c r="T4" s="8"/>
      <c r="U4" s="8">
        <v>1</v>
      </c>
      <c r="V4" s="8">
        <v>1</v>
      </c>
      <c r="W4" s="8">
        <v>1</v>
      </c>
      <c r="X4" s="8">
        <v>1</v>
      </c>
      <c r="Y4" s="8">
        <v>1</v>
      </c>
      <c r="Z4" s="8">
        <v>1</v>
      </c>
      <c r="AA4" s="8">
        <v>1</v>
      </c>
      <c r="AB4" s="8">
        <v>1</v>
      </c>
      <c r="AC4" s="8">
        <v>1</v>
      </c>
      <c r="AD4" s="8">
        <v>1</v>
      </c>
      <c r="AE4" s="8"/>
      <c r="AF4" s="8"/>
      <c r="AG4" s="8"/>
      <c r="AH4" s="1">
        <f t="shared" ref="AH4:AH19" si="0">SUM(E4:AG4)/2</f>
        <v>8</v>
      </c>
      <c r="AI4" s="1"/>
      <c r="AJ4" s="1">
        <f t="shared" ref="AJ4:AJ20" si="1">AH4+AH23+AH42+AH61+AH80+AH99+AH118</f>
        <v>40</v>
      </c>
    </row>
    <row r="5" spans="1:36" ht="15.75" customHeight="1" x14ac:dyDescent="0.15">
      <c r="A5" s="10"/>
      <c r="B5" s="18" t="s">
        <v>52</v>
      </c>
      <c r="C5" s="19" t="str">
        <f>IF(ISNA(VLOOKUP(B5,Personal!$A$2:$D$21,2,FALSE)),,VLOOKUP(B5,Personal!$A$2:$D$21,2,FALSE))</f>
        <v>Yeray Romero</v>
      </c>
      <c r="D5" s="19" t="str">
        <f>IF(ISNA(VLOOKUP(B5,Personal!$A$2:$D$23,3,FALSE)),,VLOOKUP(B5,Personal!$A$2:$D$32,3,FALSE))</f>
        <v>Comercial</v>
      </c>
      <c r="E5" s="8"/>
      <c r="F5" s="8"/>
      <c r="G5" s="8"/>
      <c r="H5" s="8"/>
      <c r="I5" s="8"/>
      <c r="J5" s="8"/>
      <c r="K5" s="8"/>
      <c r="L5" s="8"/>
      <c r="M5" s="8" t="s">
        <v>15</v>
      </c>
      <c r="N5" s="8" t="s">
        <v>15</v>
      </c>
      <c r="O5" s="8" t="s">
        <v>15</v>
      </c>
      <c r="P5" s="8" t="s">
        <v>15</v>
      </c>
      <c r="Q5" s="8" t="s">
        <v>15</v>
      </c>
      <c r="R5" s="8" t="s">
        <v>15</v>
      </c>
      <c r="S5" s="8" t="s">
        <v>15</v>
      </c>
      <c r="T5" s="8" t="s">
        <v>15</v>
      </c>
      <c r="U5" s="8" t="s">
        <v>15</v>
      </c>
      <c r="V5" s="8" t="s">
        <v>15</v>
      </c>
      <c r="W5" s="8" t="s">
        <v>15</v>
      </c>
      <c r="X5" s="8" t="s">
        <v>15</v>
      </c>
      <c r="Y5" s="8" t="s">
        <v>15</v>
      </c>
      <c r="Z5" s="8" t="s">
        <v>15</v>
      </c>
      <c r="AA5" s="8" t="s">
        <v>15</v>
      </c>
      <c r="AB5" s="8" t="s">
        <v>15</v>
      </c>
      <c r="AC5" s="8" t="s">
        <v>15</v>
      </c>
      <c r="AD5" s="8" t="s">
        <v>15</v>
      </c>
      <c r="AE5" s="8"/>
      <c r="AF5" s="8"/>
      <c r="AG5" s="8"/>
      <c r="AH5" s="1">
        <f t="shared" si="0"/>
        <v>0</v>
      </c>
      <c r="AI5" s="1"/>
      <c r="AJ5" s="1">
        <f t="shared" si="1"/>
        <v>0</v>
      </c>
    </row>
    <row r="6" spans="1:36" ht="15.75" customHeight="1" x14ac:dyDescent="0.15">
      <c r="A6" s="10"/>
      <c r="B6" s="18" t="s">
        <v>28</v>
      </c>
      <c r="C6" s="19" t="str">
        <f>IF(ISNA(VLOOKUP(B6,Personal!$A$2:$D$21,2,FALSE)),,VLOOKUP(B6,Personal!$A$2:$D$21,2,FALSE))</f>
        <v>Unai Ortiz</v>
      </c>
      <c r="D6" s="19" t="str">
        <f>IF(ISNA(VLOOKUP(B6,Personal!$A$2:$D$23,3,FALSE)),,VLOOKUP(B6,Personal!$A$2:$D$32,3,FALSE))</f>
        <v>SSMM</v>
      </c>
      <c r="E6" s="8"/>
      <c r="F6" s="8"/>
      <c r="G6" s="8">
        <v>1</v>
      </c>
      <c r="H6" s="8">
        <v>1</v>
      </c>
      <c r="I6" s="8">
        <v>1</v>
      </c>
      <c r="J6" s="8">
        <v>1</v>
      </c>
      <c r="K6" s="8">
        <v>1</v>
      </c>
      <c r="L6" s="8">
        <v>1</v>
      </c>
      <c r="M6" s="8">
        <v>1</v>
      </c>
      <c r="N6" s="8">
        <v>1</v>
      </c>
      <c r="O6" s="8">
        <v>1</v>
      </c>
      <c r="P6" s="8">
        <v>1</v>
      </c>
      <c r="Q6" s="8"/>
      <c r="R6" s="8"/>
      <c r="S6" s="8">
        <v>1</v>
      </c>
      <c r="T6" s="8">
        <v>1</v>
      </c>
      <c r="U6" s="8">
        <v>1</v>
      </c>
      <c r="V6" s="8">
        <v>1</v>
      </c>
      <c r="W6" s="8">
        <v>1</v>
      </c>
      <c r="X6" s="8">
        <v>1</v>
      </c>
      <c r="Y6" s="8"/>
      <c r="Z6" s="8"/>
      <c r="AA6" s="8"/>
      <c r="AB6" s="8"/>
      <c r="AC6" s="8"/>
      <c r="AD6" s="8"/>
      <c r="AE6" s="8"/>
      <c r="AF6" s="8"/>
      <c r="AG6" s="8"/>
      <c r="AH6" s="1">
        <f t="shared" si="0"/>
        <v>8</v>
      </c>
      <c r="AI6" s="1"/>
      <c r="AJ6" s="1">
        <f t="shared" si="1"/>
        <v>40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 t="shared" si="1"/>
        <v>20</v>
      </c>
    </row>
    <row r="8" spans="1:36" ht="15.75" customHeight="1" x14ac:dyDescent="0.15">
      <c r="A8" s="10"/>
      <c r="B8" s="18" t="s">
        <v>86</v>
      </c>
      <c r="C8" s="19">
        <f>IF(ISNA(VLOOKUP(B8,Personal!$A$2:$D$21,2,FALSE)),,VLOOKUP(B8,Personal!$A$2:$D$21,2,FALSE))</f>
        <v>0</v>
      </c>
      <c r="D8" s="19">
        <f>IF(ISNA(VLOOKUP(B8,Personal!$A$2:$D$23,3,FALSE)),,VLOOKUP(B8,Personal!$A$2:$D$32,3,FALSE))</f>
        <v>0</v>
      </c>
      <c r="E8" s="8"/>
      <c r="F8" s="8"/>
      <c r="G8" s="8"/>
      <c r="H8" s="8"/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>
        <v>1</v>
      </c>
      <c r="V8" s="8">
        <v>1</v>
      </c>
      <c r="W8" s="8">
        <v>1</v>
      </c>
      <c r="X8" s="8">
        <v>1</v>
      </c>
      <c r="Y8" s="8">
        <v>1</v>
      </c>
      <c r="Z8" s="8">
        <v>1</v>
      </c>
      <c r="AA8" s="8"/>
      <c r="AB8" s="8"/>
      <c r="AC8" s="8"/>
      <c r="AD8" s="8"/>
      <c r="AE8" s="8"/>
      <c r="AF8" s="8"/>
      <c r="AG8" s="8"/>
      <c r="AH8" s="1">
        <f t="shared" si="0"/>
        <v>8</v>
      </c>
      <c r="AI8" s="1"/>
      <c r="AJ8" s="1">
        <f t="shared" si="1"/>
        <v>40</v>
      </c>
    </row>
    <row r="9" spans="1:36" ht="15.75" customHeight="1" x14ac:dyDescent="0.15">
      <c r="A9" s="10"/>
      <c r="B9" s="18" t="s">
        <v>31</v>
      </c>
      <c r="C9" s="19" t="str">
        <f>IF(ISNA(VLOOKUP(B9,Personal!$A$2:$D$21,2,FALSE)),,VLOOKUP(B9,Personal!$A$2:$D$21,2,FALSE))</f>
        <v>Gustavo Diaz</v>
      </c>
      <c r="D9" s="19" t="str">
        <f>IF(ISNA(VLOOKUP(B9,Personal!$A$2:$D$23,3,FALSE)),,VLOOKUP(B9,Personal!$A$2:$D$32,3,FALSE))</f>
        <v>UUCC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6</v>
      </c>
      <c r="AI9" s="1"/>
      <c r="AJ9" s="1">
        <f t="shared" si="1"/>
        <v>30</v>
      </c>
    </row>
    <row r="10" spans="1:36" ht="15.75" customHeight="1" x14ac:dyDescent="0.15">
      <c r="A10" s="10"/>
      <c r="B10" s="18" t="s">
        <v>32</v>
      </c>
      <c r="C10" s="19" t="str">
        <f>IF(ISNA(VLOOKUP(B10,Personal!$A$2:$D$21,2,FALSE)),,VLOOKUP(B10,Personal!$A$2:$D$21,2,FALSE))</f>
        <v>Iker Marcos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1">
        <f t="shared" si="0"/>
        <v>0</v>
      </c>
      <c r="AI10" s="1"/>
      <c r="AJ10" s="1">
        <f t="shared" si="1"/>
        <v>32</v>
      </c>
    </row>
    <row r="11" spans="1:36" ht="15.75" customHeight="1" x14ac:dyDescent="0.15">
      <c r="A11" s="21"/>
      <c r="B11" s="18" t="s">
        <v>33</v>
      </c>
      <c r="C11" s="19" t="str">
        <f>IF(ISNA(VLOOKUP(B11,Personal!$A$2:$D$21,2,FALSE)),,VLOOKUP(B11,Personal!$A$2:$D$21,2,FALSE))</f>
        <v>Andrew Vera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>
        <v>1</v>
      </c>
      <c r="I11" s="8">
        <v>1</v>
      </c>
      <c r="J11" s="8">
        <v>1</v>
      </c>
      <c r="K11" s="8">
        <v>1</v>
      </c>
      <c r="L11" s="8">
        <v>1</v>
      </c>
      <c r="M11" s="8">
        <v>1</v>
      </c>
      <c r="N11" s="8">
        <v>1</v>
      </c>
      <c r="O11" s="8">
        <v>1</v>
      </c>
      <c r="P11" s="8">
        <v>1</v>
      </c>
      <c r="Q11" s="8">
        <v>1</v>
      </c>
      <c r="R11" s="8">
        <v>1</v>
      </c>
      <c r="S11" s="8"/>
      <c r="T11" s="8"/>
      <c r="U11" s="8">
        <v>1</v>
      </c>
      <c r="V11" s="8">
        <v>1</v>
      </c>
      <c r="W11" s="8">
        <v>1</v>
      </c>
      <c r="X11" s="8">
        <v>1</v>
      </c>
      <c r="Y11" s="8">
        <v>1</v>
      </c>
      <c r="Z11" s="8"/>
      <c r="AA11" s="8"/>
      <c r="AB11" s="8"/>
      <c r="AC11" s="8"/>
      <c r="AD11" s="8"/>
      <c r="AE11" s="8"/>
      <c r="AF11" s="8"/>
      <c r="AG11" s="8"/>
      <c r="AH11" s="1">
        <f t="shared" si="0"/>
        <v>8</v>
      </c>
      <c r="AI11" s="1"/>
      <c r="AJ11" s="1">
        <f t="shared" si="1"/>
        <v>29</v>
      </c>
    </row>
    <row r="12" spans="1:36" ht="15.75" customHeight="1" x14ac:dyDescent="0.15">
      <c r="A12" s="10"/>
      <c r="B12" s="18">
        <v>0</v>
      </c>
      <c r="C12" s="19" t="s">
        <v>91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 t="s">
        <v>7</v>
      </c>
      <c r="X12" s="8" t="s">
        <v>7</v>
      </c>
      <c r="Y12" s="8" t="s">
        <v>7</v>
      </c>
      <c r="Z12" s="8" t="s">
        <v>7</v>
      </c>
      <c r="AA12" s="8" t="s">
        <v>7</v>
      </c>
      <c r="AB12" s="8" t="s">
        <v>7</v>
      </c>
      <c r="AC12" s="8" t="s">
        <v>7</v>
      </c>
      <c r="AD12" s="8" t="s">
        <v>7</v>
      </c>
      <c r="AE12" s="8"/>
      <c r="AF12" s="8"/>
      <c r="AG12" s="8"/>
      <c r="AH12" s="1">
        <f t="shared" si="0"/>
        <v>0</v>
      </c>
      <c r="AI12" s="1"/>
      <c r="AJ12" s="1">
        <f t="shared" si="1"/>
        <v>12</v>
      </c>
    </row>
    <row r="13" spans="1:36" ht="15.75" customHeight="1" x14ac:dyDescent="0.15">
      <c r="A13" s="10"/>
      <c r="B13" s="18">
        <v>0</v>
      </c>
      <c r="C13" s="19" t="s">
        <v>92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8" t="s">
        <v>7</v>
      </c>
      <c r="J13" s="8" t="s">
        <v>7</v>
      </c>
      <c r="K13" s="8" t="s">
        <v>7</v>
      </c>
      <c r="L13" s="8" t="s">
        <v>7</v>
      </c>
      <c r="M13" s="8" t="s">
        <v>7</v>
      </c>
      <c r="N13" s="8" t="s">
        <v>7</v>
      </c>
      <c r="O13" s="8" t="s">
        <v>7</v>
      </c>
      <c r="P13" s="8" t="s">
        <v>7</v>
      </c>
      <c r="Q13" s="8" t="s">
        <v>7</v>
      </c>
      <c r="R13" s="8" t="s">
        <v>7</v>
      </c>
      <c r="S13" s="8" t="s">
        <v>7</v>
      </c>
      <c r="T13" s="8" t="s">
        <v>7</v>
      </c>
      <c r="U13" s="8" t="s">
        <v>7</v>
      </c>
      <c r="V13" s="8" t="s">
        <v>7</v>
      </c>
      <c r="W13" s="8" t="s">
        <v>7</v>
      </c>
      <c r="X13" s="8" t="s">
        <v>7</v>
      </c>
      <c r="Y13" s="8" t="s">
        <v>7</v>
      </c>
      <c r="Z13" s="8" t="s">
        <v>7</v>
      </c>
      <c r="AA13" s="8" t="s">
        <v>7</v>
      </c>
      <c r="AB13" s="8" t="s">
        <v>7</v>
      </c>
      <c r="AC13" s="8" t="s">
        <v>7</v>
      </c>
      <c r="AD13" s="8" t="s">
        <v>7</v>
      </c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24</v>
      </c>
    </row>
    <row r="14" spans="1:36" ht="15.75" customHeight="1" x14ac:dyDescent="0.15">
      <c r="A14" s="10"/>
      <c r="B14" s="18">
        <v>0</v>
      </c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>
        <v>0</v>
      </c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 t="s">
        <v>87</v>
      </c>
      <c r="C16" s="19" t="str">
        <f>IF(ISNA(VLOOKUP(B16,Personal!$A$2:$D$21,2,FALSE)),,VLOOKUP(B16,Personal!$A$2:$D$21,2,FALSE))</f>
        <v>Julio Cesar Risquez</v>
      </c>
      <c r="D16" s="19" t="str">
        <f>IF(ISNA(VLOOKUP(B16,Personal!$A$2:$D$23,3,FALSE)),,VLOOKUP(B16,Personal!$A$2:$D$32,3,FALSE))</f>
        <v>Area Manager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/>
      <c r="R17" s="8"/>
      <c r="S17" s="8" t="s">
        <v>9</v>
      </c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8"/>
      <c r="AD19" s="8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3</v>
      </c>
      <c r="J20" s="23">
        <f t="shared" si="3"/>
        <v>3</v>
      </c>
      <c r="K20" s="23">
        <f t="shared" si="3"/>
        <v>3</v>
      </c>
      <c r="L20" s="23">
        <f t="shared" si="3"/>
        <v>3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3</v>
      </c>
      <c r="R20" s="23">
        <f t="shared" si="3"/>
        <v>3</v>
      </c>
      <c r="S20" s="23">
        <f t="shared" si="3"/>
        <v>2</v>
      </c>
      <c r="T20" s="23">
        <f t="shared" si="3"/>
        <v>2</v>
      </c>
      <c r="U20" s="23">
        <f t="shared" si="3"/>
        <v>5</v>
      </c>
      <c r="V20" s="23">
        <f t="shared" si="3"/>
        <v>5</v>
      </c>
      <c r="W20" s="23">
        <f t="shared" si="3"/>
        <v>6</v>
      </c>
      <c r="X20" s="23">
        <f t="shared" si="3"/>
        <v>6</v>
      </c>
      <c r="Y20" s="23">
        <f t="shared" si="3"/>
        <v>5</v>
      </c>
      <c r="Z20" s="23">
        <f t="shared" si="3"/>
        <v>4</v>
      </c>
      <c r="AA20" s="23">
        <f t="shared" si="3"/>
        <v>3</v>
      </c>
      <c r="AB20" s="23">
        <f t="shared" si="3"/>
        <v>3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42</v>
      </c>
      <c r="AI20" s="1">
        <f>SUM(AI13:AI19)</f>
        <v>24</v>
      </c>
      <c r="AJ20" s="1">
        <f t="shared" si="1"/>
        <v>267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45314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  <c r="AJ22" s="8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/>
      <c r="J23" s="8"/>
      <c r="K23" s="8"/>
      <c r="L23" s="8"/>
      <c r="M23" s="8">
        <v>1</v>
      </c>
      <c r="N23" s="8">
        <v>1</v>
      </c>
      <c r="O23" s="8">
        <v>1</v>
      </c>
      <c r="P23" s="8">
        <v>1</v>
      </c>
      <c r="Q23" s="8">
        <v>1</v>
      </c>
      <c r="R23" s="8">
        <v>1</v>
      </c>
      <c r="S23" s="8"/>
      <c r="T23" s="8"/>
      <c r="U23" s="8">
        <v>1</v>
      </c>
      <c r="V23" s="8">
        <v>1</v>
      </c>
      <c r="W23" s="8">
        <v>1</v>
      </c>
      <c r="X23" s="8">
        <v>1</v>
      </c>
      <c r="Y23" s="8">
        <v>1</v>
      </c>
      <c r="Z23" s="8">
        <v>1</v>
      </c>
      <c r="AA23" s="8">
        <v>1</v>
      </c>
      <c r="AB23" s="8">
        <v>1</v>
      </c>
      <c r="AC23" s="8">
        <v>1</v>
      </c>
      <c r="AD23" s="8">
        <v>1</v>
      </c>
      <c r="AE23" s="8"/>
      <c r="AF23" s="8"/>
      <c r="AG23" s="8"/>
      <c r="AH23" s="1">
        <f t="shared" ref="AH23:AH38" si="4">SUM(E23:AG23)/2</f>
        <v>8</v>
      </c>
      <c r="AI23" s="1"/>
      <c r="AJ23" s="8"/>
    </row>
    <row r="24" spans="1:36" ht="15.75" customHeight="1" x14ac:dyDescent="0.15">
      <c r="A24" s="10"/>
      <c r="B24" s="18" t="str">
        <f t="shared" ref="B24:B38" si="5">B5</f>
        <v>X194</v>
      </c>
      <c r="C24" s="19" t="str">
        <f>IF(ISNA(VLOOKUP(B24,Personal!$A$2:$D$21,2,FALSE)),,VLOOKUP(B24,Personal!$A$2:$D$21,2,FALSE))</f>
        <v>Yeray Romero</v>
      </c>
      <c r="D24" s="19" t="str">
        <f>IF(ISNA(VLOOKUP(B24,Personal!$A$2:$D$23,3,FALSE)),,VLOOKUP(B24,Personal!$A$2:$D$32,3,FALSE))</f>
        <v>Comercial</v>
      </c>
      <c r="E24" s="8"/>
      <c r="F24" s="8"/>
      <c r="G24" s="8"/>
      <c r="H24" s="8" t="s">
        <v>15</v>
      </c>
      <c r="I24" s="8" t="s">
        <v>15</v>
      </c>
      <c r="J24" s="8" t="s">
        <v>15</v>
      </c>
      <c r="K24" s="8" t="s">
        <v>15</v>
      </c>
      <c r="L24" s="8" t="s">
        <v>15</v>
      </c>
      <c r="M24" s="8" t="s">
        <v>15</v>
      </c>
      <c r="N24" s="8" t="s">
        <v>15</v>
      </c>
      <c r="O24" s="8" t="s">
        <v>15</v>
      </c>
      <c r="P24" s="8" t="s">
        <v>15</v>
      </c>
      <c r="Q24" s="8" t="s">
        <v>15</v>
      </c>
      <c r="R24" s="8" t="s">
        <v>15</v>
      </c>
      <c r="S24" s="8" t="s">
        <v>15</v>
      </c>
      <c r="T24" s="8" t="s">
        <v>15</v>
      </c>
      <c r="U24" s="8" t="s">
        <v>15</v>
      </c>
      <c r="V24" s="8" t="s">
        <v>15</v>
      </c>
      <c r="W24" s="8" t="s">
        <v>15</v>
      </c>
      <c r="X24" s="8" t="s">
        <v>15</v>
      </c>
      <c r="Y24" s="8" t="s">
        <v>15</v>
      </c>
      <c r="Z24" s="8"/>
      <c r="AA24" s="8"/>
      <c r="AB24" s="8"/>
      <c r="AC24" s="8"/>
      <c r="AD24" s="8"/>
      <c r="AE24" s="8"/>
      <c r="AF24" s="8"/>
      <c r="AG24" s="8"/>
      <c r="AH24" s="1">
        <f t="shared" si="4"/>
        <v>0</v>
      </c>
      <c r="AI24" s="1"/>
      <c r="AJ24" s="8"/>
    </row>
    <row r="25" spans="1:36" ht="15.75" customHeight="1" x14ac:dyDescent="0.15">
      <c r="A25" s="10"/>
      <c r="B25" s="18" t="str">
        <f t="shared" si="5"/>
        <v>X200</v>
      </c>
      <c r="C25" s="19" t="str">
        <f>IF(ISNA(VLOOKUP(B25,Personal!$A$2:$D$21,2,FALSE)),,VLOOKUP(B25,Personal!$A$2:$D$21,2,FALSE))</f>
        <v>Unai Ortiz</v>
      </c>
      <c r="D25" s="19" t="str">
        <f>IF(ISNA(VLOOKUP(B25,Personal!$A$2:$D$23,3,FALSE)),,VLOOKUP(B25,Personal!$A$2:$D$32,3,FALSE))</f>
        <v>SSMM</v>
      </c>
      <c r="E25" s="8"/>
      <c r="F25" s="8"/>
      <c r="G25" s="8"/>
      <c r="H25" s="8"/>
      <c r="I25" s="8"/>
      <c r="J25" s="8"/>
      <c r="K25" s="8">
        <v>1</v>
      </c>
      <c r="L25" s="8">
        <v>1</v>
      </c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>
        <v>1</v>
      </c>
      <c r="S25" s="8"/>
      <c r="T25" s="8"/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/>
      <c r="AD25" s="8"/>
      <c r="AE25" s="8"/>
      <c r="AF25" s="8"/>
      <c r="AG25" s="8"/>
      <c r="AH25" s="1">
        <f t="shared" si="4"/>
        <v>8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  <c r="AJ26" s="8"/>
    </row>
    <row r="27" spans="1:36" ht="15.75" customHeight="1" x14ac:dyDescent="0.15">
      <c r="A27" s="10"/>
      <c r="B27" s="18" t="str">
        <f t="shared" si="5"/>
        <v>X211</v>
      </c>
      <c r="C27" s="19">
        <f>IF(ISNA(VLOOKUP(B27,Personal!$A$2:$D$21,2,FALSE)),,VLOOKUP(B27,Personal!$A$2:$D$21,2,FALSE))</f>
        <v>0</v>
      </c>
      <c r="D27" s="19">
        <f>IF(ISNA(VLOOKUP(B27,Personal!$A$2:$D$23,3,FALSE)),,VLOOKUP(B27,Personal!$A$2:$D$32,3,FALSE))</f>
        <v>0</v>
      </c>
      <c r="E27" s="8"/>
      <c r="F27" s="8"/>
      <c r="G27" s="8"/>
      <c r="H27" s="8">
        <v>1</v>
      </c>
      <c r="I27" s="8">
        <v>1</v>
      </c>
      <c r="J27" s="8">
        <v>1</v>
      </c>
      <c r="K27" s="8">
        <v>1</v>
      </c>
      <c r="L27" s="8">
        <v>1</v>
      </c>
      <c r="M27" s="8">
        <v>1</v>
      </c>
      <c r="N27" s="8">
        <v>1</v>
      </c>
      <c r="O27" s="8">
        <v>1</v>
      </c>
      <c r="P27" s="8">
        <v>1</v>
      </c>
      <c r="Q27" s="8"/>
      <c r="R27" s="8"/>
      <c r="S27" s="8">
        <v>1</v>
      </c>
      <c r="T27" s="8">
        <v>1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/>
      <c r="AA27" s="8"/>
      <c r="AB27" s="8"/>
      <c r="AC27" s="8"/>
      <c r="AD27" s="8"/>
      <c r="AE27" s="8"/>
      <c r="AF27" s="8"/>
      <c r="AG27" s="8"/>
      <c r="AH27" s="1">
        <f t="shared" si="4"/>
        <v>8</v>
      </c>
      <c r="AI27" s="1"/>
    </row>
    <row r="28" spans="1:36" ht="15.75" customHeight="1" x14ac:dyDescent="0.15">
      <c r="A28" s="10"/>
      <c r="B28" s="18" t="str">
        <f t="shared" si="5"/>
        <v>X212</v>
      </c>
      <c r="C28" s="19" t="str">
        <f>IF(ISNA(VLOOKUP(B28,Personal!$A$2:$D$21,2,FALSE)),,VLOOKUP(B28,Personal!$A$2:$D$21,2,FALSE))</f>
        <v>Gustavo Diaz</v>
      </c>
      <c r="D28" s="19" t="str">
        <f>IF(ISNA(VLOOKUP(B28,Personal!$A$2:$D$23,3,FALSE)),,VLOOKUP(B28,Personal!$A$2:$D$32,3,FALSE))</f>
        <v>UUCC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>
        <v>1</v>
      </c>
      <c r="T28" s="8">
        <v>1</v>
      </c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>
        <v>1</v>
      </c>
      <c r="AA28" s="8">
        <v>1</v>
      </c>
      <c r="AB28" s="8">
        <v>1</v>
      </c>
      <c r="AC28" s="8">
        <v>1</v>
      </c>
      <c r="AD28" s="8">
        <v>1</v>
      </c>
      <c r="AE28" s="8"/>
      <c r="AF28" s="8"/>
      <c r="AG28" s="8"/>
      <c r="AH28" s="1">
        <f t="shared" si="4"/>
        <v>6</v>
      </c>
      <c r="AI28" s="1"/>
    </row>
    <row r="29" spans="1:36" ht="15.75" customHeight="1" x14ac:dyDescent="0.15">
      <c r="A29" s="10"/>
      <c r="B29" s="18" t="str">
        <f t="shared" si="5"/>
        <v>X214</v>
      </c>
      <c r="C29" s="19" t="str">
        <f>IF(ISNA(VLOOKUP(B29,Personal!$A$2:$D$21,2,FALSE)),,VLOOKUP(B29,Personal!$A$2:$D$21,2,FALSE))</f>
        <v>Iker Marcos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>
        <v>1</v>
      </c>
      <c r="J29" s="8">
        <v>1</v>
      </c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>
        <v>1</v>
      </c>
      <c r="T29" s="8">
        <v>1</v>
      </c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1">
        <f t="shared" si="4"/>
        <v>6</v>
      </c>
      <c r="AI29" s="1"/>
    </row>
    <row r="30" spans="1:36" ht="15.75" customHeight="1" x14ac:dyDescent="0.15">
      <c r="A30" s="21"/>
      <c r="B30" s="18" t="str">
        <f t="shared" si="5"/>
        <v>X216</v>
      </c>
      <c r="C30" s="19" t="str">
        <f>IF(ISNA(VLOOKUP(B30,Personal!$A$2:$D$21,2,FALSE)),,VLOOKUP(B30,Personal!$A$2:$D$21,2,FALSE))</f>
        <v>Andrew Vera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 t="s">
        <v>93</v>
      </c>
      <c r="C31" s="19" t="s">
        <v>91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 t="s">
        <v>7</v>
      </c>
      <c r="X31" s="8" t="s">
        <v>7</v>
      </c>
      <c r="Y31" s="8" t="s">
        <v>7</v>
      </c>
      <c r="Z31" s="8" t="s">
        <v>7</v>
      </c>
      <c r="AA31" s="8" t="s">
        <v>7</v>
      </c>
      <c r="AB31" s="8" t="s">
        <v>7</v>
      </c>
      <c r="AC31" s="8" t="s">
        <v>7</v>
      </c>
      <c r="AD31" s="8" t="s">
        <v>7</v>
      </c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 t="s">
        <v>94</v>
      </c>
      <c r="C32" s="19" t="s">
        <v>92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 t="s">
        <v>7</v>
      </c>
      <c r="J32" s="59" t="s">
        <v>7</v>
      </c>
      <c r="K32" s="59" t="s">
        <v>7</v>
      </c>
      <c r="L32" s="59" t="s">
        <v>7</v>
      </c>
      <c r="M32" s="59" t="s">
        <v>7</v>
      </c>
      <c r="N32" s="59" t="s">
        <v>7</v>
      </c>
      <c r="O32" s="59" t="s">
        <v>7</v>
      </c>
      <c r="P32" s="59" t="s">
        <v>7</v>
      </c>
      <c r="Q32" s="59" t="s">
        <v>7</v>
      </c>
      <c r="R32" s="59" t="s">
        <v>7</v>
      </c>
      <c r="S32" s="59" t="s">
        <v>7</v>
      </c>
      <c r="T32" s="59" t="s">
        <v>7</v>
      </c>
      <c r="U32" s="59" t="s">
        <v>7</v>
      </c>
      <c r="V32" s="59" t="s">
        <v>7</v>
      </c>
      <c r="W32" s="59" t="s">
        <v>7</v>
      </c>
      <c r="X32" s="59" t="s">
        <v>7</v>
      </c>
      <c r="Y32" s="59" t="s">
        <v>7</v>
      </c>
      <c r="Z32" s="59" t="s">
        <v>7</v>
      </c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 t="str">
        <f t="shared" si="5"/>
        <v>S78</v>
      </c>
      <c r="C35" s="19" t="str">
        <f>IF(ISNA(VLOOKUP(B35,Personal!$A$2:$D$21,2,FALSE)),,VLOOKUP(B35,Personal!$A$2:$D$21,2,FALSE))</f>
        <v>Julio Cesar Risquez</v>
      </c>
      <c r="D35" s="19" t="str">
        <f>IF(ISNA(VLOOKUP(B35,Personal!$A$2:$D$23,3,FALSE)),,VLOOKUP(B35,Personal!$A$2:$D$32,3,FALSE))</f>
        <v>Area Manager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8"/>
      <c r="AD38" s="8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3</v>
      </c>
      <c r="L39" s="23">
        <f t="shared" si="6"/>
        <v>3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3</v>
      </c>
      <c r="R39" s="23">
        <f t="shared" si="6"/>
        <v>3</v>
      </c>
      <c r="S39" s="23">
        <f t="shared" si="6"/>
        <v>3</v>
      </c>
      <c r="T39" s="23">
        <f t="shared" si="6"/>
        <v>3</v>
      </c>
      <c r="U39" s="23">
        <f t="shared" si="6"/>
        <v>4</v>
      </c>
      <c r="V39" s="23">
        <f t="shared" si="6"/>
        <v>4</v>
      </c>
      <c r="W39" s="23">
        <f t="shared" si="6"/>
        <v>5</v>
      </c>
      <c r="X39" s="23">
        <f t="shared" si="6"/>
        <v>5</v>
      </c>
      <c r="Y39" s="23">
        <f t="shared" si="6"/>
        <v>5</v>
      </c>
      <c r="Z39" s="23">
        <f t="shared" si="6"/>
        <v>4</v>
      </c>
      <c r="AA39" s="23">
        <f t="shared" si="6"/>
        <v>4</v>
      </c>
      <c r="AB39" s="23">
        <f t="shared" si="6"/>
        <v>4</v>
      </c>
      <c r="AC39" s="23">
        <f t="shared" si="6"/>
        <v>3</v>
      </c>
      <c r="AD39" s="23">
        <f t="shared" si="6"/>
        <v>3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40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45315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>
        <v>1</v>
      </c>
      <c r="L42" s="8">
        <v>1</v>
      </c>
      <c r="M42" s="8">
        <v>1</v>
      </c>
      <c r="N42" s="8">
        <v>1</v>
      </c>
      <c r="O42" s="8">
        <v>1</v>
      </c>
      <c r="P42" s="8">
        <v>1</v>
      </c>
      <c r="Q42" s="8">
        <v>1</v>
      </c>
      <c r="R42" s="8">
        <v>1</v>
      </c>
      <c r="S42" s="8"/>
      <c r="T42" s="8"/>
      <c r="U42" s="8">
        <v>1</v>
      </c>
      <c r="V42" s="8">
        <v>1</v>
      </c>
      <c r="W42" s="8">
        <v>1</v>
      </c>
      <c r="X42" s="8">
        <v>1</v>
      </c>
      <c r="Y42" s="8">
        <v>1</v>
      </c>
      <c r="Z42" s="8">
        <v>1</v>
      </c>
      <c r="AA42" s="8">
        <v>1</v>
      </c>
      <c r="AB42" s="8">
        <v>1</v>
      </c>
      <c r="AC42" s="8"/>
      <c r="AD42" s="8"/>
      <c r="AE42" s="8"/>
      <c r="AF42" s="8"/>
      <c r="AG42" s="8"/>
      <c r="AH42" s="1">
        <f t="shared" ref="AH42:AH57" si="7">SUM(E42:AG42)/2</f>
        <v>8</v>
      </c>
      <c r="AI42" s="1"/>
    </row>
    <row r="43" spans="1:35" ht="15.75" customHeight="1" x14ac:dyDescent="0.15">
      <c r="A43" s="10"/>
      <c r="B43" s="18" t="str">
        <f t="shared" ref="B43:B57" si="8">B24</f>
        <v>X194</v>
      </c>
      <c r="C43" s="19" t="str">
        <f>IF(ISNA(VLOOKUP(B43,Personal!$A$2:$D$21,2,FALSE)),,VLOOKUP(B43,Personal!$A$2:$D$21,2,FALSE))</f>
        <v>Yeray Romero</v>
      </c>
      <c r="D43" s="19" t="str">
        <f>IF(ISNA(VLOOKUP(B43,Personal!$A$2:$D$23,3,FALSE)),,VLOOKUP(B43,Personal!$A$2:$D$32,3,FALSE))</f>
        <v>Comercial</v>
      </c>
      <c r="E43" s="8"/>
      <c r="F43" s="8"/>
      <c r="G43" s="8"/>
      <c r="H43" s="8"/>
      <c r="I43" s="8"/>
      <c r="J43" s="8"/>
      <c r="K43" s="8" t="s">
        <v>15</v>
      </c>
      <c r="L43" s="8" t="s">
        <v>15</v>
      </c>
      <c r="M43" s="8" t="s">
        <v>15</v>
      </c>
      <c r="N43" s="8" t="s">
        <v>15</v>
      </c>
      <c r="O43" s="8" t="s">
        <v>15</v>
      </c>
      <c r="P43" s="8" t="s">
        <v>15</v>
      </c>
      <c r="Q43" s="8" t="s">
        <v>15</v>
      </c>
      <c r="R43" s="8" t="s">
        <v>15</v>
      </c>
      <c r="S43" s="8" t="s">
        <v>15</v>
      </c>
      <c r="T43" s="8" t="s">
        <v>15</v>
      </c>
      <c r="U43" s="8" t="s">
        <v>15</v>
      </c>
      <c r="V43" s="8" t="s">
        <v>15</v>
      </c>
      <c r="W43" s="8" t="s">
        <v>15</v>
      </c>
      <c r="X43" s="8" t="s">
        <v>15</v>
      </c>
      <c r="Y43" s="8" t="s">
        <v>15</v>
      </c>
      <c r="Z43" s="8" t="s">
        <v>15</v>
      </c>
      <c r="AA43" s="8" t="s">
        <v>15</v>
      </c>
      <c r="AB43" s="8" t="s">
        <v>15</v>
      </c>
      <c r="AC43" s="8"/>
      <c r="AD43" s="8"/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 t="str">
        <f t="shared" si="8"/>
        <v>X200</v>
      </c>
      <c r="C44" s="19" t="str">
        <f>IF(ISNA(VLOOKUP(B44,Personal!$A$2:$D$21,2,FALSE)),,VLOOKUP(B44,Personal!$A$2:$D$21,2,FALSE))</f>
        <v>Unai Ortiz</v>
      </c>
      <c r="D44" s="19" t="str">
        <f>IF(ISNA(VLOOKUP(B44,Personal!$A$2:$D$23,3,FALSE)),,VLOOKUP(B44,Personal!$A$2:$D$32,3,FALSE))</f>
        <v>SSMM</v>
      </c>
      <c r="E44" s="8"/>
      <c r="F44" s="8"/>
      <c r="G44" s="8"/>
      <c r="H44" s="8"/>
      <c r="I44" s="8"/>
      <c r="J44" s="8"/>
      <c r="K44" s="8"/>
      <c r="L44" s="8"/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/>
      <c r="T44" s="8"/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>
        <v>1</v>
      </c>
      <c r="AD44" s="8">
        <v>1</v>
      </c>
      <c r="AE44" s="8"/>
      <c r="AF44" s="8"/>
      <c r="AG44" s="8"/>
      <c r="AH44" s="1">
        <f t="shared" si="7"/>
        <v>8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 t="str">
        <f t="shared" si="8"/>
        <v>X211</v>
      </c>
      <c r="C46" s="19">
        <f>IF(ISNA(VLOOKUP(B46,Personal!$A$2:$D$21,2,FALSE)),,VLOOKUP(B46,Personal!$A$2:$D$21,2,FALSE))</f>
        <v>0</v>
      </c>
      <c r="D46" s="19">
        <f>IF(ISNA(VLOOKUP(B46,Personal!$A$2:$D$23,3,FALSE)),,VLOOKUP(B46,Personal!$A$2:$D$32,3,FALSE))</f>
        <v>0</v>
      </c>
      <c r="E46" s="8"/>
      <c r="F46" s="8"/>
      <c r="G46" s="8"/>
      <c r="H46" s="8"/>
      <c r="I46" s="8" t="s">
        <v>7</v>
      </c>
      <c r="J46" s="8" t="s">
        <v>7</v>
      </c>
      <c r="K46" s="8" t="s">
        <v>7</v>
      </c>
      <c r="L46" s="8" t="s">
        <v>7</v>
      </c>
      <c r="M46" s="8" t="s">
        <v>7</v>
      </c>
      <c r="N46" s="8" t="s">
        <v>7</v>
      </c>
      <c r="O46" s="8" t="s">
        <v>7</v>
      </c>
      <c r="P46" s="8" t="s">
        <v>7</v>
      </c>
      <c r="Q46" s="8" t="s">
        <v>7</v>
      </c>
      <c r="R46" s="8" t="s">
        <v>7</v>
      </c>
      <c r="S46" s="8" t="s">
        <v>7</v>
      </c>
      <c r="T46" s="8" t="s">
        <v>7</v>
      </c>
      <c r="U46" s="8" t="s">
        <v>7</v>
      </c>
      <c r="V46" s="8" t="s">
        <v>7</v>
      </c>
      <c r="W46" s="8" t="s">
        <v>7</v>
      </c>
      <c r="X46" s="8" t="s">
        <v>7</v>
      </c>
      <c r="Y46" s="8" t="s">
        <v>7</v>
      </c>
      <c r="Z46" s="8" t="s">
        <v>7</v>
      </c>
      <c r="AA46" s="8" t="s">
        <v>7</v>
      </c>
      <c r="AB46" s="8" t="s">
        <v>7</v>
      </c>
      <c r="AC46" s="8" t="s">
        <v>7</v>
      </c>
      <c r="AD46" s="8" t="s">
        <v>7</v>
      </c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 t="str">
        <f t="shared" si="8"/>
        <v>X212</v>
      </c>
      <c r="C47" s="19" t="str">
        <f>IF(ISNA(VLOOKUP(B47,Personal!$A$2:$D$21,2,FALSE)),,VLOOKUP(B47,Personal!$A$2:$D$21,2,FALSE))</f>
        <v>Gustavo Diaz</v>
      </c>
      <c r="D47" s="19" t="str">
        <f>IF(ISNA(VLOOKUP(B47,Personal!$A$2:$D$23,3,FALSE)),,VLOOKUP(B47,Personal!$A$2:$D$32,3,FALSE))</f>
        <v>UUCC</v>
      </c>
      <c r="E47" s="8"/>
      <c r="F47" s="8"/>
      <c r="G47" s="8"/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</v>
      </c>
      <c r="Z47" s="8">
        <v>1</v>
      </c>
      <c r="AA47" s="8">
        <v>1</v>
      </c>
      <c r="AB47" s="8">
        <v>1</v>
      </c>
      <c r="AC47" s="8">
        <v>1</v>
      </c>
      <c r="AD47" s="8">
        <v>1</v>
      </c>
      <c r="AE47" s="8"/>
      <c r="AF47" s="8"/>
      <c r="AG47" s="8"/>
      <c r="AH47" s="1">
        <f t="shared" si="7"/>
        <v>6</v>
      </c>
      <c r="AI47" s="1"/>
    </row>
    <row r="48" spans="1:35" ht="15.75" customHeight="1" x14ac:dyDescent="0.15">
      <c r="A48" s="10"/>
      <c r="B48" s="18" t="str">
        <f t="shared" si="8"/>
        <v>X214</v>
      </c>
      <c r="C48" s="19" t="str">
        <f>IF(ISNA(VLOOKUP(B48,Personal!$A$2:$D$21,2,FALSE)),,VLOOKUP(B48,Personal!$A$2:$D$21,2,FALSE))</f>
        <v>Iker Marcos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>
        <v>1</v>
      </c>
      <c r="I48" s="8">
        <v>1</v>
      </c>
      <c r="J48" s="8">
        <v>1</v>
      </c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>
        <v>1</v>
      </c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1">
        <f t="shared" si="7"/>
        <v>6</v>
      </c>
      <c r="AI48" s="1"/>
    </row>
    <row r="49" spans="1:35" ht="15.75" customHeight="1" x14ac:dyDescent="0.15">
      <c r="A49" s="21"/>
      <c r="B49" s="18" t="str">
        <f t="shared" si="8"/>
        <v>X216</v>
      </c>
      <c r="C49" s="19" t="str">
        <f>IF(ISNA(VLOOKUP(B49,Personal!$A$2:$D$21,2,FALSE)),,VLOOKUP(B49,Personal!$A$2:$D$21,2,FALSE))</f>
        <v>Andrew Vera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>
        <v>1</v>
      </c>
      <c r="I49" s="8">
        <v>1</v>
      </c>
      <c r="J49" s="8">
        <v>1</v>
      </c>
      <c r="K49" s="8">
        <v>1</v>
      </c>
      <c r="L49" s="8">
        <v>1</v>
      </c>
      <c r="M49" s="8">
        <v>1</v>
      </c>
      <c r="N49" s="8">
        <v>1</v>
      </c>
      <c r="O49" s="8">
        <v>1</v>
      </c>
      <c r="P49" s="8">
        <v>1</v>
      </c>
      <c r="Q49" s="8"/>
      <c r="R49" s="8"/>
      <c r="S49" s="8">
        <v>1</v>
      </c>
      <c r="T49" s="8">
        <v>1</v>
      </c>
      <c r="U49" s="8">
        <v>1</v>
      </c>
      <c r="V49" s="8">
        <v>1</v>
      </c>
      <c r="W49" s="8">
        <v>1</v>
      </c>
      <c r="X49" s="8">
        <v>1</v>
      </c>
      <c r="Y49" s="8">
        <v>1</v>
      </c>
      <c r="Z49" s="8"/>
      <c r="AA49" s="8"/>
      <c r="AB49" s="8"/>
      <c r="AC49" s="8"/>
      <c r="AD49" s="8"/>
      <c r="AE49" s="8"/>
      <c r="AF49" s="8"/>
      <c r="AG49" s="8"/>
      <c r="AH49" s="1">
        <f t="shared" si="7"/>
        <v>8</v>
      </c>
      <c r="AI49" s="1"/>
    </row>
    <row r="50" spans="1:35" ht="15.75" customHeight="1" x14ac:dyDescent="0.15">
      <c r="A50" s="10"/>
      <c r="B50" s="18" t="str">
        <f t="shared" si="8"/>
        <v>XM11</v>
      </c>
      <c r="C50" s="19" t="s">
        <v>91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 t="str">
        <f t="shared" si="8"/>
        <v>XM12</v>
      </c>
      <c r="C51" s="19" t="s">
        <v>92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 t="str">
        <f t="shared" si="8"/>
        <v>S78</v>
      </c>
      <c r="C54" s="19" t="str">
        <f>IF(ISNA(VLOOKUP(B54,Personal!$A$2:$D$21,2,FALSE)),,VLOOKUP(B54,Personal!$A$2:$D$21,2,FALSE))</f>
        <v>Julio Cesar Risquez</v>
      </c>
      <c r="D54" s="19" t="str">
        <f>IF(ISNA(VLOOKUP(B54,Personal!$A$2:$D$23,3,FALSE)),,VLOOKUP(B54,Personal!$A$2:$D$32,3,FALSE))</f>
        <v>Area Manager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8"/>
      <c r="AD57" s="8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2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3</v>
      </c>
      <c r="R58" s="23">
        <f t="shared" si="9"/>
        <v>3</v>
      </c>
      <c r="S58" s="23">
        <f t="shared" si="9"/>
        <v>3</v>
      </c>
      <c r="T58" s="23">
        <f t="shared" si="9"/>
        <v>2</v>
      </c>
      <c r="U58" s="23">
        <f t="shared" si="9"/>
        <v>4</v>
      </c>
      <c r="V58" s="23">
        <f t="shared" si="9"/>
        <v>4</v>
      </c>
      <c r="W58" s="23">
        <f t="shared" si="9"/>
        <v>5</v>
      </c>
      <c r="X58" s="23">
        <f t="shared" si="9"/>
        <v>5</v>
      </c>
      <c r="Y58" s="23">
        <f t="shared" si="9"/>
        <v>5</v>
      </c>
      <c r="Z58" s="23">
        <f t="shared" si="9"/>
        <v>4</v>
      </c>
      <c r="AA58" s="23">
        <f t="shared" si="9"/>
        <v>4</v>
      </c>
      <c r="AB58" s="23">
        <f t="shared" si="9"/>
        <v>4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40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45316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>
        <v>1</v>
      </c>
      <c r="L61" s="8">
        <v>1</v>
      </c>
      <c r="M61" s="8">
        <v>1</v>
      </c>
      <c r="N61" s="8">
        <v>1</v>
      </c>
      <c r="O61" s="8">
        <v>1</v>
      </c>
      <c r="P61" s="8">
        <v>1</v>
      </c>
      <c r="Q61" s="8">
        <v>1</v>
      </c>
      <c r="R61" s="8">
        <v>1</v>
      </c>
      <c r="S61" s="8">
        <v>1</v>
      </c>
      <c r="T61" s="8">
        <v>1</v>
      </c>
      <c r="U61" s="8"/>
      <c r="V61" s="8"/>
      <c r="W61" s="8">
        <v>1</v>
      </c>
      <c r="X61" s="8">
        <v>1</v>
      </c>
      <c r="Y61" s="8">
        <v>1</v>
      </c>
      <c r="Z61" s="8">
        <v>1</v>
      </c>
      <c r="AA61" s="8">
        <v>1</v>
      </c>
      <c r="AB61" s="8">
        <v>1</v>
      </c>
      <c r="AC61" s="8"/>
      <c r="AD61" s="8"/>
      <c r="AE61" s="8"/>
      <c r="AF61" s="8"/>
      <c r="AG61" s="8"/>
      <c r="AH61" s="1">
        <f t="shared" ref="AH61:AH76" si="10">SUM(E61:AG61)/2</f>
        <v>8</v>
      </c>
      <c r="AI61" s="1"/>
    </row>
    <row r="62" spans="1:35" ht="15.75" customHeight="1" x14ac:dyDescent="0.15">
      <c r="A62" s="10"/>
      <c r="B62" s="18" t="str">
        <f t="shared" ref="B62:B76" si="11">B43</f>
        <v>X194</v>
      </c>
      <c r="C62" s="19" t="str">
        <f>IF(ISNA(VLOOKUP(B62,Personal!$A$2:$D$21,2,FALSE)),,VLOOKUP(B62,Personal!$A$2:$D$21,2,FALSE))</f>
        <v>Yeray Romero</v>
      </c>
      <c r="D62" s="19" t="str">
        <f>IF(ISNA(VLOOKUP(B62,Personal!$A$2:$D$23,3,FALSE)),,VLOOKUP(B62,Personal!$A$2:$D$32,3,FALSE))</f>
        <v>Comercial</v>
      </c>
      <c r="E62" s="8"/>
      <c r="F62" s="8"/>
      <c r="G62" s="8"/>
      <c r="H62" s="8"/>
      <c r="I62" s="8" t="s">
        <v>15</v>
      </c>
      <c r="J62" s="8" t="s">
        <v>15</v>
      </c>
      <c r="K62" s="8" t="s">
        <v>15</v>
      </c>
      <c r="L62" s="8" t="s">
        <v>15</v>
      </c>
      <c r="M62" s="8" t="s">
        <v>15</v>
      </c>
      <c r="N62" s="8" t="s">
        <v>15</v>
      </c>
      <c r="O62" s="8" t="s">
        <v>15</v>
      </c>
      <c r="P62" s="8" t="s">
        <v>15</v>
      </c>
      <c r="Q62" s="8" t="s">
        <v>15</v>
      </c>
      <c r="R62" s="8" t="s">
        <v>15</v>
      </c>
      <c r="S62" s="8" t="s">
        <v>15</v>
      </c>
      <c r="T62" s="8" t="s">
        <v>15</v>
      </c>
      <c r="U62" s="8" t="s">
        <v>15</v>
      </c>
      <c r="V62" s="8" t="s">
        <v>15</v>
      </c>
      <c r="W62" s="8" t="s">
        <v>15</v>
      </c>
      <c r="X62" s="8" t="s">
        <v>15</v>
      </c>
      <c r="Y62" s="8" t="s">
        <v>15</v>
      </c>
      <c r="Z62" s="8" t="s">
        <v>15</v>
      </c>
      <c r="AA62" s="8"/>
      <c r="AB62" s="8"/>
      <c r="AC62" s="8"/>
      <c r="AD62" s="8"/>
      <c r="AE62" s="8"/>
      <c r="AF62" s="8"/>
      <c r="AG62" s="8"/>
      <c r="AH62" s="1">
        <f t="shared" si="10"/>
        <v>0</v>
      </c>
      <c r="AI62" s="1"/>
    </row>
    <row r="63" spans="1:35" ht="15.75" customHeight="1" x14ac:dyDescent="0.15">
      <c r="A63" s="10"/>
      <c r="B63" s="18" t="str">
        <f t="shared" si="11"/>
        <v>X200</v>
      </c>
      <c r="C63" s="19" t="str">
        <f>IF(ISNA(VLOOKUP(B63,Personal!$A$2:$D$21,2,FALSE)),,VLOOKUP(B63,Personal!$A$2:$D$21,2,FALSE))</f>
        <v>Unai Ortiz</v>
      </c>
      <c r="D63" s="19" t="str">
        <f>IF(ISNA(VLOOKUP(B63,Personal!$A$2:$D$23,3,FALSE)),,VLOOKUP(B63,Personal!$A$2:$D$32,3,FALSE))</f>
        <v>SSMM</v>
      </c>
      <c r="E63" s="8"/>
      <c r="F63" s="8"/>
      <c r="G63" s="8"/>
      <c r="H63" s="8"/>
      <c r="I63" s="8" t="s">
        <v>7</v>
      </c>
      <c r="J63" s="8" t="s">
        <v>7</v>
      </c>
      <c r="K63" s="8" t="s">
        <v>7</v>
      </c>
      <c r="L63" s="8" t="s">
        <v>7</v>
      </c>
      <c r="M63" s="8" t="s">
        <v>7</v>
      </c>
      <c r="N63" s="8" t="s">
        <v>7</v>
      </c>
      <c r="O63" s="8" t="s">
        <v>7</v>
      </c>
      <c r="P63" s="8" t="s">
        <v>7</v>
      </c>
      <c r="Q63" s="8" t="s">
        <v>7</v>
      </c>
      <c r="R63" s="8" t="s">
        <v>7</v>
      </c>
      <c r="S63" s="8" t="s">
        <v>7</v>
      </c>
      <c r="T63" s="8" t="s">
        <v>7</v>
      </c>
      <c r="U63" s="8" t="s">
        <v>7</v>
      </c>
      <c r="V63" s="8" t="s">
        <v>7</v>
      </c>
      <c r="W63" s="8" t="s">
        <v>7</v>
      </c>
      <c r="X63" s="8" t="s">
        <v>7</v>
      </c>
      <c r="Y63" s="8" t="s">
        <v>7</v>
      </c>
      <c r="Z63" s="8" t="s">
        <v>7</v>
      </c>
      <c r="AA63" s="8" t="s">
        <v>7</v>
      </c>
      <c r="AB63" s="8" t="s">
        <v>7</v>
      </c>
      <c r="AC63" s="8" t="s">
        <v>7</v>
      </c>
      <c r="AD63" s="8" t="s">
        <v>7</v>
      </c>
      <c r="AE63" s="8"/>
      <c r="AF63" s="8"/>
      <c r="AG63" s="8"/>
      <c r="AH63" s="1">
        <f t="shared" si="10"/>
        <v>0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 t="str">
        <f t="shared" si="11"/>
        <v>X211</v>
      </c>
      <c r="C65" s="19">
        <f>IF(ISNA(VLOOKUP(B65,Personal!$A$2:$D$21,2,FALSE)),,VLOOKUP(B65,Personal!$A$2:$D$21,2,FALSE))</f>
        <v>0</v>
      </c>
      <c r="D65" s="19">
        <f>IF(ISNA(VLOOKUP(B65,Personal!$A$2:$D$23,3,FALSE)),,VLOOKUP(B65,Personal!$A$2:$D$32,3,FALSE))</f>
        <v>0</v>
      </c>
      <c r="E65" s="8"/>
      <c r="F65" s="8"/>
      <c r="G65" s="8"/>
      <c r="H65" s="8">
        <v>1</v>
      </c>
      <c r="I65" s="8">
        <v>1</v>
      </c>
      <c r="J65" s="8">
        <v>1</v>
      </c>
      <c r="K65" s="8">
        <v>1</v>
      </c>
      <c r="L65" s="8">
        <v>1</v>
      </c>
      <c r="M65" s="8">
        <v>1</v>
      </c>
      <c r="N65" s="8">
        <v>1</v>
      </c>
      <c r="O65" s="8">
        <v>1</v>
      </c>
      <c r="P65" s="8">
        <v>1</v>
      </c>
      <c r="Q65" s="8"/>
      <c r="R65" s="8"/>
      <c r="S65" s="8">
        <v>1</v>
      </c>
      <c r="T65" s="8">
        <v>1</v>
      </c>
      <c r="U65" s="8">
        <v>1</v>
      </c>
      <c r="V65" s="8">
        <v>1</v>
      </c>
      <c r="W65" s="8">
        <v>1</v>
      </c>
      <c r="X65" s="8">
        <v>1</v>
      </c>
      <c r="Y65" s="8">
        <v>1</v>
      </c>
      <c r="Z65" s="8"/>
      <c r="AA65" s="8"/>
      <c r="AB65" s="8"/>
      <c r="AC65" s="8"/>
      <c r="AD65" s="8"/>
      <c r="AE65" s="8"/>
      <c r="AF65" s="8"/>
      <c r="AG65" s="8"/>
      <c r="AH65" s="1">
        <f t="shared" si="10"/>
        <v>8</v>
      </c>
      <c r="AI65" s="1"/>
    </row>
    <row r="66" spans="1:35" ht="15.75" customHeight="1" x14ac:dyDescent="0.15">
      <c r="A66" s="10"/>
      <c r="B66" s="18" t="str">
        <f t="shared" si="11"/>
        <v>X212</v>
      </c>
      <c r="C66" s="19" t="str">
        <f>IF(ISNA(VLOOKUP(B66,Personal!$A$2:$D$21,2,FALSE)),,VLOOKUP(B66,Personal!$A$2:$D$21,2,FALSE))</f>
        <v>Gustavo Diaz</v>
      </c>
      <c r="D66" s="19" t="str">
        <f>IF(ISNA(VLOOKUP(B66,Personal!$A$2:$D$23,3,FALSE)),,VLOOKUP(B66,Personal!$A$2:$D$32,3,FALSE))</f>
        <v>UUCC</v>
      </c>
      <c r="E66" s="8"/>
      <c r="F66" s="8"/>
      <c r="G66" s="8"/>
      <c r="H66" s="8">
        <v>1</v>
      </c>
      <c r="I66" s="8">
        <v>1</v>
      </c>
      <c r="J66" s="8">
        <v>1</v>
      </c>
      <c r="K66" s="8">
        <v>1</v>
      </c>
      <c r="L66" s="8">
        <v>1</v>
      </c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>
        <v>1</v>
      </c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6</v>
      </c>
      <c r="AI66" s="1"/>
    </row>
    <row r="67" spans="1:35" ht="15.75" customHeight="1" x14ac:dyDescent="0.15">
      <c r="A67" s="10"/>
      <c r="B67" s="18" t="str">
        <f t="shared" si="11"/>
        <v>X214</v>
      </c>
      <c r="C67" s="19" t="str">
        <f>IF(ISNA(VLOOKUP(B67,Personal!$A$2:$D$21,2,FALSE)),,VLOOKUP(B67,Personal!$A$2:$D$21,2,FALSE))</f>
        <v>Iker Marcos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>
        <v>1</v>
      </c>
      <c r="T67" s="8">
        <v>1</v>
      </c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>
        <v>1</v>
      </c>
      <c r="AB67" s="8">
        <v>1</v>
      </c>
      <c r="AC67" s="8">
        <v>1</v>
      </c>
      <c r="AD67" s="8">
        <v>1</v>
      </c>
      <c r="AE67" s="8"/>
      <c r="AF67" s="8"/>
      <c r="AG67" s="8"/>
      <c r="AH67" s="1">
        <f t="shared" si="10"/>
        <v>6</v>
      </c>
      <c r="AI67" s="1"/>
    </row>
    <row r="68" spans="1:35" ht="15.75" customHeight="1" x14ac:dyDescent="0.15">
      <c r="A68" s="21"/>
      <c r="B68" s="18" t="str">
        <f t="shared" si="11"/>
        <v>X216</v>
      </c>
      <c r="C68" s="19" t="str">
        <f>IF(ISNA(VLOOKUP(B68,Personal!$A$2:$D$21,2,FALSE)),,VLOOKUP(B68,Personal!$A$2:$D$21,2,FALSE))</f>
        <v>Andrew Vera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/>
      <c r="J68" s="8"/>
      <c r="K68" s="8"/>
      <c r="L68" s="8"/>
      <c r="M68" s="8">
        <v>1</v>
      </c>
      <c r="N68" s="8">
        <v>1</v>
      </c>
      <c r="O68" s="8">
        <v>1</v>
      </c>
      <c r="P68" s="8">
        <v>1</v>
      </c>
      <c r="Q68" s="8">
        <v>1</v>
      </c>
      <c r="R68" s="8">
        <v>1</v>
      </c>
      <c r="S68" s="8"/>
      <c r="T68" s="8"/>
      <c r="U68" s="8">
        <v>1</v>
      </c>
      <c r="V68" s="8">
        <v>1</v>
      </c>
      <c r="W68" s="8">
        <v>1</v>
      </c>
      <c r="X68" s="8">
        <v>1</v>
      </c>
      <c r="Y68" s="8">
        <v>1</v>
      </c>
      <c r="Z68" s="8">
        <v>1</v>
      </c>
      <c r="AA68" s="8">
        <v>1</v>
      </c>
      <c r="AB68" s="8">
        <v>1</v>
      </c>
      <c r="AC68" s="8">
        <v>1</v>
      </c>
      <c r="AD68" s="8">
        <v>1</v>
      </c>
      <c r="AE68" s="8"/>
      <c r="AF68" s="8"/>
      <c r="AG68" s="8"/>
      <c r="AH68" s="1">
        <f t="shared" si="10"/>
        <v>8</v>
      </c>
      <c r="AI68" s="1"/>
    </row>
    <row r="69" spans="1:35" ht="15.75" customHeight="1" x14ac:dyDescent="0.15">
      <c r="A69" s="10"/>
      <c r="B69" s="18" t="str">
        <f t="shared" si="11"/>
        <v>XM11</v>
      </c>
      <c r="C69" s="19" t="s">
        <v>91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>
        <v>1</v>
      </c>
      <c r="X69" s="8">
        <v>1</v>
      </c>
      <c r="Y69" s="8">
        <v>1</v>
      </c>
      <c r="Z69" s="8">
        <v>1</v>
      </c>
      <c r="AA69" s="8">
        <v>1</v>
      </c>
      <c r="AB69" s="8">
        <v>1</v>
      </c>
      <c r="AC69" s="8">
        <v>1</v>
      </c>
      <c r="AD69" s="8">
        <v>1</v>
      </c>
      <c r="AE69" s="8"/>
      <c r="AF69" s="8"/>
      <c r="AG69" s="8"/>
      <c r="AH69" s="1">
        <f t="shared" si="10"/>
        <v>4</v>
      </c>
      <c r="AI69" s="1"/>
    </row>
    <row r="70" spans="1:35" ht="15.75" customHeight="1" x14ac:dyDescent="0.15">
      <c r="A70" s="10"/>
      <c r="B70" s="18" t="str">
        <f t="shared" si="11"/>
        <v>XM12</v>
      </c>
      <c r="C70" s="19" t="s">
        <v>92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>
        <v>1</v>
      </c>
      <c r="N70" s="59">
        <v>1</v>
      </c>
      <c r="O70" s="59">
        <v>1</v>
      </c>
      <c r="P70" s="59">
        <v>1</v>
      </c>
      <c r="Q70" s="59">
        <v>1</v>
      </c>
      <c r="R70" s="59">
        <v>1</v>
      </c>
      <c r="S70" s="59"/>
      <c r="T70" s="59"/>
      <c r="U70" s="59">
        <v>1</v>
      </c>
      <c r="V70" s="59">
        <v>1</v>
      </c>
      <c r="W70" s="59">
        <v>1</v>
      </c>
      <c r="X70" s="59">
        <v>1</v>
      </c>
      <c r="Y70" s="59">
        <v>1</v>
      </c>
      <c r="Z70" s="59">
        <v>1</v>
      </c>
      <c r="AA70" s="59">
        <v>1</v>
      </c>
      <c r="AB70" s="59">
        <v>1</v>
      </c>
      <c r="AC70" s="59">
        <v>1</v>
      </c>
      <c r="AD70" s="59">
        <v>1</v>
      </c>
      <c r="AE70" s="59"/>
      <c r="AF70" s="60"/>
      <c r="AG70" s="61"/>
      <c r="AH70" s="1">
        <f t="shared" si="10"/>
        <v>8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 t="str">
        <f t="shared" si="11"/>
        <v>S78</v>
      </c>
      <c r="C73" s="19" t="str">
        <f>IF(ISNA(VLOOKUP(B73,Personal!$A$2:$D$21,2,FALSE)),,VLOOKUP(B73,Personal!$A$2:$D$21,2,FALSE))</f>
        <v>Julio Cesar Risquez</v>
      </c>
      <c r="D73" s="19" t="str">
        <f>IF(ISNA(VLOOKUP(B73,Personal!$A$2:$D$23,3,FALSE)),,VLOOKUP(B73,Personal!$A$2:$D$32,3,FALSE))</f>
        <v>Area Manager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8"/>
      <c r="AD76" s="8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2</v>
      </c>
      <c r="I77" s="23">
        <f t="shared" si="12"/>
        <v>2</v>
      </c>
      <c r="J77" s="23">
        <f t="shared" si="12"/>
        <v>2</v>
      </c>
      <c r="K77" s="23">
        <f t="shared" si="12"/>
        <v>3</v>
      </c>
      <c r="L77" s="23">
        <f t="shared" si="12"/>
        <v>3</v>
      </c>
      <c r="M77" s="23">
        <f t="shared" si="12"/>
        <v>5</v>
      </c>
      <c r="N77" s="23">
        <f t="shared" si="12"/>
        <v>5</v>
      </c>
      <c r="O77" s="23">
        <f t="shared" si="12"/>
        <v>5</v>
      </c>
      <c r="P77" s="23">
        <f t="shared" si="12"/>
        <v>5</v>
      </c>
      <c r="Q77" s="23">
        <f t="shared" si="12"/>
        <v>4</v>
      </c>
      <c r="R77" s="23">
        <f t="shared" si="12"/>
        <v>4</v>
      </c>
      <c r="S77" s="23">
        <f t="shared" si="12"/>
        <v>4</v>
      </c>
      <c r="T77" s="23">
        <f t="shared" si="12"/>
        <v>3</v>
      </c>
      <c r="U77" s="23">
        <f t="shared" si="12"/>
        <v>4</v>
      </c>
      <c r="V77" s="23">
        <f t="shared" si="12"/>
        <v>4</v>
      </c>
      <c r="W77" s="23">
        <f t="shared" si="12"/>
        <v>7</v>
      </c>
      <c r="X77" s="23">
        <f t="shared" si="12"/>
        <v>7</v>
      </c>
      <c r="Y77" s="23">
        <f t="shared" si="12"/>
        <v>7</v>
      </c>
      <c r="Z77" s="23">
        <f t="shared" si="12"/>
        <v>6</v>
      </c>
      <c r="AA77" s="23">
        <f t="shared" si="12"/>
        <v>6</v>
      </c>
      <c r="AB77" s="23">
        <f t="shared" si="12"/>
        <v>6</v>
      </c>
      <c r="AC77" s="23">
        <f t="shared" si="12"/>
        <v>5</v>
      </c>
      <c r="AD77" s="23">
        <f t="shared" si="12"/>
        <v>5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52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45317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>
        <v>1</v>
      </c>
      <c r="N80" s="8">
        <v>1</v>
      </c>
      <c r="O80" s="8">
        <v>1</v>
      </c>
      <c r="P80" s="8">
        <v>1</v>
      </c>
      <c r="Q80" s="8">
        <v>1</v>
      </c>
      <c r="R80" s="8">
        <v>1</v>
      </c>
      <c r="S80" s="8">
        <v>1</v>
      </c>
      <c r="T80" s="8">
        <v>1</v>
      </c>
      <c r="U80" s="8"/>
      <c r="V80" s="8"/>
      <c r="W80" s="8">
        <v>1</v>
      </c>
      <c r="X80" s="8">
        <v>1</v>
      </c>
      <c r="Y80" s="8">
        <v>1</v>
      </c>
      <c r="Z80" s="8">
        <v>1</v>
      </c>
      <c r="AA80" s="8">
        <v>1</v>
      </c>
      <c r="AB80" s="8">
        <v>1</v>
      </c>
      <c r="AC80" s="8">
        <v>1</v>
      </c>
      <c r="AD80" s="8">
        <v>1</v>
      </c>
      <c r="AE80" s="8"/>
      <c r="AF80" s="8"/>
      <c r="AG80" s="8"/>
      <c r="AH80" s="1">
        <f t="shared" ref="AH80:AH95" si="13">SUM(E80:AG80)/2</f>
        <v>8</v>
      </c>
      <c r="AI80" s="1"/>
    </row>
    <row r="81" spans="1:35" ht="15.75" customHeight="1" x14ac:dyDescent="0.15">
      <c r="A81" s="10"/>
      <c r="B81" s="18" t="str">
        <f t="shared" ref="B81:B95" si="14">B62</f>
        <v>X194</v>
      </c>
      <c r="C81" s="19" t="str">
        <f>IF(ISNA(VLOOKUP(B81,Personal!$A$2:$D$21,2,FALSE)),,VLOOKUP(B81,Personal!$A$2:$D$21,2,FALSE))</f>
        <v>Yeray Romero</v>
      </c>
      <c r="D81" s="19" t="str">
        <f>IF(ISNA(VLOOKUP(B81,Personal!$A$2:$D$23,3,FALSE)),,VLOOKUP(B81,Personal!$A$2:$D$32,3,FALSE))</f>
        <v>Comercial</v>
      </c>
      <c r="E81" s="8"/>
      <c r="F81" s="8"/>
      <c r="G81" s="8"/>
      <c r="H81" s="8"/>
      <c r="I81" s="8" t="s">
        <v>7</v>
      </c>
      <c r="J81" s="8" t="s">
        <v>7</v>
      </c>
      <c r="K81" s="8" t="s">
        <v>7</v>
      </c>
      <c r="L81" s="8" t="s">
        <v>7</v>
      </c>
      <c r="M81" s="8" t="s">
        <v>7</v>
      </c>
      <c r="N81" s="8" t="s">
        <v>7</v>
      </c>
      <c r="O81" s="8" t="s">
        <v>7</v>
      </c>
      <c r="P81" s="8" t="s">
        <v>7</v>
      </c>
      <c r="Q81" s="8" t="s">
        <v>7</v>
      </c>
      <c r="R81" s="8" t="s">
        <v>7</v>
      </c>
      <c r="S81" s="8" t="s">
        <v>7</v>
      </c>
      <c r="T81" s="8" t="s">
        <v>7</v>
      </c>
      <c r="U81" s="8" t="s">
        <v>7</v>
      </c>
      <c r="V81" s="8" t="s">
        <v>7</v>
      </c>
      <c r="W81" s="8" t="s">
        <v>7</v>
      </c>
      <c r="X81" s="8" t="s">
        <v>7</v>
      </c>
      <c r="Y81" s="8" t="s">
        <v>7</v>
      </c>
      <c r="Z81" s="8" t="s">
        <v>7</v>
      </c>
      <c r="AA81" s="8" t="s">
        <v>7</v>
      </c>
      <c r="AB81" s="8" t="s">
        <v>7</v>
      </c>
      <c r="AC81" s="8" t="s">
        <v>7</v>
      </c>
      <c r="AD81" s="8" t="s">
        <v>7</v>
      </c>
      <c r="AE81" s="8"/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 t="str">
        <f t="shared" si="14"/>
        <v>X200</v>
      </c>
      <c r="C82" s="19" t="str">
        <f>IF(ISNA(VLOOKUP(B82,Personal!$A$2:$D$21,2,FALSE)),,VLOOKUP(B82,Personal!$A$2:$D$21,2,FALSE))</f>
        <v>Unai Ortiz</v>
      </c>
      <c r="D82" s="19" t="str">
        <f>IF(ISNA(VLOOKUP(B82,Personal!$A$2:$D$23,3,FALSE)),,VLOOKUP(B82,Personal!$A$2:$D$32,3,FALSE))</f>
        <v>SSMM</v>
      </c>
      <c r="E82" s="8"/>
      <c r="F82" s="8"/>
      <c r="G82" s="8">
        <v>1</v>
      </c>
      <c r="H82" s="8">
        <v>1</v>
      </c>
      <c r="I82" s="8">
        <v>1</v>
      </c>
      <c r="J82" s="8">
        <v>1</v>
      </c>
      <c r="K82" s="8">
        <v>1</v>
      </c>
      <c r="L82" s="8">
        <v>1</v>
      </c>
      <c r="M82" s="8">
        <v>1</v>
      </c>
      <c r="N82" s="8">
        <v>1</v>
      </c>
      <c r="O82" s="8">
        <v>1</v>
      </c>
      <c r="P82" s="8">
        <v>1</v>
      </c>
      <c r="Q82" s="8"/>
      <c r="R82" s="8"/>
      <c r="S82" s="8">
        <v>1</v>
      </c>
      <c r="T82" s="8">
        <v>1</v>
      </c>
      <c r="U82" s="8">
        <v>1</v>
      </c>
      <c r="V82" s="8">
        <v>1</v>
      </c>
      <c r="W82" s="8">
        <v>1</v>
      </c>
      <c r="X82" s="8">
        <v>1</v>
      </c>
      <c r="Y82" s="8"/>
      <c r="Z82" s="8"/>
      <c r="AA82" s="8"/>
      <c r="AB82" s="8"/>
      <c r="AC82" s="8"/>
      <c r="AD82" s="8"/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tr">
        <f t="shared" si="14"/>
        <v>X211</v>
      </c>
      <c r="C84" s="19">
        <f>IF(ISNA(VLOOKUP(B84,Personal!$A$2:$D$21,2,FALSE)),,VLOOKUP(B84,Personal!$A$2:$D$21,2,FALSE))</f>
        <v>0</v>
      </c>
      <c r="D84" s="19">
        <f>IF(ISNA(VLOOKUP(B84,Personal!$A$2:$D$23,3,FALSE)),,VLOOKUP(B84,Personal!$A$2:$D$32,3,FALSE))</f>
        <v>0</v>
      </c>
      <c r="E84" s="8"/>
      <c r="F84" s="8"/>
      <c r="G84" s="8"/>
      <c r="H84" s="8"/>
      <c r="I84" s="8"/>
      <c r="J84" s="8"/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>
        <v>1</v>
      </c>
      <c r="R84" s="8">
        <v>1</v>
      </c>
      <c r="S84" s="8"/>
      <c r="T84" s="8"/>
      <c r="U84" s="8">
        <v>1</v>
      </c>
      <c r="V84" s="8">
        <v>1</v>
      </c>
      <c r="W84" s="8">
        <v>1</v>
      </c>
      <c r="X84" s="8">
        <v>1</v>
      </c>
      <c r="Y84" s="8">
        <v>1</v>
      </c>
      <c r="Z84" s="8">
        <v>1</v>
      </c>
      <c r="AA84" s="8">
        <v>1</v>
      </c>
      <c r="AB84" s="8">
        <v>1</v>
      </c>
      <c r="AC84" s="8"/>
      <c r="AD84" s="8"/>
      <c r="AE84" s="8"/>
      <c r="AF84" s="8"/>
      <c r="AG84" s="8"/>
      <c r="AH84" s="1">
        <f t="shared" si="13"/>
        <v>8</v>
      </c>
      <c r="AI84" s="1"/>
    </row>
    <row r="85" spans="1:35" ht="15.75" customHeight="1" x14ac:dyDescent="0.15">
      <c r="A85" s="10"/>
      <c r="B85" s="18" t="str">
        <f t="shared" si="14"/>
        <v>X212</v>
      </c>
      <c r="C85" s="19" t="str">
        <f>IF(ISNA(VLOOKUP(B85,Personal!$A$2:$D$21,2,FALSE)),,VLOOKUP(B85,Personal!$A$2:$D$21,2,FALSE))</f>
        <v>Gustavo Diaz</v>
      </c>
      <c r="D85" s="19" t="str">
        <f>IF(ISNA(VLOOKUP(B85,Personal!$A$2:$D$23,3,FALSE)),,VLOOKUP(B85,Personal!$A$2:$D$32,3,FALSE))</f>
        <v>UUCC</v>
      </c>
      <c r="E85" s="8"/>
      <c r="F85" s="8"/>
      <c r="G85" s="8"/>
      <c r="H85" s="8">
        <v>1</v>
      </c>
      <c r="I85" s="8">
        <v>1</v>
      </c>
      <c r="J85" s="8">
        <v>1</v>
      </c>
      <c r="K85" s="8">
        <v>1</v>
      </c>
      <c r="L85" s="8">
        <v>1</v>
      </c>
      <c r="M85" s="8">
        <v>1</v>
      </c>
      <c r="N85" s="8">
        <v>1</v>
      </c>
      <c r="O85" s="8">
        <v>1</v>
      </c>
      <c r="P85" s="8">
        <v>1</v>
      </c>
      <c r="Q85" s="8">
        <v>1</v>
      </c>
      <c r="R85" s="8">
        <v>1</v>
      </c>
      <c r="S85" s="8">
        <v>1</v>
      </c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1">
        <f t="shared" si="13"/>
        <v>6</v>
      </c>
      <c r="AI85" s="1"/>
    </row>
    <row r="86" spans="1:35" ht="15.75" customHeight="1" x14ac:dyDescent="0.15">
      <c r="A86" s="10"/>
      <c r="B86" s="18" t="str">
        <f t="shared" si="14"/>
        <v>X214</v>
      </c>
      <c r="C86" s="19" t="str">
        <f>IF(ISNA(VLOOKUP(B86,Personal!$A$2:$D$21,2,FALSE)),,VLOOKUP(B86,Personal!$A$2:$D$21,2,FALSE))</f>
        <v>Iker Marcos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>
        <v>1</v>
      </c>
      <c r="T86" s="8">
        <v>1</v>
      </c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>
        <v>1</v>
      </c>
      <c r="AD86" s="8">
        <v>1</v>
      </c>
      <c r="AE86" s="8"/>
      <c r="AF86" s="8"/>
      <c r="AG86" s="8"/>
      <c r="AH86" s="1">
        <f t="shared" si="13"/>
        <v>6</v>
      </c>
      <c r="AI86" s="1"/>
    </row>
    <row r="87" spans="1:35" ht="15.75" customHeight="1" x14ac:dyDescent="0.15">
      <c r="A87" s="21"/>
      <c r="B87" s="18" t="str">
        <f t="shared" si="14"/>
        <v>X216</v>
      </c>
      <c r="C87" s="19" t="str">
        <f>IF(ISNA(VLOOKUP(B87,Personal!$A$2:$D$21,2,FALSE)),,VLOOKUP(B87,Personal!$A$2:$D$21,2,FALSE))</f>
        <v>Andrew Vera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>
        <v>1</v>
      </c>
      <c r="U87" s="8">
        <v>1</v>
      </c>
      <c r="V87" s="8">
        <v>1</v>
      </c>
      <c r="W87" s="8">
        <v>1</v>
      </c>
      <c r="X87" s="8">
        <v>1</v>
      </c>
      <c r="Y87" s="8">
        <v>1</v>
      </c>
      <c r="Z87" s="8">
        <v>1</v>
      </c>
      <c r="AA87" s="8">
        <v>1</v>
      </c>
      <c r="AB87" s="8">
        <v>1</v>
      </c>
      <c r="AC87" s="8">
        <v>1</v>
      </c>
      <c r="AD87" s="8"/>
      <c r="AE87" s="8"/>
      <c r="AF87" s="8"/>
      <c r="AG87" s="8"/>
      <c r="AH87" s="1">
        <f t="shared" si="13"/>
        <v>5</v>
      </c>
      <c r="AI87" s="1"/>
    </row>
    <row r="88" spans="1:35" ht="17.25" customHeight="1" x14ac:dyDescent="0.15">
      <c r="A88" s="10"/>
      <c r="B88" s="18" t="str">
        <f t="shared" si="14"/>
        <v>XM11</v>
      </c>
      <c r="C88" s="19" t="s">
        <v>91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>
        <v>1</v>
      </c>
      <c r="X88" s="8">
        <v>1</v>
      </c>
      <c r="Y88" s="8">
        <v>1</v>
      </c>
      <c r="Z88" s="8">
        <v>1</v>
      </c>
      <c r="AA88" s="8">
        <v>1</v>
      </c>
      <c r="AB88" s="8">
        <v>1</v>
      </c>
      <c r="AC88" s="8">
        <v>1</v>
      </c>
      <c r="AD88" s="8">
        <v>1</v>
      </c>
      <c r="AE88" s="8"/>
      <c r="AF88" s="8"/>
      <c r="AG88" s="8"/>
      <c r="AH88" s="1">
        <f t="shared" si="13"/>
        <v>4</v>
      </c>
      <c r="AI88" s="1"/>
    </row>
    <row r="89" spans="1:35" ht="15.75" customHeight="1" x14ac:dyDescent="0.15">
      <c r="A89" s="10"/>
      <c r="B89" s="18" t="str">
        <f t="shared" si="14"/>
        <v>XM12</v>
      </c>
      <c r="C89" s="19" t="s">
        <v>92</v>
      </c>
      <c r="D89" s="19">
        <f>IF(ISNA(VLOOKUP(B89,Personal!$A$2:$D$23,3,FALSE)),,VLOOKUP(B89,Personal!$A$2:$D$32,3,FALSE))</f>
        <v>0</v>
      </c>
      <c r="E89" s="59"/>
      <c r="F89" s="59"/>
      <c r="G89" s="59"/>
      <c r="H89" s="59">
        <v>1</v>
      </c>
      <c r="I89" s="59">
        <v>1</v>
      </c>
      <c r="J89" s="59">
        <v>1</v>
      </c>
      <c r="K89" s="59">
        <v>1</v>
      </c>
      <c r="L89" s="59">
        <v>1</v>
      </c>
      <c r="M89" s="59">
        <v>1</v>
      </c>
      <c r="N89" s="59">
        <v>1</v>
      </c>
      <c r="O89" s="59">
        <v>1</v>
      </c>
      <c r="P89" s="59">
        <v>1</v>
      </c>
      <c r="Q89" s="59"/>
      <c r="R89" s="59"/>
      <c r="S89" s="59">
        <v>1</v>
      </c>
      <c r="T89" s="59">
        <v>1</v>
      </c>
      <c r="U89" s="59">
        <v>1</v>
      </c>
      <c r="V89" s="59">
        <v>1</v>
      </c>
      <c r="W89" s="59">
        <v>1</v>
      </c>
      <c r="X89" s="59">
        <v>1</v>
      </c>
      <c r="Y89" s="59">
        <v>1</v>
      </c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8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 t="str">
        <f t="shared" si="14"/>
        <v>S78</v>
      </c>
      <c r="C92" s="19" t="str">
        <f>IF(ISNA(VLOOKUP(B92,Personal!$A$2:$D$21,2,FALSE)),,VLOOKUP(B92,Personal!$A$2:$D$21,2,FALSE))</f>
        <v>Julio Cesar Risquez</v>
      </c>
      <c r="D92" s="19" t="str">
        <f>IF(ISNA(VLOOKUP(B92,Personal!$A$2:$D$23,3,FALSE)),,VLOOKUP(B92,Personal!$A$2:$D$32,3,FALSE))</f>
        <v>Area Manager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/>
      <c r="R93" s="8"/>
      <c r="S93" s="8" t="s">
        <v>9</v>
      </c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8"/>
      <c r="AD95" s="8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3</v>
      </c>
      <c r="I96" s="23">
        <f t="shared" si="15"/>
        <v>3</v>
      </c>
      <c r="J96" s="23">
        <f t="shared" si="15"/>
        <v>3</v>
      </c>
      <c r="K96" s="23">
        <f t="shared" si="15"/>
        <v>4</v>
      </c>
      <c r="L96" s="23">
        <f t="shared" si="15"/>
        <v>4</v>
      </c>
      <c r="M96" s="23">
        <f t="shared" si="15"/>
        <v>5</v>
      </c>
      <c r="N96" s="23">
        <f t="shared" si="15"/>
        <v>5</v>
      </c>
      <c r="O96" s="23">
        <f t="shared" si="15"/>
        <v>5</v>
      </c>
      <c r="P96" s="23">
        <f t="shared" si="15"/>
        <v>5</v>
      </c>
      <c r="Q96" s="23">
        <f t="shared" si="15"/>
        <v>3</v>
      </c>
      <c r="R96" s="23">
        <f t="shared" si="15"/>
        <v>3</v>
      </c>
      <c r="S96" s="23">
        <f t="shared" si="15"/>
        <v>5</v>
      </c>
      <c r="T96" s="23">
        <f t="shared" si="15"/>
        <v>5</v>
      </c>
      <c r="U96" s="23">
        <f t="shared" si="15"/>
        <v>5</v>
      </c>
      <c r="V96" s="23">
        <f t="shared" si="15"/>
        <v>5</v>
      </c>
      <c r="W96" s="23">
        <f t="shared" si="15"/>
        <v>8</v>
      </c>
      <c r="X96" s="23">
        <f t="shared" si="15"/>
        <v>8</v>
      </c>
      <c r="Y96" s="23">
        <f t="shared" si="15"/>
        <v>7</v>
      </c>
      <c r="Z96" s="23">
        <f t="shared" si="15"/>
        <v>6</v>
      </c>
      <c r="AA96" s="23">
        <f t="shared" si="15"/>
        <v>6</v>
      </c>
      <c r="AB96" s="23">
        <f t="shared" si="15"/>
        <v>6</v>
      </c>
      <c r="AC96" s="23">
        <f t="shared" si="15"/>
        <v>5</v>
      </c>
      <c r="AD96" s="23">
        <f t="shared" si="15"/>
        <v>4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57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45318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 t="s">
        <v>7</v>
      </c>
      <c r="J99" s="8" t="s">
        <v>7</v>
      </c>
      <c r="K99" s="8" t="s">
        <v>7</v>
      </c>
      <c r="L99" s="8" t="s">
        <v>7</v>
      </c>
      <c r="M99" s="8" t="s">
        <v>7</v>
      </c>
      <c r="N99" s="8" t="s">
        <v>7</v>
      </c>
      <c r="O99" s="8" t="s">
        <v>7</v>
      </c>
      <c r="P99" s="8" t="s">
        <v>7</v>
      </c>
      <c r="Q99" s="8" t="s">
        <v>7</v>
      </c>
      <c r="R99" s="8" t="s">
        <v>7</v>
      </c>
      <c r="S99" s="8" t="s">
        <v>7</v>
      </c>
      <c r="T99" s="8" t="s">
        <v>7</v>
      </c>
      <c r="U99" s="8" t="s">
        <v>7</v>
      </c>
      <c r="V99" s="8" t="s">
        <v>7</v>
      </c>
      <c r="W99" s="8" t="s">
        <v>7</v>
      </c>
      <c r="X99" s="8" t="s">
        <v>7</v>
      </c>
      <c r="Y99" s="8" t="s">
        <v>7</v>
      </c>
      <c r="Z99" s="8" t="s">
        <v>7</v>
      </c>
      <c r="AA99" s="8" t="s">
        <v>7</v>
      </c>
      <c r="AB99" s="8" t="s">
        <v>7</v>
      </c>
      <c r="AC99" s="8" t="s">
        <v>7</v>
      </c>
      <c r="AD99" s="8" t="s">
        <v>7</v>
      </c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X194</v>
      </c>
      <c r="C100" s="19" t="str">
        <f>IF(ISNA(VLOOKUP(B100,Personal!$A$2:$D$21,2,FALSE)),,VLOOKUP(B100,Personal!$A$2:$D$21,2,FALSE))</f>
        <v>Yeray Romero</v>
      </c>
      <c r="D100" s="19" t="str">
        <f>IF(ISNA(VLOOKUP(B100,Personal!$A$2:$D$23,3,FALSE)),,VLOOKUP(B100,Personal!$A$2:$D$32,3,FALSE))</f>
        <v>Comercial</v>
      </c>
      <c r="E100" s="8"/>
      <c r="F100" s="8"/>
      <c r="G100" s="8"/>
      <c r="H100" s="8"/>
      <c r="I100" s="8"/>
      <c r="J100" s="8"/>
      <c r="K100" s="8"/>
      <c r="L100" s="8"/>
      <c r="M100" s="8" t="s">
        <v>15</v>
      </c>
      <c r="N100" s="8" t="s">
        <v>15</v>
      </c>
      <c r="O100" s="8" t="s">
        <v>15</v>
      </c>
      <c r="P100" s="8" t="s">
        <v>15</v>
      </c>
      <c r="Q100" s="8" t="s">
        <v>15</v>
      </c>
      <c r="R100" s="8" t="s">
        <v>15</v>
      </c>
      <c r="S100" s="8" t="s">
        <v>15</v>
      </c>
      <c r="T100" s="8" t="s">
        <v>15</v>
      </c>
      <c r="U100" s="8" t="s">
        <v>15</v>
      </c>
      <c r="V100" s="8" t="s">
        <v>15</v>
      </c>
      <c r="W100" s="8" t="s">
        <v>15</v>
      </c>
      <c r="X100" s="8" t="s">
        <v>15</v>
      </c>
      <c r="Y100" s="8" t="s">
        <v>15</v>
      </c>
      <c r="Z100" s="8" t="s">
        <v>15</v>
      </c>
      <c r="AA100" s="8" t="s">
        <v>15</v>
      </c>
      <c r="AB100" s="8" t="s">
        <v>15</v>
      </c>
      <c r="AC100" s="8" t="s">
        <v>15</v>
      </c>
      <c r="AD100" s="8" t="s">
        <v>15</v>
      </c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tr">
        <f t="shared" si="17"/>
        <v>X200</v>
      </c>
      <c r="C101" s="19" t="str">
        <f>IF(ISNA(VLOOKUP(B101,Personal!$A$2:$D$21,2,FALSE)),,VLOOKUP(B101,Personal!$A$2:$D$21,2,FALSE))</f>
        <v>Unai Ortiz</v>
      </c>
      <c r="D101" s="19" t="str">
        <f>IF(ISNA(VLOOKUP(B101,Personal!$A$2:$D$23,3,FALSE)),,VLOOKUP(B101,Personal!$A$2:$D$32,3,FALSE))</f>
        <v>SSMM</v>
      </c>
      <c r="E101" s="8"/>
      <c r="F101" s="8"/>
      <c r="G101" s="8"/>
      <c r="H101" s="8"/>
      <c r="I101" s="8">
        <v>1</v>
      </c>
      <c r="J101" s="8">
        <v>1</v>
      </c>
      <c r="K101" s="8">
        <v>1</v>
      </c>
      <c r="L101" s="8">
        <v>1</v>
      </c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/>
      <c r="T101" s="8"/>
      <c r="U101" s="8">
        <v>1</v>
      </c>
      <c r="V101" s="8">
        <v>1</v>
      </c>
      <c r="W101" s="8">
        <v>1</v>
      </c>
      <c r="X101" s="8">
        <v>1</v>
      </c>
      <c r="Y101" s="8">
        <v>1</v>
      </c>
      <c r="Z101" s="8">
        <v>1</v>
      </c>
      <c r="AA101" s="8"/>
      <c r="AB101" s="8"/>
      <c r="AC101" s="8"/>
      <c r="AD101" s="8"/>
      <c r="AE101" s="8"/>
      <c r="AF101" s="8"/>
      <c r="AG101" s="8"/>
      <c r="AH101" s="1">
        <f t="shared" si="16"/>
        <v>8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 t="s">
        <v>7</v>
      </c>
      <c r="J102" s="8" t="s">
        <v>7</v>
      </c>
      <c r="K102" s="8" t="s">
        <v>7</v>
      </c>
      <c r="L102" s="8" t="s">
        <v>7</v>
      </c>
      <c r="M102" s="8" t="s">
        <v>7</v>
      </c>
      <c r="N102" s="8" t="s">
        <v>7</v>
      </c>
      <c r="O102" s="8" t="s">
        <v>7</v>
      </c>
      <c r="P102" s="8" t="s">
        <v>7</v>
      </c>
      <c r="Q102" s="8" t="s">
        <v>7</v>
      </c>
      <c r="R102" s="8" t="s">
        <v>7</v>
      </c>
      <c r="S102" s="8" t="s">
        <v>7</v>
      </c>
      <c r="T102" s="8" t="s">
        <v>7</v>
      </c>
      <c r="U102" s="8" t="s">
        <v>7</v>
      </c>
      <c r="V102" s="8" t="s">
        <v>7</v>
      </c>
      <c r="W102" s="8" t="s">
        <v>7</v>
      </c>
      <c r="X102" s="8" t="s">
        <v>7</v>
      </c>
      <c r="Y102" s="8" t="s">
        <v>7</v>
      </c>
      <c r="Z102" s="8" t="s">
        <v>7</v>
      </c>
      <c r="AA102" s="8" t="s">
        <v>7</v>
      </c>
      <c r="AB102" s="8" t="s">
        <v>7</v>
      </c>
      <c r="AC102" s="8" t="s">
        <v>7</v>
      </c>
      <c r="AD102" s="8" t="s">
        <v>7</v>
      </c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 t="str">
        <f t="shared" si="17"/>
        <v>X211</v>
      </c>
      <c r="C103" s="19">
        <f>IF(ISNA(VLOOKUP(B103,Personal!$A$2:$D$21,2,FALSE)),,VLOOKUP(B103,Personal!$A$2:$D$21,2,FALSE))</f>
        <v>0</v>
      </c>
      <c r="D103" s="19">
        <f>IF(ISNA(VLOOKUP(B103,Personal!$A$2:$D$23,3,FALSE)),,VLOOKUP(B103,Personal!$A$2:$D$32,3,FALSE))</f>
        <v>0</v>
      </c>
      <c r="E103" s="8"/>
      <c r="F103" s="8"/>
      <c r="G103" s="8"/>
      <c r="H103" s="8">
        <v>1</v>
      </c>
      <c r="I103" s="8">
        <v>1</v>
      </c>
      <c r="J103" s="8">
        <v>1</v>
      </c>
      <c r="K103" s="8">
        <v>1</v>
      </c>
      <c r="L103" s="8">
        <v>1</v>
      </c>
      <c r="M103" s="8">
        <v>1</v>
      </c>
      <c r="N103" s="8">
        <v>1</v>
      </c>
      <c r="O103" s="8">
        <v>1</v>
      </c>
      <c r="P103" s="8">
        <v>1</v>
      </c>
      <c r="Q103" s="8"/>
      <c r="R103" s="8"/>
      <c r="S103" s="8">
        <v>1</v>
      </c>
      <c r="T103" s="8">
        <v>1</v>
      </c>
      <c r="U103" s="8">
        <v>1</v>
      </c>
      <c r="V103" s="8">
        <v>1</v>
      </c>
      <c r="W103" s="8">
        <v>1</v>
      </c>
      <c r="X103" s="8">
        <v>1</v>
      </c>
      <c r="Y103" s="8">
        <v>1</v>
      </c>
      <c r="Z103" s="8"/>
      <c r="AA103" s="8"/>
      <c r="AB103" s="8"/>
      <c r="AC103" s="8"/>
      <c r="AD103" s="8"/>
      <c r="AE103" s="8"/>
      <c r="AF103" s="8"/>
      <c r="AG103" s="8"/>
      <c r="AH103" s="1">
        <f t="shared" si="16"/>
        <v>8</v>
      </c>
      <c r="AI103" s="1"/>
    </row>
    <row r="104" spans="1:35" ht="15.75" customHeight="1" x14ac:dyDescent="0.15">
      <c r="A104" s="10"/>
      <c r="B104" s="18" t="str">
        <f t="shared" si="17"/>
        <v>X212</v>
      </c>
      <c r="C104" s="19" t="str">
        <f>IF(ISNA(VLOOKUP(B104,Personal!$A$2:$D$21,2,FALSE)),,VLOOKUP(B104,Personal!$A$2:$D$21,2,FALSE))</f>
        <v>Gustavo Diaz</v>
      </c>
      <c r="D104" s="19" t="str">
        <f>IF(ISNA(VLOOKUP(B104,Personal!$A$2:$D$23,3,FALSE)),,VLOOKUP(B104,Personal!$A$2:$D$32,3,FALSE))</f>
        <v>UUCC</v>
      </c>
      <c r="E104" s="8"/>
      <c r="F104" s="8"/>
      <c r="G104" s="8"/>
      <c r="H104" s="8"/>
      <c r="I104" s="8" t="s">
        <v>7</v>
      </c>
      <c r="J104" s="8" t="s">
        <v>7</v>
      </c>
      <c r="K104" s="8" t="s">
        <v>7</v>
      </c>
      <c r="L104" s="8" t="s">
        <v>7</v>
      </c>
      <c r="M104" s="8" t="s">
        <v>7</v>
      </c>
      <c r="N104" s="8" t="s">
        <v>7</v>
      </c>
      <c r="O104" s="8" t="s">
        <v>7</v>
      </c>
      <c r="P104" s="8" t="s">
        <v>7</v>
      </c>
      <c r="Q104" s="8" t="s">
        <v>7</v>
      </c>
      <c r="R104" s="8" t="s">
        <v>7</v>
      </c>
      <c r="S104" s="8" t="s">
        <v>7</v>
      </c>
      <c r="T104" s="8" t="s">
        <v>7</v>
      </c>
      <c r="U104" s="8" t="s">
        <v>7</v>
      </c>
      <c r="V104" s="8" t="s">
        <v>7</v>
      </c>
      <c r="W104" s="8" t="s">
        <v>7</v>
      </c>
      <c r="X104" s="8" t="s">
        <v>7</v>
      </c>
      <c r="Y104" s="8" t="s">
        <v>7</v>
      </c>
      <c r="Z104" s="8" t="s">
        <v>7</v>
      </c>
      <c r="AA104" s="8" t="s">
        <v>7</v>
      </c>
      <c r="AB104" s="8" t="s">
        <v>7</v>
      </c>
      <c r="AC104" s="8" t="s">
        <v>7</v>
      </c>
      <c r="AD104" s="8" t="s">
        <v>7</v>
      </c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 t="str">
        <f t="shared" si="17"/>
        <v>X214</v>
      </c>
      <c r="C105" s="19" t="str">
        <f>IF(ISNA(VLOOKUP(B105,Personal!$A$2:$D$21,2,FALSE)),,VLOOKUP(B105,Personal!$A$2:$D$21,2,FALSE))</f>
        <v>Iker Marcos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>
        <v>1</v>
      </c>
      <c r="T105" s="8">
        <v>1</v>
      </c>
      <c r="U105" s="8"/>
      <c r="V105" s="8"/>
      <c r="W105" s="8">
        <v>1</v>
      </c>
      <c r="X105" s="8">
        <v>1</v>
      </c>
      <c r="Y105" s="8">
        <v>1</v>
      </c>
      <c r="Z105" s="8">
        <v>1</v>
      </c>
      <c r="AA105" s="8">
        <v>1</v>
      </c>
      <c r="AB105" s="8">
        <v>1</v>
      </c>
      <c r="AC105" s="8">
        <v>1</v>
      </c>
      <c r="AD105" s="8">
        <v>1</v>
      </c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tr">
        <f t="shared" si="17"/>
        <v>X216</v>
      </c>
      <c r="C106" s="19" t="str">
        <f>IF(ISNA(VLOOKUP(B106,Personal!$A$2:$D$21,2,FALSE)),,VLOOKUP(B106,Personal!$A$2:$D$21,2,FALSE))</f>
        <v>Andrew Vera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 t="s">
        <v>21</v>
      </c>
      <c r="J106" s="8" t="s">
        <v>21</v>
      </c>
      <c r="K106" s="8" t="s">
        <v>21</v>
      </c>
      <c r="L106" s="8" t="s">
        <v>21</v>
      </c>
      <c r="M106" s="8" t="s">
        <v>21</v>
      </c>
      <c r="N106" s="8" t="s">
        <v>21</v>
      </c>
      <c r="O106" s="8" t="s">
        <v>21</v>
      </c>
      <c r="P106" s="8" t="s">
        <v>21</v>
      </c>
      <c r="Q106" s="8" t="s">
        <v>21</v>
      </c>
      <c r="R106" s="8" t="s">
        <v>21</v>
      </c>
      <c r="S106" s="8" t="s">
        <v>21</v>
      </c>
      <c r="T106" s="8" t="s">
        <v>21</v>
      </c>
      <c r="U106" s="8" t="s">
        <v>21</v>
      </c>
      <c r="V106" s="8" t="s">
        <v>21</v>
      </c>
      <c r="W106" s="8" t="s">
        <v>21</v>
      </c>
      <c r="X106" s="8" t="s">
        <v>21</v>
      </c>
      <c r="Y106" s="8" t="s">
        <v>21</v>
      </c>
      <c r="Z106" s="8" t="s">
        <v>21</v>
      </c>
      <c r="AA106" s="8" t="s">
        <v>21</v>
      </c>
      <c r="AB106" s="8" t="s">
        <v>21</v>
      </c>
      <c r="AC106" s="8" t="s">
        <v>21</v>
      </c>
      <c r="AD106" s="8" t="s">
        <v>21</v>
      </c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 t="str">
        <f t="shared" si="17"/>
        <v>XM11</v>
      </c>
      <c r="C107" s="19" t="s">
        <v>91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>
        <v>1</v>
      </c>
      <c r="I107" s="8">
        <v>1</v>
      </c>
      <c r="J107" s="8">
        <v>1</v>
      </c>
      <c r="K107" s="8">
        <v>1</v>
      </c>
      <c r="L107" s="8">
        <v>1</v>
      </c>
      <c r="M107" s="8">
        <v>1</v>
      </c>
      <c r="N107" s="8">
        <v>1</v>
      </c>
      <c r="O107" s="8">
        <v>1</v>
      </c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4</v>
      </c>
      <c r="AI107" s="1"/>
    </row>
    <row r="108" spans="1:35" ht="15.75" customHeight="1" x14ac:dyDescent="0.15">
      <c r="A108" s="10"/>
      <c r="B108" s="18" t="str">
        <f t="shared" si="17"/>
        <v>XM12</v>
      </c>
      <c r="C108" s="19" t="s">
        <v>92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>
        <v>1</v>
      </c>
      <c r="N108" s="59">
        <v>1</v>
      </c>
      <c r="O108" s="59">
        <v>1</v>
      </c>
      <c r="P108" s="59">
        <v>1</v>
      </c>
      <c r="Q108" s="59">
        <v>1</v>
      </c>
      <c r="R108" s="59">
        <v>1</v>
      </c>
      <c r="S108" s="59"/>
      <c r="T108" s="59"/>
      <c r="U108" s="59">
        <v>1</v>
      </c>
      <c r="V108" s="59">
        <v>1</v>
      </c>
      <c r="W108" s="59">
        <v>1</v>
      </c>
      <c r="X108" s="59">
        <v>1</v>
      </c>
      <c r="Y108" s="59">
        <v>1</v>
      </c>
      <c r="Z108" s="59">
        <v>1</v>
      </c>
      <c r="AA108" s="59">
        <v>1</v>
      </c>
      <c r="AB108" s="59">
        <v>1</v>
      </c>
      <c r="AC108" s="59">
        <v>1</v>
      </c>
      <c r="AD108" s="59">
        <v>1</v>
      </c>
      <c r="AE108" s="59"/>
      <c r="AF108" s="60"/>
      <c r="AG108" s="61"/>
      <c r="AH108" s="1">
        <f t="shared" si="16"/>
        <v>8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 t="str">
        <f t="shared" si="17"/>
        <v>S78</v>
      </c>
      <c r="C111" s="19" t="str">
        <f>IF(ISNA(VLOOKUP(B111,Personal!$A$2:$D$21,2,FALSE)),,VLOOKUP(B111,Personal!$A$2:$D$21,2,FALSE))</f>
        <v>Julio Cesar Risquez</v>
      </c>
      <c r="D111" s="19" t="str">
        <f>IF(ISNA(VLOOKUP(B111,Personal!$A$2:$D$23,3,FALSE)),,VLOOKUP(B111,Personal!$A$2:$D$32,3,FALSE))</f>
        <v>Area Manager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2</v>
      </c>
      <c r="I115" s="23">
        <f t="shared" si="18"/>
        <v>3</v>
      </c>
      <c r="J115" s="23">
        <f t="shared" si="18"/>
        <v>3</v>
      </c>
      <c r="K115" s="23">
        <f t="shared" si="18"/>
        <v>3</v>
      </c>
      <c r="L115" s="23">
        <f t="shared" si="18"/>
        <v>3</v>
      </c>
      <c r="M115" s="23">
        <f t="shared" si="18"/>
        <v>5</v>
      </c>
      <c r="N115" s="23">
        <f t="shared" si="18"/>
        <v>5</v>
      </c>
      <c r="O115" s="23">
        <f t="shared" si="18"/>
        <v>5</v>
      </c>
      <c r="P115" s="23">
        <f t="shared" si="18"/>
        <v>4</v>
      </c>
      <c r="Q115" s="23">
        <f t="shared" si="18"/>
        <v>3</v>
      </c>
      <c r="R115" s="23">
        <f t="shared" si="18"/>
        <v>3</v>
      </c>
      <c r="S115" s="23">
        <f t="shared" si="18"/>
        <v>2</v>
      </c>
      <c r="T115" s="23">
        <f t="shared" si="18"/>
        <v>2</v>
      </c>
      <c r="U115" s="23">
        <f t="shared" si="18"/>
        <v>3</v>
      </c>
      <c r="V115" s="23">
        <f t="shared" si="18"/>
        <v>3</v>
      </c>
      <c r="W115" s="23">
        <f t="shared" si="18"/>
        <v>4</v>
      </c>
      <c r="X115" s="23">
        <f t="shared" si="18"/>
        <v>4</v>
      </c>
      <c r="Y115" s="23">
        <f t="shared" si="18"/>
        <v>4</v>
      </c>
      <c r="Z115" s="23">
        <f t="shared" si="18"/>
        <v>3</v>
      </c>
      <c r="AA115" s="23">
        <f t="shared" si="18"/>
        <v>2</v>
      </c>
      <c r="AB115" s="23">
        <f t="shared" si="18"/>
        <v>2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36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45319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X194</v>
      </c>
      <c r="C119" s="19" t="str">
        <f>IF(ISNA(VLOOKUP(B119,Personal!$A$2:$D$21,2,FALSE)),,VLOOKUP(B119,Personal!$A$2:$D$21,2,FALSE))</f>
        <v>Yeray Romero</v>
      </c>
      <c r="D119" s="19" t="str">
        <f>IF(ISNA(VLOOKUP(B119,Personal!$A$2:$D$23,3,FALSE)),,VLOOKUP(B119,Personal!$A$2:$D$32,3,FALSE))</f>
        <v>Comercial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X200</v>
      </c>
      <c r="C120" s="19" t="str">
        <f>IF(ISNA(VLOOKUP(B120,Personal!$A$2:$D$21,2,FALSE)),,VLOOKUP(B120,Personal!$A$2:$D$21,2,FALSE))</f>
        <v>Unai Ortiz</v>
      </c>
      <c r="D120" s="19" t="str">
        <f>IF(ISNA(VLOOKUP(B120,Personal!$A$2:$D$23,3,FALSE)),,VLOOKUP(B120,Personal!$A$2:$D$32,3,FALSE))</f>
        <v>SSMM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X211</v>
      </c>
      <c r="C122" s="19">
        <f>IF(ISNA(VLOOKUP(B122,Personal!$A$2:$D$21,2,FALSE)),,VLOOKUP(B122,Personal!$A$2:$D$21,2,FALSE))</f>
        <v>0</v>
      </c>
      <c r="D122" s="19">
        <f>IF(ISNA(VLOOKUP(B122,Personal!$A$2:$D$23,3,FALSE)),,VLOOKUP(B122,Personal!$A$2:$D$32,3,FALSE))</f>
        <v>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X212</v>
      </c>
      <c r="C123" s="19" t="str">
        <f>IF(ISNA(VLOOKUP(B123,Personal!$A$2:$D$21,2,FALSE)),,VLOOKUP(B123,Personal!$A$2:$D$21,2,FALSE))</f>
        <v>Gustavo Diaz</v>
      </c>
      <c r="D123" s="19" t="str">
        <f>IF(ISNA(VLOOKUP(B123,Personal!$A$2:$D$23,3,FALSE)),,VLOOKUP(B123,Personal!$A$2:$D$32,3,FALSE))</f>
        <v>UUCC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X214</v>
      </c>
      <c r="C124" s="19" t="str">
        <f>IF(ISNA(VLOOKUP(B124,Personal!$A$2:$D$21,2,FALSE)),,VLOOKUP(B124,Personal!$A$2:$D$21,2,FALSE))</f>
        <v>Iker Marcos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X216</v>
      </c>
      <c r="C125" s="19" t="str">
        <f>IF(ISNA(VLOOKUP(B125,Personal!$A$2:$D$21,2,FALSE)),,VLOOKUP(B125,Personal!$A$2:$D$21,2,FALSE))</f>
        <v>Andrew Vera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XM11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 t="str">
        <f t="shared" si="20"/>
        <v>XM12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 t="str">
        <f t="shared" si="20"/>
        <v>S78</v>
      </c>
      <c r="C130" s="19" t="str">
        <f>IF(ISNA(VLOOKUP(B130,Personal!$A$2:$D$21,2,FALSE)),,VLOOKUP(B130,Personal!$A$2:$D$21,2,FALSE))</f>
        <v>Julio Cesar Risquez</v>
      </c>
      <c r="D130" s="19" t="str">
        <f>IF(ISNA(VLOOKUP(B130,Personal!$A$2:$D$23,3,FALSE)),,VLOOKUP(B130,Personal!$A$2:$D$32,3,FALSE))</f>
        <v>Area Manager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cnvBt2o+jN2GvMGiVHsoWBGv+7eORTEtAH4songKmbU3ZQomNjbsl2rmg172VWLkpeeBKEkAT6AhJuVcn4OE7A==" saltValue="p/tXmeWFfyXYJ/r8INyecw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4 E9:H10 E11:P11 S9:AG9 E17:H19 AE17:AG19 E6:AG8 E5:L5 AE5:AG5 E14:AG16 E12:H13 AE10:AG13" name="Rango2"/>
    <protectedRange algorithmName="SHA-512" hashValue="G5FAzGJX5ML8jdfkYHQa+XaFR9QNG29PKoYkCgHl9WmXxPVaBd5PCzjSk5Uim+XS6Movcs1vrN10mr+qn1crdA==" saltValue="5PigA186qshsPexNZFi/+w==" spinCount="100000" sqref="Q11:AD11 I63:AD63 I46:AD46 I81:AD81 E36:H38 AE36:AG38 E23:AG23 E25:J25 AC25:AG25 E24:G24 Z24:AG24 E26:AG35" name="Rango2_1"/>
    <protectedRange algorithmName="SHA-512" hashValue="G5FAzGJX5ML8jdfkYHQa+XaFR9QNG29PKoYkCgHl9WmXxPVaBd5PCzjSk5Uim+XS6Movcs1vrN10mr+qn1crdA==" saltValue="5PigA186qshsPexNZFi/+w==" spinCount="100000" sqref="E46:H46 E42:AG42 S47:AD47 E47:G57 AE46:AG57 H48:AD54 H66:S66 S67:AD67 S86:AD86 H85:S85 H55:H57 E44:AG45 E43:J43 AC43:AG43" name="Rango2_2"/>
    <protectedRange algorithmName="SHA-512" hashValue="G5FAzGJX5ML8jdfkYHQa+XaFR9QNG29PKoYkCgHl9WmXxPVaBd5PCzjSk5Uim+XS6Movcs1vrN10mr+qn1crdA==" saltValue="5PigA186qshsPexNZFi/+w==" spinCount="100000" sqref="AE63:AG63 E64:AG65 E66:G66 T66:AG66 E67:R67 AE67:AG67 E61:AG61 E74:H76 AE74:AG76 E62:H63 AA62:AG62 E68:AG73" name="Rango2_3"/>
    <protectedRange algorithmName="SHA-512" hashValue="G5FAzGJX5ML8jdfkYHQa+XaFR9QNG29PKoYkCgHl9WmXxPVaBd5PCzjSk5Uim+XS6Movcs1vrN10mr+qn1crdA==" saltValue="5PigA186qshsPexNZFi/+w==" spinCount="100000" sqref="E86:R86 AE86:AG86 E85:G85 T85:AG85 E80:AG80 E82:AG84 E81:H81 AE81:AG81 E93:H95 AE93:AG95 E87:AG92" name="Rango2_4"/>
    <protectedRange algorithmName="SHA-512" hashValue="G5FAzGJX5ML8jdfkYHQa+XaFR9QNG29PKoYkCgHl9WmXxPVaBd5PCzjSk5Uim+XS6Movcs1vrN10mr+qn1crdA==" saltValue="5PigA186qshsPexNZFi/+w==" spinCount="100000" sqref="E99:H99 E102:H102 AE102:AG102 AE104:AG104 E103:AG103 E101:AG101 E104:H105 E100:L100 AE99:AG100 M105:AG105 E106:AG114" name="Rango2_5"/>
    <protectedRange algorithmName="SHA-512" hashValue="G5FAzGJX5ML8jdfkYHQa+XaFR9QNG29PKoYkCgHl9WmXxPVaBd5PCzjSk5Uim+XS6Movcs1vrN10mr+qn1crdA==" saltValue="5PigA186qshsPexNZFi/+w==" spinCount="100000" sqref="E118:AG133" name="Rango2_6"/>
    <protectedRange algorithmName="SHA-512" hashValue="G5FAzGJX5ML8jdfkYHQa+XaFR9QNG29PKoYkCgHl9WmXxPVaBd5PCzjSk5Uim+XS6Movcs1vrN10mr+qn1crdA==" saltValue="5PigA186qshsPexNZFi/+w==" spinCount="100000" sqref="I99:AD99" name="Rango2_7"/>
    <protectedRange algorithmName="SHA-512" hashValue="G5FAzGJX5ML8jdfkYHQa+XaFR9QNG29PKoYkCgHl9WmXxPVaBd5PCzjSk5Uim+XS6Movcs1vrN10mr+qn1crdA==" saltValue="5PigA186qshsPexNZFi/+w==" spinCount="100000" sqref="I102:AD102" name="Rango2_8"/>
    <protectedRange algorithmName="SHA-512" hashValue="G5FAzGJX5ML8jdfkYHQa+XaFR9QNG29PKoYkCgHl9WmXxPVaBd5PCzjSk5Uim+XS6Movcs1vrN10mr+qn1crdA==" saltValue="5PigA186qshsPexNZFi/+w==" spinCount="100000" sqref="I104:AD104" name="Rango2_9"/>
    <protectedRange algorithmName="SHA-512" hashValue="G5FAzGJX5ML8jdfkYHQa+XaFR9QNG29PKoYkCgHl9WmXxPVaBd5PCzjSk5Uim+XS6Movcs1vrN10mr+qn1crdA==" saltValue="5PigA186qshsPexNZFi/+w==" spinCount="100000" sqref="I9:R9" name="Rango2_10"/>
    <protectedRange algorithmName="SHA-512" hashValue="G5FAzGJX5ML8jdfkYHQa+XaFR9QNG29PKoYkCgHl9WmXxPVaBd5PCzjSk5Uim+XS6Movcs1vrN10mr+qn1crdA==" saltValue="5PigA186qshsPexNZFi/+w==" spinCount="100000" sqref="I10:AD10 I12:AD13" name="Rango2_11"/>
    <protectedRange algorithmName="SHA-512" hashValue="G5FAzGJX5ML8jdfkYHQa+XaFR9QNG29PKoYkCgHl9WmXxPVaBd5PCzjSk5Uim+XS6Movcs1vrN10mr+qn1crdA==" saltValue="5PigA186qshsPexNZFi/+w==" spinCount="100000" sqref="W18:AB18 I17:V19 W17:AD17 W19:AD19 I37:AB37 I56:AB56 I75:AB75 I94:AB94" name="Rango2_12"/>
    <protectedRange algorithmName="SHA-512" hashValue="G5FAzGJX5ML8jdfkYHQa+XaFR9QNG29PKoYkCgHl9WmXxPVaBd5PCzjSk5Uim+XS6Movcs1vrN10mr+qn1crdA==" saltValue="5PigA186qshsPexNZFi/+w==" spinCount="100000" sqref="I36:AD36 I38:AD38" name="Rango2_13"/>
    <protectedRange algorithmName="SHA-512" hashValue="G5FAzGJX5ML8jdfkYHQa+XaFR9QNG29PKoYkCgHl9WmXxPVaBd5PCzjSk5Uim+XS6Movcs1vrN10mr+qn1crdA==" saltValue="5PigA186qshsPexNZFi/+w==" spinCount="100000" sqref="I55:AD55 I57:AD57" name="Rango2_14"/>
    <protectedRange algorithmName="SHA-512" hashValue="G5FAzGJX5ML8jdfkYHQa+XaFR9QNG29PKoYkCgHl9WmXxPVaBd5PCzjSk5Uim+XS6Movcs1vrN10mr+qn1crdA==" saltValue="5PigA186qshsPexNZFi/+w==" spinCount="100000" sqref="I74:AD74 I76:AD76" name="Rango2_15"/>
    <protectedRange algorithmName="SHA-512" hashValue="G5FAzGJX5ML8jdfkYHQa+XaFR9QNG29PKoYkCgHl9WmXxPVaBd5PCzjSk5Uim+XS6Movcs1vrN10mr+qn1crdA==" saltValue="5PigA186qshsPexNZFi/+w==" spinCount="100000" sqref="I93:AD93 I95:AD95" name="Rango2_16"/>
    <protectedRange algorithmName="SHA-512" hashValue="G5FAzGJX5ML8jdfkYHQa+XaFR9QNG29PKoYkCgHl9WmXxPVaBd5PCzjSk5Uim+XS6Movcs1vrN10mr+qn1crdA==" saltValue="5PigA186qshsPexNZFi/+w==" spinCount="100000" sqref="M5:AD5" name="Rango2_17"/>
    <protectedRange algorithmName="SHA-512" hashValue="G5FAzGJX5ML8jdfkYHQa+XaFR9QNG29PKoYkCgHl9WmXxPVaBd5PCzjSk5Uim+XS6Movcs1vrN10mr+qn1crdA==" saltValue="5PigA186qshsPexNZFi/+w==" spinCount="100000" sqref="K25:AB25 H24:Y24" name="Rango2_18"/>
    <protectedRange algorithmName="SHA-512" hashValue="G5FAzGJX5ML8jdfkYHQa+XaFR9QNG29PKoYkCgHl9WmXxPVaBd5PCzjSk5Uim+XS6Movcs1vrN10mr+qn1crdA==" saltValue="5PigA186qshsPexNZFi/+w==" spinCount="100000" sqref="K43:AB43" name="Rango2_19"/>
    <protectedRange algorithmName="SHA-512" hashValue="G5FAzGJX5ML8jdfkYHQa+XaFR9QNG29PKoYkCgHl9WmXxPVaBd5PCzjSk5Uim+XS6Movcs1vrN10mr+qn1crdA==" saltValue="5PigA186qshsPexNZFi/+w==" spinCount="100000" sqref="I62:Z62" name="Rango2_20"/>
    <protectedRange algorithmName="SHA-512" hashValue="G5FAzGJX5ML8jdfkYHQa+XaFR9QNG29PKoYkCgHl9WmXxPVaBd5PCzjSk5Uim+XS6Movcs1vrN10mr+qn1crdA==" saltValue="5PigA186qshsPexNZFi/+w==" spinCount="100000" sqref="M100:AD100" name="Rango2_21"/>
  </protectedRanges>
  <conditionalFormatting sqref="E20:AG20 E39:AG39 E58:AG58 E77:AG77 E96:AG96 E115:AG115 E134:AG134">
    <cfRule type="colorScale" priority="998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H17 AE17:AG17 I14:AG16 AE13:AG13">
    <cfRule type="expression" dxfId="21594" priority="710">
      <formula>$C$21="F"</formula>
    </cfRule>
  </conditionalFormatting>
  <conditionalFormatting sqref="E4:AG4 E9:H10 E47:G47 S47:AG47 E48:AG50 AE10:AG10 AF9:AG9 E17:H19 AE17:AG19 E6:AG8 E5:L5 AE5:AG5 E14:AG16 I18:Z18 E13:H13 AE13:AG13">
    <cfRule type="expression" dxfId="21593" priority="712">
      <formula>$C$2="F"</formula>
    </cfRule>
  </conditionalFormatting>
  <conditionalFormatting sqref="E4:AG4 E9:H10 E47:G47 S47:AG47 E48:AG50 AE10:AG10 AF9:AG9 E17:H19 AE17:AG19 E6:AG8 E5:L5 AE5:AG5 E14:AG16 I18:Z18 E13:H13 AE13:AG13">
    <cfRule type="expression" dxfId="21592" priority="713">
      <formula>$D4="Facturacion"</formula>
    </cfRule>
  </conditionalFormatting>
  <conditionalFormatting sqref="E4:AG4 E9:H10 E47:G47 S47:AG47 E48:AG50 AE10:AG10 AF9:AG9 E17:H19 AE17:AG19 E6:AG8 E5:L5 AE5:AG5 E14:AG16 I18:Z18 E13:H13 AE13:AG13">
    <cfRule type="expression" dxfId="21591" priority="714">
      <formula>$D4="Specialist"</formula>
    </cfRule>
  </conditionalFormatting>
  <conditionalFormatting sqref="E4:AG4 E9:H10 E47:G47 S47:AG47 E48:AG50 AE10:AG10 AF9:AG9 E17:H19 AE17:AG19 E6:AG8 E5:L5 AE5:AG5 E14:AG16 I18:Z18 E13:H13 AE13:AG13">
    <cfRule type="cellIs" dxfId="21590" priority="715" operator="equal">
      <formula>1</formula>
    </cfRule>
  </conditionalFormatting>
  <conditionalFormatting sqref="E4:AG4 E9:H10 E47:G47 S47:AG47 E48:AG50 AE10:AG10 AF9:AG9 E17:H19 AE17:AG19 E6:AG8 E5:L5 AE5:AG5 E14:AG16 I18:Z18 E13:H13 AE13:AG13">
    <cfRule type="expression" dxfId="21589" priority="716">
      <formula>$D4="SSMM"</formula>
    </cfRule>
  </conditionalFormatting>
  <conditionalFormatting sqref="E4:AG4 E9:H10 E47:G47 S47:AG47 E48:AG50 AE10:AG10 AF9:AG9 E17:H19 AE17:AG19 E6:AG8 E5:L5 AE5:AG5 E14:AG16 I18:Z18 E13:H13 AE13:AG13">
    <cfRule type="cellIs" dxfId="21588" priority="717" operator="equal">
      <formula>"F"</formula>
    </cfRule>
  </conditionalFormatting>
  <conditionalFormatting sqref="E11:P11 E12:H12 AE11:AG12">
    <cfRule type="expression" dxfId="21587" priority="701">
      <formula>$C$2="F"</formula>
    </cfRule>
  </conditionalFormatting>
  <conditionalFormatting sqref="E11:P11 E12:H12 AE11:AG12">
    <cfRule type="expression" dxfId="21586" priority="702">
      <formula>$D11="Facturacion"</formula>
    </cfRule>
  </conditionalFormatting>
  <conditionalFormatting sqref="E11:P11 E12:H12 AE11:AG12">
    <cfRule type="expression" dxfId="21585" priority="703">
      <formula>$D11="Specialist"</formula>
    </cfRule>
  </conditionalFormatting>
  <conditionalFormatting sqref="E11:P11 E12:H12 AE11:AG12">
    <cfRule type="cellIs" dxfId="21584" priority="704" operator="equal">
      <formula>1</formula>
    </cfRule>
  </conditionalFormatting>
  <conditionalFormatting sqref="E11:P11 E12:H12 AE11:AG12">
    <cfRule type="expression" dxfId="21583" priority="705">
      <formula>$D11="SSMM"</formula>
    </cfRule>
  </conditionalFormatting>
  <conditionalFormatting sqref="E11:P11 E12:H12 AE11:AG12">
    <cfRule type="cellIs" dxfId="21582" priority="706" operator="equal">
      <formula>"F"</formula>
    </cfRule>
  </conditionalFormatting>
  <conditionalFormatting sqref="E32:H36 AE36:AG36 I32:AG35">
    <cfRule type="expression" dxfId="21581" priority="692">
      <formula>$C$21="F"</formula>
    </cfRule>
  </conditionalFormatting>
  <conditionalFormatting sqref="E36:H38 AE36:AG38 E32:AG35">
    <cfRule type="expression" dxfId="21580" priority="694">
      <formula>$C$2="F"</formula>
    </cfRule>
  </conditionalFormatting>
  <conditionalFormatting sqref="E36:H38 AE36:AG38 E32:AG35">
    <cfRule type="expression" dxfId="21579" priority="695">
      <formula>$D32="Facturacion"</formula>
    </cfRule>
  </conditionalFormatting>
  <conditionalFormatting sqref="E36:H38 AE36:AG38 E32:AG35">
    <cfRule type="expression" dxfId="21578" priority="696">
      <formula>$D32="Specialist"</formula>
    </cfRule>
  </conditionalFormatting>
  <conditionalFormatting sqref="E36:H38 AE36:AG38 E32:AG35">
    <cfRule type="cellIs" dxfId="21577" priority="697" operator="equal">
      <formula>1</formula>
    </cfRule>
  </conditionalFormatting>
  <conditionalFormatting sqref="E36:H38 AE36:AG38 E32:AG35">
    <cfRule type="expression" dxfId="21576" priority="698">
      <formula>$D32="SSMM"</formula>
    </cfRule>
  </conditionalFormatting>
  <conditionalFormatting sqref="E36:H38 AE36:AG38 E32:AG35">
    <cfRule type="cellIs" dxfId="21575" priority="699" operator="equal">
      <formula>"F"</formula>
    </cfRule>
  </conditionalFormatting>
  <conditionalFormatting sqref="AE23:AG23 E23:P23 E24:G24 AE27:AG27 E27:P27 E26:AG26 E25:J25 AC25:AG25 Z24:AG24 E28:AG31">
    <cfRule type="expression" dxfId="21574" priority="683">
      <formula>$C$2="F"</formula>
    </cfRule>
  </conditionalFormatting>
  <conditionalFormatting sqref="AE23:AG23 E23:P23 E24:G24 AE27:AG27 E27:P27 E26:AG26 E25:J25 AC25:AG25 Z24:AG24 E28:AG31">
    <cfRule type="expression" dxfId="21573" priority="684">
      <formula>$D23="Facturacion"</formula>
    </cfRule>
  </conditionalFormatting>
  <conditionalFormatting sqref="AE23:AG23 E23:P23 E24:G24 AE27:AG27 E27:P27 E26:AG26 E25:J25 AC25:AG25 Z24:AG24 E28:AG31">
    <cfRule type="expression" dxfId="21572" priority="685">
      <formula>$D23="Specialist"</formula>
    </cfRule>
  </conditionalFormatting>
  <conditionalFormatting sqref="AE23:AG23 E23:P23 E24:G24 AE27:AG27 E27:P27 E26:AG26 E25:J25 AC25:AG25 Z24:AG24 E28:AG31">
    <cfRule type="cellIs" dxfId="21571" priority="686" operator="equal">
      <formula>1</formula>
    </cfRule>
  </conditionalFormatting>
  <conditionalFormatting sqref="AE23:AG23 E23:P23 E24:G24 AE27:AG27 E27:P27 E26:AG26 E25:J25 AC25:AG25 Z24:AG24 E28:AG31">
    <cfRule type="expression" dxfId="21570" priority="687">
      <formula>$D23="SSMM"</formula>
    </cfRule>
  </conditionalFormatting>
  <conditionalFormatting sqref="AE23:AG23 E23:P23 E24:G24 AE27:AG27 E27:P27 E26:AG26 E25:J25 AC25:AG25 Z24:AG24 E28:AG31">
    <cfRule type="cellIs" dxfId="21569" priority="688" operator="equal">
      <formula>"F"</formula>
    </cfRule>
  </conditionalFormatting>
  <conditionalFormatting sqref="E51:H55 I51:AG54 AE55:AG55">
    <cfRule type="expression" dxfId="21568" priority="674">
      <formula>$C$21="F"</formula>
    </cfRule>
  </conditionalFormatting>
  <conditionalFormatting sqref="E51:AG54 E55:H57 AE55:AG57">
    <cfRule type="expression" dxfId="21567" priority="676">
      <formula>$C$2="F"</formula>
    </cfRule>
  </conditionalFormatting>
  <conditionalFormatting sqref="E51:AG54 E55:H57 AE55:AG57">
    <cfRule type="expression" dxfId="21566" priority="677">
      <formula>$D51="Facturacion"</formula>
    </cfRule>
  </conditionalFormatting>
  <conditionalFormatting sqref="E51:AG54 E55:H57 AE55:AG57">
    <cfRule type="expression" dxfId="21565" priority="678">
      <formula>$D51="Specialist"</formula>
    </cfRule>
  </conditionalFormatting>
  <conditionalFormatting sqref="E51:AG54 E55:H57 AE55:AG57">
    <cfRule type="cellIs" dxfId="21564" priority="679" operator="equal">
      <formula>1</formula>
    </cfRule>
  </conditionalFormatting>
  <conditionalFormatting sqref="E51:AG54 E55:H57 AE55:AG57">
    <cfRule type="expression" dxfId="21563" priority="680">
      <formula>$D51="SSMM"</formula>
    </cfRule>
  </conditionalFormatting>
  <conditionalFormatting sqref="E51:AG54 E55:H57 AE55:AG57">
    <cfRule type="cellIs" dxfId="21562" priority="681" operator="equal">
      <formula>"F"</formula>
    </cfRule>
  </conditionalFormatting>
  <conditionalFormatting sqref="E46:H46 AE46:AG46 E42:AG42 E44:AG45 E43:J43 AC43:AG43">
    <cfRule type="expression" dxfId="21561" priority="665">
      <formula>$C$2="F"</formula>
    </cfRule>
  </conditionalFormatting>
  <conditionalFormatting sqref="E46:H46 AE46:AG46 E42:AG42 E44:AG45 E43:J43 AC43:AG43">
    <cfRule type="expression" dxfId="21560" priority="666">
      <formula>$D42="Facturacion"</formula>
    </cfRule>
  </conditionalFormatting>
  <conditionalFormatting sqref="E46:H46 AE46:AG46 E42:AG42 E44:AG45 E43:J43 AC43:AG43">
    <cfRule type="expression" dxfId="21559" priority="667">
      <formula>$D42="Specialist"</formula>
    </cfRule>
  </conditionalFormatting>
  <conditionalFormatting sqref="E46:H46 AE46:AG46 E42:AG42 E44:AG45 E43:J43 AC43:AG43">
    <cfRule type="cellIs" dxfId="21558" priority="668" operator="equal">
      <formula>1</formula>
    </cfRule>
  </conditionalFormatting>
  <conditionalFormatting sqref="E46:H46 AE46:AG46 E42:AG42 E44:AG45 E43:J43 AC43:AG43">
    <cfRule type="expression" dxfId="21557" priority="669">
      <formula>$D42="SSMM"</formula>
    </cfRule>
  </conditionalFormatting>
  <conditionalFormatting sqref="E46:H46 AE46:AG46 E42:AG42 E44:AG45 E43:J43 AC43:AG43">
    <cfRule type="cellIs" dxfId="21556" priority="670" operator="equal">
      <formula>"F"</formula>
    </cfRule>
  </conditionalFormatting>
  <conditionalFormatting sqref="E70:H74 AE74:AG74 I70:AG73">
    <cfRule type="expression" dxfId="21555" priority="656">
      <formula>$C$21="F"</formula>
    </cfRule>
  </conditionalFormatting>
  <conditionalFormatting sqref="E74:H76 AE74:AG76 E70:AG73">
    <cfRule type="expression" dxfId="21554" priority="658">
      <formula>$C$2="F"</formula>
    </cfRule>
  </conditionalFormatting>
  <conditionalFormatting sqref="E74:H76 AE74:AG76 E70:AG73">
    <cfRule type="expression" dxfId="21553" priority="659">
      <formula>$D70="Facturacion"</formula>
    </cfRule>
  </conditionalFormatting>
  <conditionalFormatting sqref="E74:H76 AE74:AG76 E70:AG73">
    <cfRule type="expression" dxfId="21552" priority="660">
      <formula>$D70="Specialist"</formula>
    </cfRule>
  </conditionalFormatting>
  <conditionalFormatting sqref="E74:H76 AE74:AG76 E70:AG73">
    <cfRule type="cellIs" dxfId="21551" priority="661" operator="equal">
      <formula>1</formula>
    </cfRule>
  </conditionalFormatting>
  <conditionalFormatting sqref="E74:H76 AE74:AG76 E70:AG73">
    <cfRule type="expression" dxfId="21550" priority="662">
      <formula>$D70="SSMM"</formula>
    </cfRule>
  </conditionalFormatting>
  <conditionalFormatting sqref="E74:H76 AE74:AG76 E70:AG73">
    <cfRule type="cellIs" dxfId="21549" priority="663" operator="equal">
      <formula>"F"</formula>
    </cfRule>
  </conditionalFormatting>
  <conditionalFormatting sqref="AE63:AG63 E64:AG65 E66:G66 T66:AG66 E67:R67 AE67:AG67 E61:AG61 E62:H63 AA62:AG62 E68:AG69">
    <cfRule type="expression" dxfId="21548" priority="647">
      <formula>$C$2="F"</formula>
    </cfRule>
  </conditionalFormatting>
  <conditionalFormatting sqref="AE63:AG63 E64:AG65 E66:G66 T66:AG66 E67:R67 AE67:AG67 E61:AG61 E62:H63 AA62:AG62 E68:AG69">
    <cfRule type="expression" dxfId="21547" priority="648">
      <formula>$D61="Facturacion"</formula>
    </cfRule>
  </conditionalFormatting>
  <conditionalFormatting sqref="AE63:AG63 E64:AG65 E66:G66 T66:AG66 E67:R67 AE67:AG67 E61:AG61 E62:H63 AA62:AG62 E68:AG69">
    <cfRule type="expression" dxfId="21546" priority="649">
      <formula>$D61="Specialist"</formula>
    </cfRule>
  </conditionalFormatting>
  <conditionalFormatting sqref="AE63:AG63 E64:AG65 E66:G66 T66:AG66 E67:R67 AE67:AG67 E61:AG61 E62:H63 AA62:AG62 E68:AG69">
    <cfRule type="cellIs" dxfId="21545" priority="650" operator="equal">
      <formula>1</formula>
    </cfRule>
  </conditionalFormatting>
  <conditionalFormatting sqref="AE63:AG63 E64:AG65 E66:G66 T66:AG66 E67:R67 AE67:AG67 E61:AG61 E62:H63 AA62:AG62 E68:AG69">
    <cfRule type="expression" dxfId="21544" priority="651">
      <formula>$D61="SSMM"</formula>
    </cfRule>
  </conditionalFormatting>
  <conditionalFormatting sqref="AE63:AG63 E64:AG65 E66:G66 T66:AG66 E67:R67 AE67:AG67 E61:AG61 E62:H63 AA62:AG62 E68:AG69">
    <cfRule type="cellIs" dxfId="21543" priority="652" operator="equal">
      <formula>"F"</formula>
    </cfRule>
  </conditionalFormatting>
  <conditionalFormatting sqref="E89:H93 AE93:AG93 I89:AG92">
    <cfRule type="expression" dxfId="21542" priority="638">
      <formula>$C$21="F"</formula>
    </cfRule>
  </conditionalFormatting>
  <conditionalFormatting sqref="E93:H95 AE93:AG95 E89:AG92">
    <cfRule type="expression" dxfId="21541" priority="640">
      <formula>$C$2="F"</formula>
    </cfRule>
  </conditionalFormatting>
  <conditionalFormatting sqref="E93:H95 AE93:AG95 E89:AG92">
    <cfRule type="expression" dxfId="21540" priority="641">
      <formula>$D89="Facturacion"</formula>
    </cfRule>
  </conditionalFormatting>
  <conditionalFormatting sqref="E93:H95 AE93:AG95 E89:AG92">
    <cfRule type="expression" dxfId="21539" priority="642">
      <formula>$D89="Specialist"</formula>
    </cfRule>
  </conditionalFormatting>
  <conditionalFormatting sqref="E93:H95 AE93:AG95 E89:AG92">
    <cfRule type="cellIs" dxfId="21538" priority="643" operator="equal">
      <formula>1</formula>
    </cfRule>
  </conditionalFormatting>
  <conditionalFormatting sqref="E93:H95 AE93:AG95 E89:AG92">
    <cfRule type="expression" dxfId="21537" priority="644">
      <formula>$D89="SSMM"</formula>
    </cfRule>
  </conditionalFormatting>
  <conditionalFormatting sqref="E93:H95 AE93:AG95 E89:AG92">
    <cfRule type="cellIs" dxfId="21536" priority="645" operator="equal">
      <formula>"F"</formula>
    </cfRule>
  </conditionalFormatting>
  <conditionalFormatting sqref="E86:R86 AE86:AG86 E85:G85 T85:AG85 E80:AG80 E82:AG84 E81:H81 AE81:AG81 E87:AG88">
    <cfRule type="expression" dxfId="21535" priority="629">
      <formula>$C$2="F"</formula>
    </cfRule>
  </conditionalFormatting>
  <conditionalFormatting sqref="E86:R86 AE86:AG86 E85:G85 T85:AG85 E80:AG80 E82:AG84 E81:H81 AE81:AG81 E87:AG88">
    <cfRule type="expression" dxfId="21534" priority="630">
      <formula>$D80="Facturacion"</formula>
    </cfRule>
  </conditionalFormatting>
  <conditionalFormatting sqref="E86:R86 AE86:AG86 E85:G85 T85:AG85 E80:AG80 E82:AG84 E81:H81 AE81:AG81 E87:AG88">
    <cfRule type="expression" dxfId="21533" priority="631">
      <formula>$D80="Specialist"</formula>
    </cfRule>
  </conditionalFormatting>
  <conditionalFormatting sqref="E86:R86 AE86:AG86 E85:G85 T85:AG85 E80:AG80 E82:AG84 E81:H81 AE81:AG81 E87:AG88">
    <cfRule type="cellIs" dxfId="21532" priority="632" operator="equal">
      <formula>1</formula>
    </cfRule>
  </conditionalFormatting>
  <conditionalFormatting sqref="E86:R86 AE86:AG86 E85:G85 T85:AG85 E80:AG80 E82:AG84 E81:H81 AE81:AG81 E87:AG88">
    <cfRule type="expression" dxfId="21531" priority="633">
      <formula>$D80="SSMM"</formula>
    </cfRule>
  </conditionalFormatting>
  <conditionalFormatting sqref="E86:R86 AE86:AG86 E85:G85 T85:AG85 E80:AG80 E82:AG84 E81:H81 AE81:AG81 E87:AG88">
    <cfRule type="cellIs" dxfId="21530" priority="634" operator="equal">
      <formula>"F"</formula>
    </cfRule>
  </conditionalFormatting>
  <conditionalFormatting sqref="I113:W113">
    <cfRule type="expression" dxfId="21529" priority="617">
      <formula>$C$78="F"</formula>
    </cfRule>
  </conditionalFormatting>
  <conditionalFormatting sqref="I113:W113">
    <cfRule type="expression" dxfId="21528" priority="618">
      <formula>$C$59="F"</formula>
    </cfRule>
  </conditionalFormatting>
  <conditionalFormatting sqref="I113:W113">
    <cfRule type="expression" dxfId="21527" priority="619">
      <formula>$C$40="F"</formula>
    </cfRule>
  </conditionalFormatting>
  <conditionalFormatting sqref="E108:H112 I108:W113 X108:AG112">
    <cfRule type="expression" dxfId="21526" priority="620">
      <formula>$C$21="F"</formula>
    </cfRule>
  </conditionalFormatting>
  <conditionalFormatting sqref="E108:AG114">
    <cfRule type="expression" dxfId="21525" priority="622">
      <formula>$C$2="F"</formula>
    </cfRule>
  </conditionalFormatting>
  <conditionalFormatting sqref="E108:AG114">
    <cfRule type="expression" dxfId="21524" priority="623">
      <formula>$D108="Facturacion"</formula>
    </cfRule>
  </conditionalFormatting>
  <conditionalFormatting sqref="E108:AG114">
    <cfRule type="expression" dxfId="21523" priority="624">
      <formula>$D108="Specialist"</formula>
    </cfRule>
  </conditionalFormatting>
  <conditionalFormatting sqref="E108:AG114">
    <cfRule type="cellIs" dxfId="21522" priority="625" operator="equal">
      <formula>1</formula>
    </cfRule>
  </conditionalFormatting>
  <conditionalFormatting sqref="E108:AG114">
    <cfRule type="expression" dxfId="21521" priority="626">
      <formula>$D108="SSMM"</formula>
    </cfRule>
  </conditionalFormatting>
  <conditionalFormatting sqref="E108:AG114">
    <cfRule type="cellIs" dxfId="21520" priority="627" operator="equal">
      <formula>"F"</formula>
    </cfRule>
  </conditionalFormatting>
  <conditionalFormatting sqref="E99:H99 E102:H102 AE102:AG102 E104:H105 AE104:AG104 E103:AG103 E101:AG101 Y105:AG105 E100:L100 AE99:AG100 E106:AG107">
    <cfRule type="expression" dxfId="21519" priority="611">
      <formula>$C$2="F"</formula>
    </cfRule>
  </conditionalFormatting>
  <conditionalFormatting sqref="E99:H99 E102:H102 AE102:AG102 E104:H105 AE104:AG104 E103:AG103 E101:AG101 Y105:AG105 E100:L100 AE99:AG100 E106:AG107">
    <cfRule type="expression" dxfId="21518" priority="612">
      <formula>$D99="Facturacion"</formula>
    </cfRule>
  </conditionalFormatting>
  <conditionalFormatting sqref="E99:H99 E102:H102 AE102:AG102 E104:H105 AE104:AG104 E103:AG103 E101:AG101 Y105:AG105 E100:L100 AE99:AG100 E106:AG107">
    <cfRule type="expression" dxfId="21517" priority="613">
      <formula>$D99="Specialist"</formula>
    </cfRule>
  </conditionalFormatting>
  <conditionalFormatting sqref="E99:H99 E102:H102 AE102:AG102 E104:H105 AE104:AG104 E103:AG103 E101:AG101 Y105:AG105 E100:L100 AE99:AG100 E106:AG107">
    <cfRule type="cellIs" dxfId="21516" priority="614" operator="equal">
      <formula>1</formula>
    </cfRule>
  </conditionalFormatting>
  <conditionalFormatting sqref="E99:H99 E102:H102 AE102:AG102 E104:H105 AE104:AG104 E103:AG103 E101:AG101 Y105:AG105 E100:L100 AE99:AG100 E106:AG107">
    <cfRule type="expression" dxfId="21515" priority="615">
      <formula>$D99="SSMM"</formula>
    </cfRule>
  </conditionalFormatting>
  <conditionalFormatting sqref="E99:H99 E102:H102 AE102:AG102 E104:H105 AE104:AG104 E103:AG103 E101:AG101 Y105:AG105 E100:L100 AE99:AG100 E106:AG107">
    <cfRule type="cellIs" dxfId="21514" priority="616" operator="equal">
      <formula>"F"</formula>
    </cfRule>
  </conditionalFormatting>
  <conditionalFormatting sqref="I132:W132">
    <cfRule type="expression" dxfId="21513" priority="599">
      <formula>$C$78="F"</formula>
    </cfRule>
  </conditionalFormatting>
  <conditionalFormatting sqref="I132:W132">
    <cfRule type="expression" dxfId="21512" priority="600">
      <formula>$C$59="F"</formula>
    </cfRule>
  </conditionalFormatting>
  <conditionalFormatting sqref="I132:W132">
    <cfRule type="expression" dxfId="21511" priority="601">
      <formula>$C$40="F"</formula>
    </cfRule>
  </conditionalFormatting>
  <conditionalFormatting sqref="E127:H131 I127:W132 X127:AG131">
    <cfRule type="expression" dxfId="21510" priority="602">
      <formula>$C$21="F"</formula>
    </cfRule>
  </conditionalFormatting>
  <conditionalFormatting sqref="E127:AG133">
    <cfRule type="expression" dxfId="21509" priority="604">
      <formula>$C$2="F"</formula>
    </cfRule>
  </conditionalFormatting>
  <conditionalFormatting sqref="E127:AG133">
    <cfRule type="expression" dxfId="21508" priority="605">
      <formula>$D127="Facturacion"</formula>
    </cfRule>
  </conditionalFormatting>
  <conditionalFormatting sqref="E127:AG133">
    <cfRule type="expression" dxfId="21507" priority="606">
      <formula>$D127="Specialist"</formula>
    </cfRule>
  </conditionalFormatting>
  <conditionalFormatting sqref="E127:AG133">
    <cfRule type="cellIs" dxfId="21506" priority="607" operator="equal">
      <formula>1</formula>
    </cfRule>
  </conditionalFormatting>
  <conditionalFormatting sqref="E127:AG133">
    <cfRule type="expression" dxfId="21505" priority="608">
      <formula>$D127="SSMM"</formula>
    </cfRule>
  </conditionalFormatting>
  <conditionalFormatting sqref="E127:AG133">
    <cfRule type="cellIs" dxfId="21504" priority="609" operator="equal">
      <formula>"F"</formula>
    </cfRule>
  </conditionalFormatting>
  <conditionalFormatting sqref="E118:AG126">
    <cfRule type="expression" dxfId="21503" priority="593">
      <formula>$C$2="F"</formula>
    </cfRule>
  </conditionalFormatting>
  <conditionalFormatting sqref="E118:AG126">
    <cfRule type="expression" dxfId="21502" priority="594">
      <formula>$D118="Facturacion"</formula>
    </cfRule>
  </conditionalFormatting>
  <conditionalFormatting sqref="E118:AG126">
    <cfRule type="expression" dxfId="21501" priority="595">
      <formula>$D118="Specialist"</formula>
    </cfRule>
  </conditionalFormatting>
  <conditionalFormatting sqref="E118:AG126">
    <cfRule type="cellIs" dxfId="21500" priority="596" operator="equal">
      <formula>1</formula>
    </cfRule>
  </conditionalFormatting>
  <conditionalFormatting sqref="E118:AG126">
    <cfRule type="expression" dxfId="21499" priority="597">
      <formula>$D118="SSMM"</formula>
    </cfRule>
  </conditionalFormatting>
  <conditionalFormatting sqref="E118:AG126">
    <cfRule type="cellIs" dxfId="21498" priority="598" operator="equal">
      <formula>"F"</formula>
    </cfRule>
  </conditionalFormatting>
  <conditionalFormatting sqref="I99:AD99">
    <cfRule type="expression" dxfId="21497" priority="586">
      <formula>$C$2="F"</formula>
    </cfRule>
  </conditionalFormatting>
  <conditionalFormatting sqref="I99:AD99">
    <cfRule type="expression" dxfId="21496" priority="587">
      <formula>$D99="Facturacion"</formula>
    </cfRule>
  </conditionalFormatting>
  <conditionalFormatting sqref="I99:AD99">
    <cfRule type="expression" dxfId="21495" priority="588">
      <formula>$D99="Specialist"</formula>
    </cfRule>
  </conditionalFormatting>
  <conditionalFormatting sqref="I99:AD99">
    <cfRule type="cellIs" dxfId="21494" priority="589" operator="equal">
      <formula>1</formula>
    </cfRule>
  </conditionalFormatting>
  <conditionalFormatting sqref="I99:AD99">
    <cfRule type="expression" dxfId="21493" priority="590">
      <formula>$D99="SSMM"</formula>
    </cfRule>
  </conditionalFormatting>
  <conditionalFormatting sqref="I99:AD99">
    <cfRule type="cellIs" dxfId="21492" priority="591" operator="equal">
      <formula>"F"</formula>
    </cfRule>
  </conditionalFormatting>
  <conditionalFormatting sqref="I99:AD99">
    <cfRule type="expression" dxfId="21491" priority="579">
      <formula>$C$2="F"</formula>
    </cfRule>
  </conditionalFormatting>
  <conditionalFormatting sqref="I99:AD99">
    <cfRule type="expression" dxfId="21490" priority="580">
      <formula>$D97="Facturacion"</formula>
    </cfRule>
  </conditionalFormatting>
  <conditionalFormatting sqref="I99:AD99">
    <cfRule type="expression" dxfId="21489" priority="581">
      <formula>$D97="Specialist"</formula>
    </cfRule>
  </conditionalFormatting>
  <conditionalFormatting sqref="I99:AD99">
    <cfRule type="cellIs" dxfId="21488" priority="582" operator="equal">
      <formula>1</formula>
    </cfRule>
  </conditionalFormatting>
  <conditionalFormatting sqref="I99:AD99">
    <cfRule type="expression" dxfId="21487" priority="583">
      <formula>$D97="SSMM"</formula>
    </cfRule>
  </conditionalFormatting>
  <conditionalFormatting sqref="I99:AD99">
    <cfRule type="cellIs" dxfId="21486" priority="584" operator="equal">
      <formula>"F"</formula>
    </cfRule>
  </conditionalFormatting>
  <conditionalFormatting sqref="I102:AD102">
    <cfRule type="expression" dxfId="21485" priority="572">
      <formula>$C$2="F"</formula>
    </cfRule>
  </conditionalFormatting>
  <conditionalFormatting sqref="I102:AD102">
    <cfRule type="expression" dxfId="21484" priority="573">
      <formula>$D102="Facturacion"</formula>
    </cfRule>
  </conditionalFormatting>
  <conditionalFormatting sqref="I102:AD102">
    <cfRule type="expression" dxfId="21483" priority="574">
      <formula>$D102="Specialist"</formula>
    </cfRule>
  </conditionalFormatting>
  <conditionalFormatting sqref="I102:AD102">
    <cfRule type="cellIs" dxfId="21482" priority="575" operator="equal">
      <formula>1</formula>
    </cfRule>
  </conditionalFormatting>
  <conditionalFormatting sqref="I102:AD102">
    <cfRule type="expression" dxfId="21481" priority="576">
      <formula>$D102="SSMM"</formula>
    </cfRule>
  </conditionalFormatting>
  <conditionalFormatting sqref="I102:AD102">
    <cfRule type="cellIs" dxfId="21480" priority="577" operator="equal">
      <formula>"F"</formula>
    </cfRule>
  </conditionalFormatting>
  <conditionalFormatting sqref="I102:AD102">
    <cfRule type="expression" dxfId="21479" priority="565">
      <formula>$C$2="F"</formula>
    </cfRule>
  </conditionalFormatting>
  <conditionalFormatting sqref="I102:AD102">
    <cfRule type="expression" dxfId="21478" priority="566">
      <formula>$D100="Facturacion"</formula>
    </cfRule>
  </conditionalFormatting>
  <conditionalFormatting sqref="I102:AD102">
    <cfRule type="expression" dxfId="21477" priority="567">
      <formula>$D100="Specialist"</formula>
    </cfRule>
  </conditionalFormatting>
  <conditionalFormatting sqref="I102:AD102">
    <cfRule type="cellIs" dxfId="21476" priority="568" operator="equal">
      <formula>1</formula>
    </cfRule>
  </conditionalFormatting>
  <conditionalFormatting sqref="I102:AD102">
    <cfRule type="expression" dxfId="21475" priority="569">
      <formula>$D100="SSMM"</formula>
    </cfRule>
  </conditionalFormatting>
  <conditionalFormatting sqref="I102:AD102">
    <cfRule type="cellIs" dxfId="21474" priority="570" operator="equal">
      <formula>"F"</formula>
    </cfRule>
  </conditionalFormatting>
  <conditionalFormatting sqref="I104:AD104">
    <cfRule type="expression" dxfId="21473" priority="558">
      <formula>$C$2="F"</formula>
    </cfRule>
  </conditionalFormatting>
  <conditionalFormatting sqref="I104:AD104">
    <cfRule type="expression" dxfId="21472" priority="559">
      <formula>$D105="Facturacion"</formula>
    </cfRule>
  </conditionalFormatting>
  <conditionalFormatting sqref="I104:AD104">
    <cfRule type="expression" dxfId="21471" priority="560">
      <formula>$D105="Specialist"</formula>
    </cfRule>
  </conditionalFormatting>
  <conditionalFormatting sqref="I104:AD104">
    <cfRule type="cellIs" dxfId="21470" priority="561" operator="equal">
      <formula>1</formula>
    </cfRule>
  </conditionalFormatting>
  <conditionalFormatting sqref="I104:AD104">
    <cfRule type="expression" dxfId="21469" priority="562">
      <formula>$D105="SSMM"</formula>
    </cfRule>
  </conditionalFormatting>
  <conditionalFormatting sqref="I104:AD104">
    <cfRule type="cellIs" dxfId="21468" priority="563" operator="equal">
      <formula>"F"</formula>
    </cfRule>
  </conditionalFormatting>
  <conditionalFormatting sqref="I104:AD104">
    <cfRule type="expression" dxfId="21467" priority="551">
      <formula>$C$2="F"</formula>
    </cfRule>
  </conditionalFormatting>
  <conditionalFormatting sqref="I104:AD104">
    <cfRule type="expression" dxfId="21466" priority="552">
      <formula>$D103="Facturacion"</formula>
    </cfRule>
  </conditionalFormatting>
  <conditionalFormatting sqref="I104:AD104">
    <cfRule type="expression" dxfId="21465" priority="553">
      <formula>$D103="Specialist"</formula>
    </cfRule>
  </conditionalFormatting>
  <conditionalFormatting sqref="I104:AD104">
    <cfRule type="cellIs" dxfId="21464" priority="554" operator="equal">
      <formula>1</formula>
    </cfRule>
  </conditionalFormatting>
  <conditionalFormatting sqref="I104:AD104">
    <cfRule type="expression" dxfId="21463" priority="555">
      <formula>$D103="SSMM"</formula>
    </cfRule>
  </conditionalFormatting>
  <conditionalFormatting sqref="I104:AD104">
    <cfRule type="cellIs" dxfId="21462" priority="556" operator="equal">
      <formula>"F"</formula>
    </cfRule>
  </conditionalFormatting>
  <conditionalFormatting sqref="Q11:AD11">
    <cfRule type="expression" dxfId="21461" priority="544">
      <formula>$C$2="F"</formula>
    </cfRule>
  </conditionalFormatting>
  <conditionalFormatting sqref="Q11:AD11">
    <cfRule type="expression" dxfId="21460" priority="545">
      <formula>$D11="Facturacion"</formula>
    </cfRule>
  </conditionalFormatting>
  <conditionalFormatting sqref="Q11:AD11">
    <cfRule type="expression" dxfId="21459" priority="546">
      <formula>$D11="Specialist"</formula>
    </cfRule>
  </conditionalFormatting>
  <conditionalFormatting sqref="Q11:AD11">
    <cfRule type="cellIs" dxfId="21458" priority="547" operator="equal">
      <formula>1</formula>
    </cfRule>
  </conditionalFormatting>
  <conditionalFormatting sqref="Q11:AD11">
    <cfRule type="expression" dxfId="21457" priority="548">
      <formula>$D11="SSMM"</formula>
    </cfRule>
  </conditionalFormatting>
  <conditionalFormatting sqref="Q11:AD11">
    <cfRule type="cellIs" dxfId="21456" priority="549" operator="equal">
      <formula>"F"</formula>
    </cfRule>
  </conditionalFormatting>
  <conditionalFormatting sqref="Q23:AD23">
    <cfRule type="expression" dxfId="21455" priority="530">
      <formula>$C$2="F"</formula>
    </cfRule>
  </conditionalFormatting>
  <conditionalFormatting sqref="Q23:AD23">
    <cfRule type="expression" dxfId="21454" priority="531">
      <formula>$D23="Facturacion"</formula>
    </cfRule>
  </conditionalFormatting>
  <conditionalFormatting sqref="Q23:AD23">
    <cfRule type="expression" dxfId="21453" priority="532">
      <formula>$D23="Specialist"</formula>
    </cfRule>
  </conditionalFormatting>
  <conditionalFormatting sqref="Q23:AD23">
    <cfRule type="cellIs" dxfId="21452" priority="533" operator="equal">
      <formula>1</formula>
    </cfRule>
  </conditionalFormatting>
  <conditionalFormatting sqref="Q23:AD23">
    <cfRule type="expression" dxfId="21451" priority="534">
      <formula>$D23="SSMM"</formula>
    </cfRule>
  </conditionalFormatting>
  <conditionalFormatting sqref="Q23:AD23">
    <cfRule type="cellIs" dxfId="21450" priority="535" operator="equal">
      <formula>"F"</formula>
    </cfRule>
  </conditionalFormatting>
  <conditionalFormatting sqref="I9:R9">
    <cfRule type="expression" dxfId="21449" priority="523">
      <formula>$C$2="F"</formula>
    </cfRule>
  </conditionalFormatting>
  <conditionalFormatting sqref="I9:R9">
    <cfRule type="expression" dxfId="21448" priority="524">
      <formula>$D9="Facturacion"</formula>
    </cfRule>
  </conditionalFormatting>
  <conditionalFormatting sqref="I9:R9">
    <cfRule type="expression" dxfId="21447" priority="525">
      <formula>$D9="Specialist"</formula>
    </cfRule>
  </conditionalFormatting>
  <conditionalFormatting sqref="I9:R9">
    <cfRule type="cellIs" dxfId="21446" priority="526" operator="equal">
      <formula>1</formula>
    </cfRule>
  </conditionalFormatting>
  <conditionalFormatting sqref="I9:R9">
    <cfRule type="expression" dxfId="21445" priority="527">
      <formula>$D9="SSMM"</formula>
    </cfRule>
  </conditionalFormatting>
  <conditionalFormatting sqref="I9:R9">
    <cfRule type="cellIs" dxfId="21444" priority="528" operator="equal">
      <formula>"F"</formula>
    </cfRule>
  </conditionalFormatting>
  <conditionalFormatting sqref="I63:AD63">
    <cfRule type="expression" dxfId="21443" priority="516">
      <formula>$C$2="F"</formula>
    </cfRule>
  </conditionalFormatting>
  <conditionalFormatting sqref="I63:AD63">
    <cfRule type="expression" dxfId="21442" priority="517">
      <formula>$D63="Facturacion"</formula>
    </cfRule>
  </conditionalFormatting>
  <conditionalFormatting sqref="I63:AD63">
    <cfRule type="expression" dxfId="21441" priority="518">
      <formula>$D63="Specialist"</formula>
    </cfRule>
  </conditionalFormatting>
  <conditionalFormatting sqref="I63:AD63">
    <cfRule type="cellIs" dxfId="21440" priority="519" operator="equal">
      <formula>1</formula>
    </cfRule>
  </conditionalFormatting>
  <conditionalFormatting sqref="I63:AD63">
    <cfRule type="expression" dxfId="21439" priority="520">
      <formula>$D63="SSMM"</formula>
    </cfRule>
  </conditionalFormatting>
  <conditionalFormatting sqref="I63:AD63">
    <cfRule type="cellIs" dxfId="21438" priority="521" operator="equal">
      <formula>"F"</formula>
    </cfRule>
  </conditionalFormatting>
  <conditionalFormatting sqref="I46:AD46">
    <cfRule type="expression" dxfId="21437" priority="509">
      <formula>$C$2="F"</formula>
    </cfRule>
  </conditionalFormatting>
  <conditionalFormatting sqref="I46:AD46">
    <cfRule type="expression" dxfId="21436" priority="510">
      <formula>$D46="Facturacion"</formula>
    </cfRule>
  </conditionalFormatting>
  <conditionalFormatting sqref="I46:AD46">
    <cfRule type="expression" dxfId="21435" priority="511">
      <formula>$D46="Specialist"</formula>
    </cfRule>
  </conditionalFormatting>
  <conditionalFormatting sqref="I46:AD46">
    <cfRule type="cellIs" dxfId="21434" priority="512" operator="equal">
      <formula>1</formula>
    </cfRule>
  </conditionalFormatting>
  <conditionalFormatting sqref="I46:AD46">
    <cfRule type="expression" dxfId="21433" priority="513">
      <formula>$D46="SSMM"</formula>
    </cfRule>
  </conditionalFormatting>
  <conditionalFormatting sqref="I46:AD46">
    <cfRule type="cellIs" dxfId="21432" priority="514" operator="equal">
      <formula>"F"</formula>
    </cfRule>
  </conditionalFormatting>
  <conditionalFormatting sqref="H66:S66">
    <cfRule type="expression" dxfId="21431" priority="502">
      <formula>$C$2="F"</formula>
    </cfRule>
  </conditionalFormatting>
  <conditionalFormatting sqref="H66:S66">
    <cfRule type="expression" dxfId="21430" priority="503">
      <formula>$D66="Facturacion"</formula>
    </cfRule>
  </conditionalFormatting>
  <conditionalFormatting sqref="H66:S66">
    <cfRule type="expression" dxfId="21429" priority="504">
      <formula>$D66="Specialist"</formula>
    </cfRule>
  </conditionalFormatting>
  <conditionalFormatting sqref="H66:S66">
    <cfRule type="cellIs" dxfId="21428" priority="505" operator="equal">
      <formula>1</formula>
    </cfRule>
  </conditionalFormatting>
  <conditionalFormatting sqref="H66:S66">
    <cfRule type="expression" dxfId="21427" priority="506">
      <formula>$D66="SSMM"</formula>
    </cfRule>
  </conditionalFormatting>
  <conditionalFormatting sqref="H66:S66">
    <cfRule type="cellIs" dxfId="21426" priority="507" operator="equal">
      <formula>"F"</formula>
    </cfRule>
  </conditionalFormatting>
  <conditionalFormatting sqref="S67:AD67">
    <cfRule type="expression" dxfId="21425" priority="495">
      <formula>$C$2="F"</formula>
    </cfRule>
  </conditionalFormatting>
  <conditionalFormatting sqref="S67:AD67">
    <cfRule type="expression" dxfId="21424" priority="496">
      <formula>$D67="Facturacion"</formula>
    </cfRule>
  </conditionalFormatting>
  <conditionalFormatting sqref="S67:AD67">
    <cfRule type="expression" dxfId="21423" priority="497">
      <formula>$D67="Specialist"</formula>
    </cfRule>
  </conditionalFormatting>
  <conditionalFormatting sqref="S67:AD67">
    <cfRule type="cellIs" dxfId="21422" priority="498" operator="equal">
      <formula>1</formula>
    </cfRule>
  </conditionalFormatting>
  <conditionalFormatting sqref="S67:AD67">
    <cfRule type="expression" dxfId="21421" priority="499">
      <formula>$D67="SSMM"</formula>
    </cfRule>
  </conditionalFormatting>
  <conditionalFormatting sqref="S67:AD67">
    <cfRule type="cellIs" dxfId="21420" priority="500" operator="equal">
      <formula>"F"</formula>
    </cfRule>
  </conditionalFormatting>
  <conditionalFormatting sqref="S86:AD86">
    <cfRule type="expression" dxfId="21419" priority="488">
      <formula>$C$2="F"</formula>
    </cfRule>
  </conditionalFormatting>
  <conditionalFormatting sqref="S86:AD86">
    <cfRule type="expression" dxfId="21418" priority="489">
      <formula>$D86="Facturacion"</formula>
    </cfRule>
  </conditionalFormatting>
  <conditionalFormatting sqref="S86:AD86">
    <cfRule type="expression" dxfId="21417" priority="490">
      <formula>$D86="Specialist"</formula>
    </cfRule>
  </conditionalFormatting>
  <conditionalFormatting sqref="S86:AD86">
    <cfRule type="cellIs" dxfId="21416" priority="491" operator="equal">
      <formula>1</formula>
    </cfRule>
  </conditionalFormatting>
  <conditionalFormatting sqref="S86:AD86">
    <cfRule type="expression" dxfId="21415" priority="492">
      <formula>$D86="SSMM"</formula>
    </cfRule>
  </conditionalFormatting>
  <conditionalFormatting sqref="S86:AD86">
    <cfRule type="cellIs" dxfId="21414" priority="493" operator="equal">
      <formula>"F"</formula>
    </cfRule>
  </conditionalFormatting>
  <conditionalFormatting sqref="H85:S85">
    <cfRule type="expression" dxfId="21413" priority="481">
      <formula>$C$2="F"</formula>
    </cfRule>
  </conditionalFormatting>
  <conditionalFormatting sqref="H85:S85">
    <cfRule type="expression" dxfId="21412" priority="482">
      <formula>$D85="Facturacion"</formula>
    </cfRule>
  </conditionalFormatting>
  <conditionalFormatting sqref="H85:S85">
    <cfRule type="expression" dxfId="21411" priority="483">
      <formula>$D85="Specialist"</formula>
    </cfRule>
  </conditionalFormatting>
  <conditionalFormatting sqref="H85:S85">
    <cfRule type="cellIs" dxfId="21410" priority="484" operator="equal">
      <formula>1</formula>
    </cfRule>
  </conditionalFormatting>
  <conditionalFormatting sqref="H85:S85">
    <cfRule type="expression" dxfId="21409" priority="485">
      <formula>$D85="SSMM"</formula>
    </cfRule>
  </conditionalFormatting>
  <conditionalFormatting sqref="H85:S85">
    <cfRule type="cellIs" dxfId="21408" priority="486" operator="equal">
      <formula>"F"</formula>
    </cfRule>
  </conditionalFormatting>
  <conditionalFormatting sqref="S105:X105">
    <cfRule type="expression" dxfId="21407" priority="467">
      <formula>$C$2="F"</formula>
    </cfRule>
  </conditionalFormatting>
  <conditionalFormatting sqref="S105:X105">
    <cfRule type="expression" dxfId="21406" priority="468">
      <formula>$D105="Facturacion"</formula>
    </cfRule>
  </conditionalFormatting>
  <conditionalFormatting sqref="S105:X105">
    <cfRule type="expression" dxfId="21405" priority="469">
      <formula>$D105="Specialist"</formula>
    </cfRule>
  </conditionalFormatting>
  <conditionalFormatting sqref="S105:X105">
    <cfRule type="cellIs" dxfId="21404" priority="470" operator="equal">
      <formula>1</formula>
    </cfRule>
  </conditionalFormatting>
  <conditionalFormatting sqref="S105:X105">
    <cfRule type="expression" dxfId="21403" priority="471">
      <formula>$D105="SSMM"</formula>
    </cfRule>
  </conditionalFormatting>
  <conditionalFormatting sqref="S105:X105">
    <cfRule type="cellIs" dxfId="21402" priority="472" operator="equal">
      <formula>"F"</formula>
    </cfRule>
  </conditionalFormatting>
  <conditionalFormatting sqref="I10:AD10">
    <cfRule type="expression" dxfId="21401" priority="460">
      <formula>$C$2="F"</formula>
    </cfRule>
  </conditionalFormatting>
  <conditionalFormatting sqref="I10:AD10">
    <cfRule type="expression" dxfId="21400" priority="461">
      <formula>$D10="Facturacion"</formula>
    </cfRule>
  </conditionalFormatting>
  <conditionalFormatting sqref="I10:AD10">
    <cfRule type="expression" dxfId="21399" priority="462">
      <formula>$D10="Specialist"</formula>
    </cfRule>
  </conditionalFormatting>
  <conditionalFormatting sqref="I10:AD10">
    <cfRule type="cellIs" dxfId="21398" priority="463" operator="equal">
      <formula>1</formula>
    </cfRule>
  </conditionalFormatting>
  <conditionalFormatting sqref="I10:AD10">
    <cfRule type="expression" dxfId="21397" priority="464">
      <formula>$D10="SSMM"</formula>
    </cfRule>
  </conditionalFormatting>
  <conditionalFormatting sqref="I10:AD10">
    <cfRule type="cellIs" dxfId="21396" priority="465" operator="equal">
      <formula>"F"</formula>
    </cfRule>
  </conditionalFormatting>
  <conditionalFormatting sqref="S9:AE9">
    <cfRule type="expression" dxfId="21395" priority="453">
      <formula>$C$2="F"</formula>
    </cfRule>
  </conditionalFormatting>
  <conditionalFormatting sqref="S9:AE9">
    <cfRule type="expression" dxfId="21394" priority="454">
      <formula>$D9="Facturacion"</formula>
    </cfRule>
  </conditionalFormatting>
  <conditionalFormatting sqref="S9:AE9">
    <cfRule type="expression" dxfId="21393" priority="455">
      <formula>$D9="Specialist"</formula>
    </cfRule>
  </conditionalFormatting>
  <conditionalFormatting sqref="S9:AE9">
    <cfRule type="cellIs" dxfId="21392" priority="456" operator="equal">
      <formula>1</formula>
    </cfRule>
  </conditionalFormatting>
  <conditionalFormatting sqref="S9:AE9">
    <cfRule type="expression" dxfId="21391" priority="457">
      <formula>$D9="SSMM"</formula>
    </cfRule>
  </conditionalFormatting>
  <conditionalFormatting sqref="S9:AE9">
    <cfRule type="cellIs" dxfId="21390" priority="458" operator="equal">
      <formula>"F"</formula>
    </cfRule>
  </conditionalFormatting>
  <conditionalFormatting sqref="I81:AD81">
    <cfRule type="expression" dxfId="21389" priority="446">
      <formula>$C$2="F"</formula>
    </cfRule>
  </conditionalFormatting>
  <conditionalFormatting sqref="I81:AD81">
    <cfRule type="expression" dxfId="21388" priority="447">
      <formula>$D81="Facturacion"</formula>
    </cfRule>
  </conditionalFormatting>
  <conditionalFormatting sqref="I81:AD81">
    <cfRule type="expression" dxfId="21387" priority="448">
      <formula>$D81="Specialist"</formula>
    </cfRule>
  </conditionalFormatting>
  <conditionalFormatting sqref="I81:AD81">
    <cfRule type="cellIs" dxfId="21386" priority="449" operator="equal">
      <formula>1</formula>
    </cfRule>
  </conditionalFormatting>
  <conditionalFormatting sqref="I81:AD81">
    <cfRule type="expression" dxfId="21385" priority="450">
      <formula>$D81="SSMM"</formula>
    </cfRule>
  </conditionalFormatting>
  <conditionalFormatting sqref="I81:AD81">
    <cfRule type="cellIs" dxfId="21384" priority="451" operator="equal">
      <formula>"F"</formula>
    </cfRule>
  </conditionalFormatting>
  <conditionalFormatting sqref="AA17:AD17">
    <cfRule type="expression" dxfId="21383" priority="437">
      <formula>$C$21="F"</formula>
    </cfRule>
  </conditionalFormatting>
  <conditionalFormatting sqref="AA17:AD17">
    <cfRule type="expression" dxfId="21382" priority="439">
      <formula>$C$2="F"</formula>
    </cfRule>
  </conditionalFormatting>
  <conditionalFormatting sqref="AA17:AD17">
    <cfRule type="expression" dxfId="21381" priority="440">
      <formula>$D17="Facturacion"</formula>
    </cfRule>
  </conditionalFormatting>
  <conditionalFormatting sqref="AA17:AD17">
    <cfRule type="expression" dxfId="21380" priority="441">
      <formula>$D17="Specialist"</formula>
    </cfRule>
  </conditionalFormatting>
  <conditionalFormatting sqref="AA17:AD17">
    <cfRule type="cellIs" dxfId="21379" priority="442" operator="equal">
      <formula>1</formula>
    </cfRule>
  </conditionalFormatting>
  <conditionalFormatting sqref="AA17:AD17">
    <cfRule type="expression" dxfId="21378" priority="443">
      <formula>$D17="SSMM"</formula>
    </cfRule>
  </conditionalFormatting>
  <conditionalFormatting sqref="AA17:AD17">
    <cfRule type="cellIs" dxfId="21377" priority="444" operator="equal">
      <formula>"F"</formula>
    </cfRule>
  </conditionalFormatting>
  <conditionalFormatting sqref="AC19:AD19">
    <cfRule type="expression" dxfId="21376" priority="431">
      <formula>$C$2="F"</formula>
    </cfRule>
  </conditionalFormatting>
  <conditionalFormatting sqref="AC19:AD19">
    <cfRule type="expression" dxfId="21375" priority="432">
      <formula>$D19="Facturacion"</formula>
    </cfRule>
  </conditionalFormatting>
  <conditionalFormatting sqref="AC19:AD19">
    <cfRule type="expression" dxfId="21374" priority="433">
      <formula>$D19="Specialist"</formula>
    </cfRule>
  </conditionalFormatting>
  <conditionalFormatting sqref="AC19:AD19">
    <cfRule type="cellIs" dxfId="21373" priority="434" operator="equal">
      <formula>1</formula>
    </cfRule>
  </conditionalFormatting>
  <conditionalFormatting sqref="AC19:AD19">
    <cfRule type="expression" dxfId="21372" priority="435">
      <formula>$D19="SSMM"</formula>
    </cfRule>
  </conditionalFormatting>
  <conditionalFormatting sqref="AC19:AD19">
    <cfRule type="cellIs" dxfId="21371" priority="436" operator="equal">
      <formula>"F"</formula>
    </cfRule>
  </conditionalFormatting>
  <conditionalFormatting sqref="AB19">
    <cfRule type="expression" dxfId="21370" priority="425">
      <formula>$C$2="F"</formula>
    </cfRule>
  </conditionalFormatting>
  <conditionalFormatting sqref="AB19">
    <cfRule type="expression" dxfId="21369" priority="426">
      <formula>$D19="Facturacion"</formula>
    </cfRule>
  </conditionalFormatting>
  <conditionalFormatting sqref="AB19">
    <cfRule type="expression" dxfId="21368" priority="427">
      <formula>$D19="Specialist"</formula>
    </cfRule>
  </conditionalFormatting>
  <conditionalFormatting sqref="AB19">
    <cfRule type="cellIs" dxfId="21367" priority="428" operator="equal">
      <formula>1</formula>
    </cfRule>
  </conditionalFormatting>
  <conditionalFormatting sqref="AB19">
    <cfRule type="expression" dxfId="21366" priority="429">
      <formula>$D19="SSMM"</formula>
    </cfRule>
  </conditionalFormatting>
  <conditionalFormatting sqref="AB19">
    <cfRule type="cellIs" dxfId="21365" priority="430" operator="equal">
      <formula>"F"</formula>
    </cfRule>
  </conditionalFormatting>
  <conditionalFormatting sqref="AA19">
    <cfRule type="expression" dxfId="21364" priority="419">
      <formula>$C$2="F"</formula>
    </cfRule>
  </conditionalFormatting>
  <conditionalFormatting sqref="AA19">
    <cfRule type="expression" dxfId="21363" priority="420">
      <formula>$D19="Facturacion"</formula>
    </cfRule>
  </conditionalFormatting>
  <conditionalFormatting sqref="AA19">
    <cfRule type="expression" dxfId="21362" priority="421">
      <formula>$D19="Specialist"</formula>
    </cfRule>
  </conditionalFormatting>
  <conditionalFormatting sqref="AA19">
    <cfRule type="cellIs" dxfId="21361" priority="422" operator="equal">
      <formula>1</formula>
    </cfRule>
  </conditionalFormatting>
  <conditionalFormatting sqref="AA19">
    <cfRule type="expression" dxfId="21360" priority="423">
      <formula>$D19="SSMM"</formula>
    </cfRule>
  </conditionalFormatting>
  <conditionalFormatting sqref="AA19">
    <cfRule type="cellIs" dxfId="21359" priority="424" operator="equal">
      <formula>"F"</formula>
    </cfRule>
  </conditionalFormatting>
  <conditionalFormatting sqref="I19:W19">
    <cfRule type="expression" dxfId="21358" priority="409">
      <formula>$C$78="F"</formula>
    </cfRule>
  </conditionalFormatting>
  <conditionalFormatting sqref="I19:W19">
    <cfRule type="expression" dxfId="21357" priority="410">
      <formula>$C$59="F"</formula>
    </cfRule>
  </conditionalFormatting>
  <conditionalFormatting sqref="I19:W19">
    <cfRule type="expression" dxfId="21356" priority="411">
      <formula>$C$40="F"</formula>
    </cfRule>
  </conditionalFormatting>
  <conditionalFormatting sqref="I19:W19">
    <cfRule type="expression" dxfId="21355" priority="412">
      <formula>$C$21="F"</formula>
    </cfRule>
  </conditionalFormatting>
  <conditionalFormatting sqref="I19:Z19">
    <cfRule type="expression" dxfId="21354" priority="413">
      <formula>$C$2="F"</formula>
    </cfRule>
  </conditionalFormatting>
  <conditionalFormatting sqref="I19:Z19">
    <cfRule type="expression" dxfId="21353" priority="414">
      <formula>$D19="Facturacion"</formula>
    </cfRule>
  </conditionalFormatting>
  <conditionalFormatting sqref="I19:Z19">
    <cfRule type="expression" dxfId="21352" priority="415">
      <formula>$D19="Specialist"</formula>
    </cfRule>
  </conditionalFormatting>
  <conditionalFormatting sqref="I19:Z19">
    <cfRule type="cellIs" dxfId="21351" priority="416" operator="equal">
      <formula>1</formula>
    </cfRule>
  </conditionalFormatting>
  <conditionalFormatting sqref="I19:Z19">
    <cfRule type="expression" dxfId="21350" priority="417">
      <formula>$D19="SSMM"</formula>
    </cfRule>
  </conditionalFormatting>
  <conditionalFormatting sqref="I19:Z19">
    <cfRule type="cellIs" dxfId="21349" priority="418" operator="equal">
      <formula>"F"</formula>
    </cfRule>
  </conditionalFormatting>
  <conditionalFormatting sqref="AA18:AB18">
    <cfRule type="expression" dxfId="21348" priority="403">
      <formula>$C$2="F"</formula>
    </cfRule>
  </conditionalFormatting>
  <conditionalFormatting sqref="AA18:AB18">
    <cfRule type="expression" dxfId="21347" priority="404">
      <formula>$D18="Facturacion"</formula>
    </cfRule>
  </conditionalFormatting>
  <conditionalFormatting sqref="AA18:AB18">
    <cfRule type="expression" dxfId="21346" priority="405">
      <formula>$D18="Specialist"</formula>
    </cfRule>
  </conditionalFormatting>
  <conditionalFormatting sqref="AA18:AB18">
    <cfRule type="cellIs" dxfId="21345" priority="406" operator="equal">
      <formula>1</formula>
    </cfRule>
  </conditionalFormatting>
  <conditionalFormatting sqref="AA18:AB18">
    <cfRule type="expression" dxfId="21344" priority="407">
      <formula>$D18="SSMM"</formula>
    </cfRule>
  </conditionalFormatting>
  <conditionalFormatting sqref="AA18:AB18">
    <cfRule type="cellIs" dxfId="21343" priority="408" operator="equal">
      <formula>"F"</formula>
    </cfRule>
  </conditionalFormatting>
  <conditionalFormatting sqref="I18:P18">
    <cfRule type="expression" dxfId="21342" priority="393">
      <formula>$C$78="F"</formula>
    </cfRule>
  </conditionalFormatting>
  <conditionalFormatting sqref="I18:P18">
    <cfRule type="expression" dxfId="21341" priority="394">
      <formula>$C$59="F"</formula>
    </cfRule>
  </conditionalFormatting>
  <conditionalFormatting sqref="I18:P18">
    <cfRule type="expression" dxfId="21340" priority="395">
      <formula>$C$40="F"</formula>
    </cfRule>
  </conditionalFormatting>
  <conditionalFormatting sqref="I18:P18">
    <cfRule type="expression" dxfId="21339" priority="396">
      <formula>$C$21="F"</formula>
    </cfRule>
  </conditionalFormatting>
  <conditionalFormatting sqref="I17:W17">
    <cfRule type="expression" dxfId="21338" priority="383">
      <formula>$C$78="F"</formula>
    </cfRule>
  </conditionalFormatting>
  <conditionalFormatting sqref="I17:W17">
    <cfRule type="expression" dxfId="21337" priority="384">
      <formula>$C$59="F"</formula>
    </cfRule>
  </conditionalFormatting>
  <conditionalFormatting sqref="I17:W17">
    <cfRule type="expression" dxfId="21336" priority="385">
      <formula>$C$40="F"</formula>
    </cfRule>
  </conditionalFormatting>
  <conditionalFormatting sqref="I17:W17">
    <cfRule type="expression" dxfId="21335" priority="386">
      <formula>$C$21="F"</formula>
    </cfRule>
  </conditionalFormatting>
  <conditionalFormatting sqref="I17:Z17">
    <cfRule type="expression" dxfId="21334" priority="387">
      <formula>$C$2="F"</formula>
    </cfRule>
  </conditionalFormatting>
  <conditionalFormatting sqref="I17:Z17">
    <cfRule type="expression" dxfId="21333" priority="388">
      <formula>$D17="Facturacion"</formula>
    </cfRule>
  </conditionalFormatting>
  <conditionalFormatting sqref="I17:Z17">
    <cfRule type="expression" dxfId="21332" priority="389">
      <formula>$D17="Specialist"</formula>
    </cfRule>
  </conditionalFormatting>
  <conditionalFormatting sqref="I17:Z17">
    <cfRule type="cellIs" dxfId="21331" priority="390" operator="equal">
      <formula>1</formula>
    </cfRule>
  </conditionalFormatting>
  <conditionalFormatting sqref="I17:Z17">
    <cfRule type="expression" dxfId="21330" priority="391">
      <formula>$D17="SSMM"</formula>
    </cfRule>
  </conditionalFormatting>
  <conditionalFormatting sqref="I17:Z17">
    <cfRule type="cellIs" dxfId="21329" priority="392" operator="equal">
      <formula>"F"</formula>
    </cfRule>
  </conditionalFormatting>
  <conditionalFormatting sqref="AA36:AD36">
    <cfRule type="expression" dxfId="21328" priority="375">
      <formula>$C$21="F"</formula>
    </cfRule>
  </conditionalFormatting>
  <conditionalFormatting sqref="AA36:AD36">
    <cfRule type="expression" dxfId="21327" priority="377">
      <formula>$C$2="F"</formula>
    </cfRule>
  </conditionalFormatting>
  <conditionalFormatting sqref="AA36:AD36">
    <cfRule type="expression" dxfId="21326" priority="378">
      <formula>$D36="Facturacion"</formula>
    </cfRule>
  </conditionalFormatting>
  <conditionalFormatting sqref="AA36:AD36">
    <cfRule type="expression" dxfId="21325" priority="379">
      <formula>$D36="Specialist"</formula>
    </cfRule>
  </conditionalFormatting>
  <conditionalFormatting sqref="AA36:AD36">
    <cfRule type="cellIs" dxfId="21324" priority="380" operator="equal">
      <formula>1</formula>
    </cfRule>
  </conditionalFormatting>
  <conditionalFormatting sqref="AA36:AD36">
    <cfRule type="expression" dxfId="21323" priority="381">
      <formula>$D36="SSMM"</formula>
    </cfRule>
  </conditionalFormatting>
  <conditionalFormatting sqref="AA36:AD36">
    <cfRule type="cellIs" dxfId="21322" priority="382" operator="equal">
      <formula>"F"</formula>
    </cfRule>
  </conditionalFormatting>
  <conditionalFormatting sqref="AC38:AD38">
    <cfRule type="expression" dxfId="21321" priority="369">
      <formula>$C$2="F"</formula>
    </cfRule>
  </conditionalFormatting>
  <conditionalFormatting sqref="AC38:AD38">
    <cfRule type="expression" dxfId="21320" priority="370">
      <formula>$D38="Facturacion"</formula>
    </cfRule>
  </conditionalFormatting>
  <conditionalFormatting sqref="AC38:AD38">
    <cfRule type="expression" dxfId="21319" priority="371">
      <formula>$D38="Specialist"</formula>
    </cfRule>
  </conditionalFormatting>
  <conditionalFormatting sqref="AC38:AD38">
    <cfRule type="cellIs" dxfId="21318" priority="372" operator="equal">
      <formula>1</formula>
    </cfRule>
  </conditionalFormatting>
  <conditionalFormatting sqref="AC38:AD38">
    <cfRule type="expression" dxfId="21317" priority="373">
      <formula>$D38="SSMM"</formula>
    </cfRule>
  </conditionalFormatting>
  <conditionalFormatting sqref="AC38:AD38">
    <cfRule type="cellIs" dxfId="21316" priority="374" operator="equal">
      <formula>"F"</formula>
    </cfRule>
  </conditionalFormatting>
  <conditionalFormatting sqref="AB38">
    <cfRule type="expression" dxfId="21315" priority="363">
      <formula>$C$2="F"</formula>
    </cfRule>
  </conditionalFormatting>
  <conditionalFormatting sqref="AB38">
    <cfRule type="expression" dxfId="21314" priority="364">
      <formula>$D38="Facturacion"</formula>
    </cfRule>
  </conditionalFormatting>
  <conditionalFormatting sqref="AB38">
    <cfRule type="expression" dxfId="21313" priority="365">
      <formula>$D38="Specialist"</formula>
    </cfRule>
  </conditionalFormatting>
  <conditionalFormatting sqref="AB38">
    <cfRule type="cellIs" dxfId="21312" priority="366" operator="equal">
      <formula>1</formula>
    </cfRule>
  </conditionalFormatting>
  <conditionalFormatting sqref="AB38">
    <cfRule type="expression" dxfId="21311" priority="367">
      <formula>$D38="SSMM"</formula>
    </cfRule>
  </conditionalFormatting>
  <conditionalFormatting sqref="AB38">
    <cfRule type="cellIs" dxfId="21310" priority="368" operator="equal">
      <formula>"F"</formula>
    </cfRule>
  </conditionalFormatting>
  <conditionalFormatting sqref="AA38">
    <cfRule type="expression" dxfId="21309" priority="357">
      <formula>$C$2="F"</formula>
    </cfRule>
  </conditionalFormatting>
  <conditionalFormatting sqref="AA38">
    <cfRule type="expression" dxfId="21308" priority="358">
      <formula>$D38="Facturacion"</formula>
    </cfRule>
  </conditionalFormatting>
  <conditionalFormatting sqref="AA38">
    <cfRule type="expression" dxfId="21307" priority="359">
      <formula>$D38="Specialist"</formula>
    </cfRule>
  </conditionalFormatting>
  <conditionalFormatting sqref="AA38">
    <cfRule type="cellIs" dxfId="21306" priority="360" operator="equal">
      <formula>1</formula>
    </cfRule>
  </conditionalFormatting>
  <conditionalFormatting sqref="AA38">
    <cfRule type="expression" dxfId="21305" priority="361">
      <formula>$D38="SSMM"</formula>
    </cfRule>
  </conditionalFormatting>
  <conditionalFormatting sqref="AA38">
    <cfRule type="cellIs" dxfId="21304" priority="362" operator="equal">
      <formula>"F"</formula>
    </cfRule>
  </conditionalFormatting>
  <conditionalFormatting sqref="I38:W38">
    <cfRule type="expression" dxfId="21303" priority="347">
      <formula>$C$78="F"</formula>
    </cfRule>
  </conditionalFormatting>
  <conditionalFormatting sqref="I38:W38">
    <cfRule type="expression" dxfId="21302" priority="348">
      <formula>$C$59="F"</formula>
    </cfRule>
  </conditionalFormatting>
  <conditionalFormatting sqref="I38:W38">
    <cfRule type="expression" dxfId="21301" priority="349">
      <formula>$C$40="F"</formula>
    </cfRule>
  </conditionalFormatting>
  <conditionalFormatting sqref="I38:W38">
    <cfRule type="expression" dxfId="21300" priority="350">
      <formula>$C$21="F"</formula>
    </cfRule>
  </conditionalFormatting>
  <conditionalFormatting sqref="I38:Z38">
    <cfRule type="expression" dxfId="21299" priority="351">
      <formula>$C$2="F"</formula>
    </cfRule>
  </conditionalFormatting>
  <conditionalFormatting sqref="I38:Z38">
    <cfRule type="expression" dxfId="21298" priority="352">
      <formula>$D38="Facturacion"</formula>
    </cfRule>
  </conditionalFormatting>
  <conditionalFormatting sqref="I38:Z38">
    <cfRule type="expression" dxfId="21297" priority="353">
      <formula>$D38="Specialist"</formula>
    </cfRule>
  </conditionalFormatting>
  <conditionalFormatting sqref="I38:Z38">
    <cfRule type="cellIs" dxfId="21296" priority="354" operator="equal">
      <formula>1</formula>
    </cfRule>
  </conditionalFormatting>
  <conditionalFormatting sqref="I38:Z38">
    <cfRule type="expression" dxfId="21295" priority="355">
      <formula>$D38="SSMM"</formula>
    </cfRule>
  </conditionalFormatting>
  <conditionalFormatting sqref="I38:Z38">
    <cfRule type="cellIs" dxfId="21294" priority="356" operator="equal">
      <formula>"F"</formula>
    </cfRule>
  </conditionalFormatting>
  <conditionalFormatting sqref="I36:W36">
    <cfRule type="expression" dxfId="21293" priority="321">
      <formula>$C$78="F"</formula>
    </cfRule>
  </conditionalFormatting>
  <conditionalFormatting sqref="I36:W36">
    <cfRule type="expression" dxfId="21292" priority="322">
      <formula>$C$59="F"</formula>
    </cfRule>
  </conditionalFormatting>
  <conditionalFormatting sqref="I36:W36">
    <cfRule type="expression" dxfId="21291" priority="323">
      <formula>$C$40="F"</formula>
    </cfRule>
  </conditionalFormatting>
  <conditionalFormatting sqref="I36:W36">
    <cfRule type="expression" dxfId="21290" priority="324">
      <formula>$C$21="F"</formula>
    </cfRule>
  </conditionalFormatting>
  <conditionalFormatting sqref="I36:Z36">
    <cfRule type="expression" dxfId="21289" priority="325">
      <formula>$C$2="F"</formula>
    </cfRule>
  </conditionalFormatting>
  <conditionalFormatting sqref="I36:Z36">
    <cfRule type="expression" dxfId="21288" priority="326">
      <formula>$D36="Facturacion"</formula>
    </cfRule>
  </conditionalFormatting>
  <conditionalFormatting sqref="I36:Z36">
    <cfRule type="expression" dxfId="21287" priority="327">
      <formula>$D36="Specialist"</formula>
    </cfRule>
  </conditionalFormatting>
  <conditionalFormatting sqref="I36:Z36">
    <cfRule type="cellIs" dxfId="21286" priority="328" operator="equal">
      <formula>1</formula>
    </cfRule>
  </conditionalFormatting>
  <conditionalFormatting sqref="I36:Z36">
    <cfRule type="expression" dxfId="21285" priority="329">
      <formula>$D36="SSMM"</formula>
    </cfRule>
  </conditionalFormatting>
  <conditionalFormatting sqref="I36:Z36">
    <cfRule type="cellIs" dxfId="21284" priority="330" operator="equal">
      <formula>"F"</formula>
    </cfRule>
  </conditionalFormatting>
  <conditionalFormatting sqref="AA55:AD55">
    <cfRule type="expression" dxfId="21283" priority="313">
      <formula>$C$21="F"</formula>
    </cfRule>
  </conditionalFormatting>
  <conditionalFormatting sqref="AA55:AD55">
    <cfRule type="expression" dxfId="21282" priority="315">
      <formula>$C$2="F"</formula>
    </cfRule>
  </conditionalFormatting>
  <conditionalFormatting sqref="AA55:AD55">
    <cfRule type="expression" dxfId="21281" priority="316">
      <formula>$D55="Facturacion"</formula>
    </cfRule>
  </conditionalFormatting>
  <conditionalFormatting sqref="AA55:AD55">
    <cfRule type="expression" dxfId="21280" priority="317">
      <formula>$D55="Specialist"</formula>
    </cfRule>
  </conditionalFormatting>
  <conditionalFormatting sqref="AA55:AD55">
    <cfRule type="cellIs" dxfId="21279" priority="318" operator="equal">
      <formula>1</formula>
    </cfRule>
  </conditionalFormatting>
  <conditionalFormatting sqref="AA55:AD55">
    <cfRule type="expression" dxfId="21278" priority="319">
      <formula>$D55="SSMM"</formula>
    </cfRule>
  </conditionalFormatting>
  <conditionalFormatting sqref="AA55:AD55">
    <cfRule type="cellIs" dxfId="21277" priority="320" operator="equal">
      <formula>"F"</formula>
    </cfRule>
  </conditionalFormatting>
  <conditionalFormatting sqref="AC57:AD57">
    <cfRule type="expression" dxfId="21276" priority="307">
      <formula>$C$2="F"</formula>
    </cfRule>
  </conditionalFormatting>
  <conditionalFormatting sqref="AC57:AD57">
    <cfRule type="expression" dxfId="21275" priority="308">
      <formula>$D57="Facturacion"</formula>
    </cfRule>
  </conditionalFormatting>
  <conditionalFormatting sqref="AC57:AD57">
    <cfRule type="expression" dxfId="21274" priority="309">
      <formula>$D57="Specialist"</formula>
    </cfRule>
  </conditionalFormatting>
  <conditionalFormatting sqref="AC57:AD57">
    <cfRule type="cellIs" dxfId="21273" priority="310" operator="equal">
      <formula>1</formula>
    </cfRule>
  </conditionalFormatting>
  <conditionalFormatting sqref="AC57:AD57">
    <cfRule type="expression" dxfId="21272" priority="311">
      <formula>$D57="SSMM"</formula>
    </cfRule>
  </conditionalFormatting>
  <conditionalFormatting sqref="AC57:AD57">
    <cfRule type="cellIs" dxfId="21271" priority="312" operator="equal">
      <formula>"F"</formula>
    </cfRule>
  </conditionalFormatting>
  <conditionalFormatting sqref="AB57">
    <cfRule type="expression" dxfId="21270" priority="301">
      <formula>$C$2="F"</formula>
    </cfRule>
  </conditionalFormatting>
  <conditionalFormatting sqref="AB57">
    <cfRule type="expression" dxfId="21269" priority="302">
      <formula>$D57="Facturacion"</formula>
    </cfRule>
  </conditionalFormatting>
  <conditionalFormatting sqref="AB57">
    <cfRule type="expression" dxfId="21268" priority="303">
      <formula>$D57="Specialist"</formula>
    </cfRule>
  </conditionalFormatting>
  <conditionalFormatting sqref="AB57">
    <cfRule type="cellIs" dxfId="21267" priority="304" operator="equal">
      <formula>1</formula>
    </cfRule>
  </conditionalFormatting>
  <conditionalFormatting sqref="AB57">
    <cfRule type="expression" dxfId="21266" priority="305">
      <formula>$D57="SSMM"</formula>
    </cfRule>
  </conditionalFormatting>
  <conditionalFormatting sqref="AB57">
    <cfRule type="cellIs" dxfId="21265" priority="306" operator="equal">
      <formula>"F"</formula>
    </cfRule>
  </conditionalFormatting>
  <conditionalFormatting sqref="AA57">
    <cfRule type="expression" dxfId="21264" priority="295">
      <formula>$C$2="F"</formula>
    </cfRule>
  </conditionalFormatting>
  <conditionalFormatting sqref="AA57">
    <cfRule type="expression" dxfId="21263" priority="296">
      <formula>$D57="Facturacion"</formula>
    </cfRule>
  </conditionalFormatting>
  <conditionalFormatting sqref="AA57">
    <cfRule type="expression" dxfId="21262" priority="297">
      <formula>$D57="Specialist"</formula>
    </cfRule>
  </conditionalFormatting>
  <conditionalFormatting sqref="AA57">
    <cfRule type="cellIs" dxfId="21261" priority="298" operator="equal">
      <formula>1</formula>
    </cfRule>
  </conditionalFormatting>
  <conditionalFormatting sqref="AA57">
    <cfRule type="expression" dxfId="21260" priority="299">
      <formula>$D57="SSMM"</formula>
    </cfRule>
  </conditionalFormatting>
  <conditionalFormatting sqref="AA57">
    <cfRule type="cellIs" dxfId="21259" priority="300" operator="equal">
      <formula>"F"</formula>
    </cfRule>
  </conditionalFormatting>
  <conditionalFormatting sqref="I57:W57">
    <cfRule type="expression" dxfId="21258" priority="285">
      <formula>$C$78="F"</formula>
    </cfRule>
  </conditionalFormatting>
  <conditionalFormatting sqref="I57:W57">
    <cfRule type="expression" dxfId="21257" priority="286">
      <formula>$C$59="F"</formula>
    </cfRule>
  </conditionalFormatting>
  <conditionalFormatting sqref="I57:W57">
    <cfRule type="expression" dxfId="21256" priority="287">
      <formula>$C$40="F"</formula>
    </cfRule>
  </conditionalFormatting>
  <conditionalFormatting sqref="I57:W57">
    <cfRule type="expression" dxfId="21255" priority="288">
      <formula>$C$21="F"</formula>
    </cfRule>
  </conditionalFormatting>
  <conditionalFormatting sqref="I57:Z57">
    <cfRule type="expression" dxfId="21254" priority="289">
      <formula>$C$2="F"</formula>
    </cfRule>
  </conditionalFormatting>
  <conditionalFormatting sqref="I57:Z57">
    <cfRule type="expression" dxfId="21253" priority="290">
      <formula>$D57="Facturacion"</formula>
    </cfRule>
  </conditionalFormatting>
  <conditionalFormatting sqref="I57:Z57">
    <cfRule type="expression" dxfId="21252" priority="291">
      <formula>$D57="Specialist"</formula>
    </cfRule>
  </conditionalFormatting>
  <conditionalFormatting sqref="I57:Z57">
    <cfRule type="cellIs" dxfId="21251" priority="292" operator="equal">
      <formula>1</formula>
    </cfRule>
  </conditionalFormatting>
  <conditionalFormatting sqref="I57:Z57">
    <cfRule type="expression" dxfId="21250" priority="293">
      <formula>$D57="SSMM"</formula>
    </cfRule>
  </conditionalFormatting>
  <conditionalFormatting sqref="I57:Z57">
    <cfRule type="cellIs" dxfId="21249" priority="294" operator="equal">
      <formula>"F"</formula>
    </cfRule>
  </conditionalFormatting>
  <conditionalFormatting sqref="I55:W55">
    <cfRule type="expression" dxfId="21248" priority="259">
      <formula>$C$78="F"</formula>
    </cfRule>
  </conditionalFormatting>
  <conditionalFormatting sqref="I55:W55">
    <cfRule type="expression" dxfId="21247" priority="260">
      <formula>$C$59="F"</formula>
    </cfRule>
  </conditionalFormatting>
  <conditionalFormatting sqref="I55:W55">
    <cfRule type="expression" dxfId="21246" priority="261">
      <formula>$C$40="F"</formula>
    </cfRule>
  </conditionalFormatting>
  <conditionalFormatting sqref="I55:W55">
    <cfRule type="expression" dxfId="21245" priority="262">
      <formula>$C$21="F"</formula>
    </cfRule>
  </conditionalFormatting>
  <conditionalFormatting sqref="I55:Z55">
    <cfRule type="expression" dxfId="21244" priority="263">
      <formula>$C$2="F"</formula>
    </cfRule>
  </conditionalFormatting>
  <conditionalFormatting sqref="I55:Z55">
    <cfRule type="expression" dxfId="21243" priority="264">
      <formula>$D55="Facturacion"</formula>
    </cfRule>
  </conditionalFormatting>
  <conditionalFormatting sqref="I55:Z55">
    <cfRule type="expression" dxfId="21242" priority="265">
      <formula>$D55="Specialist"</formula>
    </cfRule>
  </conditionalFormatting>
  <conditionalFormatting sqref="I55:Z55">
    <cfRule type="cellIs" dxfId="21241" priority="266" operator="equal">
      <formula>1</formula>
    </cfRule>
  </conditionalFormatting>
  <conditionalFormatting sqref="I55:Z55">
    <cfRule type="expression" dxfId="21240" priority="267">
      <formula>$D55="SSMM"</formula>
    </cfRule>
  </conditionalFormatting>
  <conditionalFormatting sqref="I55:Z55">
    <cfRule type="cellIs" dxfId="21239" priority="268" operator="equal">
      <formula>"F"</formula>
    </cfRule>
  </conditionalFormatting>
  <conditionalFormatting sqref="AA74:AD74">
    <cfRule type="expression" dxfId="21238" priority="251">
      <formula>$C$21="F"</formula>
    </cfRule>
  </conditionalFormatting>
  <conditionalFormatting sqref="AA74:AD74">
    <cfRule type="expression" dxfId="21237" priority="253">
      <formula>$C$2="F"</formula>
    </cfRule>
  </conditionalFormatting>
  <conditionalFormatting sqref="AA74:AD74">
    <cfRule type="expression" dxfId="21236" priority="254">
      <formula>$D74="Facturacion"</formula>
    </cfRule>
  </conditionalFormatting>
  <conditionalFormatting sqref="AA74:AD74">
    <cfRule type="expression" dxfId="21235" priority="255">
      <formula>$D74="Specialist"</formula>
    </cfRule>
  </conditionalFormatting>
  <conditionalFormatting sqref="AA74:AD74">
    <cfRule type="cellIs" dxfId="21234" priority="256" operator="equal">
      <formula>1</formula>
    </cfRule>
  </conditionalFormatting>
  <conditionalFormatting sqref="AA74:AD74">
    <cfRule type="expression" dxfId="21233" priority="257">
      <formula>$D74="SSMM"</formula>
    </cfRule>
  </conditionalFormatting>
  <conditionalFormatting sqref="AA74:AD74">
    <cfRule type="cellIs" dxfId="21232" priority="258" operator="equal">
      <formula>"F"</formula>
    </cfRule>
  </conditionalFormatting>
  <conditionalFormatting sqref="AC76:AD76">
    <cfRule type="expression" dxfId="21231" priority="245">
      <formula>$C$2="F"</formula>
    </cfRule>
  </conditionalFormatting>
  <conditionalFormatting sqref="AC76:AD76">
    <cfRule type="expression" dxfId="21230" priority="246">
      <formula>$D76="Facturacion"</formula>
    </cfRule>
  </conditionalFormatting>
  <conditionalFormatting sqref="AC76:AD76">
    <cfRule type="expression" dxfId="21229" priority="247">
      <formula>$D76="Specialist"</formula>
    </cfRule>
  </conditionalFormatting>
  <conditionalFormatting sqref="AC76:AD76">
    <cfRule type="cellIs" dxfId="21228" priority="248" operator="equal">
      <formula>1</formula>
    </cfRule>
  </conditionalFormatting>
  <conditionalFormatting sqref="AC76:AD76">
    <cfRule type="expression" dxfId="21227" priority="249">
      <formula>$D76="SSMM"</formula>
    </cfRule>
  </conditionalFormatting>
  <conditionalFormatting sqref="AC76:AD76">
    <cfRule type="cellIs" dxfId="21226" priority="250" operator="equal">
      <formula>"F"</formula>
    </cfRule>
  </conditionalFormatting>
  <conditionalFormatting sqref="AB76">
    <cfRule type="expression" dxfId="21225" priority="239">
      <formula>$C$2="F"</formula>
    </cfRule>
  </conditionalFormatting>
  <conditionalFormatting sqref="AB76">
    <cfRule type="expression" dxfId="21224" priority="240">
      <formula>$D76="Facturacion"</formula>
    </cfRule>
  </conditionalFormatting>
  <conditionalFormatting sqref="AB76">
    <cfRule type="expression" dxfId="21223" priority="241">
      <formula>$D76="Specialist"</formula>
    </cfRule>
  </conditionalFormatting>
  <conditionalFormatting sqref="AB76">
    <cfRule type="cellIs" dxfId="21222" priority="242" operator="equal">
      <formula>1</formula>
    </cfRule>
  </conditionalFormatting>
  <conditionalFormatting sqref="AB76">
    <cfRule type="expression" dxfId="21221" priority="243">
      <formula>$D76="SSMM"</formula>
    </cfRule>
  </conditionalFormatting>
  <conditionalFormatting sqref="AB76">
    <cfRule type="cellIs" dxfId="21220" priority="244" operator="equal">
      <formula>"F"</formula>
    </cfRule>
  </conditionalFormatting>
  <conditionalFormatting sqref="AA76">
    <cfRule type="expression" dxfId="21219" priority="233">
      <formula>$C$2="F"</formula>
    </cfRule>
  </conditionalFormatting>
  <conditionalFormatting sqref="AA76">
    <cfRule type="expression" dxfId="21218" priority="234">
      <formula>$D76="Facturacion"</formula>
    </cfRule>
  </conditionalFormatting>
  <conditionalFormatting sqref="AA76">
    <cfRule type="expression" dxfId="21217" priority="235">
      <formula>$D76="Specialist"</formula>
    </cfRule>
  </conditionalFormatting>
  <conditionalFormatting sqref="AA76">
    <cfRule type="cellIs" dxfId="21216" priority="236" operator="equal">
      <formula>1</formula>
    </cfRule>
  </conditionalFormatting>
  <conditionalFormatting sqref="AA76">
    <cfRule type="expression" dxfId="21215" priority="237">
      <formula>$D76="SSMM"</formula>
    </cfRule>
  </conditionalFormatting>
  <conditionalFormatting sqref="AA76">
    <cfRule type="cellIs" dxfId="21214" priority="238" operator="equal">
      <formula>"F"</formula>
    </cfRule>
  </conditionalFormatting>
  <conditionalFormatting sqref="I76:W76">
    <cfRule type="expression" dxfId="21213" priority="223">
      <formula>$C$78="F"</formula>
    </cfRule>
  </conditionalFormatting>
  <conditionalFormatting sqref="I76:W76">
    <cfRule type="expression" dxfId="21212" priority="224">
      <formula>$C$59="F"</formula>
    </cfRule>
  </conditionalFormatting>
  <conditionalFormatting sqref="I76:W76">
    <cfRule type="expression" dxfId="21211" priority="225">
      <formula>$C$40="F"</formula>
    </cfRule>
  </conditionalFormatting>
  <conditionalFormatting sqref="I76:W76">
    <cfRule type="expression" dxfId="21210" priority="226">
      <formula>$C$21="F"</formula>
    </cfRule>
  </conditionalFormatting>
  <conditionalFormatting sqref="I76:Z76">
    <cfRule type="expression" dxfId="21209" priority="227">
      <formula>$C$2="F"</formula>
    </cfRule>
  </conditionalFormatting>
  <conditionalFormatting sqref="I76:Z76">
    <cfRule type="expression" dxfId="21208" priority="228">
      <formula>$D76="Facturacion"</formula>
    </cfRule>
  </conditionalFormatting>
  <conditionalFormatting sqref="I76:Z76">
    <cfRule type="expression" dxfId="21207" priority="229">
      <formula>$D76="Specialist"</formula>
    </cfRule>
  </conditionalFormatting>
  <conditionalFormatting sqref="I76:Z76">
    <cfRule type="cellIs" dxfId="21206" priority="230" operator="equal">
      <formula>1</formula>
    </cfRule>
  </conditionalFormatting>
  <conditionalFormatting sqref="I76:Z76">
    <cfRule type="expression" dxfId="21205" priority="231">
      <formula>$D76="SSMM"</formula>
    </cfRule>
  </conditionalFormatting>
  <conditionalFormatting sqref="I76:Z76">
    <cfRule type="cellIs" dxfId="21204" priority="232" operator="equal">
      <formula>"F"</formula>
    </cfRule>
  </conditionalFormatting>
  <conditionalFormatting sqref="I74:W74">
    <cfRule type="expression" dxfId="21203" priority="197">
      <formula>$C$78="F"</formula>
    </cfRule>
  </conditionalFormatting>
  <conditionalFormatting sqref="I74:W74">
    <cfRule type="expression" dxfId="21202" priority="198">
      <formula>$C$59="F"</formula>
    </cfRule>
  </conditionalFormatting>
  <conditionalFormatting sqref="I74:W74">
    <cfRule type="expression" dxfId="21201" priority="199">
      <formula>$C$40="F"</formula>
    </cfRule>
  </conditionalFormatting>
  <conditionalFormatting sqref="I74:W74">
    <cfRule type="expression" dxfId="21200" priority="200">
      <formula>$C$21="F"</formula>
    </cfRule>
  </conditionalFormatting>
  <conditionalFormatting sqref="I74:Z74">
    <cfRule type="expression" dxfId="21199" priority="201">
      <formula>$C$2="F"</formula>
    </cfRule>
  </conditionalFormatting>
  <conditionalFormatting sqref="I74:Z74">
    <cfRule type="expression" dxfId="21198" priority="202">
      <formula>$D74="Facturacion"</formula>
    </cfRule>
  </conditionalFormatting>
  <conditionalFormatting sqref="I74:Z74">
    <cfRule type="expression" dxfId="21197" priority="203">
      <formula>$D74="Specialist"</formula>
    </cfRule>
  </conditionalFormatting>
  <conditionalFormatting sqref="I74:Z74">
    <cfRule type="cellIs" dxfId="21196" priority="204" operator="equal">
      <formula>1</formula>
    </cfRule>
  </conditionalFormatting>
  <conditionalFormatting sqref="I74:Z74">
    <cfRule type="expression" dxfId="21195" priority="205">
      <formula>$D74="SSMM"</formula>
    </cfRule>
  </conditionalFormatting>
  <conditionalFormatting sqref="I74:Z74">
    <cfRule type="cellIs" dxfId="21194" priority="206" operator="equal">
      <formula>"F"</formula>
    </cfRule>
  </conditionalFormatting>
  <conditionalFormatting sqref="AA93:AD93">
    <cfRule type="expression" dxfId="21193" priority="189">
      <formula>$C$21="F"</formula>
    </cfRule>
  </conditionalFormatting>
  <conditionalFormatting sqref="AA93:AD93">
    <cfRule type="expression" dxfId="21192" priority="191">
      <formula>$C$2="F"</formula>
    </cfRule>
  </conditionalFormatting>
  <conditionalFormatting sqref="AA93:AD93">
    <cfRule type="expression" dxfId="21191" priority="192">
      <formula>$D93="Facturacion"</formula>
    </cfRule>
  </conditionalFormatting>
  <conditionalFormatting sqref="AA93:AD93">
    <cfRule type="expression" dxfId="21190" priority="193">
      <formula>$D93="Specialist"</formula>
    </cfRule>
  </conditionalFormatting>
  <conditionalFormatting sqref="AA93:AD93">
    <cfRule type="cellIs" dxfId="21189" priority="194" operator="equal">
      <formula>1</formula>
    </cfRule>
  </conditionalFormatting>
  <conditionalFormatting sqref="AA93:AD93">
    <cfRule type="expression" dxfId="21188" priority="195">
      <formula>$D93="SSMM"</formula>
    </cfRule>
  </conditionalFormatting>
  <conditionalFormatting sqref="AA93:AD93">
    <cfRule type="cellIs" dxfId="21187" priority="196" operator="equal">
      <formula>"F"</formula>
    </cfRule>
  </conditionalFormatting>
  <conditionalFormatting sqref="AC95:AD95">
    <cfRule type="expression" dxfId="21186" priority="183">
      <formula>$C$2="F"</formula>
    </cfRule>
  </conditionalFormatting>
  <conditionalFormatting sqref="AC95:AD95">
    <cfRule type="expression" dxfId="21185" priority="184">
      <formula>$D95="Facturacion"</formula>
    </cfRule>
  </conditionalFormatting>
  <conditionalFormatting sqref="AC95:AD95">
    <cfRule type="expression" dxfId="21184" priority="185">
      <formula>$D95="Specialist"</formula>
    </cfRule>
  </conditionalFormatting>
  <conditionalFormatting sqref="AC95:AD95">
    <cfRule type="cellIs" dxfId="21183" priority="186" operator="equal">
      <formula>1</formula>
    </cfRule>
  </conditionalFormatting>
  <conditionalFormatting sqref="AC95:AD95">
    <cfRule type="expression" dxfId="21182" priority="187">
      <formula>$D95="SSMM"</formula>
    </cfRule>
  </conditionalFormatting>
  <conditionalFormatting sqref="AC95:AD95">
    <cfRule type="cellIs" dxfId="21181" priority="188" operator="equal">
      <formula>"F"</formula>
    </cfRule>
  </conditionalFormatting>
  <conditionalFormatting sqref="AB95">
    <cfRule type="expression" dxfId="21180" priority="177">
      <formula>$C$2="F"</formula>
    </cfRule>
  </conditionalFormatting>
  <conditionalFormatting sqref="AB95">
    <cfRule type="expression" dxfId="21179" priority="178">
      <formula>$D95="Facturacion"</formula>
    </cfRule>
  </conditionalFormatting>
  <conditionalFormatting sqref="AB95">
    <cfRule type="expression" dxfId="21178" priority="179">
      <formula>$D95="Specialist"</formula>
    </cfRule>
  </conditionalFormatting>
  <conditionalFormatting sqref="AB95">
    <cfRule type="cellIs" dxfId="21177" priority="180" operator="equal">
      <formula>1</formula>
    </cfRule>
  </conditionalFormatting>
  <conditionalFormatting sqref="AB95">
    <cfRule type="expression" dxfId="21176" priority="181">
      <formula>$D95="SSMM"</formula>
    </cfRule>
  </conditionalFormatting>
  <conditionalFormatting sqref="AB95">
    <cfRule type="cellIs" dxfId="21175" priority="182" operator="equal">
      <formula>"F"</formula>
    </cfRule>
  </conditionalFormatting>
  <conditionalFormatting sqref="AA95">
    <cfRule type="expression" dxfId="21174" priority="171">
      <formula>$C$2="F"</formula>
    </cfRule>
  </conditionalFormatting>
  <conditionalFormatting sqref="AA95">
    <cfRule type="expression" dxfId="21173" priority="172">
      <formula>$D95="Facturacion"</formula>
    </cfRule>
  </conditionalFormatting>
  <conditionalFormatting sqref="AA95">
    <cfRule type="expression" dxfId="21172" priority="173">
      <formula>$D95="Specialist"</formula>
    </cfRule>
  </conditionalFormatting>
  <conditionalFormatting sqref="AA95">
    <cfRule type="cellIs" dxfId="21171" priority="174" operator="equal">
      <formula>1</formula>
    </cfRule>
  </conditionalFormatting>
  <conditionalFormatting sqref="AA95">
    <cfRule type="expression" dxfId="21170" priority="175">
      <formula>$D95="SSMM"</formula>
    </cfRule>
  </conditionalFormatting>
  <conditionalFormatting sqref="AA95">
    <cfRule type="cellIs" dxfId="21169" priority="176" operator="equal">
      <formula>"F"</formula>
    </cfRule>
  </conditionalFormatting>
  <conditionalFormatting sqref="I95:W95">
    <cfRule type="expression" dxfId="21168" priority="161">
      <formula>$C$78="F"</formula>
    </cfRule>
  </conditionalFormatting>
  <conditionalFormatting sqref="I95:W95">
    <cfRule type="expression" dxfId="21167" priority="162">
      <formula>$C$59="F"</formula>
    </cfRule>
  </conditionalFormatting>
  <conditionalFormatting sqref="I95:W95">
    <cfRule type="expression" dxfId="21166" priority="163">
      <formula>$C$40="F"</formula>
    </cfRule>
  </conditionalFormatting>
  <conditionalFormatting sqref="I95:W95">
    <cfRule type="expression" dxfId="21165" priority="164">
      <formula>$C$21="F"</formula>
    </cfRule>
  </conditionalFormatting>
  <conditionalFormatting sqref="I95:Z95">
    <cfRule type="expression" dxfId="21164" priority="165">
      <formula>$C$2="F"</formula>
    </cfRule>
  </conditionalFormatting>
  <conditionalFormatting sqref="I95:Z95">
    <cfRule type="expression" dxfId="21163" priority="166">
      <formula>$D95="Facturacion"</formula>
    </cfRule>
  </conditionalFormatting>
  <conditionalFormatting sqref="I95:Z95">
    <cfRule type="expression" dxfId="21162" priority="167">
      <formula>$D95="Specialist"</formula>
    </cfRule>
  </conditionalFormatting>
  <conditionalFormatting sqref="I95:Z95">
    <cfRule type="cellIs" dxfId="21161" priority="168" operator="equal">
      <formula>1</formula>
    </cfRule>
  </conditionalFormatting>
  <conditionalFormatting sqref="I95:Z95">
    <cfRule type="expression" dxfId="21160" priority="169">
      <formula>$D95="SSMM"</formula>
    </cfRule>
  </conditionalFormatting>
  <conditionalFormatting sqref="I95:Z95">
    <cfRule type="cellIs" dxfId="21159" priority="170" operator="equal">
      <formula>"F"</formula>
    </cfRule>
  </conditionalFormatting>
  <conditionalFormatting sqref="I93:W93">
    <cfRule type="expression" dxfId="21158" priority="135">
      <formula>$C$78="F"</formula>
    </cfRule>
  </conditionalFormatting>
  <conditionalFormatting sqref="I93:W93">
    <cfRule type="expression" dxfId="21157" priority="136">
      <formula>$C$59="F"</formula>
    </cfRule>
  </conditionalFormatting>
  <conditionalFormatting sqref="I93:W93">
    <cfRule type="expression" dxfId="21156" priority="137">
      <formula>$C$40="F"</formula>
    </cfRule>
  </conditionalFormatting>
  <conditionalFormatting sqref="I93:W93">
    <cfRule type="expression" dxfId="21155" priority="138">
      <formula>$C$21="F"</formula>
    </cfRule>
  </conditionalFormatting>
  <conditionalFormatting sqref="I93:Z93">
    <cfRule type="expression" dxfId="21154" priority="139">
      <formula>$C$2="F"</formula>
    </cfRule>
  </conditionalFormatting>
  <conditionalFormatting sqref="I93:Z93">
    <cfRule type="expression" dxfId="21153" priority="140">
      <formula>$D93="Facturacion"</formula>
    </cfRule>
  </conditionalFormatting>
  <conditionalFormatting sqref="I93:Z93">
    <cfRule type="expression" dxfId="21152" priority="141">
      <formula>$D93="Specialist"</formula>
    </cfRule>
  </conditionalFormatting>
  <conditionalFormatting sqref="I93:Z93">
    <cfRule type="cellIs" dxfId="21151" priority="142" operator="equal">
      <formula>1</formula>
    </cfRule>
  </conditionalFormatting>
  <conditionalFormatting sqref="I93:Z93">
    <cfRule type="expression" dxfId="21150" priority="143">
      <formula>$D93="SSMM"</formula>
    </cfRule>
  </conditionalFormatting>
  <conditionalFormatting sqref="I93:Z93">
    <cfRule type="cellIs" dxfId="21149" priority="144" operator="equal">
      <formula>"F"</formula>
    </cfRule>
  </conditionalFormatting>
  <conditionalFormatting sqref="Q27:AD27">
    <cfRule type="expression" dxfId="21148" priority="129">
      <formula>$C$2="F"</formula>
    </cfRule>
  </conditionalFormatting>
  <conditionalFormatting sqref="Q27:AD27">
    <cfRule type="expression" dxfId="21147" priority="130">
      <formula>$D27="Facturacion"</formula>
    </cfRule>
  </conditionalFormatting>
  <conditionalFormatting sqref="Q27:AD27">
    <cfRule type="expression" dxfId="21146" priority="131">
      <formula>$D27="Specialist"</formula>
    </cfRule>
  </conditionalFormatting>
  <conditionalFormatting sqref="Q27:AD27">
    <cfRule type="cellIs" dxfId="21145" priority="132" operator="equal">
      <formula>1</formula>
    </cfRule>
  </conditionalFormatting>
  <conditionalFormatting sqref="Q27:AD27">
    <cfRule type="expression" dxfId="21144" priority="133">
      <formula>$D27="SSMM"</formula>
    </cfRule>
  </conditionalFormatting>
  <conditionalFormatting sqref="Q27:AD27">
    <cfRule type="cellIs" dxfId="21143" priority="134" operator="equal">
      <formula>"F"</formula>
    </cfRule>
  </conditionalFormatting>
  <conditionalFormatting sqref="M5:AD5">
    <cfRule type="expression" dxfId="21142" priority="122">
      <formula>$C$2="F"</formula>
    </cfRule>
  </conditionalFormatting>
  <conditionalFormatting sqref="M5:AD5">
    <cfRule type="expression" dxfId="21141" priority="123">
      <formula>$D5="Facturacion"</formula>
    </cfRule>
  </conditionalFormatting>
  <conditionalFormatting sqref="M5:AD5">
    <cfRule type="expression" dxfId="21140" priority="124">
      <formula>$D5="Specialist"</formula>
    </cfRule>
  </conditionalFormatting>
  <conditionalFormatting sqref="M5:AD5">
    <cfRule type="cellIs" dxfId="21139" priority="125" operator="equal">
      <formula>1</formula>
    </cfRule>
  </conditionalFormatting>
  <conditionalFormatting sqref="M5:AD5">
    <cfRule type="expression" dxfId="21138" priority="126">
      <formula>$D5="SSMM"</formula>
    </cfRule>
  </conditionalFormatting>
  <conditionalFormatting sqref="M5:AD5">
    <cfRule type="cellIs" dxfId="21137" priority="127" operator="equal">
      <formula>"F"</formula>
    </cfRule>
  </conditionalFormatting>
  <conditionalFormatting sqref="K25:AB25">
    <cfRule type="expression" dxfId="21136" priority="115">
      <formula>$C$2="F"</formula>
    </cfRule>
  </conditionalFormatting>
  <conditionalFormatting sqref="K25:AB25">
    <cfRule type="expression" dxfId="21135" priority="116">
      <formula>$D25="Facturacion"</formula>
    </cfRule>
  </conditionalFormatting>
  <conditionalFormatting sqref="K25:AB25">
    <cfRule type="expression" dxfId="21134" priority="117">
      <formula>$D25="Specialist"</formula>
    </cfRule>
  </conditionalFormatting>
  <conditionalFormatting sqref="K25:AB25">
    <cfRule type="cellIs" dxfId="21133" priority="118" operator="equal">
      <formula>1</formula>
    </cfRule>
  </conditionalFormatting>
  <conditionalFormatting sqref="K25:AB25">
    <cfRule type="expression" dxfId="21132" priority="119">
      <formula>$D25="SSMM"</formula>
    </cfRule>
  </conditionalFormatting>
  <conditionalFormatting sqref="K25:AB25">
    <cfRule type="cellIs" dxfId="21131" priority="120" operator="equal">
      <formula>"F"</formula>
    </cfRule>
  </conditionalFormatting>
  <conditionalFormatting sqref="K43:AB43">
    <cfRule type="expression" dxfId="21130" priority="108">
      <formula>$C$2="F"</formula>
    </cfRule>
  </conditionalFormatting>
  <conditionalFormatting sqref="K43:AB43">
    <cfRule type="expression" dxfId="21129" priority="109">
      <formula>$D43="Facturacion"</formula>
    </cfRule>
  </conditionalFormatting>
  <conditionalFormatting sqref="K43:AB43">
    <cfRule type="expression" dxfId="21128" priority="110">
      <formula>$D43="Specialist"</formula>
    </cfRule>
  </conditionalFormatting>
  <conditionalFormatting sqref="K43:AB43">
    <cfRule type="cellIs" dxfId="21127" priority="111" operator="equal">
      <formula>1</formula>
    </cfRule>
  </conditionalFormatting>
  <conditionalFormatting sqref="K43:AB43">
    <cfRule type="expression" dxfId="21126" priority="112">
      <formula>$D43="SSMM"</formula>
    </cfRule>
  </conditionalFormatting>
  <conditionalFormatting sqref="K43:AB43">
    <cfRule type="cellIs" dxfId="21125" priority="113" operator="equal">
      <formula>"F"</formula>
    </cfRule>
  </conditionalFormatting>
  <conditionalFormatting sqref="I62:Z62">
    <cfRule type="expression" dxfId="21124" priority="101">
      <formula>$C$2="F"</formula>
    </cfRule>
  </conditionalFormatting>
  <conditionalFormatting sqref="I62:Z62">
    <cfRule type="expression" dxfId="21123" priority="102">
      <formula>$D62="Facturacion"</formula>
    </cfRule>
  </conditionalFormatting>
  <conditionalFormatting sqref="I62:Z62">
    <cfRule type="expression" dxfId="21122" priority="103">
      <formula>$D62="Specialist"</formula>
    </cfRule>
  </conditionalFormatting>
  <conditionalFormatting sqref="I62:Z62">
    <cfRule type="cellIs" dxfId="21121" priority="104" operator="equal">
      <formula>1</formula>
    </cfRule>
  </conditionalFormatting>
  <conditionalFormatting sqref="I62:Z62">
    <cfRule type="expression" dxfId="21120" priority="105">
      <formula>$D62="SSMM"</formula>
    </cfRule>
  </conditionalFormatting>
  <conditionalFormatting sqref="I62:Z62">
    <cfRule type="cellIs" dxfId="21119" priority="106" operator="equal">
      <formula>"F"</formula>
    </cfRule>
  </conditionalFormatting>
  <conditionalFormatting sqref="M100:AD100">
    <cfRule type="expression" dxfId="21118" priority="94">
      <formula>$C$2="F"</formula>
    </cfRule>
  </conditionalFormatting>
  <conditionalFormatting sqref="M100:AD100">
    <cfRule type="expression" dxfId="21117" priority="95">
      <formula>$D100="Facturacion"</formula>
    </cfRule>
  </conditionalFormatting>
  <conditionalFormatting sqref="M100:AD100">
    <cfRule type="expression" dxfId="21116" priority="96">
      <formula>$D100="Specialist"</formula>
    </cfRule>
  </conditionalFormatting>
  <conditionalFormatting sqref="M100:AD100">
    <cfRule type="cellIs" dxfId="21115" priority="97" operator="equal">
      <formula>1</formula>
    </cfRule>
  </conditionalFormatting>
  <conditionalFormatting sqref="M100:AD100">
    <cfRule type="expression" dxfId="21114" priority="98">
      <formula>$D100="SSMM"</formula>
    </cfRule>
  </conditionalFormatting>
  <conditionalFormatting sqref="M100:AD100">
    <cfRule type="cellIs" dxfId="21113" priority="99" operator="equal">
      <formula>"F"</formula>
    </cfRule>
  </conditionalFormatting>
  <conditionalFormatting sqref="H24:Y24">
    <cfRule type="expression" dxfId="21112" priority="87">
      <formula>$C$2="F"</formula>
    </cfRule>
  </conditionalFormatting>
  <conditionalFormatting sqref="H24:Y24">
    <cfRule type="expression" dxfId="21111" priority="88">
      <formula>$D24="Facturacion"</formula>
    </cfRule>
  </conditionalFormatting>
  <conditionalFormatting sqref="H24:Y24">
    <cfRule type="expression" dxfId="21110" priority="89">
      <formula>$D24="Specialist"</formula>
    </cfRule>
  </conditionalFormatting>
  <conditionalFormatting sqref="H24:Y24">
    <cfRule type="cellIs" dxfId="21109" priority="90" operator="equal">
      <formula>1</formula>
    </cfRule>
  </conditionalFormatting>
  <conditionalFormatting sqref="H24:Y24">
    <cfRule type="expression" dxfId="21108" priority="91">
      <formula>$D24="SSMM"</formula>
    </cfRule>
  </conditionalFormatting>
  <conditionalFormatting sqref="H24:Y24">
    <cfRule type="cellIs" dxfId="21107" priority="92" operator="equal">
      <formula>"F"</formula>
    </cfRule>
  </conditionalFormatting>
  <conditionalFormatting sqref="M105:R105">
    <cfRule type="expression" dxfId="21106" priority="80">
      <formula>$C$2="F"</formula>
    </cfRule>
  </conditionalFormatting>
  <conditionalFormatting sqref="M105:R105">
    <cfRule type="expression" dxfId="21105" priority="81">
      <formula>$D105="Facturacion"</formula>
    </cfRule>
  </conditionalFormatting>
  <conditionalFormatting sqref="M105:R105">
    <cfRule type="expression" dxfId="21104" priority="82">
      <formula>$D105="Specialist"</formula>
    </cfRule>
  </conditionalFormatting>
  <conditionalFormatting sqref="M105:R105">
    <cfRule type="cellIs" dxfId="21103" priority="83" operator="equal">
      <formula>1</formula>
    </cfRule>
  </conditionalFormatting>
  <conditionalFormatting sqref="M105:R105">
    <cfRule type="expression" dxfId="21102" priority="84">
      <formula>$D105="SSMM"</formula>
    </cfRule>
  </conditionalFormatting>
  <conditionalFormatting sqref="M105:R105">
    <cfRule type="cellIs" dxfId="21101" priority="85" operator="equal">
      <formula>"F"</formula>
    </cfRule>
  </conditionalFormatting>
  <conditionalFormatting sqref="I37:Z37">
    <cfRule type="expression" dxfId="21100" priority="73">
      <formula>$C$2="F"</formula>
    </cfRule>
  </conditionalFormatting>
  <conditionalFormatting sqref="I37:Z37">
    <cfRule type="expression" dxfId="21099" priority="74">
      <formula>$D37="Facturacion"</formula>
    </cfRule>
  </conditionalFormatting>
  <conditionalFormatting sqref="I37:Z37">
    <cfRule type="expression" dxfId="21098" priority="75">
      <formula>$D37="Specialist"</formula>
    </cfRule>
  </conditionalFormatting>
  <conditionalFormatting sqref="I37:Z37">
    <cfRule type="cellIs" dxfId="21097" priority="76" operator="equal">
      <formula>1</formula>
    </cfRule>
  </conditionalFormatting>
  <conditionalFormatting sqref="I37:Z37">
    <cfRule type="expression" dxfId="21096" priority="77">
      <formula>$D37="SSMM"</formula>
    </cfRule>
  </conditionalFormatting>
  <conditionalFormatting sqref="I37:Z37">
    <cfRule type="cellIs" dxfId="21095" priority="78" operator="equal">
      <formula>"F"</formula>
    </cfRule>
  </conditionalFormatting>
  <conditionalFormatting sqref="AA37:AB37">
    <cfRule type="expression" dxfId="21094" priority="67">
      <formula>$C$2="F"</formula>
    </cfRule>
  </conditionalFormatting>
  <conditionalFormatting sqref="AA37:AB37">
    <cfRule type="expression" dxfId="21093" priority="68">
      <formula>$D37="Facturacion"</formula>
    </cfRule>
  </conditionalFormatting>
  <conditionalFormatting sqref="AA37:AB37">
    <cfRule type="expression" dxfId="21092" priority="69">
      <formula>$D37="Specialist"</formula>
    </cfRule>
  </conditionalFormatting>
  <conditionalFormatting sqref="AA37:AB37">
    <cfRule type="cellIs" dxfId="21091" priority="70" operator="equal">
      <formula>1</formula>
    </cfRule>
  </conditionalFormatting>
  <conditionalFormatting sqref="AA37:AB37">
    <cfRule type="expression" dxfId="21090" priority="71">
      <formula>$D37="SSMM"</formula>
    </cfRule>
  </conditionalFormatting>
  <conditionalFormatting sqref="AA37:AB37">
    <cfRule type="cellIs" dxfId="21089" priority="72" operator="equal">
      <formula>"F"</formula>
    </cfRule>
  </conditionalFormatting>
  <conditionalFormatting sqref="I37:P37">
    <cfRule type="expression" dxfId="21088" priority="63">
      <formula>$C$78="F"</formula>
    </cfRule>
  </conditionalFormatting>
  <conditionalFormatting sqref="I37:P37">
    <cfRule type="expression" dxfId="21087" priority="64">
      <formula>$C$59="F"</formula>
    </cfRule>
  </conditionalFormatting>
  <conditionalFormatting sqref="I37:P37">
    <cfRule type="expression" dxfId="21086" priority="65">
      <formula>$C$40="F"</formula>
    </cfRule>
  </conditionalFormatting>
  <conditionalFormatting sqref="I37:P37">
    <cfRule type="expression" dxfId="21085" priority="66">
      <formula>$C$21="F"</formula>
    </cfRule>
  </conditionalFormatting>
  <conditionalFormatting sqref="I56:Z56">
    <cfRule type="expression" dxfId="21084" priority="57">
      <formula>$C$2="F"</formula>
    </cfRule>
  </conditionalFormatting>
  <conditionalFormatting sqref="I56:Z56">
    <cfRule type="expression" dxfId="21083" priority="58">
      <formula>$D56="Facturacion"</formula>
    </cfRule>
  </conditionalFormatting>
  <conditionalFormatting sqref="I56:Z56">
    <cfRule type="expression" dxfId="21082" priority="59">
      <formula>$D56="Specialist"</formula>
    </cfRule>
  </conditionalFormatting>
  <conditionalFormatting sqref="I56:Z56">
    <cfRule type="cellIs" dxfId="21081" priority="60" operator="equal">
      <formula>1</formula>
    </cfRule>
  </conditionalFormatting>
  <conditionalFormatting sqref="I56:Z56">
    <cfRule type="expression" dxfId="21080" priority="61">
      <formula>$D56="SSMM"</formula>
    </cfRule>
  </conditionalFormatting>
  <conditionalFormatting sqref="I56:Z56">
    <cfRule type="cellIs" dxfId="21079" priority="62" operator="equal">
      <formula>"F"</formula>
    </cfRule>
  </conditionalFormatting>
  <conditionalFormatting sqref="AA56:AB56">
    <cfRule type="expression" dxfId="21078" priority="51">
      <formula>$C$2="F"</formula>
    </cfRule>
  </conditionalFormatting>
  <conditionalFormatting sqref="AA56:AB56">
    <cfRule type="expression" dxfId="21077" priority="52">
      <formula>$D56="Facturacion"</formula>
    </cfRule>
  </conditionalFormatting>
  <conditionalFormatting sqref="AA56:AB56">
    <cfRule type="expression" dxfId="21076" priority="53">
      <formula>$D56="Specialist"</formula>
    </cfRule>
  </conditionalFormatting>
  <conditionalFormatting sqref="AA56:AB56">
    <cfRule type="cellIs" dxfId="21075" priority="54" operator="equal">
      <formula>1</formula>
    </cfRule>
  </conditionalFormatting>
  <conditionalFormatting sqref="AA56:AB56">
    <cfRule type="expression" dxfId="21074" priority="55">
      <formula>$D56="SSMM"</formula>
    </cfRule>
  </conditionalFormatting>
  <conditionalFormatting sqref="AA56:AB56">
    <cfRule type="cellIs" dxfId="21073" priority="56" operator="equal">
      <formula>"F"</formula>
    </cfRule>
  </conditionalFormatting>
  <conditionalFormatting sqref="I56:P56">
    <cfRule type="expression" dxfId="21072" priority="47">
      <formula>$C$78="F"</formula>
    </cfRule>
  </conditionalFormatting>
  <conditionalFormatting sqref="I56:P56">
    <cfRule type="expression" dxfId="21071" priority="48">
      <formula>$C$59="F"</formula>
    </cfRule>
  </conditionalFormatting>
  <conditionalFormatting sqref="I56:P56">
    <cfRule type="expression" dxfId="21070" priority="49">
      <formula>$C$40="F"</formula>
    </cfRule>
  </conditionalFormatting>
  <conditionalFormatting sqref="I56:P56">
    <cfRule type="expression" dxfId="21069" priority="50">
      <formula>$C$21="F"</formula>
    </cfRule>
  </conditionalFormatting>
  <conditionalFormatting sqref="I75:Z75">
    <cfRule type="expression" dxfId="21068" priority="41">
      <formula>$C$2="F"</formula>
    </cfRule>
  </conditionalFormatting>
  <conditionalFormatting sqref="I75:Z75">
    <cfRule type="expression" dxfId="21067" priority="42">
      <formula>$D75="Facturacion"</formula>
    </cfRule>
  </conditionalFormatting>
  <conditionalFormatting sqref="I75:Z75">
    <cfRule type="expression" dxfId="21066" priority="43">
      <formula>$D75="Specialist"</formula>
    </cfRule>
  </conditionalFormatting>
  <conditionalFormatting sqref="I75:Z75">
    <cfRule type="cellIs" dxfId="21065" priority="44" operator="equal">
      <formula>1</formula>
    </cfRule>
  </conditionalFormatting>
  <conditionalFormatting sqref="I75:Z75">
    <cfRule type="expression" dxfId="21064" priority="45">
      <formula>$D75="SSMM"</formula>
    </cfRule>
  </conditionalFormatting>
  <conditionalFormatting sqref="I75:Z75">
    <cfRule type="cellIs" dxfId="21063" priority="46" operator="equal">
      <formula>"F"</formula>
    </cfRule>
  </conditionalFormatting>
  <conditionalFormatting sqref="AA75:AB75">
    <cfRule type="expression" dxfId="21062" priority="35">
      <formula>$C$2="F"</formula>
    </cfRule>
  </conditionalFormatting>
  <conditionalFormatting sqref="AA75:AB75">
    <cfRule type="expression" dxfId="21061" priority="36">
      <formula>$D75="Facturacion"</formula>
    </cfRule>
  </conditionalFormatting>
  <conditionalFormatting sqref="AA75:AB75">
    <cfRule type="expression" dxfId="21060" priority="37">
      <formula>$D75="Specialist"</formula>
    </cfRule>
  </conditionalFormatting>
  <conditionalFormatting sqref="AA75:AB75">
    <cfRule type="cellIs" dxfId="21059" priority="38" operator="equal">
      <formula>1</formula>
    </cfRule>
  </conditionalFormatting>
  <conditionalFormatting sqref="AA75:AB75">
    <cfRule type="expression" dxfId="21058" priority="39">
      <formula>$D75="SSMM"</formula>
    </cfRule>
  </conditionalFormatting>
  <conditionalFormatting sqref="AA75:AB75">
    <cfRule type="cellIs" dxfId="21057" priority="40" operator="equal">
      <formula>"F"</formula>
    </cfRule>
  </conditionalFormatting>
  <conditionalFormatting sqref="I75:P75">
    <cfRule type="expression" dxfId="21056" priority="31">
      <formula>$C$78="F"</formula>
    </cfRule>
  </conditionalFormatting>
  <conditionalFormatting sqref="I75:P75">
    <cfRule type="expression" dxfId="21055" priority="32">
      <formula>$C$59="F"</formula>
    </cfRule>
  </conditionalFormatting>
  <conditionalFormatting sqref="I75:P75">
    <cfRule type="expression" dxfId="21054" priority="33">
      <formula>$C$40="F"</formula>
    </cfRule>
  </conditionalFormatting>
  <conditionalFormatting sqref="I75:P75">
    <cfRule type="expression" dxfId="21053" priority="34">
      <formula>$C$21="F"</formula>
    </cfRule>
  </conditionalFormatting>
  <conditionalFormatting sqref="I94:Z94">
    <cfRule type="expression" dxfId="21052" priority="25">
      <formula>$C$2="F"</formula>
    </cfRule>
  </conditionalFormatting>
  <conditionalFormatting sqref="I94:Z94">
    <cfRule type="expression" dxfId="21051" priority="26">
      <formula>$D94="Facturacion"</formula>
    </cfRule>
  </conditionalFormatting>
  <conditionalFormatting sqref="I94:Z94">
    <cfRule type="expression" dxfId="21050" priority="27">
      <formula>$D94="Specialist"</formula>
    </cfRule>
  </conditionalFormatting>
  <conditionalFormatting sqref="I94:Z94">
    <cfRule type="cellIs" dxfId="21049" priority="28" operator="equal">
      <formula>1</formula>
    </cfRule>
  </conditionalFormatting>
  <conditionalFormatting sqref="I94:Z94">
    <cfRule type="expression" dxfId="21048" priority="29">
      <formula>$D94="SSMM"</formula>
    </cfRule>
  </conditionalFormatting>
  <conditionalFormatting sqref="I94:Z94">
    <cfRule type="cellIs" dxfId="21047" priority="30" operator="equal">
      <formula>"F"</formula>
    </cfRule>
  </conditionalFormatting>
  <conditionalFormatting sqref="AA94:AB94">
    <cfRule type="expression" dxfId="21046" priority="19">
      <formula>$C$2="F"</formula>
    </cfRule>
  </conditionalFormatting>
  <conditionalFormatting sqref="AA94:AB94">
    <cfRule type="expression" dxfId="21045" priority="20">
      <formula>$D94="Facturacion"</formula>
    </cfRule>
  </conditionalFormatting>
  <conditionalFormatting sqref="AA94:AB94">
    <cfRule type="expression" dxfId="21044" priority="21">
      <formula>$D94="Specialist"</formula>
    </cfRule>
  </conditionalFormatting>
  <conditionalFormatting sqref="AA94:AB94">
    <cfRule type="cellIs" dxfId="21043" priority="22" operator="equal">
      <formula>1</formula>
    </cfRule>
  </conditionalFormatting>
  <conditionalFormatting sqref="AA94:AB94">
    <cfRule type="expression" dxfId="21042" priority="23">
      <formula>$D94="SSMM"</formula>
    </cfRule>
  </conditionalFormatting>
  <conditionalFormatting sqref="AA94:AB94">
    <cfRule type="cellIs" dxfId="21041" priority="24" operator="equal">
      <formula>"F"</formula>
    </cfRule>
  </conditionalFormatting>
  <conditionalFormatting sqref="I94:P94">
    <cfRule type="expression" dxfId="21040" priority="15">
      <formula>$C$78="F"</formula>
    </cfRule>
  </conditionalFormatting>
  <conditionalFormatting sqref="I94:P94">
    <cfRule type="expression" dxfId="21039" priority="16">
      <formula>$C$59="F"</formula>
    </cfRule>
  </conditionalFormatting>
  <conditionalFormatting sqref="I94:P94">
    <cfRule type="expression" dxfId="21038" priority="17">
      <formula>$C$40="F"</formula>
    </cfRule>
  </conditionalFormatting>
  <conditionalFormatting sqref="I94:P94">
    <cfRule type="expression" dxfId="21037" priority="18">
      <formula>$C$21="F"</formula>
    </cfRule>
  </conditionalFormatting>
  <conditionalFormatting sqref="I12:AD12">
    <cfRule type="expression" dxfId="21036" priority="9">
      <formula>$C$2="F"</formula>
    </cfRule>
  </conditionalFormatting>
  <conditionalFormatting sqref="I12:AD12">
    <cfRule type="expression" dxfId="21035" priority="10">
      <formula>$D12="Facturacion"</formula>
    </cfRule>
  </conditionalFormatting>
  <conditionalFormatting sqref="I12:AD12">
    <cfRule type="expression" dxfId="21034" priority="11">
      <formula>$D12="Specialist"</formula>
    </cfRule>
  </conditionalFormatting>
  <conditionalFormatting sqref="I12:AD12">
    <cfRule type="cellIs" dxfId="21033" priority="12" operator="equal">
      <formula>1</formula>
    </cfRule>
  </conditionalFormatting>
  <conditionalFormatting sqref="I12:AD12">
    <cfRule type="expression" dxfId="21032" priority="13">
      <formula>$D12="SSMM"</formula>
    </cfRule>
  </conditionalFormatting>
  <conditionalFormatting sqref="I12:AD12">
    <cfRule type="cellIs" dxfId="21031" priority="14" operator="equal">
      <formula>"F"</formula>
    </cfRule>
  </conditionalFormatting>
  <conditionalFormatting sqref="I13:AD13">
    <cfRule type="expression" dxfId="21030" priority="2">
      <formula>$C$2="F"</formula>
    </cfRule>
  </conditionalFormatting>
  <conditionalFormatting sqref="I13:AD13">
    <cfRule type="expression" dxfId="21029" priority="3">
      <formula>$D13="Facturacion"</formula>
    </cfRule>
  </conditionalFormatting>
  <conditionalFormatting sqref="I13:AD13">
    <cfRule type="expression" dxfId="21028" priority="4">
      <formula>$D13="Specialist"</formula>
    </cfRule>
  </conditionalFormatting>
  <conditionalFormatting sqref="I13:AD13">
    <cfRule type="cellIs" dxfId="21027" priority="5" operator="equal">
      <formula>1</formula>
    </cfRule>
  </conditionalFormatting>
  <conditionalFormatting sqref="I13:AD13">
    <cfRule type="expression" dxfId="21026" priority="6">
      <formula>$D13="SSMM"</formula>
    </cfRule>
  </conditionalFormatting>
  <conditionalFormatting sqref="I13:AD13">
    <cfRule type="cellIs" dxfId="21025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11" id="{2A16F6D4-1A63-4738-BCB5-33F25E148AD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E4:AG4 E9:H10 E47:G47 S47:AG47 E48:AG50 AE10:AG10 AF9:AG9 E17:H19 AE17:AG19 E6:AG8 E5:L5 AE5:AG5 E14:AG16 E13:H13 AE13:AG13</xm:sqref>
        </x14:conditionalFormatting>
        <x14:conditionalFormatting xmlns:xm="http://schemas.microsoft.com/office/excel/2006/main">
          <x14:cfRule type="expression" priority="700" id="{6F8A76AE-AA89-424D-8235-8A6F348E828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E11:P11 E12:H12 AE11:AG12</xm:sqref>
        </x14:conditionalFormatting>
        <x14:conditionalFormatting xmlns:xm="http://schemas.microsoft.com/office/excel/2006/main">
          <x14:cfRule type="expression" priority="693" id="{7050E624-8026-4838-96B0-DD2BC8B6317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 AE36:AG38 E32:AG35</xm:sqref>
        </x14:conditionalFormatting>
        <x14:conditionalFormatting xmlns:xm="http://schemas.microsoft.com/office/excel/2006/main">
          <x14:cfRule type="expression" priority="682" id="{760CFDA1-6B2E-4049-87F4-512A6467A2B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AE23:AG23 E23:P23 E24:G24 AE27:AG27 E27:P27 E26:AG26 E25:J25 AC25:AG25 Z24:AG24 E28:AG31</xm:sqref>
        </x14:conditionalFormatting>
        <x14:conditionalFormatting xmlns:xm="http://schemas.microsoft.com/office/excel/2006/main">
          <x14:cfRule type="expression" priority="675" id="{9D08531B-A223-4610-88D3-9773C046885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E55:H57 AE55:AG57</xm:sqref>
        </x14:conditionalFormatting>
        <x14:conditionalFormatting xmlns:xm="http://schemas.microsoft.com/office/excel/2006/main">
          <x14:cfRule type="expression" priority="664" id="{D6857300-0FEC-41F7-BBD2-A70491C83C7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E46:H46 AE46:AG46 E42:AG42 E44:AG45 E43:J43 AC43:AG43</xm:sqref>
        </x14:conditionalFormatting>
        <x14:conditionalFormatting xmlns:xm="http://schemas.microsoft.com/office/excel/2006/main">
          <x14:cfRule type="expression" priority="657" id="{F5F24617-D30E-4F4B-911A-158C7F00010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 AE74:AG76 E70:AG73</xm:sqref>
        </x14:conditionalFormatting>
        <x14:conditionalFormatting xmlns:xm="http://schemas.microsoft.com/office/excel/2006/main">
          <x14:cfRule type="expression" priority="646" id="{776EDE86-AC3F-41C4-B7CC-C9345A6ED59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AE63:AG63 E64:AG65 E66:G66 T66:AG66 E67:R67 AE67:AG67 E61:AG61 E62:H63 AA62:AG62 E68:AG69</xm:sqref>
        </x14:conditionalFormatting>
        <x14:conditionalFormatting xmlns:xm="http://schemas.microsoft.com/office/excel/2006/main">
          <x14:cfRule type="expression" priority="639" id="{00B1953B-D8ED-4C57-ACEA-4E6CC1C7FAB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E93:H95 AE93:AG95 E89:AG92</xm:sqref>
        </x14:conditionalFormatting>
        <x14:conditionalFormatting xmlns:xm="http://schemas.microsoft.com/office/excel/2006/main">
          <x14:cfRule type="expression" priority="628" id="{983CFB84-3641-4AD7-A1A4-D2CD54BA178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E86:R86 AE86:AG86 E85:G85 T85:AG85 E80:AG80 E82:AG84 E81:H81 AE81:AG81 E87:AG88</xm:sqref>
        </x14:conditionalFormatting>
        <x14:conditionalFormatting xmlns:xm="http://schemas.microsoft.com/office/excel/2006/main">
          <x14:cfRule type="expression" priority="621" id="{2880AFD8-A5BA-4FA1-ABA1-2D50129FF71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610" id="{FCD1B320-097B-4DD3-879A-40D012E36D4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E99:H99 E102:H102 AE102:AG102 E104:H105 AE104:AG104 E103:AG103 E101:AG101 Y105:AG105 E100:L100 AE99:AG100 E106:AG107</xm:sqref>
        </x14:conditionalFormatting>
        <x14:conditionalFormatting xmlns:xm="http://schemas.microsoft.com/office/excel/2006/main">
          <x14:cfRule type="expression" priority="603" id="{41D447CF-609A-4BAD-A32D-533B63EC7A7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592" id="{8FE12809-967A-484A-9023-E66253FA6EC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585" id="{380BD5FF-F555-4403-B41D-9EF94065104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I99:AD99</xm:sqref>
        </x14:conditionalFormatting>
        <x14:conditionalFormatting xmlns:xm="http://schemas.microsoft.com/office/excel/2006/main">
          <x14:cfRule type="expression" priority="578" id="{27C2D562-4AFC-496A-B7B2-D2206585BE0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I99:AD99</xm:sqref>
        </x14:conditionalFormatting>
        <x14:conditionalFormatting xmlns:xm="http://schemas.microsoft.com/office/excel/2006/main">
          <x14:cfRule type="expression" priority="571" id="{302FF6B7-36FD-45E0-9AAE-F8FEAB86499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I102:AD102</xm:sqref>
        </x14:conditionalFormatting>
        <x14:conditionalFormatting xmlns:xm="http://schemas.microsoft.com/office/excel/2006/main">
          <x14:cfRule type="expression" priority="564" id="{C7B8DEED-D997-4BAC-8642-4E5466F1D98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I102:AD102</xm:sqref>
        </x14:conditionalFormatting>
        <x14:conditionalFormatting xmlns:xm="http://schemas.microsoft.com/office/excel/2006/main">
          <x14:cfRule type="expression" priority="557" id="{98AD3CF3-9585-47B5-9FC9-ED49635E624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I104:AD104</xm:sqref>
        </x14:conditionalFormatting>
        <x14:conditionalFormatting xmlns:xm="http://schemas.microsoft.com/office/excel/2006/main">
          <x14:cfRule type="expression" priority="550" id="{C9AD4E07-9A3E-47D4-9127-75603250F6A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I104:AD104</xm:sqref>
        </x14:conditionalFormatting>
        <x14:conditionalFormatting xmlns:xm="http://schemas.microsoft.com/office/excel/2006/main">
          <x14:cfRule type="expression" priority="543" id="{81244550-A975-49C3-A81E-89D09B2F5F6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Q11:AD11</xm:sqref>
        </x14:conditionalFormatting>
        <x14:conditionalFormatting xmlns:xm="http://schemas.microsoft.com/office/excel/2006/main">
          <x14:cfRule type="expression" priority="529" id="{B70F2776-5B39-4E99-9D4C-FE1ABF3A420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Q23:AD23</xm:sqref>
        </x14:conditionalFormatting>
        <x14:conditionalFormatting xmlns:xm="http://schemas.microsoft.com/office/excel/2006/main">
          <x14:cfRule type="expression" priority="522" id="{404B9B55-A370-4A1C-9251-5B19C0F04A3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I9:R9</xm:sqref>
        </x14:conditionalFormatting>
        <x14:conditionalFormatting xmlns:xm="http://schemas.microsoft.com/office/excel/2006/main">
          <x14:cfRule type="expression" priority="515" id="{E4EAF573-E75B-49AC-A711-A871CBA462C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I63:AD63</xm:sqref>
        </x14:conditionalFormatting>
        <x14:conditionalFormatting xmlns:xm="http://schemas.microsoft.com/office/excel/2006/main">
          <x14:cfRule type="expression" priority="508" id="{92C9A46F-D4E9-41C4-974A-6968603CD10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I46:AD46</xm:sqref>
        </x14:conditionalFormatting>
        <x14:conditionalFormatting xmlns:xm="http://schemas.microsoft.com/office/excel/2006/main">
          <x14:cfRule type="expression" priority="501" id="{E83C5FC1-0E31-4117-AE86-3E9E12E8CE1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H66:S66</xm:sqref>
        </x14:conditionalFormatting>
        <x14:conditionalFormatting xmlns:xm="http://schemas.microsoft.com/office/excel/2006/main">
          <x14:cfRule type="expression" priority="494" id="{4A2BAD60-7D79-4332-9864-DBCCF7EF4CD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S67:AD67</xm:sqref>
        </x14:conditionalFormatting>
        <x14:conditionalFormatting xmlns:xm="http://schemas.microsoft.com/office/excel/2006/main">
          <x14:cfRule type="expression" priority="487" id="{7AE7821A-AE08-41C6-9ADA-3B1A2D91CF3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S86:AD86</xm:sqref>
        </x14:conditionalFormatting>
        <x14:conditionalFormatting xmlns:xm="http://schemas.microsoft.com/office/excel/2006/main">
          <x14:cfRule type="expression" priority="480" id="{BDC5D451-3DAA-417A-8ED3-333FCBE907C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H85:S85</xm:sqref>
        </x14:conditionalFormatting>
        <x14:conditionalFormatting xmlns:xm="http://schemas.microsoft.com/office/excel/2006/main">
          <x14:cfRule type="expression" priority="466" id="{00279421-36A9-41A7-9361-00DA4BA3837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S105:X105</xm:sqref>
        </x14:conditionalFormatting>
        <x14:conditionalFormatting xmlns:xm="http://schemas.microsoft.com/office/excel/2006/main">
          <x14:cfRule type="expression" priority="459" id="{41876783-5EB5-46D8-A4E5-AF50A7F67FA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I10:AD10</xm:sqref>
        </x14:conditionalFormatting>
        <x14:conditionalFormatting xmlns:xm="http://schemas.microsoft.com/office/excel/2006/main">
          <x14:cfRule type="expression" priority="452" id="{EAEDF709-BE0C-4048-89A9-C3ADC383F07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S9:AE9</xm:sqref>
        </x14:conditionalFormatting>
        <x14:conditionalFormatting xmlns:xm="http://schemas.microsoft.com/office/excel/2006/main">
          <x14:cfRule type="expression" priority="445" id="{A2836942-690F-467A-A6F8-D09F42BE995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I81:AD81</xm:sqref>
        </x14:conditionalFormatting>
        <x14:conditionalFormatting xmlns:xm="http://schemas.microsoft.com/office/excel/2006/main">
          <x14:cfRule type="expression" priority="438" id="{5A7C6CAA-C55A-4077-9749-5607952DBE0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AA17:AD17</xm:sqref>
        </x14:conditionalFormatting>
        <x14:conditionalFormatting xmlns:xm="http://schemas.microsoft.com/office/excel/2006/main">
          <x14:cfRule type="expression" priority="376" id="{0454D70E-6F9E-4C55-972F-55DDCACFB29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AA36:AD36</xm:sqref>
        </x14:conditionalFormatting>
        <x14:conditionalFormatting xmlns:xm="http://schemas.microsoft.com/office/excel/2006/main">
          <x14:cfRule type="expression" priority="314" id="{7BDAEE58-BD95-4914-AB75-7FBE4539861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AA55:AD55</xm:sqref>
        </x14:conditionalFormatting>
        <x14:conditionalFormatting xmlns:xm="http://schemas.microsoft.com/office/excel/2006/main">
          <x14:cfRule type="expression" priority="252" id="{4866AA79-A38E-49BC-8A2D-8CFFDE77188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AA74:AD74</xm:sqref>
        </x14:conditionalFormatting>
        <x14:conditionalFormatting xmlns:xm="http://schemas.microsoft.com/office/excel/2006/main">
          <x14:cfRule type="expression" priority="190" id="{6E3AAD53-F108-48DB-B475-35D915124C0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AA93:AD93</xm:sqref>
        </x14:conditionalFormatting>
        <x14:conditionalFormatting xmlns:xm="http://schemas.microsoft.com/office/excel/2006/main">
          <x14:cfRule type="expression" priority="128" id="{1EBAFD9F-4590-4E1E-8499-3E4A3F35E0E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Q27:AD27</xm:sqref>
        </x14:conditionalFormatting>
        <x14:conditionalFormatting xmlns:xm="http://schemas.microsoft.com/office/excel/2006/main">
          <x14:cfRule type="expression" priority="121" id="{120307A1-F810-4D52-8742-C06A84D8519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M5:AD5</xm:sqref>
        </x14:conditionalFormatting>
        <x14:conditionalFormatting xmlns:xm="http://schemas.microsoft.com/office/excel/2006/main">
          <x14:cfRule type="expression" priority="114" id="{F56A8E6E-DC4F-4CA2-9B64-629588F85B6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K25:AB25</xm:sqref>
        </x14:conditionalFormatting>
        <x14:conditionalFormatting xmlns:xm="http://schemas.microsoft.com/office/excel/2006/main">
          <x14:cfRule type="expression" priority="107" id="{B97996D2-BA63-43F2-B9C2-1CED55A4B28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K43:AB43</xm:sqref>
        </x14:conditionalFormatting>
        <x14:conditionalFormatting xmlns:xm="http://schemas.microsoft.com/office/excel/2006/main">
          <x14:cfRule type="expression" priority="100" id="{5B789687-CCDC-43E1-A02F-9B3D73FB9F9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I62:Z62</xm:sqref>
        </x14:conditionalFormatting>
        <x14:conditionalFormatting xmlns:xm="http://schemas.microsoft.com/office/excel/2006/main">
          <x14:cfRule type="expression" priority="93" id="{EA5FCE0C-7AB7-4275-AC08-E2F947C6813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M100:AD100</xm:sqref>
        </x14:conditionalFormatting>
        <x14:conditionalFormatting xmlns:xm="http://schemas.microsoft.com/office/excel/2006/main">
          <x14:cfRule type="expression" priority="86" id="{EB41CC61-3849-464B-B534-B84FE1C644B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H24:Y24</xm:sqref>
        </x14:conditionalFormatting>
        <x14:conditionalFormatting xmlns:xm="http://schemas.microsoft.com/office/excel/2006/main">
          <x14:cfRule type="expression" priority="79" id="{CF627C4E-4003-4385-A3C7-010D010283C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M105:R105</xm:sqref>
        </x14:conditionalFormatting>
        <x14:conditionalFormatting xmlns:xm="http://schemas.microsoft.com/office/excel/2006/main">
          <x14:cfRule type="expression" priority="8" id="{C9E30FC1-3BE3-4CF2-A121-6910A4A1ED7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I12:AD12</xm:sqref>
        </x14:conditionalFormatting>
        <x14:conditionalFormatting xmlns:xm="http://schemas.microsoft.com/office/excel/2006/main">
          <x14:cfRule type="expression" priority="1" id="{E1731D09-80B8-42B2-BFBA-609E6D4B6AE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I13:AD13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8D393326-6C94-42CF-B249-9201E446FEA3}">
          <x14:formula1>
            <xm:f>Personal!$A$2:$A$50</xm:f>
          </x14:formula1>
          <xm:sqref>B4:B19 B23:B38 B42:B57 B61:B76 B80:B95 B99:B114 B118:B133</xm:sqref>
        </x14:dataValidation>
        <x14:dataValidation type="list" allowBlank="1" showInputMessage="1" showErrorMessage="1" prompt="Elige una de las opciones disponibles" xr:uid="{58C11860-E9E6-4E76-B08D-0907791E99A6}">
          <x14:formula1>
            <xm:f>Personal!$F$1:$F$15</xm:f>
          </x14:formula1>
          <xm:sqref>E118:AG133 I104:AF104 I37:AB37 I75:AB75 E99:AG103 S47:AG47 E47:G47 E42:AG46 I56:AB56 AE18:AG18 E104:H105 M105:AF105 AG104:AG105 I80:AD93 I94:AB94 E19:AG19 E18:AB18 E23:H38 AE23:AG38 E4:AG17 I38:AD38 E48:H57 AE48:AG57 I48:AD55 I57:AD57 E61:H76 AE61:AG76 I23:AD36 I76:AD76 E80:H95 AE80:AG95 I61:AD74 I95:AD95 E106:AG114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>
    <tabColor rgb="FFFFFFFF"/>
    <outlinePr summaryBelow="0" summaryRight="0"/>
    <pageSetUpPr fitToPage="1"/>
  </sheetPr>
  <dimension ref="A1:AK1000"/>
  <sheetViews>
    <sheetView workbookViewId="0">
      <selection activeCell="L137" sqref="L137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41796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  <col min="35" max="35" width="7.01171875" customWidth="1"/>
  </cols>
  <sheetData>
    <row r="1" spans="1:37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8"/>
      <c r="AK1" s="8"/>
    </row>
    <row r="2" spans="1:37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  <c r="AJ2" s="8"/>
      <c r="AK2" s="8"/>
    </row>
    <row r="3" spans="1:37" ht="15.75" customHeight="1" x14ac:dyDescent="0.15">
      <c r="A3" s="10"/>
      <c r="B3" s="11" t="s">
        <v>53</v>
      </c>
      <c r="C3" s="12">
        <f>'S4'!C117+1</f>
        <v>45320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  <c r="AK3" s="17"/>
    </row>
    <row r="4" spans="1:37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/>
      <c r="J4" s="8"/>
      <c r="K4" s="8"/>
      <c r="L4" s="8"/>
      <c r="M4" s="8">
        <v>1</v>
      </c>
      <c r="N4" s="8">
        <v>1</v>
      </c>
      <c r="O4" s="8">
        <v>1</v>
      </c>
      <c r="P4" s="8">
        <v>1</v>
      </c>
      <c r="Q4" s="8">
        <v>1</v>
      </c>
      <c r="R4" s="8">
        <v>1</v>
      </c>
      <c r="S4" s="8">
        <v>1</v>
      </c>
      <c r="T4" s="8">
        <v>1</v>
      </c>
      <c r="U4" s="8"/>
      <c r="V4" s="8"/>
      <c r="W4" s="8">
        <v>1</v>
      </c>
      <c r="X4" s="8">
        <v>1</v>
      </c>
      <c r="Y4" s="8">
        <v>1</v>
      </c>
      <c r="Z4" s="8">
        <v>1</v>
      </c>
      <c r="AA4" s="8">
        <v>1</v>
      </c>
      <c r="AB4" s="8">
        <v>1</v>
      </c>
      <c r="AC4" s="8">
        <v>1</v>
      </c>
      <c r="AD4" s="8">
        <v>1</v>
      </c>
      <c r="AE4" s="8"/>
      <c r="AF4" s="8"/>
      <c r="AG4" s="8"/>
      <c r="AH4" s="1">
        <f t="shared" ref="AH4:AH19" si="0">SUM(E4:AG4)/2</f>
        <v>8</v>
      </c>
      <c r="AI4" s="1"/>
      <c r="AJ4" s="1">
        <f t="shared" ref="AJ4:AJ20" si="1">AH4+AH23+AH42+AH61+AH80+AH99+AH118</f>
        <v>33</v>
      </c>
      <c r="AK4" s="20"/>
    </row>
    <row r="5" spans="1:37" ht="15.75" customHeight="1" x14ac:dyDescent="0.15">
      <c r="A5" s="10"/>
      <c r="B5" s="18" t="s">
        <v>52</v>
      </c>
      <c r="C5" s="19" t="str">
        <f>IF(ISNA(VLOOKUP(B5,Personal!$A$2:$D$21,2,FALSE)),,VLOOKUP(B5,Personal!$A$2:$D$21,2,FALSE))</f>
        <v>Yeray Romero</v>
      </c>
      <c r="D5" s="19" t="str">
        <f>IF(ISNA(VLOOKUP(B5,Personal!$A$2:$D$23,3,FALSE)),,VLOOKUP(B5,Personal!$A$2:$D$32,3,FALSE))</f>
        <v>Comercial</v>
      </c>
      <c r="E5" s="8"/>
      <c r="F5" s="8"/>
      <c r="G5" s="8"/>
      <c r="H5" s="8"/>
      <c r="I5" s="8"/>
      <c r="J5" s="8"/>
      <c r="K5" s="8" t="s">
        <v>15</v>
      </c>
      <c r="L5" s="8" t="s">
        <v>15</v>
      </c>
      <c r="M5" s="8" t="s">
        <v>15</v>
      </c>
      <c r="N5" s="8" t="s">
        <v>15</v>
      </c>
      <c r="O5" s="8" t="s">
        <v>15</v>
      </c>
      <c r="P5" s="8" t="s">
        <v>15</v>
      </c>
      <c r="Q5" s="8" t="s">
        <v>15</v>
      </c>
      <c r="R5" s="8" t="s">
        <v>15</v>
      </c>
      <c r="S5" s="8" t="s">
        <v>15</v>
      </c>
      <c r="T5" s="8" t="s">
        <v>15</v>
      </c>
      <c r="U5" s="8" t="s">
        <v>15</v>
      </c>
      <c r="V5" s="8" t="s">
        <v>15</v>
      </c>
      <c r="W5" s="8" t="s">
        <v>15</v>
      </c>
      <c r="X5" s="8" t="s">
        <v>15</v>
      </c>
      <c r="Y5" s="8" t="s">
        <v>15</v>
      </c>
      <c r="Z5" s="8" t="s">
        <v>15</v>
      </c>
      <c r="AA5" s="8" t="s">
        <v>15</v>
      </c>
      <c r="AB5" s="8"/>
      <c r="AC5" s="8"/>
      <c r="AD5" s="8"/>
      <c r="AE5" s="8"/>
      <c r="AF5" s="8"/>
      <c r="AG5" s="8"/>
      <c r="AH5" s="1">
        <f t="shared" si="0"/>
        <v>0</v>
      </c>
      <c r="AI5" s="1"/>
      <c r="AJ5" s="1">
        <f t="shared" si="1"/>
        <v>16</v>
      </c>
      <c r="AK5" s="20"/>
    </row>
    <row r="6" spans="1:37" ht="15.75" customHeight="1" x14ac:dyDescent="0.15">
      <c r="A6" s="10"/>
      <c r="B6" s="18" t="s">
        <v>28</v>
      </c>
      <c r="C6" s="19" t="str">
        <f>IF(ISNA(VLOOKUP(B6,Personal!$A$2:$D$21,2,FALSE)),,VLOOKUP(B6,Personal!$A$2:$D$21,2,FALSE))</f>
        <v>Unai Ortiz</v>
      </c>
      <c r="D6" s="19" t="str">
        <f>IF(ISNA(VLOOKUP(B6,Personal!$A$2:$D$23,3,FALSE)),,VLOOKUP(B6,Personal!$A$2:$D$32,3,FALSE))</f>
        <v>SSMM</v>
      </c>
      <c r="E6" s="8"/>
      <c r="F6" s="8"/>
      <c r="G6" s="8">
        <v>1</v>
      </c>
      <c r="H6" s="8">
        <v>1</v>
      </c>
      <c r="I6" s="8">
        <v>1</v>
      </c>
      <c r="J6" s="8">
        <v>1</v>
      </c>
      <c r="K6" s="8">
        <v>1</v>
      </c>
      <c r="L6" s="8">
        <v>1</v>
      </c>
      <c r="M6" s="8">
        <v>1</v>
      </c>
      <c r="N6" s="8">
        <v>1</v>
      </c>
      <c r="O6" s="8">
        <v>1</v>
      </c>
      <c r="P6" s="8">
        <v>1</v>
      </c>
      <c r="Q6" s="8"/>
      <c r="R6" s="8"/>
      <c r="S6" s="8">
        <v>1</v>
      </c>
      <c r="T6" s="8">
        <v>1</v>
      </c>
      <c r="U6" s="8">
        <v>1</v>
      </c>
      <c r="V6" s="8">
        <v>1</v>
      </c>
      <c r="W6" s="8">
        <v>1</v>
      </c>
      <c r="X6" s="8">
        <v>1</v>
      </c>
      <c r="Y6" s="8"/>
      <c r="Z6" s="8"/>
      <c r="AA6" s="8"/>
      <c r="AB6" s="8"/>
      <c r="AC6" s="8"/>
      <c r="AD6" s="8"/>
      <c r="AE6" s="8"/>
      <c r="AF6" s="8"/>
      <c r="AG6" s="8"/>
      <c r="AH6" s="1">
        <f t="shared" si="0"/>
        <v>8</v>
      </c>
      <c r="AI6" s="1"/>
      <c r="AJ6" s="1">
        <f t="shared" si="1"/>
        <v>48</v>
      </c>
      <c r="AK6" s="20"/>
    </row>
    <row r="7" spans="1:37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 t="shared" si="1"/>
        <v>20</v>
      </c>
      <c r="AK7" s="20"/>
    </row>
    <row r="8" spans="1:37" ht="15.75" customHeight="1" x14ac:dyDescent="0.15">
      <c r="A8" s="10"/>
      <c r="B8" s="18" t="s">
        <v>86</v>
      </c>
      <c r="C8" s="19">
        <f>IF(ISNA(VLOOKUP(B8,Personal!$A$2:$D$21,2,FALSE)),,VLOOKUP(B8,Personal!$A$2:$D$21,2,FALSE))</f>
        <v>0</v>
      </c>
      <c r="D8" s="19">
        <f>IF(ISNA(VLOOKUP(B8,Personal!$A$2:$D$23,3,FALSE)),,VLOOKUP(B8,Personal!$A$2:$D$32,3,FALSE))</f>
        <v>0</v>
      </c>
      <c r="E8" s="8"/>
      <c r="F8" s="8"/>
      <c r="G8" s="8"/>
      <c r="H8" s="8"/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>
        <v>1</v>
      </c>
      <c r="V8" s="8">
        <v>1</v>
      </c>
      <c r="W8" s="8">
        <v>1</v>
      </c>
      <c r="X8" s="8">
        <v>1</v>
      </c>
      <c r="Y8" s="8">
        <v>1</v>
      </c>
      <c r="Z8" s="8">
        <v>1</v>
      </c>
      <c r="AA8" s="8"/>
      <c r="AB8" s="8"/>
      <c r="AC8" s="8"/>
      <c r="AD8" s="8"/>
      <c r="AE8" s="8"/>
      <c r="AF8" s="8"/>
      <c r="AG8" s="8"/>
      <c r="AH8" s="1">
        <f t="shared" si="0"/>
        <v>8</v>
      </c>
      <c r="AI8" s="1"/>
      <c r="AJ8" s="1">
        <f t="shared" si="1"/>
        <v>28</v>
      </c>
      <c r="AK8" s="20"/>
    </row>
    <row r="9" spans="1:37" ht="15.75" customHeight="1" x14ac:dyDescent="0.15">
      <c r="A9" s="10"/>
      <c r="B9" s="18" t="s">
        <v>31</v>
      </c>
      <c r="C9" s="19" t="str">
        <f>IF(ISNA(VLOOKUP(B9,Personal!$A$2:$D$21,2,FALSE)),,VLOOKUP(B9,Personal!$A$2:$D$21,2,FALSE))</f>
        <v>Gustavo Diaz</v>
      </c>
      <c r="D9" s="19" t="str">
        <f>IF(ISNA(VLOOKUP(B9,Personal!$A$2:$D$23,3,FALSE)),,VLOOKUP(B9,Personal!$A$2:$D$32,3,FALSE))</f>
        <v>UUCC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6</v>
      </c>
      <c r="AI9" s="1"/>
      <c r="AJ9" s="1">
        <f t="shared" si="1"/>
        <v>30</v>
      </c>
      <c r="AK9" s="20"/>
    </row>
    <row r="10" spans="1:37" ht="15.75" customHeight="1" x14ac:dyDescent="0.15">
      <c r="A10" s="10"/>
      <c r="B10" s="18" t="s">
        <v>32</v>
      </c>
      <c r="C10" s="19" t="str">
        <f>IF(ISNA(VLOOKUP(B10,Personal!$A$2:$D$21,2,FALSE)),,VLOOKUP(B10,Personal!$A$2:$D$21,2,FALSE))</f>
        <v>Iker Marcos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>
        <v>1</v>
      </c>
      <c r="I10" s="8">
        <v>1</v>
      </c>
      <c r="J10" s="8">
        <v>1</v>
      </c>
      <c r="K10" s="8">
        <v>1</v>
      </c>
      <c r="L10" s="8">
        <v>1</v>
      </c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>
        <v>1</v>
      </c>
      <c r="S10" s="8">
        <v>1</v>
      </c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1">
        <f t="shared" si="0"/>
        <v>6</v>
      </c>
      <c r="AI10" s="1"/>
      <c r="AJ10" s="1">
        <f t="shared" si="1"/>
        <v>42</v>
      </c>
      <c r="AK10" s="20"/>
    </row>
    <row r="11" spans="1:37" ht="15.75" customHeight="1" x14ac:dyDescent="0.15">
      <c r="A11" s="21"/>
      <c r="B11" s="18" t="s">
        <v>33</v>
      </c>
      <c r="C11" s="19" t="str">
        <f>IF(ISNA(VLOOKUP(B11,Personal!$A$2:$D$21,2,FALSE)),,VLOOKUP(B11,Personal!$A$2:$D$21,2,FALSE))</f>
        <v>Andrew Vera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/>
      <c r="I11" s="8" t="s">
        <v>7</v>
      </c>
      <c r="J11" s="8" t="s">
        <v>7</v>
      </c>
      <c r="K11" s="8" t="s">
        <v>7</v>
      </c>
      <c r="L11" s="8" t="s">
        <v>7</v>
      </c>
      <c r="M11" s="8" t="s">
        <v>7</v>
      </c>
      <c r="N11" s="8" t="s">
        <v>7</v>
      </c>
      <c r="O11" s="8" t="s">
        <v>7</v>
      </c>
      <c r="P11" s="8" t="s">
        <v>7</v>
      </c>
      <c r="Q11" s="8" t="s">
        <v>7</v>
      </c>
      <c r="R11" s="8" t="s">
        <v>7</v>
      </c>
      <c r="S11" s="8" t="s">
        <v>7</v>
      </c>
      <c r="T11" s="8" t="s">
        <v>7</v>
      </c>
      <c r="U11" s="8" t="s">
        <v>7</v>
      </c>
      <c r="V11" s="8" t="s">
        <v>7</v>
      </c>
      <c r="W11" s="8" t="s">
        <v>7</v>
      </c>
      <c r="X11" s="8" t="s">
        <v>7</v>
      </c>
      <c r="Y11" s="8" t="s">
        <v>7</v>
      </c>
      <c r="Z11" s="8" t="s">
        <v>7</v>
      </c>
      <c r="AA11" s="8" t="s">
        <v>7</v>
      </c>
      <c r="AB11" s="8" t="s">
        <v>7</v>
      </c>
      <c r="AC11" s="8" t="s">
        <v>7</v>
      </c>
      <c r="AD11" s="8" t="s">
        <v>7</v>
      </c>
      <c r="AE11" s="8"/>
      <c r="AF11" s="8"/>
      <c r="AG11" s="8"/>
      <c r="AH11" s="1">
        <f t="shared" si="0"/>
        <v>0</v>
      </c>
      <c r="AI11" s="1"/>
      <c r="AJ11" s="1">
        <f t="shared" si="1"/>
        <v>28</v>
      </c>
      <c r="AK11" s="20"/>
    </row>
    <row r="12" spans="1:37" ht="15.75" customHeight="1" x14ac:dyDescent="0.15">
      <c r="A12" s="10"/>
      <c r="B12" s="18" t="s">
        <v>93</v>
      </c>
      <c r="C12" s="19" t="s">
        <v>91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>
        <v>1</v>
      </c>
      <c r="X12" s="8">
        <v>1</v>
      </c>
      <c r="Y12" s="8">
        <v>1</v>
      </c>
      <c r="Z12" s="8">
        <v>1</v>
      </c>
      <c r="AA12" s="8">
        <v>1</v>
      </c>
      <c r="AB12" s="8">
        <v>1</v>
      </c>
      <c r="AC12" s="8">
        <v>1</v>
      </c>
      <c r="AD12" s="8">
        <v>1</v>
      </c>
      <c r="AE12" s="8"/>
      <c r="AF12" s="8"/>
      <c r="AG12" s="8"/>
      <c r="AH12" s="1">
        <f t="shared" si="0"/>
        <v>4</v>
      </c>
      <c r="AI12" s="1"/>
      <c r="AJ12" s="1">
        <f t="shared" si="1"/>
        <v>8</v>
      </c>
      <c r="AK12" s="20"/>
    </row>
    <row r="13" spans="1:37" ht="15.75" customHeight="1" x14ac:dyDescent="0.15">
      <c r="A13" s="10"/>
      <c r="B13" s="18" t="s">
        <v>94</v>
      </c>
      <c r="C13" s="19" t="s">
        <v>92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59"/>
      <c r="R13" s="59"/>
      <c r="S13" s="59">
        <v>1</v>
      </c>
      <c r="T13" s="59">
        <v>1</v>
      </c>
      <c r="U13" s="59">
        <v>1</v>
      </c>
      <c r="V13" s="59">
        <v>1</v>
      </c>
      <c r="W13" s="59">
        <v>1</v>
      </c>
      <c r="X13" s="59">
        <v>1</v>
      </c>
      <c r="Y13" s="59">
        <v>1</v>
      </c>
      <c r="Z13" s="59">
        <v>1</v>
      </c>
      <c r="AA13" s="59"/>
      <c r="AB13" s="59"/>
      <c r="AC13" s="59"/>
      <c r="AD13" s="59"/>
      <c r="AE13" s="59"/>
      <c r="AF13" s="60"/>
      <c r="AG13" s="61"/>
      <c r="AH13" s="1">
        <f t="shared" si="0"/>
        <v>8</v>
      </c>
      <c r="AI13" s="1">
        <f t="shared" ref="AI13:AI19" si="2">COUNTIF(F13:AH13,"S")/2</f>
        <v>0</v>
      </c>
      <c r="AJ13" s="1">
        <f t="shared" si="1"/>
        <v>24</v>
      </c>
      <c r="AK13" s="20"/>
    </row>
    <row r="14" spans="1:37" ht="15.75" customHeight="1" x14ac:dyDescent="0.15">
      <c r="A14" s="10"/>
      <c r="B14" s="18">
        <v>0</v>
      </c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  <c r="AK14" s="20"/>
    </row>
    <row r="15" spans="1:37" ht="15.75" customHeight="1" x14ac:dyDescent="0.15">
      <c r="A15" s="10"/>
      <c r="B15" s="18">
        <v>0</v>
      </c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  <c r="AK15" s="20"/>
    </row>
    <row r="16" spans="1:37" ht="15.75" customHeight="1" x14ac:dyDescent="0.15">
      <c r="A16" s="10"/>
      <c r="B16" s="18" t="s">
        <v>87</v>
      </c>
      <c r="C16" s="19" t="str">
        <f>IF(ISNA(VLOOKUP(B16,Personal!$A$2:$D$21,2,FALSE)),,VLOOKUP(B16,Personal!$A$2:$D$21,2,FALSE))</f>
        <v>Julio Cesar Risquez</v>
      </c>
      <c r="D16" s="19" t="str">
        <f>IF(ISNA(VLOOKUP(B16,Personal!$A$2:$D$23,3,FALSE)),,VLOOKUP(B16,Personal!$A$2:$D$32,3,FALSE))</f>
        <v>Area Manager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  <c r="AK16" s="20"/>
    </row>
    <row r="17" spans="1:37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/>
      <c r="R17" s="8"/>
      <c r="S17" s="8" t="s">
        <v>9</v>
      </c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  <c r="AK17" s="20"/>
    </row>
    <row r="18" spans="1:37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8"/>
      <c r="AD18" s="8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  <c r="AK18" s="20"/>
    </row>
    <row r="19" spans="1:37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8"/>
      <c r="AD19" s="8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  <c r="AK19" s="20"/>
    </row>
    <row r="20" spans="1:37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4</v>
      </c>
      <c r="J20" s="23">
        <f t="shared" si="3"/>
        <v>4</v>
      </c>
      <c r="K20" s="23">
        <f t="shared" si="3"/>
        <v>4</v>
      </c>
      <c r="L20" s="23">
        <f t="shared" si="3"/>
        <v>4</v>
      </c>
      <c r="M20" s="23">
        <f t="shared" si="3"/>
        <v>5</v>
      </c>
      <c r="N20" s="23">
        <f t="shared" si="3"/>
        <v>5</v>
      </c>
      <c r="O20" s="23">
        <f t="shared" si="3"/>
        <v>5</v>
      </c>
      <c r="P20" s="23">
        <f t="shared" si="3"/>
        <v>5</v>
      </c>
      <c r="Q20" s="23">
        <f t="shared" si="3"/>
        <v>3</v>
      </c>
      <c r="R20" s="23">
        <f t="shared" si="3"/>
        <v>3</v>
      </c>
      <c r="S20" s="23">
        <f t="shared" si="3"/>
        <v>5</v>
      </c>
      <c r="T20" s="23">
        <f t="shared" si="3"/>
        <v>4</v>
      </c>
      <c r="U20" s="23">
        <f t="shared" si="3"/>
        <v>4</v>
      </c>
      <c r="V20" s="23">
        <f t="shared" si="3"/>
        <v>4</v>
      </c>
      <c r="W20" s="23">
        <f t="shared" si="3"/>
        <v>7</v>
      </c>
      <c r="X20" s="23">
        <f t="shared" si="3"/>
        <v>7</v>
      </c>
      <c r="Y20" s="23">
        <f t="shared" si="3"/>
        <v>6</v>
      </c>
      <c r="Z20" s="23">
        <f t="shared" si="3"/>
        <v>6</v>
      </c>
      <c r="AA20" s="23">
        <f t="shared" si="3"/>
        <v>4</v>
      </c>
      <c r="AB20" s="23">
        <f t="shared" si="3"/>
        <v>4</v>
      </c>
      <c r="AC20" s="23">
        <f t="shared" si="3"/>
        <v>4</v>
      </c>
      <c r="AD20" s="23">
        <f t="shared" si="3"/>
        <v>4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52</v>
      </c>
      <c r="AI20" s="1">
        <f>SUM(AI13:AI19)</f>
        <v>24</v>
      </c>
      <c r="AJ20" s="1">
        <f t="shared" si="1"/>
        <v>277</v>
      </c>
      <c r="AK20" s="20"/>
    </row>
    <row r="21" spans="1:37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7" ht="15.75" customHeight="1" x14ac:dyDescent="0.15">
      <c r="A22" s="10"/>
      <c r="B22" s="11" t="s">
        <v>53</v>
      </c>
      <c r="C22" s="12">
        <f>C3+1</f>
        <v>45321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  <c r="AJ22" s="8"/>
      <c r="AK22" s="8"/>
    </row>
    <row r="23" spans="1:37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 t="s">
        <v>7</v>
      </c>
      <c r="J23" s="8" t="s">
        <v>7</v>
      </c>
      <c r="K23" s="8" t="s">
        <v>7</v>
      </c>
      <c r="L23" s="8" t="s">
        <v>7</v>
      </c>
      <c r="M23" s="8" t="s">
        <v>7</v>
      </c>
      <c r="N23" s="8" t="s">
        <v>7</v>
      </c>
      <c r="O23" s="8" t="s">
        <v>7</v>
      </c>
      <c r="P23" s="8" t="s">
        <v>7</v>
      </c>
      <c r="Q23" s="8" t="s">
        <v>7</v>
      </c>
      <c r="R23" s="8" t="s">
        <v>7</v>
      </c>
      <c r="S23" s="8" t="s">
        <v>7</v>
      </c>
      <c r="T23" s="8" t="s">
        <v>7</v>
      </c>
      <c r="U23" s="8" t="s">
        <v>7</v>
      </c>
      <c r="V23" s="8" t="s">
        <v>7</v>
      </c>
      <c r="W23" s="8" t="s">
        <v>7</v>
      </c>
      <c r="X23" s="8" t="s">
        <v>7</v>
      </c>
      <c r="Y23" s="8" t="s">
        <v>7</v>
      </c>
      <c r="Z23" s="8" t="s">
        <v>7</v>
      </c>
      <c r="AA23" s="8" t="s">
        <v>7</v>
      </c>
      <c r="AB23" s="8" t="s">
        <v>7</v>
      </c>
      <c r="AC23" s="8" t="s">
        <v>7</v>
      </c>
      <c r="AD23" s="8" t="s">
        <v>7</v>
      </c>
      <c r="AE23" s="8"/>
      <c r="AF23" s="8"/>
      <c r="AG23" s="8"/>
      <c r="AH23" s="1">
        <f t="shared" ref="AH23:AH38" si="4">SUM(E23:AG23)/2</f>
        <v>0</v>
      </c>
      <c r="AI23" s="1"/>
      <c r="AJ23" s="8"/>
      <c r="AK23" s="8"/>
    </row>
    <row r="24" spans="1:37" ht="15.75" customHeight="1" x14ac:dyDescent="0.15">
      <c r="A24" s="10"/>
      <c r="B24" s="18" t="str">
        <f t="shared" ref="B24:B38" si="5">B5</f>
        <v>X194</v>
      </c>
      <c r="C24" s="19" t="str">
        <f>IF(ISNA(VLOOKUP(B24,Personal!$A$2:$D$21,2,FALSE)),,VLOOKUP(B24,Personal!$A$2:$D$21,2,FALSE))</f>
        <v>Yeray Romero</v>
      </c>
      <c r="D24" s="19" t="str">
        <f>IF(ISNA(VLOOKUP(B24,Personal!$A$2:$D$23,3,FALSE)),,VLOOKUP(B24,Personal!$A$2:$D$32,3,FALSE))</f>
        <v>Comercial</v>
      </c>
      <c r="E24" s="8"/>
      <c r="F24" s="8"/>
      <c r="G24" s="8"/>
      <c r="H24" s="8" t="s">
        <v>15</v>
      </c>
      <c r="I24" s="8" t="s">
        <v>15</v>
      </c>
      <c r="J24" s="8" t="s">
        <v>15</v>
      </c>
      <c r="K24" s="8" t="s">
        <v>15</v>
      </c>
      <c r="L24" s="8" t="s">
        <v>15</v>
      </c>
      <c r="M24" s="8" t="s">
        <v>15</v>
      </c>
      <c r="N24" s="8" t="s">
        <v>15</v>
      </c>
      <c r="O24" s="8" t="s">
        <v>15</v>
      </c>
      <c r="P24" s="8" t="s">
        <v>15</v>
      </c>
      <c r="Q24" s="8" t="s">
        <v>15</v>
      </c>
      <c r="R24" s="8" t="s">
        <v>15</v>
      </c>
      <c r="S24" s="8" t="s">
        <v>15</v>
      </c>
      <c r="T24" s="8" t="s">
        <v>15</v>
      </c>
      <c r="U24" s="8" t="s">
        <v>15</v>
      </c>
      <c r="V24" s="8" t="s">
        <v>15</v>
      </c>
      <c r="W24" s="8" t="s">
        <v>15</v>
      </c>
      <c r="X24" s="8" t="s">
        <v>15</v>
      </c>
      <c r="Y24" s="8" t="s">
        <v>15</v>
      </c>
      <c r="Z24" s="8"/>
      <c r="AA24" s="8"/>
      <c r="AB24" s="8"/>
      <c r="AC24" s="8"/>
      <c r="AD24" s="8"/>
      <c r="AE24" s="8"/>
      <c r="AF24" s="8"/>
      <c r="AG24" s="8"/>
      <c r="AH24" s="1">
        <f t="shared" si="4"/>
        <v>0</v>
      </c>
      <c r="AI24" s="1"/>
      <c r="AJ24" s="8"/>
      <c r="AK24" s="8"/>
    </row>
    <row r="25" spans="1:37" ht="15.75" customHeight="1" x14ac:dyDescent="0.15">
      <c r="A25" s="10"/>
      <c r="B25" s="18" t="str">
        <f t="shared" si="5"/>
        <v>X200</v>
      </c>
      <c r="C25" s="19" t="str">
        <f>IF(ISNA(VLOOKUP(B25,Personal!$A$2:$D$21,2,FALSE)),,VLOOKUP(B25,Personal!$A$2:$D$21,2,FALSE))</f>
        <v>Unai Ortiz</v>
      </c>
      <c r="D25" s="19" t="str">
        <f>IF(ISNA(VLOOKUP(B25,Personal!$A$2:$D$23,3,FALSE)),,VLOOKUP(B25,Personal!$A$2:$D$32,3,FALSE))</f>
        <v>SSMM</v>
      </c>
      <c r="E25" s="8"/>
      <c r="F25" s="8"/>
      <c r="G25" s="8"/>
      <c r="H25" s="8">
        <v>1</v>
      </c>
      <c r="I25" s="8">
        <v>1</v>
      </c>
      <c r="J25" s="8">
        <v>1</v>
      </c>
      <c r="K25" s="8">
        <v>1</v>
      </c>
      <c r="L25" s="8">
        <v>1</v>
      </c>
      <c r="M25" s="8">
        <v>1</v>
      </c>
      <c r="N25" s="8">
        <v>1</v>
      </c>
      <c r="O25" s="8">
        <v>1</v>
      </c>
      <c r="P25" s="8">
        <v>1</v>
      </c>
      <c r="Q25" s="8"/>
      <c r="R25" s="8"/>
      <c r="S25" s="8">
        <v>1</v>
      </c>
      <c r="T25" s="8">
        <v>1</v>
      </c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/>
      <c r="AA25" s="8"/>
      <c r="AB25" s="8"/>
      <c r="AC25" s="8"/>
      <c r="AD25" s="8"/>
      <c r="AE25" s="8"/>
      <c r="AF25" s="8"/>
      <c r="AG25" s="8"/>
      <c r="AH25" s="1">
        <f t="shared" si="4"/>
        <v>8</v>
      </c>
      <c r="AI25" s="1"/>
    </row>
    <row r="26" spans="1:37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  <c r="AJ26" s="8"/>
      <c r="AK26" s="8"/>
    </row>
    <row r="27" spans="1:37" ht="15.75" customHeight="1" x14ac:dyDescent="0.15">
      <c r="A27" s="10"/>
      <c r="B27" s="18" t="str">
        <f t="shared" si="5"/>
        <v>X211</v>
      </c>
      <c r="C27" s="19">
        <f>IF(ISNA(VLOOKUP(B27,Personal!$A$2:$D$21,2,FALSE)),,VLOOKUP(B27,Personal!$A$2:$D$21,2,FALSE))</f>
        <v>0</v>
      </c>
      <c r="D27" s="19">
        <f>IF(ISNA(VLOOKUP(B27,Personal!$A$2:$D$23,3,FALSE)),,VLOOKUP(B27,Personal!$A$2:$D$32,3,FALSE))</f>
        <v>0</v>
      </c>
      <c r="E27" s="8"/>
      <c r="F27" s="8"/>
      <c r="G27" s="8"/>
      <c r="H27" s="8"/>
      <c r="I27" s="8"/>
      <c r="J27" s="8"/>
      <c r="K27" s="8">
        <v>1</v>
      </c>
      <c r="L27" s="8">
        <v>1</v>
      </c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/>
      <c r="T27" s="8"/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/>
      <c r="AD27" s="8"/>
      <c r="AE27" s="8"/>
      <c r="AF27" s="8"/>
      <c r="AG27" s="8"/>
      <c r="AH27" s="1">
        <f t="shared" si="4"/>
        <v>8</v>
      </c>
      <c r="AI27" s="1"/>
    </row>
    <row r="28" spans="1:37" ht="15.75" customHeight="1" x14ac:dyDescent="0.15">
      <c r="A28" s="10"/>
      <c r="B28" s="18" t="str">
        <f t="shared" si="5"/>
        <v>X212</v>
      </c>
      <c r="C28" s="19" t="str">
        <f>IF(ISNA(VLOOKUP(B28,Personal!$A$2:$D$21,2,FALSE)),,VLOOKUP(B28,Personal!$A$2:$D$21,2,FALSE))</f>
        <v>Gustavo Diaz</v>
      </c>
      <c r="D28" s="19" t="str">
        <f>IF(ISNA(VLOOKUP(B28,Personal!$A$2:$D$23,3,FALSE)),,VLOOKUP(B28,Personal!$A$2:$D$32,3,FALSE))</f>
        <v>UUCC</v>
      </c>
      <c r="E28" s="8"/>
      <c r="F28" s="8"/>
      <c r="G28" s="8"/>
      <c r="H28" s="8">
        <v>1</v>
      </c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>
        <v>1</v>
      </c>
      <c r="R28" s="8">
        <v>1</v>
      </c>
      <c r="S28" s="8">
        <v>1</v>
      </c>
      <c r="AE28" s="8"/>
      <c r="AF28" s="8"/>
      <c r="AG28" s="8"/>
      <c r="AH28" s="1">
        <f t="shared" si="4"/>
        <v>6</v>
      </c>
      <c r="AI28" s="1"/>
    </row>
    <row r="29" spans="1:37" ht="15.75" customHeight="1" x14ac:dyDescent="0.15">
      <c r="A29" s="10"/>
      <c r="B29" s="18" t="str">
        <f t="shared" si="5"/>
        <v>X214</v>
      </c>
      <c r="C29" s="19" t="str">
        <f>IF(ISNA(VLOOKUP(B29,Personal!$A$2:$D$21,2,FALSE)),,VLOOKUP(B29,Personal!$A$2:$D$21,2,FALSE))</f>
        <v>Iker Marcos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S29" s="8">
        <v>1</v>
      </c>
      <c r="T29" s="8">
        <v>1</v>
      </c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>
        <v>1</v>
      </c>
      <c r="AB29" s="8">
        <v>1</v>
      </c>
      <c r="AC29" s="8">
        <v>1</v>
      </c>
      <c r="AD29" s="8">
        <v>1</v>
      </c>
      <c r="AE29" s="8"/>
      <c r="AF29" s="8"/>
      <c r="AG29" s="8"/>
      <c r="AH29" s="1">
        <f t="shared" si="4"/>
        <v>6</v>
      </c>
      <c r="AI29" s="1"/>
    </row>
    <row r="30" spans="1:37" ht="15.75" customHeight="1" x14ac:dyDescent="0.15">
      <c r="A30" s="21"/>
      <c r="B30" s="18" t="str">
        <f t="shared" si="5"/>
        <v>X216</v>
      </c>
      <c r="C30" s="19" t="str">
        <f>IF(ISNA(VLOOKUP(B30,Personal!$A$2:$D$21,2,FALSE)),,VLOOKUP(B30,Personal!$A$2:$D$21,2,FALSE))</f>
        <v>Andrew Vera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/>
      <c r="J30" s="8"/>
      <c r="K30" s="8"/>
      <c r="L30" s="8"/>
      <c r="M30" s="8">
        <v>1</v>
      </c>
      <c r="N30" s="8">
        <v>1</v>
      </c>
      <c r="O30" s="8">
        <v>1</v>
      </c>
      <c r="P30" s="8">
        <v>1</v>
      </c>
      <c r="Q30" s="8">
        <v>1</v>
      </c>
      <c r="R30" s="8">
        <v>1</v>
      </c>
      <c r="S30" s="8">
        <v>1</v>
      </c>
      <c r="T30" s="8">
        <v>1</v>
      </c>
      <c r="U30" s="8"/>
      <c r="V30" s="8"/>
      <c r="W30" s="8">
        <v>1</v>
      </c>
      <c r="X30" s="8">
        <v>1</v>
      </c>
      <c r="Y30" s="8">
        <v>1</v>
      </c>
      <c r="Z30" s="8">
        <v>1</v>
      </c>
      <c r="AA30" s="8">
        <v>1</v>
      </c>
      <c r="AB30" s="8">
        <v>1</v>
      </c>
      <c r="AC30" s="8">
        <v>1</v>
      </c>
      <c r="AD30" s="8">
        <v>1</v>
      </c>
      <c r="AE30" s="8"/>
      <c r="AF30" s="8"/>
      <c r="AG30" s="8"/>
      <c r="AH30" s="1">
        <f t="shared" si="4"/>
        <v>8</v>
      </c>
      <c r="AI30" s="1"/>
    </row>
    <row r="31" spans="1:37" ht="15.75" customHeight="1" x14ac:dyDescent="0.15">
      <c r="A31" s="10"/>
      <c r="B31" s="18" t="str">
        <f t="shared" si="5"/>
        <v>XM11</v>
      </c>
      <c r="C31" s="19" t="s">
        <v>91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>
        <v>1</v>
      </c>
      <c r="X31" s="8">
        <v>1</v>
      </c>
      <c r="Y31" s="8">
        <v>1</v>
      </c>
      <c r="Z31" s="8">
        <v>1</v>
      </c>
      <c r="AA31" s="8">
        <v>1</v>
      </c>
      <c r="AB31" s="8">
        <v>1</v>
      </c>
      <c r="AC31" s="8">
        <v>1</v>
      </c>
      <c r="AD31" s="8">
        <v>1</v>
      </c>
      <c r="AE31" s="8"/>
      <c r="AF31" s="8"/>
      <c r="AG31" s="8"/>
      <c r="AH31" s="1">
        <f t="shared" si="4"/>
        <v>4</v>
      </c>
      <c r="AI31" s="1"/>
    </row>
    <row r="32" spans="1:37" ht="15.75" customHeight="1" x14ac:dyDescent="0.15">
      <c r="A32" s="10"/>
      <c r="B32" s="18" t="str">
        <f t="shared" si="5"/>
        <v>XM12</v>
      </c>
      <c r="C32" s="19" t="s">
        <v>92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>
        <v>1</v>
      </c>
      <c r="L32" s="59">
        <v>1</v>
      </c>
      <c r="M32" s="59">
        <v>1</v>
      </c>
      <c r="N32" s="59">
        <v>1</v>
      </c>
      <c r="O32" s="59">
        <v>1</v>
      </c>
      <c r="P32" s="59">
        <v>1</v>
      </c>
      <c r="Q32" s="59">
        <v>1</v>
      </c>
      <c r="R32" s="59">
        <v>1</v>
      </c>
      <c r="S32" s="59"/>
      <c r="T32" s="59"/>
      <c r="U32" s="59">
        <v>1</v>
      </c>
      <c r="V32" s="59">
        <v>1</v>
      </c>
      <c r="W32" s="59">
        <v>1</v>
      </c>
      <c r="X32" s="59">
        <v>1</v>
      </c>
      <c r="Y32" s="59">
        <v>1</v>
      </c>
      <c r="Z32" s="59">
        <v>1</v>
      </c>
      <c r="AA32" s="59">
        <v>1</v>
      </c>
      <c r="AB32" s="59">
        <v>1</v>
      </c>
      <c r="AC32" s="59"/>
      <c r="AD32" s="59"/>
      <c r="AE32" s="59"/>
      <c r="AF32" s="60"/>
      <c r="AG32" s="61"/>
      <c r="AH32" s="1">
        <f t="shared" si="4"/>
        <v>8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 t="str">
        <f t="shared" si="5"/>
        <v>S78</v>
      </c>
      <c r="C35" s="19" t="str">
        <f>IF(ISNA(VLOOKUP(B35,Personal!$A$2:$D$21,2,FALSE)),,VLOOKUP(B35,Personal!$A$2:$D$21,2,FALSE))</f>
        <v>Julio Cesar Risquez</v>
      </c>
      <c r="D35" s="19" t="str">
        <f>IF(ISNA(VLOOKUP(B35,Personal!$A$2:$D$23,3,FALSE)),,VLOOKUP(B35,Personal!$A$2:$D$32,3,FALSE))</f>
        <v>Area Manager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8"/>
      <c r="AD37" s="8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8"/>
      <c r="AD38" s="8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2</v>
      </c>
      <c r="I39" s="23">
        <f t="shared" si="6"/>
        <v>2</v>
      </c>
      <c r="J39" s="23">
        <f t="shared" si="6"/>
        <v>2</v>
      </c>
      <c r="K39" s="23">
        <f t="shared" si="6"/>
        <v>4</v>
      </c>
      <c r="L39" s="23">
        <f t="shared" si="6"/>
        <v>4</v>
      </c>
      <c r="M39" s="23">
        <f t="shared" si="6"/>
        <v>5</v>
      </c>
      <c r="N39" s="23">
        <f t="shared" si="6"/>
        <v>5</v>
      </c>
      <c r="O39" s="23">
        <f t="shared" si="6"/>
        <v>5</v>
      </c>
      <c r="P39" s="23">
        <f t="shared" si="6"/>
        <v>5</v>
      </c>
      <c r="Q39" s="23">
        <f t="shared" si="6"/>
        <v>4</v>
      </c>
      <c r="R39" s="23">
        <f t="shared" si="6"/>
        <v>4</v>
      </c>
      <c r="S39" s="23">
        <f t="shared" si="6"/>
        <v>4</v>
      </c>
      <c r="T39" s="23">
        <f t="shared" si="6"/>
        <v>3</v>
      </c>
      <c r="U39" s="23">
        <f t="shared" si="6"/>
        <v>4</v>
      </c>
      <c r="V39" s="23">
        <f t="shared" si="6"/>
        <v>4</v>
      </c>
      <c r="W39" s="23">
        <f t="shared" si="6"/>
        <v>7</v>
      </c>
      <c r="X39" s="23">
        <f t="shared" si="6"/>
        <v>7</v>
      </c>
      <c r="Y39" s="23">
        <f t="shared" si="6"/>
        <v>7</v>
      </c>
      <c r="Z39" s="23">
        <f t="shared" si="6"/>
        <v>6</v>
      </c>
      <c r="AA39" s="23">
        <f t="shared" si="6"/>
        <v>6</v>
      </c>
      <c r="AB39" s="23">
        <f t="shared" si="6"/>
        <v>6</v>
      </c>
      <c r="AC39" s="23">
        <f t="shared" si="6"/>
        <v>4</v>
      </c>
      <c r="AD39" s="23">
        <f t="shared" si="6"/>
        <v>4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52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45322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/>
      <c r="L42" s="8"/>
      <c r="M42" s="8" t="s">
        <v>13</v>
      </c>
      <c r="N42" s="8" t="s">
        <v>13</v>
      </c>
      <c r="O42" s="8">
        <v>1</v>
      </c>
      <c r="P42" s="8">
        <v>1</v>
      </c>
      <c r="Q42" s="8">
        <v>1</v>
      </c>
      <c r="R42" s="8">
        <v>1</v>
      </c>
      <c r="S42" s="8">
        <v>1</v>
      </c>
      <c r="T42" s="8">
        <v>1</v>
      </c>
      <c r="U42" s="8"/>
      <c r="V42" s="8"/>
      <c r="W42" s="8">
        <v>1</v>
      </c>
      <c r="X42" s="8">
        <v>1</v>
      </c>
      <c r="Y42" s="8">
        <v>1</v>
      </c>
      <c r="Z42" s="8">
        <v>1</v>
      </c>
      <c r="AA42" s="8">
        <v>1</v>
      </c>
      <c r="AB42" s="8">
        <v>1</v>
      </c>
      <c r="AC42" s="8">
        <v>1</v>
      </c>
      <c r="AD42" s="8">
        <v>1</v>
      </c>
      <c r="AE42" s="8"/>
      <c r="AF42" s="8"/>
      <c r="AG42" s="8"/>
      <c r="AH42" s="1">
        <f t="shared" ref="AH42:AH57" si="7">SUM(E42:AG42)/2</f>
        <v>7</v>
      </c>
      <c r="AI42" s="1"/>
    </row>
    <row r="43" spans="1:35" ht="15.75" customHeight="1" x14ac:dyDescent="0.15">
      <c r="A43" s="10"/>
      <c r="B43" s="18" t="str">
        <f t="shared" ref="B43:B57" si="8">B24</f>
        <v>X194</v>
      </c>
      <c r="C43" s="19" t="str">
        <f>IF(ISNA(VLOOKUP(B43,Personal!$A$2:$D$21,2,FALSE)),,VLOOKUP(B43,Personal!$A$2:$D$21,2,FALSE))</f>
        <v>Yeray Romero</v>
      </c>
      <c r="D43" s="19" t="str">
        <f>IF(ISNA(VLOOKUP(B43,Personal!$A$2:$D$23,3,FALSE)),,VLOOKUP(B43,Personal!$A$2:$D$32,3,FALSE))</f>
        <v>Comercial</v>
      </c>
      <c r="E43" s="8"/>
      <c r="F43" s="8"/>
      <c r="G43" s="8"/>
      <c r="H43" s="8"/>
      <c r="I43" s="8"/>
      <c r="J43" s="8"/>
      <c r="K43" s="8" t="s">
        <v>15</v>
      </c>
      <c r="L43" s="8" t="s">
        <v>15</v>
      </c>
      <c r="M43" s="8" t="s">
        <v>15</v>
      </c>
      <c r="N43" s="8" t="s">
        <v>15</v>
      </c>
      <c r="O43" s="8" t="s">
        <v>15</v>
      </c>
      <c r="P43" s="8" t="s">
        <v>15</v>
      </c>
      <c r="Q43" s="8" t="s">
        <v>15</v>
      </c>
      <c r="R43" s="8" t="s">
        <v>15</v>
      </c>
      <c r="S43" s="8" t="s">
        <v>15</v>
      </c>
      <c r="T43" s="8" t="s">
        <v>15</v>
      </c>
      <c r="U43" s="8" t="s">
        <v>15</v>
      </c>
      <c r="V43" s="8" t="s">
        <v>15</v>
      </c>
      <c r="W43" s="8" t="s">
        <v>15</v>
      </c>
      <c r="X43" s="8" t="s">
        <v>15</v>
      </c>
      <c r="Y43" s="8" t="s">
        <v>15</v>
      </c>
      <c r="Z43" s="8" t="s">
        <v>15</v>
      </c>
      <c r="AA43" s="8" t="s">
        <v>15</v>
      </c>
      <c r="AB43" s="8" t="s">
        <v>15</v>
      </c>
      <c r="AC43" s="8"/>
      <c r="AD43" s="8"/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 t="str">
        <f t="shared" si="8"/>
        <v>X200</v>
      </c>
      <c r="C44" s="19" t="str">
        <f>IF(ISNA(VLOOKUP(B44,Personal!$A$2:$D$21,2,FALSE)),,VLOOKUP(B44,Personal!$A$2:$D$21,2,FALSE))</f>
        <v>Unai Ortiz</v>
      </c>
      <c r="D44" s="19" t="str">
        <f>IF(ISNA(VLOOKUP(B44,Personal!$A$2:$D$23,3,FALSE)),,VLOOKUP(B44,Personal!$A$2:$D$32,3,FALSE))</f>
        <v>SSMM</v>
      </c>
      <c r="E44" s="8"/>
      <c r="F44" s="8"/>
      <c r="G44" s="8"/>
      <c r="H44" s="8"/>
      <c r="I44" s="8"/>
      <c r="J44" s="8"/>
      <c r="K44" s="8">
        <v>1</v>
      </c>
      <c r="L44" s="8">
        <v>1</v>
      </c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/>
      <c r="T44" s="8"/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/>
      <c r="AD44" s="8"/>
      <c r="AE44" s="8"/>
      <c r="AF44" s="8"/>
      <c r="AG44" s="8"/>
      <c r="AH44" s="1">
        <f t="shared" si="7"/>
        <v>8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 t="str">
        <f t="shared" si="8"/>
        <v>X211</v>
      </c>
      <c r="C46" s="19">
        <f>IF(ISNA(VLOOKUP(B46,Personal!$A$2:$D$21,2,FALSE)),,VLOOKUP(B46,Personal!$A$2:$D$21,2,FALSE))</f>
        <v>0</v>
      </c>
      <c r="D46" s="19">
        <f>IF(ISNA(VLOOKUP(B46,Personal!$A$2:$D$23,3,FALSE)),,VLOOKUP(B46,Personal!$A$2:$D$32,3,FALSE))</f>
        <v>0</v>
      </c>
      <c r="E46" s="8"/>
      <c r="F46" s="8"/>
      <c r="G46" s="8"/>
      <c r="H46" s="8"/>
      <c r="I46" s="8" t="s">
        <v>7</v>
      </c>
      <c r="J46" s="8" t="s">
        <v>7</v>
      </c>
      <c r="K46" s="8" t="s">
        <v>7</v>
      </c>
      <c r="L46" s="8" t="s">
        <v>7</v>
      </c>
      <c r="M46" s="8" t="s">
        <v>7</v>
      </c>
      <c r="N46" s="8" t="s">
        <v>7</v>
      </c>
      <c r="O46" s="8" t="s">
        <v>7</v>
      </c>
      <c r="P46" s="8" t="s">
        <v>7</v>
      </c>
      <c r="Q46" s="8" t="s">
        <v>7</v>
      </c>
      <c r="R46" s="8" t="s">
        <v>7</v>
      </c>
      <c r="S46" s="8" t="s">
        <v>7</v>
      </c>
      <c r="T46" s="8" t="s">
        <v>7</v>
      </c>
      <c r="U46" s="8" t="s">
        <v>7</v>
      </c>
      <c r="V46" s="8" t="s">
        <v>7</v>
      </c>
      <c r="W46" s="8" t="s">
        <v>7</v>
      </c>
      <c r="X46" s="8" t="s">
        <v>7</v>
      </c>
      <c r="Y46" s="8" t="s">
        <v>7</v>
      </c>
      <c r="Z46" s="8" t="s">
        <v>7</v>
      </c>
      <c r="AA46" s="8" t="s">
        <v>7</v>
      </c>
      <c r="AB46" s="8" t="s">
        <v>7</v>
      </c>
      <c r="AC46" s="8" t="s">
        <v>7</v>
      </c>
      <c r="AD46" s="8" t="s">
        <v>7</v>
      </c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 t="str">
        <f t="shared" si="8"/>
        <v>X212</v>
      </c>
      <c r="C47" s="19" t="str">
        <f>IF(ISNA(VLOOKUP(B47,Personal!$A$2:$D$21,2,FALSE)),,VLOOKUP(B47,Personal!$A$2:$D$21,2,FALSE))</f>
        <v>Gustavo Diaz</v>
      </c>
      <c r="D47" s="19" t="str">
        <f>IF(ISNA(VLOOKUP(B47,Personal!$A$2:$D$23,3,FALSE)),,VLOOKUP(B47,Personal!$A$2:$D$32,3,FALSE))</f>
        <v>UUCC</v>
      </c>
      <c r="E47" s="8"/>
      <c r="F47" s="8"/>
      <c r="G47" s="8"/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</v>
      </c>
      <c r="Z47" s="8">
        <v>1</v>
      </c>
      <c r="AA47" s="8">
        <v>1</v>
      </c>
      <c r="AB47" s="8">
        <v>1</v>
      </c>
      <c r="AC47" s="8">
        <v>1</v>
      </c>
      <c r="AD47" s="8">
        <v>1</v>
      </c>
      <c r="AE47" s="8"/>
      <c r="AF47" s="8"/>
      <c r="AG47" s="8"/>
      <c r="AH47" s="1">
        <f t="shared" si="7"/>
        <v>6</v>
      </c>
      <c r="AI47" s="1"/>
    </row>
    <row r="48" spans="1:35" ht="15.75" customHeight="1" x14ac:dyDescent="0.15">
      <c r="A48" s="10"/>
      <c r="B48" s="18" t="str">
        <f t="shared" si="8"/>
        <v>X214</v>
      </c>
      <c r="C48" s="19" t="str">
        <f>IF(ISNA(VLOOKUP(B48,Personal!$A$2:$D$21,2,FALSE)),,VLOOKUP(B48,Personal!$A$2:$D$21,2,FALSE))</f>
        <v>Iker Marcos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>
        <v>1</v>
      </c>
      <c r="I48" s="8">
        <v>1</v>
      </c>
      <c r="J48" s="8">
        <v>1</v>
      </c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>
        <v>1</v>
      </c>
      <c r="AE48" s="8"/>
      <c r="AF48" s="8"/>
      <c r="AG48" s="8"/>
      <c r="AH48" s="1">
        <f t="shared" si="7"/>
        <v>6</v>
      </c>
      <c r="AI48" s="1"/>
    </row>
    <row r="49" spans="1:35" ht="15.75" customHeight="1" x14ac:dyDescent="0.15">
      <c r="A49" s="21"/>
      <c r="B49" s="18" t="str">
        <f t="shared" si="8"/>
        <v>X216</v>
      </c>
      <c r="C49" s="19" t="str">
        <f>IF(ISNA(VLOOKUP(B49,Personal!$A$2:$D$21,2,FALSE)),,VLOOKUP(B49,Personal!$A$2:$D$21,2,FALSE))</f>
        <v>Andrew Vera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>
        <v>1</v>
      </c>
      <c r="I49" s="8">
        <v>1</v>
      </c>
      <c r="J49" s="8">
        <v>1</v>
      </c>
      <c r="K49" s="8">
        <v>1</v>
      </c>
      <c r="L49" s="8">
        <v>1</v>
      </c>
      <c r="M49" s="8">
        <v>1</v>
      </c>
      <c r="N49" s="8">
        <v>1</v>
      </c>
      <c r="O49" s="8">
        <v>1</v>
      </c>
      <c r="P49" s="8">
        <v>1</v>
      </c>
      <c r="Q49" s="8"/>
      <c r="R49" s="8"/>
      <c r="S49" s="8">
        <v>1</v>
      </c>
      <c r="T49" s="8">
        <v>1</v>
      </c>
      <c r="U49" s="8">
        <v>1</v>
      </c>
      <c r="V49" s="8">
        <v>1</v>
      </c>
      <c r="W49" s="8">
        <v>1</v>
      </c>
      <c r="X49" s="8">
        <v>1</v>
      </c>
      <c r="Y49" s="8">
        <v>1</v>
      </c>
      <c r="Z49" s="8"/>
      <c r="AA49" s="8"/>
      <c r="AB49" s="8"/>
      <c r="AC49" s="8"/>
      <c r="AD49" s="8"/>
      <c r="AE49" s="8"/>
      <c r="AF49" s="8"/>
      <c r="AG49" s="8"/>
      <c r="AH49" s="1">
        <f t="shared" si="7"/>
        <v>8</v>
      </c>
      <c r="AI49" s="1"/>
    </row>
    <row r="50" spans="1:35" ht="15.75" customHeight="1" x14ac:dyDescent="0.15">
      <c r="A50" s="10"/>
      <c r="B50" s="18" t="str">
        <f t="shared" si="8"/>
        <v>XM11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 t="str">
        <f t="shared" si="8"/>
        <v>XM12</v>
      </c>
      <c r="C51" s="19" t="s">
        <v>92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>
        <v>1</v>
      </c>
      <c r="N51" s="59">
        <v>1</v>
      </c>
      <c r="O51" s="59">
        <v>1</v>
      </c>
      <c r="P51" s="59">
        <v>1</v>
      </c>
      <c r="Q51" s="59">
        <v>1</v>
      </c>
      <c r="R51" s="59">
        <v>1</v>
      </c>
      <c r="S51" s="59"/>
      <c r="T51" s="59"/>
      <c r="U51" s="59">
        <v>1</v>
      </c>
      <c r="V51" s="59">
        <v>1</v>
      </c>
      <c r="W51" s="59">
        <v>1</v>
      </c>
      <c r="X51" s="59">
        <v>1</v>
      </c>
      <c r="Y51" s="59">
        <v>1</v>
      </c>
      <c r="Z51" s="59">
        <v>1</v>
      </c>
      <c r="AA51" s="59">
        <v>1</v>
      </c>
      <c r="AB51" s="59">
        <v>1</v>
      </c>
      <c r="AC51" s="59">
        <v>1</v>
      </c>
      <c r="AD51" s="59">
        <v>1</v>
      </c>
      <c r="AE51" s="59"/>
      <c r="AF51" s="60"/>
      <c r="AG51" s="61"/>
      <c r="AH51" s="1">
        <f t="shared" si="7"/>
        <v>8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 t="str">
        <f t="shared" si="8"/>
        <v>S78</v>
      </c>
      <c r="C54" s="19" t="str">
        <f>IF(ISNA(VLOOKUP(B54,Personal!$A$2:$D$21,2,FALSE)),,VLOOKUP(B54,Personal!$A$2:$D$21,2,FALSE))</f>
        <v>Julio Cesar Risquez</v>
      </c>
      <c r="D54" s="19" t="str">
        <f>IF(ISNA(VLOOKUP(B54,Personal!$A$2:$D$23,3,FALSE)),,VLOOKUP(B54,Personal!$A$2:$D$32,3,FALSE))</f>
        <v>Area Manager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8"/>
      <c r="AD56" s="8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8"/>
      <c r="AD57" s="8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2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4</v>
      </c>
      <c r="N58" s="23">
        <f t="shared" si="9"/>
        <v>4</v>
      </c>
      <c r="O58" s="23">
        <f t="shared" si="9"/>
        <v>5</v>
      </c>
      <c r="P58" s="23">
        <f t="shared" si="9"/>
        <v>5</v>
      </c>
      <c r="Q58" s="23">
        <f t="shared" si="9"/>
        <v>4</v>
      </c>
      <c r="R58" s="23">
        <f t="shared" si="9"/>
        <v>4</v>
      </c>
      <c r="S58" s="23">
        <f t="shared" si="9"/>
        <v>4</v>
      </c>
      <c r="T58" s="23">
        <f t="shared" si="9"/>
        <v>3</v>
      </c>
      <c r="U58" s="23">
        <f t="shared" si="9"/>
        <v>4</v>
      </c>
      <c r="V58" s="23">
        <f t="shared" si="9"/>
        <v>4</v>
      </c>
      <c r="W58" s="23">
        <f t="shared" si="9"/>
        <v>6</v>
      </c>
      <c r="X58" s="23">
        <f t="shared" si="9"/>
        <v>6</v>
      </c>
      <c r="Y58" s="23">
        <f t="shared" si="9"/>
        <v>6</v>
      </c>
      <c r="Z58" s="23">
        <f t="shared" si="9"/>
        <v>5</v>
      </c>
      <c r="AA58" s="23">
        <f t="shared" si="9"/>
        <v>5</v>
      </c>
      <c r="AB58" s="23">
        <f t="shared" si="9"/>
        <v>5</v>
      </c>
      <c r="AC58" s="23">
        <f t="shared" si="9"/>
        <v>4</v>
      </c>
      <c r="AD58" s="23">
        <f t="shared" si="9"/>
        <v>4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47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45323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>
        <v>1</v>
      </c>
      <c r="I61" s="8">
        <v>1</v>
      </c>
      <c r="J61" s="8">
        <v>1</v>
      </c>
      <c r="K61" s="8">
        <v>1</v>
      </c>
      <c r="L61" s="8">
        <v>1</v>
      </c>
      <c r="M61" s="8">
        <v>1</v>
      </c>
      <c r="N61" s="8">
        <v>1</v>
      </c>
      <c r="O61" s="8">
        <v>1</v>
      </c>
      <c r="P61" s="8">
        <v>1</v>
      </c>
      <c r="Q61" s="8">
        <v>1</v>
      </c>
      <c r="R61" s="8">
        <v>1</v>
      </c>
      <c r="S61" s="8">
        <v>1</v>
      </c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6</v>
      </c>
      <c r="AI61" s="1"/>
    </row>
    <row r="62" spans="1:35" ht="15.75" customHeight="1" x14ac:dyDescent="0.15">
      <c r="A62" s="10"/>
      <c r="B62" s="18" t="s">
        <v>28</v>
      </c>
      <c r="C62" s="19" t="str">
        <f>IF(ISNA(VLOOKUP(B62,Personal!$A$2:$D$21,2,FALSE)),,VLOOKUP(B62,Personal!$A$2:$D$21,2,FALSE))</f>
        <v>Unai Ortiz</v>
      </c>
      <c r="D62" s="19" t="s">
        <v>95</v>
      </c>
      <c r="E62" s="8"/>
      <c r="F62" s="8"/>
      <c r="G62" s="8"/>
      <c r="H62" s="8"/>
      <c r="I62" s="8"/>
      <c r="J62" s="8">
        <v>1</v>
      </c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>
        <v>1</v>
      </c>
      <c r="R62" s="8">
        <v>1</v>
      </c>
      <c r="S62" s="8"/>
      <c r="T62" s="8"/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>
        <v>1</v>
      </c>
      <c r="AA62" s="8">
        <v>1</v>
      </c>
      <c r="AB62" s="8"/>
      <c r="AC62" s="8"/>
      <c r="AD62" s="8"/>
      <c r="AE62" s="8"/>
      <c r="AF62" s="8"/>
      <c r="AG62" s="8"/>
      <c r="AH62" s="1">
        <f t="shared" si="10"/>
        <v>8</v>
      </c>
      <c r="AI62" s="1"/>
    </row>
    <row r="63" spans="1:35" ht="15.75" customHeight="1" x14ac:dyDescent="0.15">
      <c r="A63" s="10"/>
      <c r="B63" s="18" t="s">
        <v>29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>
        <v>1</v>
      </c>
      <c r="J63" s="8">
        <v>1</v>
      </c>
      <c r="K63" s="8">
        <v>1</v>
      </c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/>
      <c r="R63" s="8"/>
      <c r="S63" s="8">
        <v>1</v>
      </c>
      <c r="T63" s="8">
        <v>1</v>
      </c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>
        <v>1</v>
      </c>
      <c r="AA63" s="8"/>
      <c r="AB63" s="8"/>
      <c r="AC63" s="8"/>
      <c r="AD63" s="8"/>
      <c r="AE63" s="8"/>
      <c r="AF63" s="8"/>
      <c r="AG63" s="8"/>
      <c r="AH63" s="1">
        <f t="shared" si="10"/>
        <v>8</v>
      </c>
      <c r="AI63" s="1"/>
    </row>
    <row r="64" spans="1:35" ht="15.75" customHeight="1" x14ac:dyDescent="0.15">
      <c r="A64" s="10"/>
      <c r="B64" s="18" t="s">
        <v>30</v>
      </c>
      <c r="C64" s="19" t="str">
        <f>IF(ISNA(VLOOKUP(B64,Personal!$A$2:$D$21,2,FALSE)),,VLOOKUP(B64,Personal!$A$2:$D$21,2,FALSE))</f>
        <v>Juan Ramos</v>
      </c>
      <c r="D64" s="19" t="s">
        <v>53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 t="s">
        <v>31</v>
      </c>
      <c r="C65" s="19" t="str">
        <f>IF(ISNA(VLOOKUP(B65,Personal!$A$2:$D$21,2,FALSE)),,VLOOKUP(B65,Personal!$A$2:$D$21,2,FALSE))</f>
        <v>Gustavo Diaz</v>
      </c>
      <c r="D65" s="19" t="s">
        <v>96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 t="s">
        <v>7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">
        <v>32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S66" s="8">
        <v>1</v>
      </c>
      <c r="T66" s="8">
        <v>1</v>
      </c>
      <c r="U66" s="8">
        <v>1</v>
      </c>
      <c r="V66" s="8">
        <v>1</v>
      </c>
      <c r="W66" s="8">
        <v>1</v>
      </c>
      <c r="X66" s="8">
        <v>1</v>
      </c>
      <c r="Y66" s="8">
        <v>1</v>
      </c>
      <c r="Z66" s="8">
        <v>1</v>
      </c>
      <c r="AA66" s="8">
        <v>1</v>
      </c>
      <c r="AB66" s="8">
        <v>1</v>
      </c>
      <c r="AC66" s="8">
        <v>1</v>
      </c>
      <c r="AD66" s="8">
        <v>1</v>
      </c>
      <c r="AE66" s="8"/>
      <c r="AF66" s="8"/>
      <c r="AG66" s="8"/>
      <c r="AH66" s="1">
        <f t="shared" si="10"/>
        <v>6</v>
      </c>
      <c r="AI66" s="1"/>
    </row>
    <row r="67" spans="1:35" ht="15.75" customHeight="1" x14ac:dyDescent="0.15">
      <c r="A67" s="10"/>
      <c r="B67" s="18" t="s">
        <v>33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>
        <v>1</v>
      </c>
      <c r="I67" s="8">
        <v>1</v>
      </c>
      <c r="J67" s="8">
        <v>1</v>
      </c>
      <c r="K67" s="8">
        <v>1</v>
      </c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>
        <v>1</v>
      </c>
      <c r="S67" s="8"/>
      <c r="T67" s="8"/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">
        <v>34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>
        <v>1</v>
      </c>
      <c r="T68" s="8">
        <v>1</v>
      </c>
      <c r="U68" s="8">
        <v>1</v>
      </c>
      <c r="V68" s="8">
        <v>1</v>
      </c>
      <c r="W68" s="8">
        <v>1</v>
      </c>
      <c r="X68" s="8">
        <v>1</v>
      </c>
      <c r="Y68" s="8">
        <v>1</v>
      </c>
      <c r="Z68" s="8">
        <v>1</v>
      </c>
      <c r="AA68" s="8">
        <v>1</v>
      </c>
      <c r="AB68" s="8">
        <v>1</v>
      </c>
      <c r="AC68" s="8">
        <v>1</v>
      </c>
      <c r="AD68" s="8">
        <v>1</v>
      </c>
      <c r="AE68" s="8"/>
      <c r="AF68" s="8"/>
      <c r="AG68" s="8"/>
      <c r="AH68" s="1">
        <f t="shared" si="10"/>
        <v>6</v>
      </c>
      <c r="AI68" s="1"/>
    </row>
    <row r="69" spans="1:35" ht="15.75" customHeight="1" x14ac:dyDescent="0.15">
      <c r="A69" s="10"/>
      <c r="B69" s="18" t="str">
        <f t="shared" ref="B69:B76" si="11">B50</f>
        <v>XM11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 t="str">
        <f t="shared" si="11"/>
        <v>XM12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 t="s">
        <v>52</v>
      </c>
      <c r="C72" s="19" t="str">
        <f>IF(ISNA(VLOOKUP(B72,Personal!$A$2:$D$21,2,FALSE)),,VLOOKUP(B72,Personal!$A$2:$D$21,2,FALSE))</f>
        <v>Yeray Romero</v>
      </c>
      <c r="D72" s="19" t="str">
        <f>IF(ISNA(VLOOKUP(B72,Personal!$A$2:$D$23,3,FALSE)),,VLOOKUP(B72,Personal!$A$2:$D$32,3,FALSE))</f>
        <v>Comercial</v>
      </c>
      <c r="E72" s="59"/>
      <c r="F72" s="59"/>
      <c r="G72" s="59"/>
      <c r="H72" s="59"/>
      <c r="I72" s="59" t="s">
        <v>15</v>
      </c>
      <c r="J72" s="59" t="s">
        <v>15</v>
      </c>
      <c r="K72" s="59" t="s">
        <v>15</v>
      </c>
      <c r="L72" s="59" t="s">
        <v>15</v>
      </c>
      <c r="M72" s="59" t="s">
        <v>15</v>
      </c>
      <c r="N72" s="59" t="s">
        <v>15</v>
      </c>
      <c r="O72" s="59" t="s">
        <v>15</v>
      </c>
      <c r="P72" s="59" t="s">
        <v>15</v>
      </c>
      <c r="Q72" s="59" t="s">
        <v>15</v>
      </c>
      <c r="R72" s="59" t="s">
        <v>15</v>
      </c>
      <c r="S72" s="59" t="s">
        <v>15</v>
      </c>
      <c r="T72" s="59" t="s">
        <v>15</v>
      </c>
      <c r="U72" s="59" t="s">
        <v>15</v>
      </c>
      <c r="V72" s="59" t="s">
        <v>15</v>
      </c>
      <c r="W72" s="59" t="s">
        <v>15</v>
      </c>
      <c r="X72" s="59" t="s">
        <v>15</v>
      </c>
      <c r="Y72" s="59" t="s">
        <v>15</v>
      </c>
      <c r="Z72" s="59" t="s">
        <v>15</v>
      </c>
      <c r="AA72" s="59" t="s">
        <v>15</v>
      </c>
      <c r="AB72" s="59" t="s">
        <v>15</v>
      </c>
      <c r="AC72" s="59" t="s">
        <v>15</v>
      </c>
      <c r="AD72" s="59" t="s">
        <v>15</v>
      </c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 t="str">
        <f t="shared" si="11"/>
        <v>S78</v>
      </c>
      <c r="C73" s="19" t="str">
        <f>IF(ISNA(VLOOKUP(B73,Personal!$A$2:$D$21,2,FALSE)),,VLOOKUP(B73,Personal!$A$2:$D$21,2,FALSE))</f>
        <v>Julio Cesar Risquez</v>
      </c>
      <c r="D73" s="19" t="str">
        <f>IF(ISNA(VLOOKUP(B73,Personal!$A$2:$D$23,3,FALSE)),,VLOOKUP(B73,Personal!$A$2:$D$32,3,FALSE))</f>
        <v>Area Manager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8"/>
      <c r="AD75" s="8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8"/>
      <c r="AD76" s="8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2</v>
      </c>
      <c r="I77" s="23">
        <f t="shared" si="12"/>
        <v>3</v>
      </c>
      <c r="J77" s="23">
        <f t="shared" si="12"/>
        <v>4</v>
      </c>
      <c r="K77" s="23">
        <f t="shared" si="12"/>
        <v>4</v>
      </c>
      <c r="L77" s="23">
        <f t="shared" si="12"/>
        <v>4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3</v>
      </c>
      <c r="R77" s="23">
        <f t="shared" si="12"/>
        <v>3</v>
      </c>
      <c r="S77" s="23">
        <f t="shared" si="12"/>
        <v>4</v>
      </c>
      <c r="T77" s="23">
        <f t="shared" si="12"/>
        <v>3</v>
      </c>
      <c r="U77" s="23">
        <f t="shared" si="12"/>
        <v>5</v>
      </c>
      <c r="V77" s="23">
        <f t="shared" si="12"/>
        <v>5</v>
      </c>
      <c r="W77" s="23">
        <f t="shared" si="12"/>
        <v>6</v>
      </c>
      <c r="X77" s="23">
        <f t="shared" si="12"/>
        <v>6</v>
      </c>
      <c r="Y77" s="23">
        <f t="shared" si="12"/>
        <v>6</v>
      </c>
      <c r="Z77" s="23">
        <f t="shared" si="12"/>
        <v>5</v>
      </c>
      <c r="AA77" s="23">
        <f t="shared" si="12"/>
        <v>4</v>
      </c>
      <c r="AB77" s="23">
        <f t="shared" si="12"/>
        <v>3</v>
      </c>
      <c r="AC77" s="23">
        <f t="shared" si="12"/>
        <v>3</v>
      </c>
      <c r="AD77" s="23">
        <f t="shared" si="12"/>
        <v>3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46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45324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1</v>
      </c>
      <c r="AA80" s="8">
        <v>1</v>
      </c>
      <c r="AB80" s="8">
        <v>1</v>
      </c>
      <c r="AC80" s="8">
        <v>1</v>
      </c>
      <c r="AD80" s="8">
        <v>1</v>
      </c>
      <c r="AE80" s="8"/>
      <c r="AF80" s="8"/>
      <c r="AG80" s="8"/>
      <c r="AH80" s="1">
        <f t="shared" ref="AH80:AH95" si="13">SUM(E80:AG80)/2</f>
        <v>6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">
        <v>95</v>
      </c>
      <c r="E81" s="8"/>
      <c r="F81" s="8"/>
      <c r="G81" s="8"/>
      <c r="H81" s="8" t="s">
        <v>7</v>
      </c>
      <c r="I81" s="8" t="s">
        <v>7</v>
      </c>
      <c r="J81" s="8" t="s">
        <v>7</v>
      </c>
      <c r="K81" s="8" t="s">
        <v>7</v>
      </c>
      <c r="L81" s="8" t="s">
        <v>7</v>
      </c>
      <c r="M81" s="8" t="s">
        <v>7</v>
      </c>
      <c r="N81" s="8" t="s">
        <v>7</v>
      </c>
      <c r="O81" s="8" t="s">
        <v>7</v>
      </c>
      <c r="P81" s="8" t="s">
        <v>7</v>
      </c>
      <c r="Q81" s="8" t="s">
        <v>7</v>
      </c>
      <c r="R81" s="8" t="s">
        <v>7</v>
      </c>
      <c r="S81" s="8" t="s">
        <v>7</v>
      </c>
      <c r="T81" s="8" t="s">
        <v>7</v>
      </c>
      <c r="U81" s="8" t="s">
        <v>7</v>
      </c>
      <c r="V81" s="8" t="s">
        <v>7</v>
      </c>
      <c r="W81" s="8" t="s">
        <v>7</v>
      </c>
      <c r="X81" s="8" t="s">
        <v>7</v>
      </c>
      <c r="Y81" s="8" t="s">
        <v>7</v>
      </c>
      <c r="Z81" s="8" t="s">
        <v>7</v>
      </c>
      <c r="AA81" s="8" t="s">
        <v>7</v>
      </c>
      <c r="AB81" s="8" t="s">
        <v>7</v>
      </c>
      <c r="AC81" s="8" t="s">
        <v>7</v>
      </c>
      <c r="AD81" s="8"/>
      <c r="AE81" s="8"/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/>
      <c r="J82" s="8"/>
      <c r="K82" s="8">
        <v>1</v>
      </c>
      <c r="L82" s="8">
        <v>1</v>
      </c>
      <c r="M82" s="8">
        <v>1</v>
      </c>
      <c r="N82" s="8">
        <v>1</v>
      </c>
      <c r="O82" s="8">
        <v>1</v>
      </c>
      <c r="P82" s="8">
        <v>1</v>
      </c>
      <c r="Q82" s="8"/>
      <c r="R82" s="8"/>
      <c r="S82" s="8">
        <v>1</v>
      </c>
      <c r="T82" s="8">
        <v>1</v>
      </c>
      <c r="U82" s="8">
        <v>1</v>
      </c>
      <c r="V82" s="8">
        <v>1</v>
      </c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/>
      <c r="AD82" s="8"/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">
        <v>53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">
        <v>96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>
        <v>1</v>
      </c>
      <c r="R84" s="8">
        <v>1</v>
      </c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6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>
        <v>1</v>
      </c>
      <c r="J85" s="8">
        <v>1</v>
      </c>
      <c r="K85" s="8">
        <v>1</v>
      </c>
      <c r="L85" s="8">
        <v>1</v>
      </c>
      <c r="M85" s="8">
        <v>1</v>
      </c>
      <c r="N85" s="8">
        <v>1</v>
      </c>
      <c r="O85" s="8">
        <v>1</v>
      </c>
      <c r="P85" s="8">
        <v>1</v>
      </c>
      <c r="Q85" s="8">
        <v>1</v>
      </c>
      <c r="R85" s="8">
        <v>1</v>
      </c>
      <c r="S85" s="8">
        <v>1</v>
      </c>
      <c r="T85" s="8">
        <v>1</v>
      </c>
      <c r="AE85" s="8"/>
      <c r="AF85" s="8"/>
      <c r="AG85" s="8"/>
      <c r="AH85" s="1">
        <f t="shared" si="13"/>
        <v>6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/>
      <c r="L86" s="8"/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/>
      <c r="T86" s="8"/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>
        <v>1</v>
      </c>
      <c r="AD86" s="8">
        <v>1</v>
      </c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 t="s">
        <v>7</v>
      </c>
      <c r="J87" s="8" t="s">
        <v>7</v>
      </c>
      <c r="K87" s="8" t="s">
        <v>7</v>
      </c>
      <c r="L87" s="8" t="s">
        <v>7</v>
      </c>
      <c r="M87" s="8" t="s">
        <v>7</v>
      </c>
      <c r="N87" s="8" t="s">
        <v>7</v>
      </c>
      <c r="O87" s="8" t="s">
        <v>7</v>
      </c>
      <c r="P87" s="8" t="s">
        <v>7</v>
      </c>
      <c r="Q87" s="8" t="s">
        <v>7</v>
      </c>
      <c r="R87" s="8" t="s">
        <v>7</v>
      </c>
      <c r="S87" s="8" t="s">
        <v>7</v>
      </c>
      <c r="T87" s="8" t="s">
        <v>7</v>
      </c>
      <c r="U87" s="8" t="s">
        <v>7</v>
      </c>
      <c r="V87" s="8" t="s">
        <v>7</v>
      </c>
      <c r="W87" s="8" t="s">
        <v>7</v>
      </c>
      <c r="X87" s="8" t="s">
        <v>7</v>
      </c>
      <c r="Y87" s="8" t="s">
        <v>7</v>
      </c>
      <c r="Z87" s="8" t="s">
        <v>7</v>
      </c>
      <c r="AA87" s="8" t="s">
        <v>7</v>
      </c>
      <c r="AB87" s="8" t="s">
        <v>7</v>
      </c>
      <c r="AC87" s="8" t="s">
        <v>7</v>
      </c>
      <c r="AD87" s="8" t="s">
        <v>7</v>
      </c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tr">
        <f t="shared" si="14"/>
        <v>XM11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 t="str">
        <f t="shared" si="14"/>
        <v>XM12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 t="str">
        <f t="shared" si="14"/>
        <v>X194</v>
      </c>
      <c r="C91" s="19" t="str">
        <f>IF(ISNA(VLOOKUP(B91,Personal!$A$2:$D$21,2,FALSE)),,VLOOKUP(B91,Personal!$A$2:$D$21,2,FALSE))</f>
        <v>Yeray Romero</v>
      </c>
      <c r="D91" s="19" t="str">
        <f>IF(ISNA(VLOOKUP(B91,Personal!$A$2:$D$23,3,FALSE)),,VLOOKUP(B91,Personal!$A$2:$D$32,3,FALSE))</f>
        <v>Comercial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 t="str">
        <f t="shared" si="14"/>
        <v>S78</v>
      </c>
      <c r="C92" s="19" t="str">
        <f>IF(ISNA(VLOOKUP(B92,Personal!$A$2:$D$21,2,FALSE)),,VLOOKUP(B92,Personal!$A$2:$D$21,2,FALSE))</f>
        <v>Julio Cesar Risquez</v>
      </c>
      <c r="D92" s="19" t="s">
        <v>97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/>
      <c r="R93" s="8"/>
      <c r="S93" s="8" t="s">
        <v>9</v>
      </c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8"/>
      <c r="AD94" s="8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8"/>
      <c r="AD95" s="8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1</v>
      </c>
      <c r="I96" s="23">
        <f t="shared" si="15"/>
        <v>2</v>
      </c>
      <c r="J96" s="23">
        <f t="shared" si="15"/>
        <v>2</v>
      </c>
      <c r="K96" s="23">
        <f t="shared" si="15"/>
        <v>3</v>
      </c>
      <c r="L96" s="23">
        <f t="shared" si="15"/>
        <v>3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3</v>
      </c>
      <c r="R96" s="23">
        <f t="shared" si="15"/>
        <v>3</v>
      </c>
      <c r="S96" s="23">
        <f t="shared" si="15"/>
        <v>3</v>
      </c>
      <c r="T96" s="23">
        <f t="shared" si="15"/>
        <v>3</v>
      </c>
      <c r="U96" s="23">
        <f t="shared" si="15"/>
        <v>3</v>
      </c>
      <c r="V96" s="23">
        <f t="shared" si="15"/>
        <v>3</v>
      </c>
      <c r="W96" s="23">
        <f t="shared" si="15"/>
        <v>4</v>
      </c>
      <c r="X96" s="23">
        <f t="shared" si="15"/>
        <v>4</v>
      </c>
      <c r="Y96" s="23">
        <f t="shared" si="15"/>
        <v>4</v>
      </c>
      <c r="Z96" s="23">
        <f t="shared" si="15"/>
        <v>4</v>
      </c>
      <c r="AA96" s="23">
        <f t="shared" si="15"/>
        <v>4</v>
      </c>
      <c r="AB96" s="23">
        <f t="shared" si="15"/>
        <v>4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38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45325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>
        <v>1</v>
      </c>
      <c r="T99" s="8">
        <v>1</v>
      </c>
      <c r="U99" s="8">
        <v>1</v>
      </c>
      <c r="V99" s="8">
        <v>1</v>
      </c>
      <c r="W99" s="8">
        <v>1</v>
      </c>
      <c r="X99" s="8">
        <v>1</v>
      </c>
      <c r="Y99" s="8">
        <v>1</v>
      </c>
      <c r="Z99" s="8">
        <v>1</v>
      </c>
      <c r="AA99" s="8">
        <v>1</v>
      </c>
      <c r="AB99" s="8">
        <v>1</v>
      </c>
      <c r="AC99" s="8">
        <v>1</v>
      </c>
      <c r="AD99" s="8">
        <v>1</v>
      </c>
      <c r="AE99" s="8"/>
      <c r="AF99" s="8"/>
      <c r="AG99" s="8"/>
      <c r="AH99" s="1">
        <f t="shared" ref="AH99:AH114" si="16">SUM(E99:AG99)/2</f>
        <v>6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">
        <v>95</v>
      </c>
      <c r="E100" s="8"/>
      <c r="F100" s="8"/>
      <c r="G100" s="8"/>
      <c r="H100" s="8"/>
      <c r="I100" s="8"/>
      <c r="J100" s="8"/>
      <c r="K100" s="8">
        <v>1</v>
      </c>
      <c r="L100" s="8">
        <v>1</v>
      </c>
      <c r="M100" s="8">
        <v>1</v>
      </c>
      <c r="N100" s="8">
        <v>1</v>
      </c>
      <c r="O100" s="8">
        <v>1</v>
      </c>
      <c r="P100" s="8">
        <v>1</v>
      </c>
      <c r="Q100" s="8">
        <v>1</v>
      </c>
      <c r="R100" s="8">
        <v>1</v>
      </c>
      <c r="S100" s="8"/>
      <c r="T100" s="8"/>
      <c r="U100" s="8">
        <v>1</v>
      </c>
      <c r="V100" s="8">
        <v>1</v>
      </c>
      <c r="W100" s="8">
        <v>1</v>
      </c>
      <c r="X100" s="8">
        <v>1</v>
      </c>
      <c r="Y100" s="8">
        <v>1</v>
      </c>
      <c r="Z100" s="8">
        <v>1</v>
      </c>
      <c r="AA100" s="8">
        <v>1</v>
      </c>
      <c r="AB100" s="8">
        <v>1</v>
      </c>
      <c r="AC100" s="8"/>
      <c r="AD100" s="8"/>
      <c r="AE100" s="8"/>
      <c r="AF100" s="8"/>
      <c r="AG100" s="8"/>
      <c r="AH100" s="1">
        <f t="shared" si="16"/>
        <v>8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>
        <v>1</v>
      </c>
      <c r="I101" s="8">
        <v>1</v>
      </c>
      <c r="J101" s="8">
        <v>1</v>
      </c>
      <c r="K101" s="8">
        <v>1</v>
      </c>
      <c r="L101" s="8">
        <v>1</v>
      </c>
      <c r="M101" s="8">
        <v>1</v>
      </c>
      <c r="N101" s="8">
        <v>1</v>
      </c>
      <c r="O101" s="8">
        <v>1</v>
      </c>
      <c r="P101" s="8">
        <v>1</v>
      </c>
      <c r="Q101" s="8"/>
      <c r="R101" s="8"/>
      <c r="S101" s="8">
        <v>1</v>
      </c>
      <c r="T101" s="8">
        <v>1</v>
      </c>
      <c r="U101" s="8">
        <v>1</v>
      </c>
      <c r="V101" s="8">
        <v>1</v>
      </c>
      <c r="W101" s="8">
        <v>1</v>
      </c>
      <c r="X101" s="8">
        <v>1</v>
      </c>
      <c r="Y101" s="8">
        <v>1</v>
      </c>
      <c r="Z101" s="8"/>
      <c r="AA101" s="8"/>
      <c r="AB101" s="8"/>
      <c r="AC101" s="8"/>
      <c r="AD101" s="8"/>
      <c r="AE101" s="8"/>
      <c r="AF101" s="8"/>
      <c r="AG101" s="8"/>
      <c r="AH101" s="1">
        <f t="shared" si="16"/>
        <v>8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">
        <v>53</v>
      </c>
      <c r="E102" s="8"/>
      <c r="F102" s="8"/>
      <c r="G102" s="8"/>
      <c r="H102" s="8"/>
      <c r="I102" s="8" t="s">
        <v>7</v>
      </c>
      <c r="J102" s="8" t="s">
        <v>7</v>
      </c>
      <c r="K102" s="8" t="s">
        <v>7</v>
      </c>
      <c r="L102" s="8" t="s">
        <v>7</v>
      </c>
      <c r="M102" s="8" t="s">
        <v>7</v>
      </c>
      <c r="N102" s="8" t="s">
        <v>7</v>
      </c>
      <c r="O102" s="8" t="s">
        <v>7</v>
      </c>
      <c r="P102" s="8" t="s">
        <v>7</v>
      </c>
      <c r="Q102" s="8" t="s">
        <v>7</v>
      </c>
      <c r="R102" s="8" t="s">
        <v>7</v>
      </c>
      <c r="S102" s="8" t="s">
        <v>7</v>
      </c>
      <c r="T102" s="8" t="s">
        <v>7</v>
      </c>
      <c r="U102" s="8" t="s">
        <v>7</v>
      </c>
      <c r="V102" s="8" t="s">
        <v>7</v>
      </c>
      <c r="W102" s="8" t="s">
        <v>7</v>
      </c>
      <c r="X102" s="8" t="s">
        <v>7</v>
      </c>
      <c r="Y102" s="8" t="s">
        <v>7</v>
      </c>
      <c r="Z102" s="8" t="s">
        <v>7</v>
      </c>
      <c r="AA102" s="8" t="s">
        <v>7</v>
      </c>
      <c r="AB102" s="8" t="s">
        <v>7</v>
      </c>
      <c r="AC102" s="8" t="s">
        <v>7</v>
      </c>
      <c r="AD102" s="8" t="s">
        <v>7</v>
      </c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">
        <v>96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>
        <v>1</v>
      </c>
      <c r="T103" s="8">
        <v>1</v>
      </c>
      <c r="U103" s="8">
        <v>1</v>
      </c>
      <c r="V103" s="8">
        <v>1</v>
      </c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 t="shared" si="16"/>
        <v>6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 t="s">
        <v>7</v>
      </c>
      <c r="J104" s="8" t="s">
        <v>7</v>
      </c>
      <c r="K104" s="8" t="s">
        <v>7</v>
      </c>
      <c r="L104" s="8" t="s">
        <v>7</v>
      </c>
      <c r="M104" s="8" t="s">
        <v>7</v>
      </c>
      <c r="N104" s="8" t="s">
        <v>7</v>
      </c>
      <c r="O104" s="8" t="s">
        <v>7</v>
      </c>
      <c r="P104" s="8" t="s">
        <v>7</v>
      </c>
      <c r="Q104" s="8" t="s">
        <v>7</v>
      </c>
      <c r="R104" s="8" t="s">
        <v>7</v>
      </c>
      <c r="S104" s="8" t="s">
        <v>7</v>
      </c>
      <c r="T104" s="8" t="s">
        <v>7</v>
      </c>
      <c r="U104" s="8" t="s">
        <v>7</v>
      </c>
      <c r="V104" s="8" t="s">
        <v>7</v>
      </c>
      <c r="W104" s="8" t="s">
        <v>7</v>
      </c>
      <c r="X104" s="8" t="s">
        <v>7</v>
      </c>
      <c r="Y104" s="8" t="s">
        <v>7</v>
      </c>
      <c r="Z104" s="8" t="s">
        <v>7</v>
      </c>
      <c r="AA104" s="8" t="s">
        <v>7</v>
      </c>
      <c r="AB104" s="8" t="s">
        <v>7</v>
      </c>
      <c r="AC104" s="8" t="s">
        <v>7</v>
      </c>
      <c r="AD104" s="8" t="s">
        <v>7</v>
      </c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>
        <v>1</v>
      </c>
      <c r="I105" s="8">
        <v>1</v>
      </c>
      <c r="J105" s="8">
        <v>1</v>
      </c>
      <c r="K105" s="8">
        <v>1</v>
      </c>
      <c r="L105" s="8">
        <v>1</v>
      </c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/>
      <c r="T105" s="8"/>
      <c r="U105" s="8">
        <v>1</v>
      </c>
      <c r="V105" s="8">
        <v>1</v>
      </c>
      <c r="W105" s="8">
        <v>1</v>
      </c>
      <c r="X105" s="8">
        <v>1</v>
      </c>
      <c r="Y105" s="8">
        <v>1</v>
      </c>
      <c r="Z105" s="8"/>
      <c r="AA105" s="8"/>
      <c r="AB105" s="8"/>
      <c r="AC105" s="8"/>
      <c r="AD105" s="8"/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>
        <v>1</v>
      </c>
      <c r="J106" s="8">
        <v>1</v>
      </c>
      <c r="K106" s="8">
        <v>1</v>
      </c>
      <c r="L106" s="8">
        <v>1</v>
      </c>
      <c r="M106" s="8">
        <v>1</v>
      </c>
      <c r="N106" s="8">
        <v>1</v>
      </c>
      <c r="O106" s="8">
        <v>1</v>
      </c>
      <c r="P106" s="8">
        <v>1</v>
      </c>
      <c r="Q106" s="8">
        <v>1</v>
      </c>
      <c r="R106" s="8">
        <v>1</v>
      </c>
      <c r="S106" s="8">
        <v>1</v>
      </c>
      <c r="T106" s="8">
        <v>1</v>
      </c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6"/>
        <v>6</v>
      </c>
      <c r="AI106" s="1"/>
    </row>
    <row r="107" spans="1:35" ht="15.75" customHeight="1" x14ac:dyDescent="0.15">
      <c r="A107" s="10"/>
      <c r="B107" s="18" t="str">
        <f t="shared" si="17"/>
        <v>XM11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 t="str">
        <f t="shared" si="17"/>
        <v>XM12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 t="str">
        <f t="shared" si="17"/>
        <v>X194</v>
      </c>
      <c r="C110" s="19" t="str">
        <f>IF(ISNA(VLOOKUP(B110,Personal!$A$2:$D$21,2,FALSE)),,VLOOKUP(B110,Personal!$A$2:$D$21,2,FALSE))</f>
        <v>Yeray Romero</v>
      </c>
      <c r="D110" s="19" t="str">
        <f>IF(ISNA(VLOOKUP(B110,Personal!$A$2:$D$23,3,FALSE)),,VLOOKUP(B110,Personal!$A$2:$D$32,3,FALSE))</f>
        <v>Comercial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 t="str">
        <f t="shared" si="17"/>
        <v>S78</v>
      </c>
      <c r="C111" s="19" t="str">
        <f>IF(ISNA(VLOOKUP(B111,Personal!$A$2:$D$21,2,FALSE)),,VLOOKUP(B111,Personal!$A$2:$D$21,2,FALSE))</f>
        <v>Julio Cesar Risquez</v>
      </c>
      <c r="D111" s="19" t="s">
        <v>97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2</v>
      </c>
      <c r="I115" s="23">
        <f t="shared" si="18"/>
        <v>3</v>
      </c>
      <c r="J115" s="23">
        <f t="shared" si="18"/>
        <v>3</v>
      </c>
      <c r="K115" s="23">
        <f t="shared" si="18"/>
        <v>4</v>
      </c>
      <c r="L115" s="23">
        <f t="shared" si="18"/>
        <v>4</v>
      </c>
      <c r="M115" s="23">
        <f t="shared" si="18"/>
        <v>4</v>
      </c>
      <c r="N115" s="23">
        <f t="shared" si="18"/>
        <v>4</v>
      </c>
      <c r="O115" s="23">
        <f t="shared" si="18"/>
        <v>4</v>
      </c>
      <c r="P115" s="23">
        <f t="shared" si="18"/>
        <v>4</v>
      </c>
      <c r="Q115" s="23">
        <f t="shared" si="18"/>
        <v>3</v>
      </c>
      <c r="R115" s="23">
        <f t="shared" si="18"/>
        <v>3</v>
      </c>
      <c r="S115" s="23">
        <f t="shared" si="18"/>
        <v>4</v>
      </c>
      <c r="T115" s="23">
        <f t="shared" si="18"/>
        <v>4</v>
      </c>
      <c r="U115" s="23">
        <f t="shared" si="18"/>
        <v>5</v>
      </c>
      <c r="V115" s="23">
        <f t="shared" si="18"/>
        <v>5</v>
      </c>
      <c r="W115" s="23">
        <f t="shared" si="18"/>
        <v>5</v>
      </c>
      <c r="X115" s="23">
        <f t="shared" si="18"/>
        <v>5</v>
      </c>
      <c r="Y115" s="23">
        <f t="shared" si="18"/>
        <v>5</v>
      </c>
      <c r="Z115" s="23">
        <f t="shared" si="18"/>
        <v>3</v>
      </c>
      <c r="AA115" s="23">
        <f t="shared" si="18"/>
        <v>3</v>
      </c>
      <c r="AB115" s="23">
        <f t="shared" si="18"/>
        <v>3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42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45326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XM11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 t="str">
        <f t="shared" si="20"/>
        <v>XM12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 t="str">
        <f t="shared" si="20"/>
        <v>X194</v>
      </c>
      <c r="C129" s="19" t="str">
        <f>IF(ISNA(VLOOKUP(B129,Personal!$A$2:$D$21,2,FALSE)),,VLOOKUP(B129,Personal!$A$2:$D$21,2,FALSE))</f>
        <v>Yeray Romero</v>
      </c>
      <c r="D129" s="19" t="str">
        <f>IF(ISNA(VLOOKUP(B129,Personal!$A$2:$D$23,3,FALSE)),,VLOOKUP(B129,Personal!$A$2:$D$32,3,FALSE))</f>
        <v>Comercial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 t="str">
        <f t="shared" si="20"/>
        <v>S78</v>
      </c>
      <c r="C130" s="19" t="str">
        <f>IF(ISNA(VLOOKUP(B130,Personal!$A$2:$D$21,2,FALSE)),,VLOOKUP(B130,Personal!$A$2:$D$21,2,FALSE))</f>
        <v>Julio Cesar Risquez</v>
      </c>
      <c r="D130" s="19" t="str">
        <f>IF(ISNA(VLOOKUP(B130,Personal!$A$2:$D$23,3,FALSE)),,VLOOKUP(B130,Personal!$A$2:$D$32,3,FALSE))</f>
        <v>Area Manager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dAuZ6tblZIOt32QBH1DzOvHd2zbKF2t6yfZ+y9R40UsdRzvH+CT8kyRMD//alDn/mFjKVbumtm8N0uY0N1s3gg==" saltValue="nu9M24hdjl50z6WMY65cYA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11:H11 AE11:AG11 E17:H19 AE17:AG19 E4:AG10 H24:X24 K43:AA43 E12:AG16" name="Rango2"/>
    <protectedRange algorithmName="SHA-512" hashValue="G5FAzGJX5ML8jdfkYHQa+XaFR9QNG29PKoYkCgHl9WmXxPVaBd5PCzjSk5Uim+XS6Movcs1vrN10mr+qn1crdA==" saltValue="5PigA186qshsPexNZFi/+w==" spinCount="100000" sqref="E23:H23 AE23:AG23 S47:AD47 H48:S48 E36:H38 Y24:AG24 E24:G35 AE25:AG38 H28:S28 H25:AD27 S29:AD29 H30:AD35" name="Rango2_1"/>
    <protectedRange algorithmName="SHA-512" hashValue="G5FAzGJX5ML8jdfkYHQa+XaFR9QNG29PKoYkCgHl9WmXxPVaBd5PCzjSk5Uim+XS6Movcs1vrN10mr+qn1crdA==" saltValue="5PigA186qshsPexNZFi/+w==" spinCount="100000" sqref="E46:H46 AB43:AG43 AE46:AG48 E42:AG42 E55:H57 AE55:AG57 E44:AG45 E43:J43 E47:G48 E49:AG54" name="Rango2_2"/>
    <protectedRange algorithmName="SHA-512" hashValue="G5FAzGJX5ML8jdfkYHQa+XaFR9QNG29PKoYkCgHl9WmXxPVaBd5PCzjSk5Uim+XS6Movcs1vrN10mr+qn1crdA==" saltValue="5PigA186qshsPexNZFi/+w==" spinCount="100000" sqref="E118:AG133 E102:H102 AE102:AG102 S66:AD66 E99:AG101 E103:AG114 I85:T85 E80:H95 AE80:AG95 I80:AD84 I86:AD92 E61:H76 AE61:AG76 I61:AD65 I67:AD73" name="Rango2_3"/>
    <protectedRange algorithmName="SHA-512" hashValue="G5FAzGJX5ML8jdfkYHQa+XaFR9QNG29PKoYkCgHl9WmXxPVaBd5PCzjSk5Uim+XS6Movcs1vrN10mr+qn1crdA==" saltValue="5PigA186qshsPexNZFi/+w==" spinCount="100000" sqref="I11:AD11 I23:AD23 I46:AD46 I102:AD102" name="Rango2_9"/>
    <protectedRange algorithmName="SHA-512" hashValue="G5FAzGJX5ML8jdfkYHQa+XaFR9QNG29PKoYkCgHl9WmXxPVaBd5PCzjSk5Uim+XS6Movcs1vrN10mr+qn1crdA==" saltValue="5PigA186qshsPexNZFi/+w==" spinCount="100000" sqref="I17:AD19 I36:AD38 I55:AD57 I74:AD76 I93:AD95" name="Rango2_2_3"/>
  </protectedRanges>
  <conditionalFormatting sqref="E20:AG20 E39:AG39 E58:AG58 E77:AG77 E96:AG96 E115:AG115 E134:AG134">
    <cfRule type="colorScale" priority="1169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H17 AE17:AG17 I13:AG16">
    <cfRule type="expression" dxfId="20976" priority="865">
      <formula>$C$21="F"</formula>
    </cfRule>
  </conditionalFormatting>
  <conditionalFormatting sqref="E17:H19 AE17:AG19 E82:AG84 E86:AG86 AE85:AG85 E85:T85 E66:H66 S66:AG66 E61:AG65 E67:AG69 E25:AG27 AE28:AG29 E29:G29 E28:S28 S29:AD29 E13:AG16 E30:AG31">
    <cfRule type="expression" dxfId="20975" priority="867">
      <formula>$C$2="F"</formula>
    </cfRule>
  </conditionalFormatting>
  <conditionalFormatting sqref="E17:H19 AE17:AG19 E82:AG84 E86:AG86 AE85:AG85 E85:T85 E66:H66 S66:AG66 E61:AG65 E67:AG69 E25:AG27 AE28:AG29 E29:G29 E28:S28 S29:AD29 E13:AG16 E30:AG31">
    <cfRule type="expression" dxfId="20974" priority="868">
      <formula>$D13="Facturacion"</formula>
    </cfRule>
  </conditionalFormatting>
  <conditionalFormatting sqref="E17:H19 AE17:AG19 E82:AG84 E86:AG86 AE85:AG85 E85:T85 E66:H66 S66:AG66 E61:AG65 E67:AG69 E25:AG27 AE28:AG29 E29:G29 E28:S28 S29:AD29 E13:AG16 E30:AG31">
    <cfRule type="expression" dxfId="20973" priority="869">
      <formula>$D13="Specialist"</formula>
    </cfRule>
  </conditionalFormatting>
  <conditionalFormatting sqref="E17:H19 AE17:AG19 E82:AG84 E86:AG86 AE85:AG85 E85:T85 E66:H66 S66:AG66 E61:AG65 E67:AG69 E25:AG27 AE28:AG29 E29:G29 E28:S28 S29:AD29 E13:AG16 E30:AG31">
    <cfRule type="cellIs" dxfId="20972" priority="870" operator="equal">
      <formula>1</formula>
    </cfRule>
  </conditionalFormatting>
  <conditionalFormatting sqref="E17:H19 AE17:AG19 E82:AG84 E86:AG86 AE85:AG85 E85:T85 E66:H66 S66:AG66 E61:AG65 E67:AG69 E25:AG27 AE28:AG29 E29:G29 E28:S28 S29:AD29 E13:AG16 E30:AG31">
    <cfRule type="expression" dxfId="20971" priority="871">
      <formula>$D13="SSMM"</formula>
    </cfRule>
  </conditionalFormatting>
  <conditionalFormatting sqref="E17:H19 AE17:AG19 E82:AG84 E86:AG86 AE85:AG85 E85:T85 E66:H66 S66:AG66 E61:AG65 E67:AG69 E25:AG27 AE28:AG29 E29:G29 E28:S28 S29:AD29 E13:AG16 E30:AG31">
    <cfRule type="cellIs" dxfId="20970" priority="872" operator="equal">
      <formula>"F"</formula>
    </cfRule>
  </conditionalFormatting>
  <conditionalFormatting sqref="E11:H11 AE11:AG11 E4:AG10 E12:AG12">
    <cfRule type="expression" dxfId="20969" priority="856">
      <formula>$C$2="F"</formula>
    </cfRule>
  </conditionalFormatting>
  <conditionalFormatting sqref="E11:H11 AE11:AG11 E4:AG10 E12:AG12">
    <cfRule type="expression" dxfId="20968" priority="857">
      <formula>$D4="Facturacion"</formula>
    </cfRule>
  </conditionalFormatting>
  <conditionalFormatting sqref="E11:H11 AE11:AG11 E4:AG10 E12:AG12">
    <cfRule type="expression" dxfId="20967" priority="858">
      <formula>$D4="Specialist"</formula>
    </cfRule>
  </conditionalFormatting>
  <conditionalFormatting sqref="E11:H11 AE11:AG11 E4:AG10 E12:AG12">
    <cfRule type="cellIs" dxfId="20966" priority="859" operator="equal">
      <formula>1</formula>
    </cfRule>
  </conditionalFormatting>
  <conditionalFormatting sqref="E11:H11 AE11:AG11 E4:AG10 E12:AG12">
    <cfRule type="expression" dxfId="20965" priority="860">
      <formula>$D4="SSMM"</formula>
    </cfRule>
  </conditionalFormatting>
  <conditionalFormatting sqref="E11:H11 AE11:AG11 E4:AG10 E12:AG12">
    <cfRule type="cellIs" dxfId="20964" priority="861" operator="equal">
      <formula>"F"</formula>
    </cfRule>
  </conditionalFormatting>
  <conditionalFormatting sqref="E32:H36 AE36:AG36 I32:AG35">
    <cfRule type="expression" dxfId="20963" priority="847">
      <formula>$C$21="F"</formula>
    </cfRule>
  </conditionalFormatting>
  <conditionalFormatting sqref="E36:H38 AE36:AG38 E32:AG35">
    <cfRule type="expression" dxfId="20962" priority="849">
      <formula>$C$2="F"</formula>
    </cfRule>
  </conditionalFormatting>
  <conditionalFormatting sqref="E36:H38 AE36:AG38 E32:AG35">
    <cfRule type="expression" dxfId="20961" priority="850">
      <formula>$D32="Facturacion"</formula>
    </cfRule>
  </conditionalFormatting>
  <conditionalFormatting sqref="E36:H38 AE36:AG38 E32:AG35">
    <cfRule type="expression" dxfId="20960" priority="851">
      <formula>$D32="Specialist"</formula>
    </cfRule>
  </conditionalFormatting>
  <conditionalFormatting sqref="E36:H38 AE36:AG38 E32:AG35">
    <cfRule type="cellIs" dxfId="20959" priority="852" operator="equal">
      <formula>1</formula>
    </cfRule>
  </conditionalFormatting>
  <conditionalFormatting sqref="E36:H38 AE36:AG38 E32:AG35">
    <cfRule type="expression" dxfId="20958" priority="853">
      <formula>$D32="SSMM"</formula>
    </cfRule>
  </conditionalFormatting>
  <conditionalFormatting sqref="E36:H38 AE36:AG38 E32:AG35">
    <cfRule type="cellIs" dxfId="20957" priority="854" operator="equal">
      <formula>"F"</formula>
    </cfRule>
  </conditionalFormatting>
  <conditionalFormatting sqref="E23:H23 AE23:AG23 E24:G24 Y24:AG24">
    <cfRule type="expression" dxfId="20956" priority="838">
      <formula>$C$2="F"</formula>
    </cfRule>
  </conditionalFormatting>
  <conditionalFormatting sqref="E23:H23 AE23:AG23 E24:G24 Y24:AG24">
    <cfRule type="expression" dxfId="20955" priority="839">
      <formula>$D23="Facturacion"</formula>
    </cfRule>
  </conditionalFormatting>
  <conditionalFormatting sqref="E23:H23 AE23:AG23 E24:G24 Y24:AG24">
    <cfRule type="expression" dxfId="20954" priority="840">
      <formula>$D23="Specialist"</formula>
    </cfRule>
  </conditionalFormatting>
  <conditionalFormatting sqref="E23:H23 AE23:AG23 E24:G24 Y24:AG24">
    <cfRule type="cellIs" dxfId="20953" priority="841" operator="equal">
      <formula>1</formula>
    </cfRule>
  </conditionalFormatting>
  <conditionalFormatting sqref="E23:H23 AE23:AG23 E24:G24 Y24:AG24">
    <cfRule type="expression" dxfId="20952" priority="842">
      <formula>$D23="SSMM"</formula>
    </cfRule>
  </conditionalFormatting>
  <conditionalFormatting sqref="E23:H23 AE23:AG23 E24:G24 Y24:AG24">
    <cfRule type="cellIs" dxfId="20951" priority="843" operator="equal">
      <formula>"F"</formula>
    </cfRule>
  </conditionalFormatting>
  <conditionalFormatting sqref="E51:H55 AE55:AG55 I51:AG54">
    <cfRule type="expression" dxfId="20950" priority="829">
      <formula>$C$21="F"</formula>
    </cfRule>
  </conditionalFormatting>
  <conditionalFormatting sqref="E55:H57 AE55:AG57 E51:AG54">
    <cfRule type="expression" dxfId="20949" priority="831">
      <formula>$C$2="F"</formula>
    </cfRule>
  </conditionalFormatting>
  <conditionalFormatting sqref="E55:H57 AE55:AG57 E51:AG54">
    <cfRule type="expression" dxfId="20948" priority="832">
      <formula>$D51="Facturacion"</formula>
    </cfRule>
  </conditionalFormatting>
  <conditionalFormatting sqref="E55:H57 AE55:AG57 E51:AG54">
    <cfRule type="expression" dxfId="20947" priority="833">
      <formula>$D51="Specialist"</formula>
    </cfRule>
  </conditionalFormatting>
  <conditionalFormatting sqref="E55:H57 AE55:AG57 E51:AG54">
    <cfRule type="cellIs" dxfId="20946" priority="834" operator="equal">
      <formula>1</formula>
    </cfRule>
  </conditionalFormatting>
  <conditionalFormatting sqref="E55:H57 AE55:AG57 E51:AG54">
    <cfRule type="expression" dxfId="20945" priority="835">
      <formula>$D51="SSMM"</formula>
    </cfRule>
  </conditionalFormatting>
  <conditionalFormatting sqref="E55:H57 AE55:AG57 E51:AG54">
    <cfRule type="cellIs" dxfId="20944" priority="836" operator="equal">
      <formula>"F"</formula>
    </cfRule>
  </conditionalFormatting>
  <conditionalFormatting sqref="E46:H46 E47:G48 AE46:AG48 E49:AG50 E42:AG42 E44:AG45 E43:J43 AB43:AG43">
    <cfRule type="expression" dxfId="20943" priority="820">
      <formula>$C$2="F"</formula>
    </cfRule>
  </conditionalFormatting>
  <conditionalFormatting sqref="E46:H46 E47:G48 AE46:AG48 E49:AG50 E42:AG42 E44:AG45 E43:J43 AB43:AG43">
    <cfRule type="expression" dxfId="20942" priority="821">
      <formula>$D42="Facturacion"</formula>
    </cfRule>
  </conditionalFormatting>
  <conditionalFormatting sqref="E46:H46 E47:G48 AE46:AG48 E49:AG50 E42:AG42 E44:AG45 E43:J43 AB43:AG43">
    <cfRule type="expression" dxfId="20941" priority="822">
      <formula>$D42="Specialist"</formula>
    </cfRule>
  </conditionalFormatting>
  <conditionalFormatting sqref="E46:H46 E47:G48 AE46:AG48 E49:AG50 E42:AG42 E44:AG45 E43:J43 AB43:AG43">
    <cfRule type="cellIs" dxfId="20940" priority="823" operator="equal">
      <formula>1</formula>
    </cfRule>
  </conditionalFormatting>
  <conditionalFormatting sqref="E46:H46 E47:G48 AE46:AG48 E49:AG50 E42:AG42 E44:AG45 E43:J43 AB43:AG43">
    <cfRule type="expression" dxfId="20939" priority="824">
      <formula>$D42="SSMM"</formula>
    </cfRule>
  </conditionalFormatting>
  <conditionalFormatting sqref="E46:H46 E47:G48 AE46:AG48 E49:AG50 E42:AG42 E44:AG45 E43:J43 AB43:AG43">
    <cfRule type="cellIs" dxfId="20938" priority="825" operator="equal">
      <formula>"F"</formula>
    </cfRule>
  </conditionalFormatting>
  <conditionalFormatting sqref="E70:H74 AE74:AG74 I70:AG73">
    <cfRule type="expression" dxfId="20937" priority="811">
      <formula>$C$21="F"</formula>
    </cfRule>
  </conditionalFormatting>
  <conditionalFormatting sqref="E74:H76 AE74:AG76 E70:AG73">
    <cfRule type="expression" dxfId="20936" priority="813">
      <formula>$C$2="F"</formula>
    </cfRule>
  </conditionalFormatting>
  <conditionalFormatting sqref="E74:H76 AE74:AG76 E70:AG73">
    <cfRule type="expression" dxfId="20935" priority="814">
      <formula>$D70="Facturacion"</formula>
    </cfRule>
  </conditionalFormatting>
  <conditionalFormatting sqref="E74:H76 AE74:AG76 E70:AG73">
    <cfRule type="expression" dxfId="20934" priority="815">
      <formula>$D70="Specialist"</formula>
    </cfRule>
  </conditionalFormatting>
  <conditionalFormatting sqref="E74:H76 AE74:AG76 E70:AG73">
    <cfRule type="cellIs" dxfId="20933" priority="816" operator="equal">
      <formula>1</formula>
    </cfRule>
  </conditionalFormatting>
  <conditionalFormatting sqref="E74:H76 AE74:AG76 E70:AG73">
    <cfRule type="expression" dxfId="20932" priority="817">
      <formula>$D70="SSMM"</formula>
    </cfRule>
  </conditionalFormatting>
  <conditionalFormatting sqref="E74:H76 AE74:AG76 E70:AG73">
    <cfRule type="cellIs" dxfId="20931" priority="818" operator="equal">
      <formula>"F"</formula>
    </cfRule>
  </conditionalFormatting>
  <conditionalFormatting sqref="E89:H93 I89:AG92 AE93:AG93">
    <cfRule type="expression" dxfId="20930" priority="793">
      <formula>$C$21="F"</formula>
    </cfRule>
  </conditionalFormatting>
  <conditionalFormatting sqref="E89:AG92 E93:H95 AE93:AG95">
    <cfRule type="expression" dxfId="20929" priority="795">
      <formula>$C$2="F"</formula>
    </cfRule>
  </conditionalFormatting>
  <conditionalFormatting sqref="E89:AG92 E93:H95 AE93:AG95">
    <cfRule type="expression" dxfId="20928" priority="796">
      <formula>$D89="Facturacion"</formula>
    </cfRule>
  </conditionalFormatting>
  <conditionalFormatting sqref="E89:AG92 E93:H95 AE93:AG95">
    <cfRule type="expression" dxfId="20927" priority="797">
      <formula>$D89="Specialist"</formula>
    </cfRule>
  </conditionalFormatting>
  <conditionalFormatting sqref="E89:AG92 E93:H95 AE93:AG95">
    <cfRule type="cellIs" dxfId="20926" priority="798" operator="equal">
      <formula>1</formula>
    </cfRule>
  </conditionalFormatting>
  <conditionalFormatting sqref="E89:AG92 E93:H95 AE93:AG95">
    <cfRule type="expression" dxfId="20925" priority="799">
      <formula>$D89="SSMM"</formula>
    </cfRule>
  </conditionalFormatting>
  <conditionalFormatting sqref="E89:AG92 E93:H95 AE93:AG95">
    <cfRule type="cellIs" dxfId="20924" priority="800" operator="equal">
      <formula>"F"</formula>
    </cfRule>
  </conditionalFormatting>
  <conditionalFormatting sqref="E88:AG88 E87:H87 AE87:AG87 E80:AG80 E81:G81 AD81:AG81">
    <cfRule type="expression" dxfId="20923" priority="784">
      <formula>$C$2="F"</formula>
    </cfRule>
  </conditionalFormatting>
  <conditionalFormatting sqref="E88:AG88 E87:H87 AE87:AG87 E80:AG80 E81:G81 AD81:AG81">
    <cfRule type="expression" dxfId="20922" priority="785">
      <formula>$D80="Facturacion"</formula>
    </cfRule>
  </conditionalFormatting>
  <conditionalFormatting sqref="E88:AG88 E87:H87 AE87:AG87 E80:AG80 E81:G81 AD81:AG81">
    <cfRule type="expression" dxfId="20921" priority="786">
      <formula>$D80="Specialist"</formula>
    </cfRule>
  </conditionalFormatting>
  <conditionalFormatting sqref="E88:AG88 E87:H87 AE87:AG87 E80:AG80 E81:G81 AD81:AG81">
    <cfRule type="cellIs" dxfId="20920" priority="787" operator="equal">
      <formula>1</formula>
    </cfRule>
  </conditionalFormatting>
  <conditionalFormatting sqref="E88:AG88 E87:H87 AE87:AG87 E80:AG80 E81:G81 AD81:AG81">
    <cfRule type="expression" dxfId="20919" priority="788">
      <formula>$D80="SSMM"</formula>
    </cfRule>
  </conditionalFormatting>
  <conditionalFormatting sqref="E88:AG88 E87:H87 AE87:AG87 E80:AG80 E81:G81 AD81:AG81">
    <cfRule type="cellIs" dxfId="20918" priority="789" operator="equal">
      <formula>"F"</formula>
    </cfRule>
  </conditionalFormatting>
  <conditionalFormatting sqref="I113:W113">
    <cfRule type="expression" dxfId="20917" priority="772">
      <formula>$C$78="F"</formula>
    </cfRule>
  </conditionalFormatting>
  <conditionalFormatting sqref="I113:W113">
    <cfRule type="expression" dxfId="20916" priority="773">
      <formula>$C$59="F"</formula>
    </cfRule>
  </conditionalFormatting>
  <conditionalFormatting sqref="I113:W113">
    <cfRule type="expression" dxfId="20915" priority="774">
      <formula>$C$40="F"</formula>
    </cfRule>
  </conditionalFormatting>
  <conditionalFormatting sqref="E108:H112 I108:W113 X108:AG112">
    <cfRule type="expression" dxfId="20914" priority="775">
      <formula>$C$21="F"</formula>
    </cfRule>
  </conditionalFormatting>
  <conditionalFormatting sqref="E108:AG114">
    <cfRule type="expression" dxfId="20913" priority="777">
      <formula>$C$2="F"</formula>
    </cfRule>
  </conditionalFormatting>
  <conditionalFormatting sqref="E108:AG114">
    <cfRule type="expression" dxfId="20912" priority="778">
      <formula>$D108="Facturacion"</formula>
    </cfRule>
  </conditionalFormatting>
  <conditionalFormatting sqref="E108:AG114">
    <cfRule type="expression" dxfId="20911" priority="779">
      <formula>$D108="Specialist"</formula>
    </cfRule>
  </conditionalFormatting>
  <conditionalFormatting sqref="E108:AG114">
    <cfRule type="cellIs" dxfId="20910" priority="780" operator="equal">
      <formula>1</formula>
    </cfRule>
  </conditionalFormatting>
  <conditionalFormatting sqref="E108:AG114">
    <cfRule type="expression" dxfId="20909" priority="781">
      <formula>$D108="SSMM"</formula>
    </cfRule>
  </conditionalFormatting>
  <conditionalFormatting sqref="E108:AG114">
    <cfRule type="cellIs" dxfId="20908" priority="782" operator="equal">
      <formula>"F"</formula>
    </cfRule>
  </conditionalFormatting>
  <conditionalFormatting sqref="E102:H102 AE102:AG102 E104:H104 AE104:AG104 E103:AG103 E99:AG101 E105:AG107">
    <cfRule type="expression" dxfId="20907" priority="766">
      <formula>$C$2="F"</formula>
    </cfRule>
  </conditionalFormatting>
  <conditionalFormatting sqref="E102:H102 AE102:AG102 E104:H104 AE104:AG104 E103:AG103 E99:AG101 E105:AG107">
    <cfRule type="expression" dxfId="20906" priority="767">
      <formula>$D99="Facturacion"</formula>
    </cfRule>
  </conditionalFormatting>
  <conditionalFormatting sqref="E102:H102 AE102:AG102 E104:H104 AE104:AG104 E103:AG103 E99:AG101 E105:AG107">
    <cfRule type="expression" dxfId="20905" priority="768">
      <formula>$D99="Specialist"</formula>
    </cfRule>
  </conditionalFormatting>
  <conditionalFormatting sqref="E102:H102 AE102:AG102 E104:H104 AE104:AG104 E103:AG103 E99:AG101 E105:AG107">
    <cfRule type="cellIs" dxfId="20904" priority="769" operator="equal">
      <formula>1</formula>
    </cfRule>
  </conditionalFormatting>
  <conditionalFormatting sqref="E102:H102 AE102:AG102 E104:H104 AE104:AG104 E103:AG103 E99:AG101 E105:AG107">
    <cfRule type="expression" dxfId="20903" priority="770">
      <formula>$D99="SSMM"</formula>
    </cfRule>
  </conditionalFormatting>
  <conditionalFormatting sqref="E102:H102 AE102:AG102 E104:H104 AE104:AG104 E103:AG103 E99:AG101 E105:AG107">
    <cfRule type="cellIs" dxfId="20902" priority="771" operator="equal">
      <formula>"F"</formula>
    </cfRule>
  </conditionalFormatting>
  <conditionalFormatting sqref="I132:W132">
    <cfRule type="expression" dxfId="20901" priority="754">
      <formula>$C$78="F"</formula>
    </cfRule>
  </conditionalFormatting>
  <conditionalFormatting sqref="I132:W132">
    <cfRule type="expression" dxfId="20900" priority="755">
      <formula>$C$59="F"</formula>
    </cfRule>
  </conditionalFormatting>
  <conditionalFormatting sqref="I132:W132">
    <cfRule type="expression" dxfId="20899" priority="756">
      <formula>$C$40="F"</formula>
    </cfRule>
  </conditionalFormatting>
  <conditionalFormatting sqref="E127:H131 I127:W132 X127:AG131">
    <cfRule type="expression" dxfId="20898" priority="757">
      <formula>$C$21="F"</formula>
    </cfRule>
  </conditionalFormatting>
  <conditionalFormatting sqref="E127:AG133">
    <cfRule type="expression" dxfId="20897" priority="759">
      <formula>$C$2="F"</formula>
    </cfRule>
  </conditionalFormatting>
  <conditionalFormatting sqref="E127:AG133">
    <cfRule type="expression" dxfId="20896" priority="760">
      <formula>$D127="Facturacion"</formula>
    </cfRule>
  </conditionalFormatting>
  <conditionalFormatting sqref="E127:AG133">
    <cfRule type="expression" dxfId="20895" priority="761">
      <formula>$D127="Specialist"</formula>
    </cfRule>
  </conditionalFormatting>
  <conditionalFormatting sqref="E127:AG133">
    <cfRule type="cellIs" dxfId="20894" priority="762" operator="equal">
      <formula>1</formula>
    </cfRule>
  </conditionalFormatting>
  <conditionalFormatting sqref="E127:AG133">
    <cfRule type="expression" dxfId="20893" priority="763">
      <formula>$D127="SSMM"</formula>
    </cfRule>
  </conditionalFormatting>
  <conditionalFormatting sqref="E127:AG133">
    <cfRule type="cellIs" dxfId="20892" priority="764" operator="equal">
      <formula>"F"</formula>
    </cfRule>
  </conditionalFormatting>
  <conditionalFormatting sqref="E118:AG126">
    <cfRule type="expression" dxfId="20891" priority="748">
      <formula>$C$2="F"</formula>
    </cfRule>
  </conditionalFormatting>
  <conditionalFormatting sqref="E118:AG126">
    <cfRule type="expression" dxfId="20890" priority="749">
      <formula>$D118="Facturacion"</formula>
    </cfRule>
  </conditionalFormatting>
  <conditionalFormatting sqref="E118:AG126">
    <cfRule type="expression" dxfId="20889" priority="750">
      <formula>$D118="Specialist"</formula>
    </cfRule>
  </conditionalFormatting>
  <conditionalFormatting sqref="E118:AG126">
    <cfRule type="cellIs" dxfId="20888" priority="751" operator="equal">
      <formula>1</formula>
    </cfRule>
  </conditionalFormatting>
  <conditionalFormatting sqref="E118:AG126">
    <cfRule type="expression" dxfId="20887" priority="752">
      <formula>$D118="SSMM"</formula>
    </cfRule>
  </conditionalFormatting>
  <conditionalFormatting sqref="E118:AG126">
    <cfRule type="cellIs" dxfId="20886" priority="753" operator="equal">
      <formula>"F"</formula>
    </cfRule>
  </conditionalFormatting>
  <conditionalFormatting sqref="I11:AD11">
    <cfRule type="expression" dxfId="20885" priority="741">
      <formula>$C$2="F"</formula>
    </cfRule>
  </conditionalFormatting>
  <conditionalFormatting sqref="I11:AD11 H28:S28">
    <cfRule type="expression" dxfId="20884" priority="742">
      <formula>$D12="Facturacion"</formula>
    </cfRule>
  </conditionalFormatting>
  <conditionalFormatting sqref="I11:AD11 H28:S28">
    <cfRule type="expression" dxfId="20883" priority="743">
      <formula>$D12="Specialist"</formula>
    </cfRule>
  </conditionalFormatting>
  <conditionalFormatting sqref="I11:AD11">
    <cfRule type="cellIs" dxfId="20882" priority="744" operator="equal">
      <formula>1</formula>
    </cfRule>
  </conditionalFormatting>
  <conditionalFormatting sqref="I11:AD11 H28:S28">
    <cfRule type="expression" dxfId="20881" priority="745">
      <formula>$D12="SSMM"</formula>
    </cfRule>
  </conditionalFormatting>
  <conditionalFormatting sqref="I11:AD11">
    <cfRule type="cellIs" dxfId="20880" priority="746" operator="equal">
      <formula>"F"</formula>
    </cfRule>
  </conditionalFormatting>
  <conditionalFormatting sqref="I11:AD11">
    <cfRule type="expression" dxfId="20879" priority="734">
      <formula>$C$2="F"</formula>
    </cfRule>
  </conditionalFormatting>
  <conditionalFormatting sqref="I11:AD11">
    <cfRule type="expression" dxfId="20878" priority="735">
      <formula>$D10="Facturacion"</formula>
    </cfRule>
  </conditionalFormatting>
  <conditionalFormatting sqref="I11:AD11">
    <cfRule type="expression" dxfId="20877" priority="736">
      <formula>$D10="Specialist"</formula>
    </cfRule>
  </conditionalFormatting>
  <conditionalFormatting sqref="I11:AD11">
    <cfRule type="cellIs" dxfId="20876" priority="737" operator="equal">
      <formula>1</formula>
    </cfRule>
  </conditionalFormatting>
  <conditionalFormatting sqref="I11:AD11">
    <cfRule type="expression" dxfId="20875" priority="738">
      <formula>$D10="SSMM"</formula>
    </cfRule>
  </conditionalFormatting>
  <conditionalFormatting sqref="I11:AD11">
    <cfRule type="cellIs" dxfId="20874" priority="739" operator="equal">
      <formula>"F"</formula>
    </cfRule>
  </conditionalFormatting>
  <conditionalFormatting sqref="I23:AD23">
    <cfRule type="expression" dxfId="20873" priority="727">
      <formula>$C$2="F"</formula>
    </cfRule>
  </conditionalFormatting>
  <conditionalFormatting sqref="I23:AD23">
    <cfRule type="expression" dxfId="20872" priority="728">
      <formula>$D24="Facturacion"</formula>
    </cfRule>
  </conditionalFormatting>
  <conditionalFormatting sqref="I23:AD23">
    <cfRule type="expression" dxfId="20871" priority="729">
      <formula>$D24="Specialist"</formula>
    </cfRule>
  </conditionalFormatting>
  <conditionalFormatting sqref="I23:AD23">
    <cfRule type="cellIs" dxfId="20870" priority="730" operator="equal">
      <formula>1</formula>
    </cfRule>
  </conditionalFormatting>
  <conditionalFormatting sqref="I23:AD23">
    <cfRule type="expression" dxfId="20869" priority="731">
      <formula>$D24="SSMM"</formula>
    </cfRule>
  </conditionalFormatting>
  <conditionalFormatting sqref="I23:AD23">
    <cfRule type="cellIs" dxfId="20868" priority="732" operator="equal">
      <formula>"F"</formula>
    </cfRule>
  </conditionalFormatting>
  <conditionalFormatting sqref="I23:AD23">
    <cfRule type="expression" dxfId="20867" priority="720">
      <formula>$C$2="F"</formula>
    </cfRule>
  </conditionalFormatting>
  <conditionalFormatting sqref="I23:AD23">
    <cfRule type="expression" dxfId="20866" priority="721">
      <formula>$D22="Facturacion"</formula>
    </cfRule>
  </conditionalFormatting>
  <conditionalFormatting sqref="I23:AD23">
    <cfRule type="expression" dxfId="20865" priority="722">
      <formula>$D22="Specialist"</formula>
    </cfRule>
  </conditionalFormatting>
  <conditionalFormatting sqref="I23:AD23">
    <cfRule type="cellIs" dxfId="20864" priority="723" operator="equal">
      <formula>1</formula>
    </cfRule>
  </conditionalFormatting>
  <conditionalFormatting sqref="I23:AD23">
    <cfRule type="expression" dxfId="20863" priority="724">
      <formula>$D22="SSMM"</formula>
    </cfRule>
  </conditionalFormatting>
  <conditionalFormatting sqref="I23:AD23">
    <cfRule type="cellIs" dxfId="20862" priority="725" operator="equal">
      <formula>"F"</formula>
    </cfRule>
  </conditionalFormatting>
  <conditionalFormatting sqref="I46:AD46">
    <cfRule type="expression" dxfId="20861" priority="713">
      <formula>$C$2="F"</formula>
    </cfRule>
  </conditionalFormatting>
  <conditionalFormatting sqref="I46:AD46">
    <cfRule type="expression" dxfId="20860" priority="714">
      <formula>$D47="Facturacion"</formula>
    </cfRule>
  </conditionalFormatting>
  <conditionalFormatting sqref="I46:AD46">
    <cfRule type="expression" dxfId="20859" priority="715">
      <formula>$D47="Specialist"</formula>
    </cfRule>
  </conditionalFormatting>
  <conditionalFormatting sqref="I46:AD46">
    <cfRule type="cellIs" dxfId="20858" priority="716" operator="equal">
      <formula>1</formula>
    </cfRule>
  </conditionalFormatting>
  <conditionalFormatting sqref="I46:AD46">
    <cfRule type="expression" dxfId="20857" priority="717">
      <formula>$D47="SSMM"</formula>
    </cfRule>
  </conditionalFormatting>
  <conditionalFormatting sqref="I46:AD46">
    <cfRule type="cellIs" dxfId="20856" priority="718" operator="equal">
      <formula>"F"</formula>
    </cfRule>
  </conditionalFormatting>
  <conditionalFormatting sqref="I46:AD46">
    <cfRule type="expression" dxfId="20855" priority="706">
      <formula>$C$2="F"</formula>
    </cfRule>
  </conditionalFormatting>
  <conditionalFormatting sqref="I46:AD46">
    <cfRule type="expression" dxfId="20854" priority="707">
      <formula>$D45="Facturacion"</formula>
    </cfRule>
  </conditionalFormatting>
  <conditionalFormatting sqref="I46:AD46">
    <cfRule type="expression" dxfId="20853" priority="708">
      <formula>$D45="Specialist"</formula>
    </cfRule>
  </conditionalFormatting>
  <conditionalFormatting sqref="I46:AD46">
    <cfRule type="cellIs" dxfId="20852" priority="709" operator="equal">
      <formula>1</formula>
    </cfRule>
  </conditionalFormatting>
  <conditionalFormatting sqref="I46:AD46">
    <cfRule type="expression" dxfId="20851" priority="710">
      <formula>$D45="SSMM"</formula>
    </cfRule>
  </conditionalFormatting>
  <conditionalFormatting sqref="I46:AD46">
    <cfRule type="cellIs" dxfId="20850" priority="711" operator="equal">
      <formula>"F"</formula>
    </cfRule>
  </conditionalFormatting>
  <conditionalFormatting sqref="S47:AD47">
    <cfRule type="expression" dxfId="20849" priority="699">
      <formula>$C$2="F"</formula>
    </cfRule>
  </conditionalFormatting>
  <conditionalFormatting sqref="S47:AD47">
    <cfRule type="expression" dxfId="20848" priority="700">
      <formula>$D47="Facturacion"</formula>
    </cfRule>
  </conditionalFormatting>
  <conditionalFormatting sqref="S47:AD47">
    <cfRule type="expression" dxfId="20847" priority="701">
      <formula>$D47="Specialist"</formula>
    </cfRule>
  </conditionalFormatting>
  <conditionalFormatting sqref="S47:AD47">
    <cfRule type="cellIs" dxfId="20846" priority="702" operator="equal">
      <formula>1</formula>
    </cfRule>
  </conditionalFormatting>
  <conditionalFormatting sqref="S47:AD47">
    <cfRule type="expression" dxfId="20845" priority="703">
      <formula>$D47="SSMM"</formula>
    </cfRule>
  </conditionalFormatting>
  <conditionalFormatting sqref="S47:AD47">
    <cfRule type="cellIs" dxfId="20844" priority="704" operator="equal">
      <formula>"F"</formula>
    </cfRule>
  </conditionalFormatting>
  <conditionalFormatting sqref="H48:S48">
    <cfRule type="expression" dxfId="20843" priority="692">
      <formula>$C$2="F"</formula>
    </cfRule>
  </conditionalFormatting>
  <conditionalFormatting sqref="H48:S48">
    <cfRule type="expression" dxfId="20842" priority="693">
      <formula>$D48="Facturacion"</formula>
    </cfRule>
  </conditionalFormatting>
  <conditionalFormatting sqref="H48:S48">
    <cfRule type="expression" dxfId="20841" priority="694">
      <formula>$D48="Specialist"</formula>
    </cfRule>
  </conditionalFormatting>
  <conditionalFormatting sqref="H48:S48">
    <cfRule type="cellIs" dxfId="20840" priority="695" operator="equal">
      <formula>1</formula>
    </cfRule>
  </conditionalFormatting>
  <conditionalFormatting sqref="H48:S48">
    <cfRule type="expression" dxfId="20839" priority="696">
      <formula>$D48="SSMM"</formula>
    </cfRule>
  </conditionalFormatting>
  <conditionalFormatting sqref="H48:S48">
    <cfRule type="cellIs" dxfId="20838" priority="697" operator="equal">
      <formula>"F"</formula>
    </cfRule>
  </conditionalFormatting>
  <conditionalFormatting sqref="AA55:AD55">
    <cfRule type="expression" dxfId="20837" priority="571">
      <formula>$C$21="F"</formula>
    </cfRule>
  </conditionalFormatting>
  <conditionalFormatting sqref="AA55:AD55">
    <cfRule type="expression" dxfId="20836" priority="573">
      <formula>$C$2="F"</formula>
    </cfRule>
  </conditionalFormatting>
  <conditionalFormatting sqref="AA55:AD55">
    <cfRule type="expression" dxfId="20835" priority="574">
      <formula>$D55="Facturacion"</formula>
    </cfRule>
  </conditionalFormatting>
  <conditionalFormatting sqref="AA55:AD55">
    <cfRule type="expression" dxfId="20834" priority="575">
      <formula>$D55="Specialist"</formula>
    </cfRule>
  </conditionalFormatting>
  <conditionalFormatting sqref="AA55:AD55">
    <cfRule type="cellIs" dxfId="20833" priority="576" operator="equal">
      <formula>1</formula>
    </cfRule>
  </conditionalFormatting>
  <conditionalFormatting sqref="AA55:AD55">
    <cfRule type="expression" dxfId="20832" priority="577">
      <formula>$D55="SSMM"</formula>
    </cfRule>
  </conditionalFormatting>
  <conditionalFormatting sqref="AA55:AD55">
    <cfRule type="cellIs" dxfId="20831" priority="578" operator="equal">
      <formula>"F"</formula>
    </cfRule>
  </conditionalFormatting>
  <conditionalFormatting sqref="I55:W55">
    <cfRule type="expression" dxfId="20830" priority="561">
      <formula>$C$78="F"</formula>
    </cfRule>
  </conditionalFormatting>
  <conditionalFormatting sqref="I55:W55">
    <cfRule type="expression" dxfId="20829" priority="562">
      <formula>$C$59="F"</formula>
    </cfRule>
  </conditionalFormatting>
  <conditionalFormatting sqref="I55:W55">
    <cfRule type="expression" dxfId="20828" priority="563">
      <formula>$C$40="F"</formula>
    </cfRule>
  </conditionalFormatting>
  <conditionalFormatting sqref="I55:W55">
    <cfRule type="expression" dxfId="20827" priority="564">
      <formula>$C$21="F"</formula>
    </cfRule>
  </conditionalFormatting>
  <conditionalFormatting sqref="I55:Z55">
    <cfRule type="expression" dxfId="20826" priority="565">
      <formula>$C$2="F"</formula>
    </cfRule>
  </conditionalFormatting>
  <conditionalFormatting sqref="I55:Z55">
    <cfRule type="expression" dxfId="20825" priority="566">
      <formula>$D55="Facturacion"</formula>
    </cfRule>
  </conditionalFormatting>
  <conditionalFormatting sqref="I55:Z55">
    <cfRule type="expression" dxfId="20824" priority="567">
      <formula>$D55="Specialist"</formula>
    </cfRule>
  </conditionalFormatting>
  <conditionalFormatting sqref="I55:Z55">
    <cfRule type="cellIs" dxfId="20823" priority="568" operator="equal">
      <formula>1</formula>
    </cfRule>
  </conditionalFormatting>
  <conditionalFormatting sqref="I55:Z55">
    <cfRule type="expression" dxfId="20822" priority="569">
      <formula>$D55="SSMM"</formula>
    </cfRule>
  </conditionalFormatting>
  <conditionalFormatting sqref="I55:Z55">
    <cfRule type="cellIs" dxfId="20821" priority="570" operator="equal">
      <formula>"F"</formula>
    </cfRule>
  </conditionalFormatting>
  <conditionalFormatting sqref="AC56:AD56">
    <cfRule type="expression" dxfId="20820" priority="555">
      <formula>$C$2="F"</formula>
    </cfRule>
  </conditionalFormatting>
  <conditionalFormatting sqref="AC56:AD56">
    <cfRule type="expression" dxfId="20819" priority="556">
      <formula>$D56="Facturacion"</formula>
    </cfRule>
  </conditionalFormatting>
  <conditionalFormatting sqref="AC56:AD56">
    <cfRule type="expression" dxfId="20818" priority="557">
      <formula>$D56="Specialist"</formula>
    </cfRule>
  </conditionalFormatting>
  <conditionalFormatting sqref="AC56:AD56">
    <cfRule type="cellIs" dxfId="20817" priority="558" operator="equal">
      <formula>1</formula>
    </cfRule>
  </conditionalFormatting>
  <conditionalFormatting sqref="AC56:AD56">
    <cfRule type="expression" dxfId="20816" priority="559">
      <formula>$D56="SSMM"</formula>
    </cfRule>
  </conditionalFormatting>
  <conditionalFormatting sqref="AC56:AD56">
    <cfRule type="cellIs" dxfId="20815" priority="560" operator="equal">
      <formula>"F"</formula>
    </cfRule>
  </conditionalFormatting>
  <conditionalFormatting sqref="AA56:AB56">
    <cfRule type="expression" dxfId="20814" priority="549">
      <formula>$C$2="F"</formula>
    </cfRule>
  </conditionalFormatting>
  <conditionalFormatting sqref="AA56:AB56">
    <cfRule type="expression" dxfId="20813" priority="550">
      <formula>$D56="Facturacion"</formula>
    </cfRule>
  </conditionalFormatting>
  <conditionalFormatting sqref="AA56:AB56">
    <cfRule type="expression" dxfId="20812" priority="551">
      <formula>$D56="Specialist"</formula>
    </cfRule>
  </conditionalFormatting>
  <conditionalFormatting sqref="AA56:AB56">
    <cfRule type="cellIs" dxfId="20811" priority="552" operator="equal">
      <formula>1</formula>
    </cfRule>
  </conditionalFormatting>
  <conditionalFormatting sqref="AA56:AB56">
    <cfRule type="expression" dxfId="20810" priority="553">
      <formula>$D56="SSMM"</formula>
    </cfRule>
  </conditionalFormatting>
  <conditionalFormatting sqref="AA56:AB56">
    <cfRule type="cellIs" dxfId="20809" priority="554" operator="equal">
      <formula>"F"</formula>
    </cfRule>
  </conditionalFormatting>
  <conditionalFormatting sqref="I56:W56">
    <cfRule type="expression" dxfId="20808" priority="539">
      <formula>$C$78="F"</formula>
    </cfRule>
  </conditionalFormatting>
  <conditionalFormatting sqref="I56:W56">
    <cfRule type="expression" dxfId="20807" priority="540">
      <formula>$C$59="F"</formula>
    </cfRule>
  </conditionalFormatting>
  <conditionalFormatting sqref="I56:W56">
    <cfRule type="expression" dxfId="20806" priority="541">
      <formula>$C$40="F"</formula>
    </cfRule>
  </conditionalFormatting>
  <conditionalFormatting sqref="I56:W56">
    <cfRule type="expression" dxfId="20805" priority="542">
      <formula>$C$21="F"</formula>
    </cfRule>
  </conditionalFormatting>
  <conditionalFormatting sqref="I56:Z56">
    <cfRule type="expression" dxfId="20804" priority="543">
      <formula>$C$2="F"</formula>
    </cfRule>
  </conditionalFormatting>
  <conditionalFormatting sqref="I56:Z56">
    <cfRule type="expression" dxfId="20803" priority="544">
      <formula>$D56="Facturacion"</formula>
    </cfRule>
  </conditionalFormatting>
  <conditionalFormatting sqref="I56:Z56">
    <cfRule type="expression" dxfId="20802" priority="545">
      <formula>$D56="Specialist"</formula>
    </cfRule>
  </conditionalFormatting>
  <conditionalFormatting sqref="I56:Z56">
    <cfRule type="cellIs" dxfId="20801" priority="546" operator="equal">
      <formula>1</formula>
    </cfRule>
  </conditionalFormatting>
  <conditionalFormatting sqref="I56:Z56">
    <cfRule type="expression" dxfId="20800" priority="547">
      <formula>$D56="SSMM"</formula>
    </cfRule>
  </conditionalFormatting>
  <conditionalFormatting sqref="I56:Z56">
    <cfRule type="cellIs" dxfId="20799" priority="548" operator="equal">
      <formula>"F"</formula>
    </cfRule>
  </conditionalFormatting>
  <conditionalFormatting sqref="AC57:AD57">
    <cfRule type="expression" dxfId="20798" priority="533">
      <formula>$C$2="F"</formula>
    </cfRule>
  </conditionalFormatting>
  <conditionalFormatting sqref="AC57:AD57">
    <cfRule type="expression" dxfId="20797" priority="534">
      <formula>$D57="Facturacion"</formula>
    </cfRule>
  </conditionalFormatting>
  <conditionalFormatting sqref="AC57:AD57">
    <cfRule type="expression" dxfId="20796" priority="535">
      <formula>$D57="Specialist"</formula>
    </cfRule>
  </conditionalFormatting>
  <conditionalFormatting sqref="AC57:AD57">
    <cfRule type="cellIs" dxfId="20795" priority="536" operator="equal">
      <formula>1</formula>
    </cfRule>
  </conditionalFormatting>
  <conditionalFormatting sqref="AC57:AD57">
    <cfRule type="expression" dxfId="20794" priority="537">
      <formula>$D57="SSMM"</formula>
    </cfRule>
  </conditionalFormatting>
  <conditionalFormatting sqref="AC57:AD57">
    <cfRule type="cellIs" dxfId="20793" priority="538" operator="equal">
      <formula>"F"</formula>
    </cfRule>
  </conditionalFormatting>
  <conditionalFormatting sqref="AA57:AB57">
    <cfRule type="expression" dxfId="20792" priority="527">
      <formula>$C$2="F"</formula>
    </cfRule>
  </conditionalFormatting>
  <conditionalFormatting sqref="AA57:AB57">
    <cfRule type="expression" dxfId="20791" priority="528">
      <formula>$D57="Facturacion"</formula>
    </cfRule>
  </conditionalFormatting>
  <conditionalFormatting sqref="AA57:AB57">
    <cfRule type="expression" dxfId="20790" priority="529">
      <formula>$D57="Specialist"</formula>
    </cfRule>
  </conditionalFormatting>
  <conditionalFormatting sqref="AA57:AB57">
    <cfRule type="cellIs" dxfId="20789" priority="530" operator="equal">
      <formula>1</formula>
    </cfRule>
  </conditionalFormatting>
  <conditionalFormatting sqref="AA57:AB57">
    <cfRule type="expression" dxfId="20788" priority="531">
      <formula>$D57="SSMM"</formula>
    </cfRule>
  </conditionalFormatting>
  <conditionalFormatting sqref="AA57:AB57">
    <cfRule type="cellIs" dxfId="20787" priority="532" operator="equal">
      <formula>"F"</formula>
    </cfRule>
  </conditionalFormatting>
  <conditionalFormatting sqref="H24:X24">
    <cfRule type="expression" dxfId="20786" priority="405">
      <formula>$C$2="F"</formula>
    </cfRule>
  </conditionalFormatting>
  <conditionalFormatting sqref="H24:X24">
    <cfRule type="expression" dxfId="20785" priority="406">
      <formula>$D24="Facturacion"</formula>
    </cfRule>
  </conditionalFormatting>
  <conditionalFormatting sqref="H24:X24">
    <cfRule type="expression" dxfId="20784" priority="407">
      <formula>$D24="Specialist"</formula>
    </cfRule>
  </conditionalFormatting>
  <conditionalFormatting sqref="H24:X24">
    <cfRule type="cellIs" dxfId="20783" priority="408" operator="equal">
      <formula>1</formula>
    </cfRule>
  </conditionalFormatting>
  <conditionalFormatting sqref="H24:X24">
    <cfRule type="expression" dxfId="20782" priority="409">
      <formula>$D24="SSMM"</formula>
    </cfRule>
  </conditionalFormatting>
  <conditionalFormatting sqref="H24:X24">
    <cfRule type="cellIs" dxfId="20781" priority="410" operator="equal">
      <formula>"F"</formula>
    </cfRule>
  </conditionalFormatting>
  <conditionalFormatting sqref="K43:AA43">
    <cfRule type="expression" dxfId="20780" priority="398">
      <formula>$C$2="F"</formula>
    </cfRule>
  </conditionalFormatting>
  <conditionalFormatting sqref="K43:AA43">
    <cfRule type="expression" dxfId="20779" priority="399">
      <formula>$D43="Facturacion"</formula>
    </cfRule>
  </conditionalFormatting>
  <conditionalFormatting sqref="K43:AA43">
    <cfRule type="expression" dxfId="20778" priority="400">
      <formula>$D43="Specialist"</formula>
    </cfRule>
  </conditionalFormatting>
  <conditionalFormatting sqref="K43:AA43">
    <cfRule type="cellIs" dxfId="20777" priority="401" operator="equal">
      <formula>1</formula>
    </cfRule>
  </conditionalFormatting>
  <conditionalFormatting sqref="K43:AA43">
    <cfRule type="expression" dxfId="20776" priority="402">
      <formula>$D43="SSMM"</formula>
    </cfRule>
  </conditionalFormatting>
  <conditionalFormatting sqref="K43:AA43">
    <cfRule type="cellIs" dxfId="20775" priority="403" operator="equal">
      <formula>"F"</formula>
    </cfRule>
  </conditionalFormatting>
  <conditionalFormatting sqref="I102:AD102">
    <cfRule type="expression" dxfId="20774" priority="391">
      <formula>$C$2="F"</formula>
    </cfRule>
  </conditionalFormatting>
  <conditionalFormatting sqref="I102:AD102">
    <cfRule type="expression" dxfId="20773" priority="392">
      <formula>$D103="Facturacion"</formula>
    </cfRule>
  </conditionalFormatting>
  <conditionalFormatting sqref="I102:AD102">
    <cfRule type="expression" dxfId="20772" priority="393">
      <formula>$D103="Specialist"</formula>
    </cfRule>
  </conditionalFormatting>
  <conditionalFormatting sqref="I102:AD102">
    <cfRule type="cellIs" dxfId="20771" priority="394" operator="equal">
      <formula>1</formula>
    </cfRule>
  </conditionalFormatting>
  <conditionalFormatting sqref="I102:AD102">
    <cfRule type="expression" dxfId="20770" priority="395">
      <formula>$D103="SSMM"</formula>
    </cfRule>
  </conditionalFormatting>
  <conditionalFormatting sqref="I102:AD102">
    <cfRule type="cellIs" dxfId="20769" priority="396" operator="equal">
      <formula>"F"</formula>
    </cfRule>
  </conditionalFormatting>
  <conditionalFormatting sqref="I102:AD102">
    <cfRule type="expression" dxfId="20768" priority="384">
      <formula>$C$2="F"</formula>
    </cfRule>
  </conditionalFormatting>
  <conditionalFormatting sqref="I102:AD102">
    <cfRule type="expression" dxfId="20767" priority="385">
      <formula>$D101="Facturacion"</formula>
    </cfRule>
  </conditionalFormatting>
  <conditionalFormatting sqref="I102:AD102">
    <cfRule type="expression" dxfId="20766" priority="386">
      <formula>$D101="Specialist"</formula>
    </cfRule>
  </conditionalFormatting>
  <conditionalFormatting sqref="I102:AD102">
    <cfRule type="cellIs" dxfId="20765" priority="387" operator="equal">
      <formula>1</formula>
    </cfRule>
  </conditionalFormatting>
  <conditionalFormatting sqref="I102:AD102">
    <cfRule type="expression" dxfId="20764" priority="388">
      <formula>$D101="SSMM"</formula>
    </cfRule>
  </conditionalFormatting>
  <conditionalFormatting sqref="I102:AD102">
    <cfRule type="cellIs" dxfId="20763" priority="389" operator="equal">
      <formula>"F"</formula>
    </cfRule>
  </conditionalFormatting>
  <conditionalFormatting sqref="I104:AD104">
    <cfRule type="expression" dxfId="20762" priority="377">
      <formula>$C$2="F"</formula>
    </cfRule>
  </conditionalFormatting>
  <conditionalFormatting sqref="I104:AD104">
    <cfRule type="expression" dxfId="20761" priority="378">
      <formula>$D104="Facturacion"</formula>
    </cfRule>
  </conditionalFormatting>
  <conditionalFormatting sqref="I104:AD104">
    <cfRule type="expression" dxfId="20760" priority="379">
      <formula>$D104="Specialist"</formula>
    </cfRule>
  </conditionalFormatting>
  <conditionalFormatting sqref="I104:AD104">
    <cfRule type="cellIs" dxfId="20759" priority="380" operator="equal">
      <formula>1</formula>
    </cfRule>
  </conditionalFormatting>
  <conditionalFormatting sqref="I104:AD104">
    <cfRule type="expression" dxfId="20758" priority="381">
      <formula>$D104="SSMM"</formula>
    </cfRule>
  </conditionalFormatting>
  <conditionalFormatting sqref="I104:AD104">
    <cfRule type="cellIs" dxfId="20757" priority="382" operator="equal">
      <formula>"F"</formula>
    </cfRule>
  </conditionalFormatting>
  <conditionalFormatting sqref="I87:AD87">
    <cfRule type="expression" dxfId="20756" priority="370">
      <formula>$C$2="F"</formula>
    </cfRule>
  </conditionalFormatting>
  <conditionalFormatting sqref="I87:AD87">
    <cfRule type="expression" dxfId="20755" priority="371">
      <formula>$D87="Facturacion"</formula>
    </cfRule>
  </conditionalFormatting>
  <conditionalFormatting sqref="I87:AD87">
    <cfRule type="expression" dxfId="20754" priority="372">
      <formula>$D87="Specialist"</formula>
    </cfRule>
  </conditionalFormatting>
  <conditionalFormatting sqref="I87:AD87">
    <cfRule type="cellIs" dxfId="20753" priority="373" operator="equal">
      <formula>1</formula>
    </cfRule>
  </conditionalFormatting>
  <conditionalFormatting sqref="I87:AD87">
    <cfRule type="expression" dxfId="20752" priority="374">
      <formula>$D87="SSMM"</formula>
    </cfRule>
  </conditionalFormatting>
  <conditionalFormatting sqref="I87:AD87">
    <cfRule type="cellIs" dxfId="20751" priority="375" operator="equal">
      <formula>"F"</formula>
    </cfRule>
  </conditionalFormatting>
  <conditionalFormatting sqref="H81:AC81">
    <cfRule type="expression" dxfId="20750" priority="363">
      <formula>$C$2="F"</formula>
    </cfRule>
  </conditionalFormatting>
  <conditionalFormatting sqref="H81:AC81">
    <cfRule type="expression" dxfId="20749" priority="364">
      <formula>$D81="Facturacion"</formula>
    </cfRule>
  </conditionalFormatting>
  <conditionalFormatting sqref="H81:AC81">
    <cfRule type="expression" dxfId="20748" priority="365">
      <formula>$D81="Specialist"</formula>
    </cfRule>
  </conditionalFormatting>
  <conditionalFormatting sqref="H81:AC81">
    <cfRule type="cellIs" dxfId="20747" priority="366" operator="equal">
      <formula>1</formula>
    </cfRule>
  </conditionalFormatting>
  <conditionalFormatting sqref="H81:AC81">
    <cfRule type="expression" dxfId="20746" priority="367">
      <formula>$D81="SSMM"</formula>
    </cfRule>
  </conditionalFormatting>
  <conditionalFormatting sqref="H81:AC81">
    <cfRule type="cellIs" dxfId="20745" priority="368" operator="equal">
      <formula>"F"</formula>
    </cfRule>
  </conditionalFormatting>
  <conditionalFormatting sqref="S29:AD29">
    <cfRule type="expression" dxfId="20744" priority="359">
      <formula>$D30="Facturacion"</formula>
    </cfRule>
  </conditionalFormatting>
  <conditionalFormatting sqref="S29:AD29">
    <cfRule type="expression" dxfId="20743" priority="360">
      <formula>$D30="Specialist"</formula>
    </cfRule>
  </conditionalFormatting>
  <conditionalFormatting sqref="S29:AD29">
    <cfRule type="expression" dxfId="20742" priority="361">
      <formula>$D30="SSMM"</formula>
    </cfRule>
  </conditionalFormatting>
  <conditionalFormatting sqref="I57:W57">
    <cfRule type="expression" dxfId="20741" priority="349">
      <formula>$C$78="F"</formula>
    </cfRule>
  </conditionalFormatting>
  <conditionalFormatting sqref="I57:W57">
    <cfRule type="expression" dxfId="20740" priority="350">
      <formula>$C$59="F"</formula>
    </cfRule>
  </conditionalFormatting>
  <conditionalFormatting sqref="I57:W57">
    <cfRule type="expression" dxfId="20739" priority="351">
      <formula>$C$40="F"</formula>
    </cfRule>
  </conditionalFormatting>
  <conditionalFormatting sqref="I57:W57">
    <cfRule type="expression" dxfId="20738" priority="352">
      <formula>$C$21="F"</formula>
    </cfRule>
  </conditionalFormatting>
  <conditionalFormatting sqref="I57:Z57">
    <cfRule type="expression" dxfId="20737" priority="353">
      <formula>$C$2="F"</formula>
    </cfRule>
  </conditionalFormatting>
  <conditionalFormatting sqref="I57:Z57">
    <cfRule type="expression" dxfId="20736" priority="354">
      <formula>$D57="Facturacion"</formula>
    </cfRule>
  </conditionalFormatting>
  <conditionalFormatting sqref="I57:Z57">
    <cfRule type="expression" dxfId="20735" priority="355">
      <formula>$D57="Specialist"</formula>
    </cfRule>
  </conditionalFormatting>
  <conditionalFormatting sqref="I57:Z57">
    <cfRule type="cellIs" dxfId="20734" priority="356" operator="equal">
      <formula>1</formula>
    </cfRule>
  </conditionalFormatting>
  <conditionalFormatting sqref="I57:Z57">
    <cfRule type="expression" dxfId="20733" priority="357">
      <formula>$D57="SSMM"</formula>
    </cfRule>
  </conditionalFormatting>
  <conditionalFormatting sqref="I57:Z57">
    <cfRule type="cellIs" dxfId="20732" priority="358" operator="equal">
      <formula>"F"</formula>
    </cfRule>
  </conditionalFormatting>
  <conditionalFormatting sqref="AA17:AD17">
    <cfRule type="expression" dxfId="20731" priority="241">
      <formula>$C$21="F"</formula>
    </cfRule>
  </conditionalFormatting>
  <conditionalFormatting sqref="AA17:AD17">
    <cfRule type="expression" dxfId="20730" priority="243">
      <formula>$C$2="F"</formula>
    </cfRule>
  </conditionalFormatting>
  <conditionalFormatting sqref="AA17:AD17">
    <cfRule type="expression" dxfId="20729" priority="244">
      <formula>$D17="Facturacion"</formula>
    </cfRule>
  </conditionalFormatting>
  <conditionalFormatting sqref="AA17:AD17">
    <cfRule type="expression" dxfId="20728" priority="245">
      <formula>$D17="Specialist"</formula>
    </cfRule>
  </conditionalFormatting>
  <conditionalFormatting sqref="AA17:AD17">
    <cfRule type="cellIs" dxfId="20727" priority="246" operator="equal">
      <formula>1</formula>
    </cfRule>
  </conditionalFormatting>
  <conditionalFormatting sqref="AA17:AD17">
    <cfRule type="expression" dxfId="20726" priority="247">
      <formula>$D17="SSMM"</formula>
    </cfRule>
  </conditionalFormatting>
  <conditionalFormatting sqref="AA17:AD17">
    <cfRule type="cellIs" dxfId="20725" priority="248" operator="equal">
      <formula>"F"</formula>
    </cfRule>
  </conditionalFormatting>
  <conditionalFormatting sqref="I17:W17">
    <cfRule type="expression" dxfId="20724" priority="231">
      <formula>$C$78="F"</formula>
    </cfRule>
  </conditionalFormatting>
  <conditionalFormatting sqref="I17:W17">
    <cfRule type="expression" dxfId="20723" priority="232">
      <formula>$C$59="F"</formula>
    </cfRule>
  </conditionalFormatting>
  <conditionalFormatting sqref="I17:W17">
    <cfRule type="expression" dxfId="20722" priority="233">
      <formula>$C$40="F"</formula>
    </cfRule>
  </conditionalFormatting>
  <conditionalFormatting sqref="I17:W17">
    <cfRule type="expression" dxfId="20721" priority="234">
      <formula>$C$21="F"</formula>
    </cfRule>
  </conditionalFormatting>
  <conditionalFormatting sqref="I17:Z17">
    <cfRule type="expression" dxfId="20720" priority="235">
      <formula>$C$2="F"</formula>
    </cfRule>
  </conditionalFormatting>
  <conditionalFormatting sqref="I17:Z17">
    <cfRule type="expression" dxfId="20719" priority="236">
      <formula>$D17="Facturacion"</formula>
    </cfRule>
  </conditionalFormatting>
  <conditionalFormatting sqref="I17:Z17">
    <cfRule type="expression" dxfId="20718" priority="237">
      <formula>$D17="Specialist"</formula>
    </cfRule>
  </conditionalFormatting>
  <conditionalFormatting sqref="I17:Z17">
    <cfRule type="cellIs" dxfId="20717" priority="238" operator="equal">
      <formula>1</formula>
    </cfRule>
  </conditionalFormatting>
  <conditionalFormatting sqref="I17:Z17">
    <cfRule type="expression" dxfId="20716" priority="239">
      <formula>$D17="SSMM"</formula>
    </cfRule>
  </conditionalFormatting>
  <conditionalFormatting sqref="I17:Z17">
    <cfRule type="cellIs" dxfId="20715" priority="240" operator="equal">
      <formula>"F"</formula>
    </cfRule>
  </conditionalFormatting>
  <conditionalFormatting sqref="AC18:AD18">
    <cfRule type="expression" dxfId="20714" priority="225">
      <formula>$C$2="F"</formula>
    </cfRule>
  </conditionalFormatting>
  <conditionalFormatting sqref="AC18:AD18">
    <cfRule type="expression" dxfId="20713" priority="226">
      <formula>$D18="Facturacion"</formula>
    </cfRule>
  </conditionalFormatting>
  <conditionalFormatting sqref="AC18:AD18">
    <cfRule type="expression" dxfId="20712" priority="227">
      <formula>$D18="Specialist"</formula>
    </cfRule>
  </conditionalFormatting>
  <conditionalFormatting sqref="AC18:AD18">
    <cfRule type="cellIs" dxfId="20711" priority="228" operator="equal">
      <formula>1</formula>
    </cfRule>
  </conditionalFormatting>
  <conditionalFormatting sqref="AC18:AD18">
    <cfRule type="expression" dxfId="20710" priority="229">
      <formula>$D18="SSMM"</formula>
    </cfRule>
  </conditionalFormatting>
  <conditionalFormatting sqref="AC18:AD18">
    <cfRule type="cellIs" dxfId="20709" priority="230" operator="equal">
      <formula>"F"</formula>
    </cfRule>
  </conditionalFormatting>
  <conditionalFormatting sqref="AA18:AB18">
    <cfRule type="expression" dxfId="20708" priority="219">
      <formula>$C$2="F"</formula>
    </cfRule>
  </conditionalFormatting>
  <conditionalFormatting sqref="AA18:AB18">
    <cfRule type="expression" dxfId="20707" priority="220">
      <formula>$D18="Facturacion"</formula>
    </cfRule>
  </conditionalFormatting>
  <conditionalFormatting sqref="AA18:AB18">
    <cfRule type="expression" dxfId="20706" priority="221">
      <formula>$D18="Specialist"</formula>
    </cfRule>
  </conditionalFormatting>
  <conditionalFormatting sqref="AA18:AB18">
    <cfRule type="cellIs" dxfId="20705" priority="222" operator="equal">
      <formula>1</formula>
    </cfRule>
  </conditionalFormatting>
  <conditionalFormatting sqref="AA18:AB18">
    <cfRule type="expression" dxfId="20704" priority="223">
      <formula>$D18="SSMM"</formula>
    </cfRule>
  </conditionalFormatting>
  <conditionalFormatting sqref="AA18:AB18">
    <cfRule type="cellIs" dxfId="20703" priority="224" operator="equal">
      <formula>"F"</formula>
    </cfRule>
  </conditionalFormatting>
  <conditionalFormatting sqref="I18:W18">
    <cfRule type="expression" dxfId="20702" priority="209">
      <formula>$C$78="F"</formula>
    </cfRule>
  </conditionalFormatting>
  <conditionalFormatting sqref="I18:W18">
    <cfRule type="expression" dxfId="20701" priority="210">
      <formula>$C$59="F"</formula>
    </cfRule>
  </conditionalFormatting>
  <conditionalFormatting sqref="I18:W18">
    <cfRule type="expression" dxfId="20700" priority="211">
      <formula>$C$40="F"</formula>
    </cfRule>
  </conditionalFormatting>
  <conditionalFormatting sqref="I18:W18">
    <cfRule type="expression" dxfId="20699" priority="212">
      <formula>$C$21="F"</formula>
    </cfRule>
  </conditionalFormatting>
  <conditionalFormatting sqref="I18:Z18">
    <cfRule type="expression" dxfId="20698" priority="213">
      <formula>$C$2="F"</formula>
    </cfRule>
  </conditionalFormatting>
  <conditionalFormatting sqref="I18:Z18">
    <cfRule type="expression" dxfId="20697" priority="214">
      <formula>$D18="Facturacion"</formula>
    </cfRule>
  </conditionalFormatting>
  <conditionalFormatting sqref="I18:Z18">
    <cfRule type="expression" dxfId="20696" priority="215">
      <formula>$D18="Specialist"</formula>
    </cfRule>
  </conditionalFormatting>
  <conditionalFormatting sqref="I18:Z18">
    <cfRule type="cellIs" dxfId="20695" priority="216" operator="equal">
      <formula>1</formula>
    </cfRule>
  </conditionalFormatting>
  <conditionalFormatting sqref="I18:Z18">
    <cfRule type="expression" dxfId="20694" priority="217">
      <formula>$D18="SSMM"</formula>
    </cfRule>
  </conditionalFormatting>
  <conditionalFormatting sqref="I18:Z18">
    <cfRule type="cellIs" dxfId="20693" priority="218" operator="equal">
      <formula>"F"</formula>
    </cfRule>
  </conditionalFormatting>
  <conditionalFormatting sqref="AC19:AD19">
    <cfRule type="expression" dxfId="20692" priority="203">
      <formula>$C$2="F"</formula>
    </cfRule>
  </conditionalFormatting>
  <conditionalFormatting sqref="AC19:AD19">
    <cfRule type="expression" dxfId="20691" priority="204">
      <formula>$D19="Facturacion"</formula>
    </cfRule>
  </conditionalFormatting>
  <conditionalFormatting sqref="AC19:AD19">
    <cfRule type="expression" dxfId="20690" priority="205">
      <formula>$D19="Specialist"</formula>
    </cfRule>
  </conditionalFormatting>
  <conditionalFormatting sqref="AC19:AD19">
    <cfRule type="cellIs" dxfId="20689" priority="206" operator="equal">
      <formula>1</formula>
    </cfRule>
  </conditionalFormatting>
  <conditionalFormatting sqref="AC19:AD19">
    <cfRule type="expression" dxfId="20688" priority="207">
      <formula>$D19="SSMM"</formula>
    </cfRule>
  </conditionalFormatting>
  <conditionalFormatting sqref="AC19:AD19">
    <cfRule type="cellIs" dxfId="20687" priority="208" operator="equal">
      <formula>"F"</formula>
    </cfRule>
  </conditionalFormatting>
  <conditionalFormatting sqref="AA19:AB19">
    <cfRule type="expression" dxfId="20686" priority="197">
      <formula>$C$2="F"</formula>
    </cfRule>
  </conditionalFormatting>
  <conditionalFormatting sqref="AA19:AB19">
    <cfRule type="expression" dxfId="20685" priority="198">
      <formula>$D19="Facturacion"</formula>
    </cfRule>
  </conditionalFormatting>
  <conditionalFormatting sqref="AA19:AB19">
    <cfRule type="expression" dxfId="20684" priority="199">
      <formula>$D19="Specialist"</formula>
    </cfRule>
  </conditionalFormatting>
  <conditionalFormatting sqref="AA19:AB19">
    <cfRule type="cellIs" dxfId="20683" priority="200" operator="equal">
      <formula>1</formula>
    </cfRule>
  </conditionalFormatting>
  <conditionalFormatting sqref="AA19:AB19">
    <cfRule type="expression" dxfId="20682" priority="201">
      <formula>$D19="SSMM"</formula>
    </cfRule>
  </conditionalFormatting>
  <conditionalFormatting sqref="AA19:AB19">
    <cfRule type="cellIs" dxfId="20681" priority="202" operator="equal">
      <formula>"F"</formula>
    </cfRule>
  </conditionalFormatting>
  <conditionalFormatting sqref="I19:W19">
    <cfRule type="expression" dxfId="20680" priority="187">
      <formula>$C$78="F"</formula>
    </cfRule>
  </conditionalFormatting>
  <conditionalFormatting sqref="I19:W19">
    <cfRule type="expression" dxfId="20679" priority="188">
      <formula>$C$59="F"</formula>
    </cfRule>
  </conditionalFormatting>
  <conditionalFormatting sqref="I19:W19">
    <cfRule type="expression" dxfId="20678" priority="189">
      <formula>$C$40="F"</formula>
    </cfRule>
  </conditionalFormatting>
  <conditionalFormatting sqref="I19:W19">
    <cfRule type="expression" dxfId="20677" priority="190">
      <formula>$C$21="F"</formula>
    </cfRule>
  </conditionalFormatting>
  <conditionalFormatting sqref="I19:Z19">
    <cfRule type="expression" dxfId="20676" priority="191">
      <formula>$C$2="F"</formula>
    </cfRule>
  </conditionalFormatting>
  <conditionalFormatting sqref="I19:Z19">
    <cfRule type="expression" dxfId="20675" priority="192">
      <formula>$D19="Facturacion"</formula>
    </cfRule>
  </conditionalFormatting>
  <conditionalFormatting sqref="I19:Z19">
    <cfRule type="expression" dxfId="20674" priority="193">
      <formula>$D19="Specialist"</formula>
    </cfRule>
  </conditionalFormatting>
  <conditionalFormatting sqref="I19:Z19">
    <cfRule type="cellIs" dxfId="20673" priority="194" operator="equal">
      <formula>1</formula>
    </cfRule>
  </conditionalFormatting>
  <conditionalFormatting sqref="I19:Z19">
    <cfRule type="expression" dxfId="20672" priority="195">
      <formula>$D19="SSMM"</formula>
    </cfRule>
  </conditionalFormatting>
  <conditionalFormatting sqref="I19:Z19">
    <cfRule type="cellIs" dxfId="20671" priority="196" operator="equal">
      <formula>"F"</formula>
    </cfRule>
  </conditionalFormatting>
  <conditionalFormatting sqref="AA36:AD36">
    <cfRule type="expression" dxfId="20670" priority="179">
      <formula>$C$21="F"</formula>
    </cfRule>
  </conditionalFormatting>
  <conditionalFormatting sqref="AA36:AD36">
    <cfRule type="expression" dxfId="20669" priority="181">
      <formula>$C$2="F"</formula>
    </cfRule>
  </conditionalFormatting>
  <conditionalFormatting sqref="AA36:AD36">
    <cfRule type="expression" dxfId="20668" priority="182">
      <formula>$D36="Facturacion"</formula>
    </cfRule>
  </conditionalFormatting>
  <conditionalFormatting sqref="AA36:AD36">
    <cfRule type="expression" dxfId="20667" priority="183">
      <formula>$D36="Specialist"</formula>
    </cfRule>
  </conditionalFormatting>
  <conditionalFormatting sqref="AA36:AD36">
    <cfRule type="cellIs" dxfId="20666" priority="184" operator="equal">
      <formula>1</formula>
    </cfRule>
  </conditionalFormatting>
  <conditionalFormatting sqref="AA36:AD36">
    <cfRule type="expression" dxfId="20665" priority="185">
      <formula>$D36="SSMM"</formula>
    </cfRule>
  </conditionalFormatting>
  <conditionalFormatting sqref="AA36:AD36">
    <cfRule type="cellIs" dxfId="20664" priority="186" operator="equal">
      <formula>"F"</formula>
    </cfRule>
  </conditionalFormatting>
  <conditionalFormatting sqref="I36:W36">
    <cfRule type="expression" dxfId="20663" priority="169">
      <formula>$C$78="F"</formula>
    </cfRule>
  </conditionalFormatting>
  <conditionalFormatting sqref="I36:W36">
    <cfRule type="expression" dxfId="20662" priority="170">
      <formula>$C$59="F"</formula>
    </cfRule>
  </conditionalFormatting>
  <conditionalFormatting sqref="I36:W36">
    <cfRule type="expression" dxfId="20661" priority="171">
      <formula>$C$40="F"</formula>
    </cfRule>
  </conditionalFormatting>
  <conditionalFormatting sqref="I36:W36">
    <cfRule type="expression" dxfId="20660" priority="172">
      <formula>$C$21="F"</formula>
    </cfRule>
  </conditionalFormatting>
  <conditionalFormatting sqref="I36:Z36">
    <cfRule type="expression" dxfId="20659" priority="173">
      <formula>$C$2="F"</formula>
    </cfRule>
  </conditionalFormatting>
  <conditionalFormatting sqref="I36:Z36">
    <cfRule type="expression" dxfId="20658" priority="174">
      <formula>$D36="Facturacion"</formula>
    </cfRule>
  </conditionalFormatting>
  <conditionalFormatting sqref="I36:Z36">
    <cfRule type="expression" dxfId="20657" priority="175">
      <formula>$D36="Specialist"</formula>
    </cfRule>
  </conditionalFormatting>
  <conditionalFormatting sqref="I36:Z36">
    <cfRule type="cellIs" dxfId="20656" priority="176" operator="equal">
      <formula>1</formula>
    </cfRule>
  </conditionalFormatting>
  <conditionalFormatting sqref="I36:Z36">
    <cfRule type="expression" dxfId="20655" priority="177">
      <formula>$D36="SSMM"</formula>
    </cfRule>
  </conditionalFormatting>
  <conditionalFormatting sqref="I36:Z36">
    <cfRule type="cellIs" dxfId="20654" priority="178" operator="equal">
      <formula>"F"</formula>
    </cfRule>
  </conditionalFormatting>
  <conditionalFormatting sqref="AC37:AD37">
    <cfRule type="expression" dxfId="20653" priority="163">
      <formula>$C$2="F"</formula>
    </cfRule>
  </conditionalFormatting>
  <conditionalFormatting sqref="AC37:AD37">
    <cfRule type="expression" dxfId="20652" priority="164">
      <formula>$D37="Facturacion"</formula>
    </cfRule>
  </conditionalFormatting>
  <conditionalFormatting sqref="AC37:AD37">
    <cfRule type="expression" dxfId="20651" priority="165">
      <formula>$D37="Specialist"</formula>
    </cfRule>
  </conditionalFormatting>
  <conditionalFormatting sqref="AC37:AD37">
    <cfRule type="cellIs" dxfId="20650" priority="166" operator="equal">
      <formula>1</formula>
    </cfRule>
  </conditionalFormatting>
  <conditionalFormatting sqref="AC37:AD37">
    <cfRule type="expression" dxfId="20649" priority="167">
      <formula>$D37="SSMM"</formula>
    </cfRule>
  </conditionalFormatting>
  <conditionalFormatting sqref="AC37:AD37">
    <cfRule type="cellIs" dxfId="20648" priority="168" operator="equal">
      <formula>"F"</formula>
    </cfRule>
  </conditionalFormatting>
  <conditionalFormatting sqref="AA37:AB37">
    <cfRule type="expression" dxfId="20647" priority="157">
      <formula>$C$2="F"</formula>
    </cfRule>
  </conditionalFormatting>
  <conditionalFormatting sqref="AA37:AB37">
    <cfRule type="expression" dxfId="20646" priority="158">
      <formula>$D37="Facturacion"</formula>
    </cfRule>
  </conditionalFormatting>
  <conditionalFormatting sqref="AA37:AB37">
    <cfRule type="expression" dxfId="20645" priority="159">
      <formula>$D37="Specialist"</formula>
    </cfRule>
  </conditionalFormatting>
  <conditionalFormatting sqref="AA37:AB37">
    <cfRule type="cellIs" dxfId="20644" priority="160" operator="equal">
      <formula>1</formula>
    </cfRule>
  </conditionalFormatting>
  <conditionalFormatting sqref="AA37:AB37">
    <cfRule type="expression" dxfId="20643" priority="161">
      <formula>$D37="SSMM"</formula>
    </cfRule>
  </conditionalFormatting>
  <conditionalFormatting sqref="AA37:AB37">
    <cfRule type="cellIs" dxfId="20642" priority="162" operator="equal">
      <formula>"F"</formula>
    </cfRule>
  </conditionalFormatting>
  <conditionalFormatting sqref="I37:W37">
    <cfRule type="expression" dxfId="20641" priority="147">
      <formula>$C$78="F"</formula>
    </cfRule>
  </conditionalFormatting>
  <conditionalFormatting sqref="I37:W37">
    <cfRule type="expression" dxfId="20640" priority="148">
      <formula>$C$59="F"</formula>
    </cfRule>
  </conditionalFormatting>
  <conditionalFormatting sqref="I37:W37">
    <cfRule type="expression" dxfId="20639" priority="149">
      <formula>$C$40="F"</formula>
    </cfRule>
  </conditionalFormatting>
  <conditionalFormatting sqref="I37:W37">
    <cfRule type="expression" dxfId="20638" priority="150">
      <formula>$C$21="F"</formula>
    </cfRule>
  </conditionalFormatting>
  <conditionalFormatting sqref="I37:Z37">
    <cfRule type="expression" dxfId="20637" priority="151">
      <formula>$C$2="F"</formula>
    </cfRule>
  </conditionalFormatting>
  <conditionalFormatting sqref="I37:Z37">
    <cfRule type="expression" dxfId="20636" priority="152">
      <formula>$D37="Facturacion"</formula>
    </cfRule>
  </conditionalFormatting>
  <conditionalFormatting sqref="I37:Z37">
    <cfRule type="expression" dxfId="20635" priority="153">
      <formula>$D37="Specialist"</formula>
    </cfRule>
  </conditionalFormatting>
  <conditionalFormatting sqref="I37:Z37">
    <cfRule type="cellIs" dxfId="20634" priority="154" operator="equal">
      <formula>1</formula>
    </cfRule>
  </conditionalFormatting>
  <conditionalFormatting sqref="I37:Z37">
    <cfRule type="expression" dxfId="20633" priority="155">
      <formula>$D37="SSMM"</formula>
    </cfRule>
  </conditionalFormatting>
  <conditionalFormatting sqref="I37:Z37">
    <cfRule type="cellIs" dxfId="20632" priority="156" operator="equal">
      <formula>"F"</formula>
    </cfRule>
  </conditionalFormatting>
  <conditionalFormatting sqref="AC38:AD38">
    <cfRule type="expression" dxfId="20631" priority="141">
      <formula>$C$2="F"</formula>
    </cfRule>
  </conditionalFormatting>
  <conditionalFormatting sqref="AC38:AD38">
    <cfRule type="expression" dxfId="20630" priority="142">
      <formula>$D38="Facturacion"</formula>
    </cfRule>
  </conditionalFormatting>
  <conditionalFormatting sqref="AC38:AD38">
    <cfRule type="expression" dxfId="20629" priority="143">
      <formula>$D38="Specialist"</formula>
    </cfRule>
  </conditionalFormatting>
  <conditionalFormatting sqref="AC38:AD38">
    <cfRule type="cellIs" dxfId="20628" priority="144" operator="equal">
      <formula>1</formula>
    </cfRule>
  </conditionalFormatting>
  <conditionalFormatting sqref="AC38:AD38">
    <cfRule type="expression" dxfId="20627" priority="145">
      <formula>$D38="SSMM"</formula>
    </cfRule>
  </conditionalFormatting>
  <conditionalFormatting sqref="AC38:AD38">
    <cfRule type="cellIs" dxfId="20626" priority="146" operator="equal">
      <formula>"F"</formula>
    </cfRule>
  </conditionalFormatting>
  <conditionalFormatting sqref="AA38:AB38">
    <cfRule type="expression" dxfId="20625" priority="135">
      <formula>$C$2="F"</formula>
    </cfRule>
  </conditionalFormatting>
  <conditionalFormatting sqref="AA38:AB38">
    <cfRule type="expression" dxfId="20624" priority="136">
      <formula>$D38="Facturacion"</formula>
    </cfRule>
  </conditionalFormatting>
  <conditionalFormatting sqref="AA38:AB38">
    <cfRule type="expression" dxfId="20623" priority="137">
      <formula>$D38="Specialist"</formula>
    </cfRule>
  </conditionalFormatting>
  <conditionalFormatting sqref="AA38:AB38">
    <cfRule type="cellIs" dxfId="20622" priority="138" operator="equal">
      <formula>1</formula>
    </cfRule>
  </conditionalFormatting>
  <conditionalFormatting sqref="AA38:AB38">
    <cfRule type="expression" dxfId="20621" priority="139">
      <formula>$D38="SSMM"</formula>
    </cfRule>
  </conditionalFormatting>
  <conditionalFormatting sqref="AA38:AB38">
    <cfRule type="cellIs" dxfId="20620" priority="140" operator="equal">
      <formula>"F"</formula>
    </cfRule>
  </conditionalFormatting>
  <conditionalFormatting sqref="I38:W38">
    <cfRule type="expression" dxfId="20619" priority="125">
      <formula>$C$78="F"</formula>
    </cfRule>
  </conditionalFormatting>
  <conditionalFormatting sqref="I38:W38">
    <cfRule type="expression" dxfId="20618" priority="126">
      <formula>$C$59="F"</formula>
    </cfRule>
  </conditionalFormatting>
  <conditionalFormatting sqref="I38:W38">
    <cfRule type="expression" dxfId="20617" priority="127">
      <formula>$C$40="F"</formula>
    </cfRule>
  </conditionalFormatting>
  <conditionalFormatting sqref="I38:W38">
    <cfRule type="expression" dxfId="20616" priority="128">
      <formula>$C$21="F"</formula>
    </cfRule>
  </conditionalFormatting>
  <conditionalFormatting sqref="I38:Z38">
    <cfRule type="expression" dxfId="20615" priority="129">
      <formula>$C$2="F"</formula>
    </cfRule>
  </conditionalFormatting>
  <conditionalFormatting sqref="I38:Z38">
    <cfRule type="expression" dxfId="20614" priority="130">
      <formula>$D38="Facturacion"</formula>
    </cfRule>
  </conditionalFormatting>
  <conditionalFormatting sqref="I38:Z38">
    <cfRule type="expression" dxfId="20613" priority="131">
      <formula>$D38="Specialist"</formula>
    </cfRule>
  </conditionalFormatting>
  <conditionalFormatting sqref="I38:Z38">
    <cfRule type="cellIs" dxfId="20612" priority="132" operator="equal">
      <formula>1</formula>
    </cfRule>
  </conditionalFormatting>
  <conditionalFormatting sqref="I38:Z38">
    <cfRule type="expression" dxfId="20611" priority="133">
      <formula>$D38="SSMM"</formula>
    </cfRule>
  </conditionalFormatting>
  <conditionalFormatting sqref="I38:Z38">
    <cfRule type="cellIs" dxfId="20610" priority="134" operator="equal">
      <formula>"F"</formula>
    </cfRule>
  </conditionalFormatting>
  <conditionalFormatting sqref="AA74:AD74">
    <cfRule type="expression" dxfId="20609" priority="117">
      <formula>$C$21="F"</formula>
    </cfRule>
  </conditionalFormatting>
  <conditionalFormatting sqref="AA74:AD74">
    <cfRule type="expression" dxfId="20608" priority="119">
      <formula>$C$2="F"</formula>
    </cfRule>
  </conditionalFormatting>
  <conditionalFormatting sqref="AA74:AD74">
    <cfRule type="expression" dxfId="20607" priority="120">
      <formula>$D74="Facturacion"</formula>
    </cfRule>
  </conditionalFormatting>
  <conditionalFormatting sqref="AA74:AD74">
    <cfRule type="expression" dxfId="20606" priority="121">
      <formula>$D74="Specialist"</formula>
    </cfRule>
  </conditionalFormatting>
  <conditionalFormatting sqref="AA74:AD74">
    <cfRule type="cellIs" dxfId="20605" priority="122" operator="equal">
      <formula>1</formula>
    </cfRule>
  </conditionalFormatting>
  <conditionalFormatting sqref="AA74:AD74">
    <cfRule type="expression" dxfId="20604" priority="123">
      <formula>$D74="SSMM"</formula>
    </cfRule>
  </conditionalFormatting>
  <conditionalFormatting sqref="AA74:AD74">
    <cfRule type="cellIs" dxfId="20603" priority="124" operator="equal">
      <formula>"F"</formula>
    </cfRule>
  </conditionalFormatting>
  <conditionalFormatting sqref="I74:W74">
    <cfRule type="expression" dxfId="20602" priority="107">
      <formula>$C$78="F"</formula>
    </cfRule>
  </conditionalFormatting>
  <conditionalFormatting sqref="I74:W74">
    <cfRule type="expression" dxfId="20601" priority="108">
      <formula>$C$59="F"</formula>
    </cfRule>
  </conditionalFormatting>
  <conditionalFormatting sqref="I74:W74">
    <cfRule type="expression" dxfId="20600" priority="109">
      <formula>$C$40="F"</formula>
    </cfRule>
  </conditionalFormatting>
  <conditionalFormatting sqref="I74:W74">
    <cfRule type="expression" dxfId="20599" priority="110">
      <formula>$C$21="F"</formula>
    </cfRule>
  </conditionalFormatting>
  <conditionalFormatting sqref="I74:Z74">
    <cfRule type="expression" dxfId="20598" priority="111">
      <formula>$C$2="F"</formula>
    </cfRule>
  </conditionalFormatting>
  <conditionalFormatting sqref="I74:Z74">
    <cfRule type="expression" dxfId="20597" priority="112">
      <formula>$D74="Facturacion"</formula>
    </cfRule>
  </conditionalFormatting>
  <conditionalFormatting sqref="I74:Z74">
    <cfRule type="expression" dxfId="20596" priority="113">
      <formula>$D74="Specialist"</formula>
    </cfRule>
  </conditionalFormatting>
  <conditionalFormatting sqref="I74:Z74">
    <cfRule type="cellIs" dxfId="20595" priority="114" operator="equal">
      <formula>1</formula>
    </cfRule>
  </conditionalFormatting>
  <conditionalFormatting sqref="I74:Z74">
    <cfRule type="expression" dxfId="20594" priority="115">
      <formula>$D74="SSMM"</formula>
    </cfRule>
  </conditionalFormatting>
  <conditionalFormatting sqref="I74:Z74">
    <cfRule type="cellIs" dxfId="20593" priority="116" operator="equal">
      <formula>"F"</formula>
    </cfRule>
  </conditionalFormatting>
  <conditionalFormatting sqref="AC75:AD75">
    <cfRule type="expression" dxfId="20592" priority="101">
      <formula>$C$2="F"</formula>
    </cfRule>
  </conditionalFormatting>
  <conditionalFormatting sqref="AC75:AD75">
    <cfRule type="expression" dxfId="20591" priority="102">
      <formula>$D75="Facturacion"</formula>
    </cfRule>
  </conditionalFormatting>
  <conditionalFormatting sqref="AC75:AD75">
    <cfRule type="expression" dxfId="20590" priority="103">
      <formula>$D75="Specialist"</formula>
    </cfRule>
  </conditionalFormatting>
  <conditionalFormatting sqref="AC75:AD75">
    <cfRule type="cellIs" dxfId="20589" priority="104" operator="equal">
      <formula>1</formula>
    </cfRule>
  </conditionalFormatting>
  <conditionalFormatting sqref="AC75:AD75">
    <cfRule type="expression" dxfId="20588" priority="105">
      <formula>$D75="SSMM"</formula>
    </cfRule>
  </conditionalFormatting>
  <conditionalFormatting sqref="AC75:AD75">
    <cfRule type="cellIs" dxfId="20587" priority="106" operator="equal">
      <formula>"F"</formula>
    </cfRule>
  </conditionalFormatting>
  <conditionalFormatting sqref="AA75:AB75">
    <cfRule type="expression" dxfId="20586" priority="95">
      <formula>$C$2="F"</formula>
    </cfRule>
  </conditionalFormatting>
  <conditionalFormatting sqref="AA75:AB75">
    <cfRule type="expression" dxfId="20585" priority="96">
      <formula>$D75="Facturacion"</formula>
    </cfRule>
  </conditionalFormatting>
  <conditionalFormatting sqref="AA75:AB75">
    <cfRule type="expression" dxfId="20584" priority="97">
      <formula>$D75="Specialist"</formula>
    </cfRule>
  </conditionalFormatting>
  <conditionalFormatting sqref="AA75:AB75">
    <cfRule type="cellIs" dxfId="20583" priority="98" operator="equal">
      <formula>1</formula>
    </cfRule>
  </conditionalFormatting>
  <conditionalFormatting sqref="AA75:AB75">
    <cfRule type="expression" dxfId="20582" priority="99">
      <formula>$D75="SSMM"</formula>
    </cfRule>
  </conditionalFormatting>
  <conditionalFormatting sqref="AA75:AB75">
    <cfRule type="cellIs" dxfId="20581" priority="100" operator="equal">
      <formula>"F"</formula>
    </cfRule>
  </conditionalFormatting>
  <conditionalFormatting sqref="I75:W75">
    <cfRule type="expression" dxfId="20580" priority="85">
      <formula>$C$78="F"</formula>
    </cfRule>
  </conditionalFormatting>
  <conditionalFormatting sqref="I75:W75">
    <cfRule type="expression" dxfId="20579" priority="86">
      <formula>$C$59="F"</formula>
    </cfRule>
  </conditionalFormatting>
  <conditionalFormatting sqref="I75:W75">
    <cfRule type="expression" dxfId="20578" priority="87">
      <formula>$C$40="F"</formula>
    </cfRule>
  </conditionalFormatting>
  <conditionalFormatting sqref="I75:W75">
    <cfRule type="expression" dxfId="20577" priority="88">
      <formula>$C$21="F"</formula>
    </cfRule>
  </conditionalFormatting>
  <conditionalFormatting sqref="I75:Z75">
    <cfRule type="expression" dxfId="20576" priority="89">
      <formula>$C$2="F"</formula>
    </cfRule>
  </conditionalFormatting>
  <conditionalFormatting sqref="I75:Z75">
    <cfRule type="expression" dxfId="20575" priority="90">
      <formula>$D75="Facturacion"</formula>
    </cfRule>
  </conditionalFormatting>
  <conditionalFormatting sqref="I75:Z75">
    <cfRule type="expression" dxfId="20574" priority="91">
      <formula>$D75="Specialist"</formula>
    </cfRule>
  </conditionalFormatting>
  <conditionalFormatting sqref="I75:Z75">
    <cfRule type="cellIs" dxfId="20573" priority="92" operator="equal">
      <formula>1</formula>
    </cfRule>
  </conditionalFormatting>
  <conditionalFormatting sqref="I75:Z75">
    <cfRule type="expression" dxfId="20572" priority="93">
      <formula>$D75="SSMM"</formula>
    </cfRule>
  </conditionalFormatting>
  <conditionalFormatting sqref="I75:Z75">
    <cfRule type="cellIs" dxfId="20571" priority="94" operator="equal">
      <formula>"F"</formula>
    </cfRule>
  </conditionalFormatting>
  <conditionalFormatting sqref="AC76:AD76">
    <cfRule type="expression" dxfId="20570" priority="79">
      <formula>$C$2="F"</formula>
    </cfRule>
  </conditionalFormatting>
  <conditionalFormatting sqref="AC76:AD76">
    <cfRule type="expression" dxfId="20569" priority="80">
      <formula>$D76="Facturacion"</formula>
    </cfRule>
  </conditionalFormatting>
  <conditionalFormatting sqref="AC76:AD76">
    <cfRule type="expression" dxfId="20568" priority="81">
      <formula>$D76="Specialist"</formula>
    </cfRule>
  </conditionalFormatting>
  <conditionalFormatting sqref="AC76:AD76">
    <cfRule type="cellIs" dxfId="20567" priority="82" operator="equal">
      <formula>1</formula>
    </cfRule>
  </conditionalFormatting>
  <conditionalFormatting sqref="AC76:AD76">
    <cfRule type="expression" dxfId="20566" priority="83">
      <formula>$D76="SSMM"</formula>
    </cfRule>
  </conditionalFormatting>
  <conditionalFormatting sqref="AC76:AD76">
    <cfRule type="cellIs" dxfId="20565" priority="84" operator="equal">
      <formula>"F"</formula>
    </cfRule>
  </conditionalFormatting>
  <conditionalFormatting sqref="AA76:AB76">
    <cfRule type="expression" dxfId="20564" priority="73">
      <formula>$C$2="F"</formula>
    </cfRule>
  </conditionalFormatting>
  <conditionalFormatting sqref="AA76:AB76">
    <cfRule type="expression" dxfId="20563" priority="74">
      <formula>$D76="Facturacion"</formula>
    </cfRule>
  </conditionalFormatting>
  <conditionalFormatting sqref="AA76:AB76">
    <cfRule type="expression" dxfId="20562" priority="75">
      <formula>$D76="Specialist"</formula>
    </cfRule>
  </conditionalFormatting>
  <conditionalFormatting sqref="AA76:AB76">
    <cfRule type="cellIs" dxfId="20561" priority="76" operator="equal">
      <formula>1</formula>
    </cfRule>
  </conditionalFormatting>
  <conditionalFormatting sqref="AA76:AB76">
    <cfRule type="expression" dxfId="20560" priority="77">
      <formula>$D76="SSMM"</formula>
    </cfRule>
  </conditionalFormatting>
  <conditionalFormatting sqref="AA76:AB76">
    <cfRule type="cellIs" dxfId="20559" priority="78" operator="equal">
      <formula>"F"</formula>
    </cfRule>
  </conditionalFormatting>
  <conditionalFormatting sqref="I76:W76">
    <cfRule type="expression" dxfId="20558" priority="63">
      <formula>$C$78="F"</formula>
    </cfRule>
  </conditionalFormatting>
  <conditionalFormatting sqref="I76:W76">
    <cfRule type="expression" dxfId="20557" priority="64">
      <formula>$C$59="F"</formula>
    </cfRule>
  </conditionalFormatting>
  <conditionalFormatting sqref="I76:W76">
    <cfRule type="expression" dxfId="20556" priority="65">
      <formula>$C$40="F"</formula>
    </cfRule>
  </conditionalFormatting>
  <conditionalFormatting sqref="I76:W76">
    <cfRule type="expression" dxfId="20555" priority="66">
      <formula>$C$21="F"</formula>
    </cfRule>
  </conditionalFormatting>
  <conditionalFormatting sqref="I76:Z76">
    <cfRule type="expression" dxfId="20554" priority="67">
      <formula>$C$2="F"</formula>
    </cfRule>
  </conditionalFormatting>
  <conditionalFormatting sqref="I76:Z76">
    <cfRule type="expression" dxfId="20553" priority="68">
      <formula>$D76="Facturacion"</formula>
    </cfRule>
  </conditionalFormatting>
  <conditionalFormatting sqref="I76:Z76">
    <cfRule type="expression" dxfId="20552" priority="69">
      <formula>$D76="Specialist"</formula>
    </cfRule>
  </conditionalFormatting>
  <conditionalFormatting sqref="I76:Z76">
    <cfRule type="cellIs" dxfId="20551" priority="70" operator="equal">
      <formula>1</formula>
    </cfRule>
  </conditionalFormatting>
  <conditionalFormatting sqref="I76:Z76">
    <cfRule type="expression" dxfId="20550" priority="71">
      <formula>$D76="SSMM"</formula>
    </cfRule>
  </conditionalFormatting>
  <conditionalFormatting sqref="I76:Z76">
    <cfRule type="cellIs" dxfId="20549" priority="72" operator="equal">
      <formula>"F"</formula>
    </cfRule>
  </conditionalFormatting>
  <conditionalFormatting sqref="AA93:AD93">
    <cfRule type="expression" dxfId="20548" priority="55">
      <formula>$C$21="F"</formula>
    </cfRule>
  </conditionalFormatting>
  <conditionalFormatting sqref="AA93:AD93">
    <cfRule type="expression" dxfId="20547" priority="57">
      <formula>$C$2="F"</formula>
    </cfRule>
  </conditionalFormatting>
  <conditionalFormatting sqref="AA93:AD93">
    <cfRule type="expression" dxfId="20546" priority="58">
      <formula>$D93="Facturacion"</formula>
    </cfRule>
  </conditionalFormatting>
  <conditionalFormatting sqref="AA93:AD93">
    <cfRule type="expression" dxfId="20545" priority="59">
      <formula>$D93="Specialist"</formula>
    </cfRule>
  </conditionalFormatting>
  <conditionalFormatting sqref="AA93:AD93">
    <cfRule type="cellIs" dxfId="20544" priority="60" operator="equal">
      <formula>1</formula>
    </cfRule>
  </conditionalFormatting>
  <conditionalFormatting sqref="AA93:AD93">
    <cfRule type="expression" dxfId="20543" priority="61">
      <formula>$D93="SSMM"</formula>
    </cfRule>
  </conditionalFormatting>
  <conditionalFormatting sqref="AA93:AD93">
    <cfRule type="cellIs" dxfId="20542" priority="62" operator="equal">
      <formula>"F"</formula>
    </cfRule>
  </conditionalFormatting>
  <conditionalFormatting sqref="I93:W93">
    <cfRule type="expression" dxfId="20541" priority="45">
      <formula>$C$78="F"</formula>
    </cfRule>
  </conditionalFormatting>
  <conditionalFormatting sqref="I93:W93">
    <cfRule type="expression" dxfId="20540" priority="46">
      <formula>$C$59="F"</formula>
    </cfRule>
  </conditionalFormatting>
  <conditionalFormatting sqref="I93:W93">
    <cfRule type="expression" dxfId="20539" priority="47">
      <formula>$C$40="F"</formula>
    </cfRule>
  </conditionalFormatting>
  <conditionalFormatting sqref="I93:W93">
    <cfRule type="expression" dxfId="20538" priority="48">
      <formula>$C$21="F"</formula>
    </cfRule>
  </conditionalFormatting>
  <conditionalFormatting sqref="I93:Z93">
    <cfRule type="expression" dxfId="20537" priority="49">
      <formula>$C$2="F"</formula>
    </cfRule>
  </conditionalFormatting>
  <conditionalFormatting sqref="I93:Z93">
    <cfRule type="expression" dxfId="20536" priority="50">
      <formula>$D93="Facturacion"</formula>
    </cfRule>
  </conditionalFormatting>
  <conditionalFormatting sqref="I93:Z93">
    <cfRule type="expression" dxfId="20535" priority="51">
      <formula>$D93="Specialist"</formula>
    </cfRule>
  </conditionalFormatting>
  <conditionalFormatting sqref="I93:Z93">
    <cfRule type="cellIs" dxfId="20534" priority="52" operator="equal">
      <formula>1</formula>
    </cfRule>
  </conditionalFormatting>
  <conditionalFormatting sqref="I93:Z93">
    <cfRule type="expression" dxfId="20533" priority="53">
      <formula>$D93="SSMM"</formula>
    </cfRule>
  </conditionalFormatting>
  <conditionalFormatting sqref="I93:Z93">
    <cfRule type="cellIs" dxfId="20532" priority="54" operator="equal">
      <formula>"F"</formula>
    </cfRule>
  </conditionalFormatting>
  <conditionalFormatting sqref="AC94:AD94">
    <cfRule type="expression" dxfId="20531" priority="39">
      <formula>$C$2="F"</formula>
    </cfRule>
  </conditionalFormatting>
  <conditionalFormatting sqref="AC94:AD94">
    <cfRule type="expression" dxfId="20530" priority="40">
      <formula>$D94="Facturacion"</formula>
    </cfRule>
  </conditionalFormatting>
  <conditionalFormatting sqref="AC94:AD94">
    <cfRule type="expression" dxfId="20529" priority="41">
      <formula>$D94="Specialist"</formula>
    </cfRule>
  </conditionalFormatting>
  <conditionalFormatting sqref="AC94:AD94">
    <cfRule type="cellIs" dxfId="20528" priority="42" operator="equal">
      <formula>1</formula>
    </cfRule>
  </conditionalFormatting>
  <conditionalFormatting sqref="AC94:AD94">
    <cfRule type="expression" dxfId="20527" priority="43">
      <formula>$D94="SSMM"</formula>
    </cfRule>
  </conditionalFormatting>
  <conditionalFormatting sqref="AC94:AD94">
    <cfRule type="cellIs" dxfId="20526" priority="44" operator="equal">
      <formula>"F"</formula>
    </cfRule>
  </conditionalFormatting>
  <conditionalFormatting sqref="AA94:AB94">
    <cfRule type="expression" dxfId="20525" priority="33">
      <formula>$C$2="F"</formula>
    </cfRule>
  </conditionalFormatting>
  <conditionalFormatting sqref="AA94:AB94">
    <cfRule type="expression" dxfId="20524" priority="34">
      <formula>$D94="Facturacion"</formula>
    </cfRule>
  </conditionalFormatting>
  <conditionalFormatting sqref="AA94:AB94">
    <cfRule type="expression" dxfId="20523" priority="35">
      <formula>$D94="Specialist"</formula>
    </cfRule>
  </conditionalFormatting>
  <conditionalFormatting sqref="AA94:AB94">
    <cfRule type="cellIs" dxfId="20522" priority="36" operator="equal">
      <formula>1</formula>
    </cfRule>
  </conditionalFormatting>
  <conditionalFormatting sqref="AA94:AB94">
    <cfRule type="expression" dxfId="20521" priority="37">
      <formula>$D94="SSMM"</formula>
    </cfRule>
  </conditionalFormatting>
  <conditionalFormatting sqref="AA94:AB94">
    <cfRule type="cellIs" dxfId="20520" priority="38" operator="equal">
      <formula>"F"</formula>
    </cfRule>
  </conditionalFormatting>
  <conditionalFormatting sqref="I94:W94">
    <cfRule type="expression" dxfId="20519" priority="23">
      <formula>$C$78="F"</formula>
    </cfRule>
  </conditionalFormatting>
  <conditionalFormatting sqref="I94:W94">
    <cfRule type="expression" dxfId="20518" priority="24">
      <formula>$C$59="F"</formula>
    </cfRule>
  </conditionalFormatting>
  <conditionalFormatting sqref="I94:W94">
    <cfRule type="expression" dxfId="20517" priority="25">
      <formula>$C$40="F"</formula>
    </cfRule>
  </conditionalFormatting>
  <conditionalFormatting sqref="I94:W94">
    <cfRule type="expression" dxfId="20516" priority="26">
      <formula>$C$21="F"</formula>
    </cfRule>
  </conditionalFormatting>
  <conditionalFormatting sqref="I94:Z94">
    <cfRule type="expression" dxfId="20515" priority="27">
      <formula>$C$2="F"</formula>
    </cfRule>
  </conditionalFormatting>
  <conditionalFormatting sqref="I94:Z94">
    <cfRule type="expression" dxfId="20514" priority="28">
      <formula>$D94="Facturacion"</formula>
    </cfRule>
  </conditionalFormatting>
  <conditionalFormatting sqref="I94:Z94">
    <cfRule type="expression" dxfId="20513" priority="29">
      <formula>$D94="Specialist"</formula>
    </cfRule>
  </conditionalFormatting>
  <conditionalFormatting sqref="I94:Z94">
    <cfRule type="cellIs" dxfId="20512" priority="30" operator="equal">
      <formula>1</formula>
    </cfRule>
  </conditionalFormatting>
  <conditionalFormatting sqref="I94:Z94">
    <cfRule type="expression" dxfId="20511" priority="31">
      <formula>$D94="SSMM"</formula>
    </cfRule>
  </conditionalFormatting>
  <conditionalFormatting sqref="I94:Z94">
    <cfRule type="cellIs" dxfId="20510" priority="32" operator="equal">
      <formula>"F"</formula>
    </cfRule>
  </conditionalFormatting>
  <conditionalFormatting sqref="AC95:AD95">
    <cfRule type="expression" dxfId="20509" priority="17">
      <formula>$C$2="F"</formula>
    </cfRule>
  </conditionalFormatting>
  <conditionalFormatting sqref="AC95:AD95">
    <cfRule type="expression" dxfId="20508" priority="18">
      <formula>$D95="Facturacion"</formula>
    </cfRule>
  </conditionalFormatting>
  <conditionalFormatting sqref="AC95:AD95">
    <cfRule type="expression" dxfId="20507" priority="19">
      <formula>$D95="Specialist"</formula>
    </cfRule>
  </conditionalFormatting>
  <conditionalFormatting sqref="AC95:AD95">
    <cfRule type="cellIs" dxfId="20506" priority="20" operator="equal">
      <formula>1</formula>
    </cfRule>
  </conditionalFormatting>
  <conditionalFormatting sqref="AC95:AD95">
    <cfRule type="expression" dxfId="20505" priority="21">
      <formula>$D95="SSMM"</formula>
    </cfRule>
  </conditionalFormatting>
  <conditionalFormatting sqref="AC95:AD95">
    <cfRule type="cellIs" dxfId="20504" priority="22" operator="equal">
      <formula>"F"</formula>
    </cfRule>
  </conditionalFormatting>
  <conditionalFormatting sqref="AA95:AB95">
    <cfRule type="expression" dxfId="20503" priority="11">
      <formula>$C$2="F"</formula>
    </cfRule>
  </conditionalFormatting>
  <conditionalFormatting sqref="AA95:AB95">
    <cfRule type="expression" dxfId="20502" priority="12">
      <formula>$D95="Facturacion"</formula>
    </cfRule>
  </conditionalFormatting>
  <conditionalFormatting sqref="AA95:AB95">
    <cfRule type="expression" dxfId="20501" priority="13">
      <formula>$D95="Specialist"</formula>
    </cfRule>
  </conditionalFormatting>
  <conditionalFormatting sqref="AA95:AB95">
    <cfRule type="cellIs" dxfId="20500" priority="14" operator="equal">
      <formula>1</formula>
    </cfRule>
  </conditionalFormatting>
  <conditionalFormatting sqref="AA95:AB95">
    <cfRule type="expression" dxfId="20499" priority="15">
      <formula>$D95="SSMM"</formula>
    </cfRule>
  </conditionalFormatting>
  <conditionalFormatting sqref="AA95:AB95">
    <cfRule type="cellIs" dxfId="20498" priority="16" operator="equal">
      <formula>"F"</formula>
    </cfRule>
  </conditionalFormatting>
  <conditionalFormatting sqref="I95:W95">
    <cfRule type="expression" dxfId="20497" priority="1">
      <formula>$C$78="F"</formula>
    </cfRule>
  </conditionalFormatting>
  <conditionalFormatting sqref="I95:W95">
    <cfRule type="expression" dxfId="20496" priority="2">
      <formula>$C$59="F"</formula>
    </cfRule>
  </conditionalFormatting>
  <conditionalFormatting sqref="I95:W95">
    <cfRule type="expression" dxfId="20495" priority="3">
      <formula>$C$40="F"</formula>
    </cfRule>
  </conditionalFormatting>
  <conditionalFormatting sqref="I95:W95">
    <cfRule type="expression" dxfId="20494" priority="4">
      <formula>$C$21="F"</formula>
    </cfRule>
  </conditionalFormatting>
  <conditionalFormatting sqref="I95:Z95">
    <cfRule type="expression" dxfId="20493" priority="5">
      <formula>$C$2="F"</formula>
    </cfRule>
  </conditionalFormatting>
  <conditionalFormatting sqref="I95:Z95">
    <cfRule type="expression" dxfId="20492" priority="6">
      <formula>$D95="Facturacion"</formula>
    </cfRule>
  </conditionalFormatting>
  <conditionalFormatting sqref="I95:Z95">
    <cfRule type="expression" dxfId="20491" priority="7">
      <formula>$D95="Specialist"</formula>
    </cfRule>
  </conditionalFormatting>
  <conditionalFormatting sqref="I95:Z95">
    <cfRule type="cellIs" dxfId="20490" priority="8" operator="equal">
      <formula>1</formula>
    </cfRule>
  </conditionalFormatting>
  <conditionalFormatting sqref="I95:Z95">
    <cfRule type="expression" dxfId="20489" priority="9">
      <formula>$D95="SSMM"</formula>
    </cfRule>
  </conditionalFormatting>
  <conditionalFormatting sqref="I95:Z95">
    <cfRule type="cellIs" dxfId="20488" priority="10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66" id="{7FA173DA-8EC8-4ACF-9808-8053D0AA01B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 AE17:AG19 E82:AG84 E86:AG86 AE85:AG85 E85:T85 E66:H66 S66:AG66 E61:AG65 E67:AG69 E25:AG27 AE28:AG29 E29:G29 E28:S28 S29:AD29 E13:AG16 E30:AG31</xm:sqref>
        </x14:conditionalFormatting>
        <x14:conditionalFormatting xmlns:xm="http://schemas.microsoft.com/office/excel/2006/main">
          <x14:cfRule type="expression" priority="855" id="{AE91FAE6-7BA2-4E3D-8D79-DDD0502E74C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E11:H11 AE11:AG11 E4:AG10 E12:AG12</xm:sqref>
        </x14:conditionalFormatting>
        <x14:conditionalFormatting xmlns:xm="http://schemas.microsoft.com/office/excel/2006/main">
          <x14:cfRule type="expression" priority="848" id="{03EC138D-952B-43A7-BA16-A16BC83AC73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 AE36:AG38 E32:AG35</xm:sqref>
        </x14:conditionalFormatting>
        <x14:conditionalFormatting xmlns:xm="http://schemas.microsoft.com/office/excel/2006/main">
          <x14:cfRule type="expression" priority="837" id="{7FFCA05C-8893-4DFB-B288-DFECFFA3849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E23:H23 AE23:AG23 E24:G24 Y24:AG24</xm:sqref>
        </x14:conditionalFormatting>
        <x14:conditionalFormatting xmlns:xm="http://schemas.microsoft.com/office/excel/2006/main">
          <x14:cfRule type="expression" priority="830" id="{3EF07A9D-146B-4AF0-A8AB-3773942B700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 AE55:AG57 E51:AG54</xm:sqref>
        </x14:conditionalFormatting>
        <x14:conditionalFormatting xmlns:xm="http://schemas.microsoft.com/office/excel/2006/main">
          <x14:cfRule type="expression" priority="819" id="{0E7CDF83-60A6-4804-94E8-9F58ED59F33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E46:H46 E47:G48 AE46:AG48 E49:AG50 E42:AG42 E44:AG45 E43:J43 AB43:AG43</xm:sqref>
        </x14:conditionalFormatting>
        <x14:conditionalFormatting xmlns:xm="http://schemas.microsoft.com/office/excel/2006/main">
          <x14:cfRule type="expression" priority="812" id="{F116670F-59DD-49D8-AB19-CCB9573C2B4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 AE74:AG76 E70:AG73</xm:sqref>
        </x14:conditionalFormatting>
        <x14:conditionalFormatting xmlns:xm="http://schemas.microsoft.com/office/excel/2006/main">
          <x14:cfRule type="expression" priority="794" id="{E869F590-6EAA-4643-A61E-ADA26146097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E93:H95 AE93:AG95</xm:sqref>
        </x14:conditionalFormatting>
        <x14:conditionalFormatting xmlns:xm="http://schemas.microsoft.com/office/excel/2006/main">
          <x14:cfRule type="expression" priority="783" id="{2DA1587A-56FB-40E1-9884-B25A45ED4ED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E88:AG88 E87:H87 AE87:AG87 E80:AG80 E81:G81 AD81:AG81</xm:sqref>
        </x14:conditionalFormatting>
        <x14:conditionalFormatting xmlns:xm="http://schemas.microsoft.com/office/excel/2006/main">
          <x14:cfRule type="expression" priority="776" id="{9E3301A7-7A7E-4432-A868-EF46E5BDC6D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765" id="{CD7CAD09-8C2C-4820-828D-4AA93F1A3CE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E102:H102 AE102:AG102 E104:H104 AE104:AG104 E103:AG103 E99:AG101 E105:AG107</xm:sqref>
        </x14:conditionalFormatting>
        <x14:conditionalFormatting xmlns:xm="http://schemas.microsoft.com/office/excel/2006/main">
          <x14:cfRule type="expression" priority="758" id="{4E86FF12-B1DA-4E5A-B38D-F153DC69A97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747" id="{456797C6-73EC-4AA6-BD87-5E54AB9A85D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740" id="{A750277E-1E29-4FC9-B62A-CD66769AE32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I11:AD11</xm:sqref>
        </x14:conditionalFormatting>
        <x14:conditionalFormatting xmlns:xm="http://schemas.microsoft.com/office/excel/2006/main">
          <x14:cfRule type="expression" priority="733" id="{B6F23D63-FBE6-4F9B-86C5-A42AEE9CDDE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I11:AD11</xm:sqref>
        </x14:conditionalFormatting>
        <x14:conditionalFormatting xmlns:xm="http://schemas.microsoft.com/office/excel/2006/main">
          <x14:cfRule type="expression" priority="726" id="{585507FD-B452-4EB4-BA6A-DAF070D832B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I23:AD23</xm:sqref>
        </x14:conditionalFormatting>
        <x14:conditionalFormatting xmlns:xm="http://schemas.microsoft.com/office/excel/2006/main">
          <x14:cfRule type="expression" priority="719" id="{2AD0341B-07E7-4369-9D0C-0209C0CB2AA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I23:AD23</xm:sqref>
        </x14:conditionalFormatting>
        <x14:conditionalFormatting xmlns:xm="http://schemas.microsoft.com/office/excel/2006/main">
          <x14:cfRule type="expression" priority="712" id="{82C13A0D-7C3C-477D-A08F-45C3C0CBB37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I46:AD46</xm:sqref>
        </x14:conditionalFormatting>
        <x14:conditionalFormatting xmlns:xm="http://schemas.microsoft.com/office/excel/2006/main">
          <x14:cfRule type="expression" priority="705" id="{F65A1D6F-C730-4CE6-AEC5-62F64120D87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I46:AD46</xm:sqref>
        </x14:conditionalFormatting>
        <x14:conditionalFormatting xmlns:xm="http://schemas.microsoft.com/office/excel/2006/main">
          <x14:cfRule type="expression" priority="698" id="{2069DB73-1B7B-4749-83D3-6F98D863F1F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S47:AD47</xm:sqref>
        </x14:conditionalFormatting>
        <x14:conditionalFormatting xmlns:xm="http://schemas.microsoft.com/office/excel/2006/main">
          <x14:cfRule type="expression" priority="691" id="{37EEC126-0F59-4A4C-9FFE-67595C4E409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H48:S48</xm:sqref>
        </x14:conditionalFormatting>
        <x14:conditionalFormatting xmlns:xm="http://schemas.microsoft.com/office/excel/2006/main">
          <x14:cfRule type="expression" priority="572" id="{33C3C9E3-013B-4F65-81FF-53F8F0023AD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AA55:AD55</xm:sqref>
        </x14:conditionalFormatting>
        <x14:conditionalFormatting xmlns:xm="http://schemas.microsoft.com/office/excel/2006/main">
          <x14:cfRule type="expression" priority="404" id="{84AE8D8C-BCB1-48C6-8FF7-0CFBC606C8D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H24:X24</xm:sqref>
        </x14:conditionalFormatting>
        <x14:conditionalFormatting xmlns:xm="http://schemas.microsoft.com/office/excel/2006/main">
          <x14:cfRule type="expression" priority="397" id="{1B86E16F-0E3D-4FEF-9011-4F0C5939B74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K43:AA43</xm:sqref>
        </x14:conditionalFormatting>
        <x14:conditionalFormatting xmlns:xm="http://schemas.microsoft.com/office/excel/2006/main">
          <x14:cfRule type="expression" priority="390" id="{25A945A3-9A5D-4B29-B28D-11064EDAB17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I102:AD102</xm:sqref>
        </x14:conditionalFormatting>
        <x14:conditionalFormatting xmlns:xm="http://schemas.microsoft.com/office/excel/2006/main">
          <x14:cfRule type="expression" priority="383" id="{20CB6004-D693-45C9-B016-70BCE8763C1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I102:AD102</xm:sqref>
        </x14:conditionalFormatting>
        <x14:conditionalFormatting xmlns:xm="http://schemas.microsoft.com/office/excel/2006/main">
          <x14:cfRule type="expression" priority="376" id="{B23D81B6-9AE3-4EE3-B737-18B62A75691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I104:AD104</xm:sqref>
        </x14:conditionalFormatting>
        <x14:conditionalFormatting xmlns:xm="http://schemas.microsoft.com/office/excel/2006/main">
          <x14:cfRule type="expression" priority="369" id="{5E26BC19-ED8B-4A90-8265-43C373EEFF1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I87:AD87</xm:sqref>
        </x14:conditionalFormatting>
        <x14:conditionalFormatting xmlns:xm="http://schemas.microsoft.com/office/excel/2006/main">
          <x14:cfRule type="expression" priority="362" id="{56E90F10-0FE2-42C3-9712-8B18CF5FE75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H81:AC81</xm:sqref>
        </x14:conditionalFormatting>
        <x14:conditionalFormatting xmlns:xm="http://schemas.microsoft.com/office/excel/2006/main">
          <x14:cfRule type="expression" priority="242" id="{F08C12F1-027B-48BC-8BA7-7286E4DC8A2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AA17:AD17</xm:sqref>
        </x14:conditionalFormatting>
        <x14:conditionalFormatting xmlns:xm="http://schemas.microsoft.com/office/excel/2006/main">
          <x14:cfRule type="expression" priority="180" id="{37EF0BB5-95C6-4754-870C-2D98548A24D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AA36:AD36</xm:sqref>
        </x14:conditionalFormatting>
        <x14:conditionalFormatting xmlns:xm="http://schemas.microsoft.com/office/excel/2006/main">
          <x14:cfRule type="expression" priority="118" id="{71238242-5E3D-4838-85B4-BAFB97658D1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AA74:AD74</xm:sqref>
        </x14:conditionalFormatting>
        <x14:conditionalFormatting xmlns:xm="http://schemas.microsoft.com/office/excel/2006/main">
          <x14:cfRule type="expression" priority="56" id="{44F2BA0F-9E1D-4089-A4A6-476371BAA21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AA93:AD93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569EE379-9777-46D2-B1B6-15A92779AA76}">
          <x14:formula1>
            <xm:f>Personal!$A$2:$A$50</xm:f>
          </x14:formula1>
          <xm:sqref>B99:B114 B80:B95 B61:B76 B42:B57 B23:B38 B118:B133 B4:B19</xm:sqref>
        </x14:dataValidation>
        <x14:dataValidation type="list" allowBlank="1" showInputMessage="1" showErrorMessage="1" prompt="Elige una de las opciones disponibles" xr:uid="{9F6AC179-6068-4366-B7B0-A89108B7674B}">
          <x14:formula1>
            <xm:f>Personal!$F$1:$F$15</xm:f>
          </x14:formula1>
          <xm:sqref>E118:AG133 S29:AD29 E99:AG114 E67:AG76 E80:AG84 E49:AG57 E85:T85 AE85:AG85 S66:AG66 E61:AG65 E66:H66 E30:AG38 E42:AG46 E47:G47 S47:AG47 E4:AG19 E48:S48 AE48:AG48 E23:AG27 AE28:AG29 H28:S28 E28:G29 E86:AG95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FFFFFF"/>
    <outlinePr summaryBelow="0" summaryRight="0"/>
    <pageSetUpPr fitToPage="1"/>
  </sheetPr>
  <dimension ref="A1:AJ1000"/>
  <sheetViews>
    <sheetView workbookViewId="0">
      <selection activeCell="B93" sqref="B93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27.6445312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'S5'!C117+1</f>
        <v>45327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>
        <v>1</v>
      </c>
      <c r="J4" s="8">
        <v>1</v>
      </c>
      <c r="K4" s="8">
        <v>1</v>
      </c>
      <c r="L4" s="8">
        <v>1</v>
      </c>
      <c r="M4" s="8">
        <v>1</v>
      </c>
      <c r="N4" s="8">
        <v>1</v>
      </c>
      <c r="O4" s="8">
        <v>1</v>
      </c>
      <c r="P4" s="8">
        <v>1</v>
      </c>
      <c r="Q4" s="8">
        <v>1</v>
      </c>
      <c r="R4" s="8">
        <v>1</v>
      </c>
      <c r="S4" s="8">
        <v>1</v>
      </c>
      <c r="T4" s="8">
        <v>1</v>
      </c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6</v>
      </c>
      <c r="AI4" s="1"/>
      <c r="AJ4" s="1">
        <f t="shared" ref="AJ4:AJ20" si="1">AH4+AH23+AH42+AH61+AH80+AH99+AH118</f>
        <v>30</v>
      </c>
    </row>
    <row r="5" spans="1:36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">
        <v>95</v>
      </c>
      <c r="E5" s="8"/>
      <c r="F5" s="8"/>
      <c r="G5" s="8"/>
      <c r="H5" s="8">
        <v>1</v>
      </c>
      <c r="I5" s="8">
        <v>1</v>
      </c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>
        <v>1</v>
      </c>
      <c r="T5" s="8">
        <v>1</v>
      </c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1">
        <f t="shared" si="0"/>
        <v>6.5</v>
      </c>
      <c r="AI5" s="1"/>
      <c r="AJ5" s="1">
        <f t="shared" si="1"/>
        <v>39</v>
      </c>
    </row>
    <row r="6" spans="1:36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/>
      <c r="I6" s="8"/>
      <c r="J6" s="8"/>
      <c r="K6" s="8">
        <v>1</v>
      </c>
      <c r="L6" s="8">
        <v>1</v>
      </c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/>
      <c r="T6" s="8"/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/>
      <c r="AD6" s="8"/>
      <c r="AE6" s="8"/>
      <c r="AF6" s="8"/>
      <c r="AG6" s="8"/>
      <c r="AH6" s="1">
        <f t="shared" si="0"/>
        <v>8</v>
      </c>
      <c r="AI6" s="1"/>
      <c r="AJ6" s="1">
        <f t="shared" si="1"/>
        <v>40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">
        <v>53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 t="shared" si="1"/>
        <v>20</v>
      </c>
    </row>
    <row r="8" spans="1:36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">
        <v>96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 t="shared" si="1"/>
        <v>30</v>
      </c>
    </row>
    <row r="9" spans="1:36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6</v>
      </c>
      <c r="AI9" s="1"/>
      <c r="AJ9" s="1">
        <f t="shared" si="1"/>
        <v>30</v>
      </c>
    </row>
    <row r="10" spans="1:36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 t="s">
        <v>7</v>
      </c>
      <c r="J10" s="8" t="s">
        <v>7</v>
      </c>
      <c r="K10" s="8" t="s">
        <v>7</v>
      </c>
      <c r="L10" s="8" t="s">
        <v>7</v>
      </c>
      <c r="M10" s="8" t="s">
        <v>7</v>
      </c>
      <c r="N10" s="8" t="s">
        <v>7</v>
      </c>
      <c r="O10" s="8" t="s">
        <v>7</v>
      </c>
      <c r="P10" s="8" t="s">
        <v>7</v>
      </c>
      <c r="Q10" s="8" t="s">
        <v>7</v>
      </c>
      <c r="R10" s="8" t="s">
        <v>7</v>
      </c>
      <c r="S10" s="8" t="s">
        <v>7</v>
      </c>
      <c r="T10" s="8" t="s">
        <v>7</v>
      </c>
      <c r="U10" s="8" t="s">
        <v>7</v>
      </c>
      <c r="V10" s="8" t="s">
        <v>7</v>
      </c>
      <c r="W10" s="8" t="s">
        <v>7</v>
      </c>
      <c r="X10" s="8" t="s">
        <v>7</v>
      </c>
      <c r="Y10" s="8" t="s">
        <v>7</v>
      </c>
      <c r="Z10" s="8" t="s">
        <v>7</v>
      </c>
      <c r="AA10" s="8" t="s">
        <v>7</v>
      </c>
      <c r="AB10" s="8" t="s">
        <v>7</v>
      </c>
      <c r="AC10" s="8" t="s">
        <v>7</v>
      </c>
      <c r="AD10" s="8" t="s">
        <v>7</v>
      </c>
      <c r="AE10" s="8"/>
      <c r="AF10" s="8"/>
      <c r="AG10" s="8"/>
      <c r="AH10" s="1">
        <f t="shared" si="0"/>
        <v>0</v>
      </c>
      <c r="AI10" s="1"/>
      <c r="AJ10" s="1">
        <f t="shared" si="1"/>
        <v>40</v>
      </c>
    </row>
    <row r="11" spans="1:36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>
        <v>1</v>
      </c>
      <c r="T11" s="8">
        <v>1</v>
      </c>
      <c r="U11" s="8">
        <v>1</v>
      </c>
      <c r="V11" s="8">
        <v>1</v>
      </c>
      <c r="W11" s="8">
        <v>1</v>
      </c>
      <c r="X11" s="8">
        <v>1</v>
      </c>
      <c r="Y11" s="8">
        <v>1</v>
      </c>
      <c r="Z11" s="8">
        <v>1</v>
      </c>
      <c r="AA11" s="8">
        <v>1</v>
      </c>
      <c r="AB11" s="8">
        <v>1</v>
      </c>
      <c r="AC11" s="8">
        <v>1</v>
      </c>
      <c r="AD11" s="8">
        <v>1</v>
      </c>
      <c r="AE11" s="8"/>
      <c r="AF11" s="8"/>
      <c r="AG11" s="8"/>
      <c r="AH11" s="1">
        <f t="shared" si="0"/>
        <v>6</v>
      </c>
      <c r="AI11" s="1"/>
      <c r="AJ11" s="1">
        <f t="shared" si="1"/>
        <v>30</v>
      </c>
    </row>
    <row r="12" spans="1:36" ht="15.75" customHeight="1" x14ac:dyDescent="0.15">
      <c r="A12" s="10"/>
      <c r="B12" s="18">
        <v>0</v>
      </c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>
        <v>0</v>
      </c>
      <c r="C13" s="19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>
        <v>0</v>
      </c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 t="s">
        <v>52</v>
      </c>
      <c r="C15" s="19" t="str">
        <f>IF(ISNA(VLOOKUP(B15,Personal!$A$2:$D$21,2,FALSE)),,VLOOKUP(B15,Personal!$A$2:$D$21,2,FALSE))</f>
        <v>Yeray Romero</v>
      </c>
      <c r="D15" s="19" t="str">
        <f>IF(ISNA(VLOOKUP(B15,Personal!$A$2:$D$23,3,FALSE)),,VLOOKUP(B15,Personal!$A$2:$D$32,3,FALSE))</f>
        <v>Comercial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 t="s">
        <v>87</v>
      </c>
      <c r="C16" s="19" t="str">
        <f>IF(ISNA(VLOOKUP(B16,Personal!$A$2:$D$21,2,FALSE)),,VLOOKUP(B16,Personal!$A$2:$D$21,2,FALSE))</f>
        <v>Julio Cesar Risquez</v>
      </c>
      <c r="D16" s="19" t="s">
        <v>97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/>
      <c r="R17" s="8"/>
      <c r="S17" s="8" t="s">
        <v>9</v>
      </c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8"/>
      <c r="AD18" s="8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/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 t="s">
        <v>9</v>
      </c>
      <c r="R19" s="8"/>
      <c r="S19" s="8"/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 t="s">
        <v>9</v>
      </c>
      <c r="AB19" s="8"/>
      <c r="AC19" s="8"/>
      <c r="AD19" s="8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3</v>
      </c>
      <c r="J20" s="23">
        <f t="shared" si="3"/>
        <v>3</v>
      </c>
      <c r="K20" s="23">
        <f t="shared" si="3"/>
        <v>4</v>
      </c>
      <c r="L20" s="23">
        <f t="shared" si="3"/>
        <v>4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4</v>
      </c>
      <c r="R20" s="23">
        <f t="shared" si="3"/>
        <v>4</v>
      </c>
      <c r="S20" s="23">
        <f t="shared" si="3"/>
        <v>4</v>
      </c>
      <c r="T20" s="23">
        <f t="shared" si="3"/>
        <v>4</v>
      </c>
      <c r="U20" s="23">
        <f t="shared" si="3"/>
        <v>3</v>
      </c>
      <c r="V20" s="23">
        <f t="shared" si="3"/>
        <v>3</v>
      </c>
      <c r="W20" s="23">
        <f t="shared" si="3"/>
        <v>4</v>
      </c>
      <c r="X20" s="23">
        <f t="shared" si="3"/>
        <v>4</v>
      </c>
      <c r="Y20" s="23">
        <f t="shared" si="3"/>
        <v>4</v>
      </c>
      <c r="Z20" s="23">
        <f t="shared" si="3"/>
        <v>4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42.5</v>
      </c>
      <c r="AI20" s="1">
        <f>SUM(AI13:AI19)</f>
        <v>24</v>
      </c>
      <c r="AJ20" s="1">
        <f t="shared" si="1"/>
        <v>259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45328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">
        <v>27</v>
      </c>
      <c r="C23" s="19" t="s">
        <v>98</v>
      </c>
      <c r="D23" s="19" t="s">
        <v>99</v>
      </c>
      <c r="E23" s="8"/>
      <c r="F23" s="8"/>
      <c r="G23" s="8"/>
      <c r="H23" s="8"/>
      <c r="I23" s="8" t="s">
        <v>7</v>
      </c>
      <c r="J23" s="8" t="s">
        <v>7</v>
      </c>
      <c r="K23" s="8" t="s">
        <v>7</v>
      </c>
      <c r="L23" s="8" t="s">
        <v>7</v>
      </c>
      <c r="M23" s="8" t="s">
        <v>7</v>
      </c>
      <c r="N23" s="8" t="s">
        <v>7</v>
      </c>
      <c r="O23" s="8" t="s">
        <v>7</v>
      </c>
      <c r="P23" s="8" t="s">
        <v>7</v>
      </c>
      <c r="Q23" s="8" t="s">
        <v>7</v>
      </c>
      <c r="R23" s="8" t="s">
        <v>7</v>
      </c>
      <c r="S23" s="8" t="s">
        <v>7</v>
      </c>
      <c r="T23" s="8" t="s">
        <v>7</v>
      </c>
      <c r="U23" s="8" t="s">
        <v>7</v>
      </c>
      <c r="V23" s="8" t="s">
        <v>7</v>
      </c>
      <c r="W23" s="8" t="s">
        <v>7</v>
      </c>
      <c r="X23" s="8" t="s">
        <v>7</v>
      </c>
      <c r="Y23" s="8" t="s">
        <v>7</v>
      </c>
      <c r="Z23" s="8" t="s">
        <v>7</v>
      </c>
      <c r="AA23" s="8" t="s">
        <v>7</v>
      </c>
      <c r="AB23" s="8" t="s">
        <v>7</v>
      </c>
      <c r="AC23" s="8" t="s">
        <v>7</v>
      </c>
      <c r="AD23" s="8" t="s">
        <v>7</v>
      </c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">
        <v>28</v>
      </c>
      <c r="C24" s="19" t="s">
        <v>100</v>
      </c>
      <c r="D24" s="19" t="s">
        <v>95</v>
      </c>
      <c r="E24" s="8"/>
      <c r="F24" s="8"/>
      <c r="G24" s="8"/>
      <c r="H24" s="8">
        <v>1</v>
      </c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>
        <v>1</v>
      </c>
      <c r="R24" s="8">
        <v>1</v>
      </c>
      <c r="S24" s="8">
        <v>1</v>
      </c>
      <c r="T24" s="8">
        <v>1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1">
        <f t="shared" si="4"/>
        <v>6.5</v>
      </c>
      <c r="AI24" s="1"/>
    </row>
    <row r="25" spans="1:36" ht="15.75" customHeight="1" x14ac:dyDescent="0.15">
      <c r="A25" s="10"/>
      <c r="B25" s="18" t="s">
        <v>29</v>
      </c>
      <c r="C25" s="19" t="s">
        <v>101</v>
      </c>
      <c r="D25" s="19" t="s">
        <v>102</v>
      </c>
      <c r="E25" s="8"/>
      <c r="F25" s="8"/>
      <c r="G25" s="8"/>
      <c r="H25" s="8"/>
      <c r="I25" s="8"/>
      <c r="J25" s="8"/>
      <c r="K25" s="8">
        <v>1</v>
      </c>
      <c r="L25" s="8">
        <v>1</v>
      </c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>
        <v>1</v>
      </c>
      <c r="S25" s="8"/>
      <c r="T25" s="8"/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/>
      <c r="AD25" s="8"/>
      <c r="AE25" s="8"/>
      <c r="AF25" s="8"/>
      <c r="AG25" s="8"/>
      <c r="AH25" s="1">
        <f t="shared" si="4"/>
        <v>8</v>
      </c>
      <c r="AI25" s="1"/>
    </row>
    <row r="26" spans="1:36" ht="15.75" customHeight="1" x14ac:dyDescent="0.15">
      <c r="A26" s="10"/>
      <c r="B26" s="18" t="s">
        <v>30</v>
      </c>
      <c r="C26" s="19" t="s">
        <v>103</v>
      </c>
      <c r="D26" s="19" t="s">
        <v>53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</row>
    <row r="27" spans="1:36" ht="15.75" customHeight="1" x14ac:dyDescent="0.15">
      <c r="A27" s="10"/>
      <c r="B27" s="18" t="s">
        <v>31</v>
      </c>
      <c r="C27" s="19" t="s">
        <v>104</v>
      </c>
      <c r="D27" s="19" t="s">
        <v>96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>
        <v>1</v>
      </c>
      <c r="T27" s="8">
        <v>1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6</v>
      </c>
      <c r="AI27" s="1"/>
    </row>
    <row r="28" spans="1:36" ht="15.75" customHeight="1" x14ac:dyDescent="0.15">
      <c r="A28" s="10"/>
      <c r="B28" s="18" t="s">
        <v>32</v>
      </c>
      <c r="C28" s="19" t="s">
        <v>105</v>
      </c>
      <c r="D28" s="19" t="s">
        <v>53</v>
      </c>
      <c r="E28" s="8"/>
      <c r="F28" s="8"/>
      <c r="G28" s="8"/>
      <c r="H28" s="8">
        <v>1</v>
      </c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>
        <v>1</v>
      </c>
      <c r="R28" s="8">
        <v>1</v>
      </c>
      <c r="S28" s="8">
        <v>1</v>
      </c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1">
        <f t="shared" si="4"/>
        <v>6</v>
      </c>
      <c r="AI28" s="1"/>
    </row>
    <row r="29" spans="1:36" ht="15.75" customHeight="1" x14ac:dyDescent="0.15">
      <c r="A29" s="10"/>
      <c r="B29" s="18" t="s">
        <v>33</v>
      </c>
      <c r="C29" s="19" t="s">
        <v>106</v>
      </c>
      <c r="D29" s="19" t="s">
        <v>53</v>
      </c>
      <c r="E29" s="8"/>
      <c r="F29" s="8"/>
      <c r="G29" s="8"/>
      <c r="H29" s="8"/>
      <c r="I29" s="8"/>
      <c r="J29" s="8"/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/>
      <c r="T29" s="8"/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>
        <v>1</v>
      </c>
      <c r="AB29" s="8">
        <v>1</v>
      </c>
      <c r="AC29" s="8"/>
      <c r="AD29" s="8"/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">
        <v>34</v>
      </c>
      <c r="C30" s="19" t="s">
        <v>107</v>
      </c>
      <c r="D30" s="19" t="s">
        <v>53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>
        <v>1</v>
      </c>
      <c r="T30" s="8">
        <v>1</v>
      </c>
      <c r="U30" s="8">
        <v>1</v>
      </c>
      <c r="V30" s="8">
        <v>1</v>
      </c>
      <c r="W30" s="8">
        <v>1</v>
      </c>
      <c r="X30" s="8">
        <v>1</v>
      </c>
      <c r="Y30" s="8">
        <v>1</v>
      </c>
      <c r="Z30" s="8">
        <v>1</v>
      </c>
      <c r="AA30" s="8">
        <v>1</v>
      </c>
      <c r="AB30" s="8">
        <v>1</v>
      </c>
      <c r="AC30" s="8">
        <v>1</v>
      </c>
      <c r="AD30" s="8">
        <v>1</v>
      </c>
      <c r="AE30" s="8"/>
      <c r="AF30" s="8"/>
      <c r="AG30" s="8"/>
      <c r="AH30" s="1">
        <f t="shared" si="4"/>
        <v>6</v>
      </c>
      <c r="AI30" s="1"/>
    </row>
    <row r="31" spans="1:36" ht="15.75" customHeight="1" x14ac:dyDescent="0.15">
      <c r="A31" s="10"/>
      <c r="B31" s="18">
        <v>0</v>
      </c>
      <c r="C31" s="19">
        <v>0</v>
      </c>
      <c r="D31" s="19"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v>0</v>
      </c>
      <c r="C32" s="19">
        <v>0</v>
      </c>
      <c r="D32" s="19"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v>0</v>
      </c>
      <c r="C33" s="19">
        <v>0</v>
      </c>
      <c r="D33" s="19"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 t="s">
        <v>52</v>
      </c>
      <c r="C34" s="19" t="s">
        <v>108</v>
      </c>
      <c r="D34" s="19" t="s">
        <v>53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 t="s">
        <v>87</v>
      </c>
      <c r="C35" s="19" t="s">
        <v>109</v>
      </c>
      <c r="D35" s="19" t="s">
        <v>97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">
        <v>90</v>
      </c>
      <c r="C36" s="19" t="s">
        <v>110</v>
      </c>
      <c r="D36" s="19" t="s">
        <v>111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">
        <v>88</v>
      </c>
      <c r="C37" s="19" t="s">
        <v>112</v>
      </c>
      <c r="D37" s="19" t="s">
        <v>111</v>
      </c>
      <c r="E37" s="59" t="s">
        <v>21</v>
      </c>
      <c r="F37" s="59"/>
      <c r="G37" s="59"/>
      <c r="H37" s="59"/>
      <c r="AC37" s="8"/>
      <c r="AD37" s="8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">
        <v>89</v>
      </c>
      <c r="C38" s="19" t="s">
        <v>113</v>
      </c>
      <c r="D38" s="19" t="s">
        <v>111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 t="s">
        <v>9</v>
      </c>
      <c r="R38" s="8" t="s">
        <v>9</v>
      </c>
      <c r="S38" s="8"/>
      <c r="T38" s="8"/>
      <c r="U38" s="8"/>
      <c r="V38" s="8"/>
      <c r="W38" s="8" t="s">
        <v>9</v>
      </c>
      <c r="X38" s="8" t="s">
        <v>9</v>
      </c>
      <c r="Y38" s="8" t="s">
        <v>9</v>
      </c>
      <c r="Z38" s="8" t="s">
        <v>9</v>
      </c>
      <c r="AA38" s="8" t="s">
        <v>9</v>
      </c>
      <c r="AB38" s="8" t="s">
        <v>9</v>
      </c>
      <c r="AC38" s="8"/>
      <c r="AD38" s="8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5">SUM(E23:E38)</f>
        <v>0</v>
      </c>
      <c r="F39" s="23">
        <f t="shared" si="5"/>
        <v>0</v>
      </c>
      <c r="G39" s="23">
        <f t="shared" si="5"/>
        <v>0</v>
      </c>
      <c r="H39" s="23">
        <f t="shared" si="5"/>
        <v>2</v>
      </c>
      <c r="I39" s="23">
        <f>SUM(I23:I38)</f>
        <v>2</v>
      </c>
      <c r="J39" s="23">
        <f>SUM(J23:J38)</f>
        <v>2</v>
      </c>
      <c r="K39" s="23">
        <f>SUM(K23:K38)</f>
        <v>4</v>
      </c>
      <c r="L39" s="23">
        <f>SUM(L23:L38)</f>
        <v>4</v>
      </c>
      <c r="M39" s="23">
        <f>SUM(M23:M38)</f>
        <v>4</v>
      </c>
      <c r="N39" s="23">
        <f>SUM(N23:N38)</f>
        <v>4</v>
      </c>
      <c r="O39" s="23">
        <f>SUM(O23:O38)</f>
        <v>4</v>
      </c>
      <c r="P39" s="23">
        <f>SUM(P23:P38)</f>
        <v>4</v>
      </c>
      <c r="Q39" s="23">
        <f>SUM(Q23:Q38)</f>
        <v>4</v>
      </c>
      <c r="R39" s="23">
        <f>SUM(R23:R38)</f>
        <v>4</v>
      </c>
      <c r="S39" s="23">
        <f>SUM(S23:S38)</f>
        <v>4</v>
      </c>
      <c r="T39" s="23">
        <f>SUM(T23:T38)</f>
        <v>3</v>
      </c>
      <c r="U39" s="23">
        <f>SUM(U23:U38)</f>
        <v>4</v>
      </c>
      <c r="V39" s="23">
        <f>SUM(V23:V38)</f>
        <v>4</v>
      </c>
      <c r="W39" s="23">
        <f>SUM(W23:W38)</f>
        <v>5</v>
      </c>
      <c r="X39" s="23">
        <f>SUM(X23:X38)</f>
        <v>5</v>
      </c>
      <c r="Y39" s="23">
        <f>SUM(Y23:Y38)</f>
        <v>5</v>
      </c>
      <c r="Z39" s="23">
        <f>SUM(Z23:Z38)</f>
        <v>5</v>
      </c>
      <c r="AA39" s="23">
        <f>SUM(AA23:AA38)</f>
        <v>5</v>
      </c>
      <c r="AB39" s="23">
        <f>SUM(AB23:AB38)</f>
        <v>5</v>
      </c>
      <c r="AC39" s="23">
        <f t="shared" si="5"/>
        <v>3</v>
      </c>
      <c r="AD39" s="23">
        <f t="shared" si="5"/>
        <v>3</v>
      </c>
      <c r="AE39" s="23">
        <f t="shared" si="5"/>
        <v>0</v>
      </c>
      <c r="AF39" s="23">
        <f t="shared" si="5"/>
        <v>0</v>
      </c>
      <c r="AG39" s="24">
        <f t="shared" si="5"/>
        <v>0</v>
      </c>
      <c r="AH39" s="1">
        <f t="shared" si="5"/>
        <v>44.5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45329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>
        <v>1</v>
      </c>
      <c r="T42" s="8">
        <v>1</v>
      </c>
      <c r="U42" s="8">
        <v>1</v>
      </c>
      <c r="V42" s="8">
        <v>1</v>
      </c>
      <c r="W42" s="8">
        <v>1</v>
      </c>
      <c r="X42" s="8">
        <v>1</v>
      </c>
      <c r="Y42" s="8">
        <v>1</v>
      </c>
      <c r="Z42" s="8">
        <v>1</v>
      </c>
      <c r="AA42" s="8">
        <v>1</v>
      </c>
      <c r="AB42" s="8">
        <v>1</v>
      </c>
      <c r="AC42" s="8">
        <v>1</v>
      </c>
      <c r="AD42" s="8">
        <v>1</v>
      </c>
      <c r="AE42" s="8"/>
      <c r="AF42" s="8"/>
      <c r="AG42" s="8"/>
      <c r="AH42" s="1">
        <f t="shared" ref="AH42:AH57" si="6">SUM(E42:AG42)/2</f>
        <v>6</v>
      </c>
      <c r="AI42" s="1"/>
    </row>
    <row r="43" spans="1:35" ht="15.75" customHeight="1" x14ac:dyDescent="0.15">
      <c r="A43" s="10"/>
      <c r="B43" s="18" t="str">
        <f t="shared" ref="B43:B57" si="7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>
        <v>1</v>
      </c>
      <c r="I43" s="8">
        <v>1</v>
      </c>
      <c r="J43" s="8">
        <v>1</v>
      </c>
      <c r="K43" s="8">
        <v>1</v>
      </c>
      <c r="L43" s="8">
        <v>1</v>
      </c>
      <c r="M43" s="8">
        <v>1</v>
      </c>
      <c r="N43" s="8">
        <v>1</v>
      </c>
      <c r="O43" s="8">
        <v>1</v>
      </c>
      <c r="P43" s="8">
        <v>1</v>
      </c>
      <c r="Q43" s="8">
        <v>1</v>
      </c>
      <c r="R43" s="8">
        <v>1</v>
      </c>
      <c r="S43" s="8">
        <v>1</v>
      </c>
      <c r="T43" s="8">
        <v>1</v>
      </c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1">
        <f t="shared" si="6"/>
        <v>6.5</v>
      </c>
      <c r="AI43" s="1"/>
    </row>
    <row r="44" spans="1:35" ht="15.75" customHeight="1" x14ac:dyDescent="0.15">
      <c r="A44" s="10"/>
      <c r="B44" s="18" t="str">
        <f t="shared" si="7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/>
      <c r="J44" s="8"/>
      <c r="K44" s="8">
        <v>1</v>
      </c>
      <c r="L44" s="8">
        <v>1</v>
      </c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/>
      <c r="T44" s="8"/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/>
      <c r="AD44" s="8"/>
      <c r="AE44" s="8"/>
      <c r="AF44" s="8"/>
      <c r="AG44" s="8"/>
      <c r="AH44" s="1">
        <f t="shared" si="6"/>
        <v>8</v>
      </c>
      <c r="AI44" s="1"/>
    </row>
    <row r="45" spans="1:35" ht="15.75" customHeight="1" x14ac:dyDescent="0.15">
      <c r="A45" s="10"/>
      <c r="B45" s="18" t="str">
        <f t="shared" si="7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6"/>
        <v>4</v>
      </c>
      <c r="AI45" s="1"/>
    </row>
    <row r="46" spans="1:35" ht="15.75" customHeight="1" x14ac:dyDescent="0.15">
      <c r="A46" s="10"/>
      <c r="B46" s="18" t="str">
        <f t="shared" si="7"/>
        <v>X212</v>
      </c>
      <c r="C46" s="19" t="str">
        <f>IF(ISNA(VLOOKUP(B46,Personal!$A$2:$D$21,2,FALSE)),,VLOOKUP(B46,Personal!$A$2:$D$21,2,FALSE))</f>
        <v>Gustavo Diaz</v>
      </c>
      <c r="D46" s="19" t="s">
        <v>96</v>
      </c>
      <c r="E46" s="8"/>
      <c r="F46" s="8"/>
      <c r="G46" s="8"/>
      <c r="H46" s="8">
        <v>1</v>
      </c>
      <c r="I46" s="8">
        <v>1</v>
      </c>
      <c r="J46" s="8">
        <v>1</v>
      </c>
      <c r="K46" s="8">
        <v>1</v>
      </c>
      <c r="L46" s="8">
        <v>1</v>
      </c>
      <c r="M46" s="8">
        <v>1</v>
      </c>
      <c r="N46" s="8">
        <v>1</v>
      </c>
      <c r="O46" s="8">
        <v>1</v>
      </c>
      <c r="P46" s="8">
        <v>1</v>
      </c>
      <c r="Q46" s="8">
        <v>1</v>
      </c>
      <c r="R46" s="8">
        <v>1</v>
      </c>
      <c r="S46" s="8">
        <v>1</v>
      </c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1">
        <f t="shared" si="6"/>
        <v>6</v>
      </c>
      <c r="AI46" s="1"/>
    </row>
    <row r="47" spans="1:35" ht="15.75" customHeight="1" x14ac:dyDescent="0.15">
      <c r="A47" s="10"/>
      <c r="B47" s="18" t="str">
        <f t="shared" si="7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 t="s">
        <v>7</v>
      </c>
      <c r="J47" s="8" t="s">
        <v>7</v>
      </c>
      <c r="K47" s="8" t="s">
        <v>7</v>
      </c>
      <c r="L47" s="8" t="s">
        <v>7</v>
      </c>
      <c r="M47" s="8" t="s">
        <v>7</v>
      </c>
      <c r="N47" s="8" t="s">
        <v>7</v>
      </c>
      <c r="O47" s="8" t="s">
        <v>7</v>
      </c>
      <c r="P47" s="8" t="s">
        <v>7</v>
      </c>
      <c r="Q47" s="8" t="s">
        <v>7</v>
      </c>
      <c r="R47" s="8" t="s">
        <v>7</v>
      </c>
      <c r="S47" s="8" t="s">
        <v>7</v>
      </c>
      <c r="T47" s="8" t="s">
        <v>7</v>
      </c>
      <c r="U47" s="8" t="s">
        <v>7</v>
      </c>
      <c r="V47" s="8" t="s">
        <v>7</v>
      </c>
      <c r="W47" s="8" t="s">
        <v>7</v>
      </c>
      <c r="X47" s="8" t="s">
        <v>7</v>
      </c>
      <c r="Y47" s="8" t="s">
        <v>7</v>
      </c>
      <c r="Z47" s="8" t="s">
        <v>7</v>
      </c>
      <c r="AA47" s="8" t="s">
        <v>7</v>
      </c>
      <c r="AB47" s="8" t="s">
        <v>7</v>
      </c>
      <c r="AC47" s="8" t="s">
        <v>7</v>
      </c>
      <c r="AD47" s="8" t="s">
        <v>7</v>
      </c>
      <c r="AE47" s="8"/>
      <c r="AF47" s="8"/>
      <c r="AG47" s="8"/>
      <c r="AH47" s="1">
        <f t="shared" si="6"/>
        <v>0</v>
      </c>
      <c r="AI47" s="1"/>
    </row>
    <row r="48" spans="1:35" ht="15.75" customHeight="1" x14ac:dyDescent="0.15">
      <c r="A48" s="10"/>
      <c r="B48" s="18" t="str">
        <f t="shared" si="7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/>
      <c r="J48" s="8"/>
      <c r="K48" s="8"/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/>
      <c r="T48" s="8"/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>
        <v>1</v>
      </c>
      <c r="AB48" s="8">
        <v>1</v>
      </c>
      <c r="AC48" s="8">
        <v>1</v>
      </c>
      <c r="AD48" s="8"/>
      <c r="AE48" s="8"/>
      <c r="AF48" s="8"/>
      <c r="AG48" s="8"/>
      <c r="AH48" s="1">
        <f t="shared" si="6"/>
        <v>8</v>
      </c>
      <c r="AI48" s="1"/>
    </row>
    <row r="49" spans="1:35" ht="15.75" customHeight="1" x14ac:dyDescent="0.15">
      <c r="A49" s="21"/>
      <c r="B49" s="18" t="str">
        <f t="shared" si="7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>
        <v>1</v>
      </c>
      <c r="T49" s="8">
        <v>1</v>
      </c>
      <c r="U49" s="8">
        <v>1</v>
      </c>
      <c r="V49" s="8">
        <v>1</v>
      </c>
      <c r="W49" s="8">
        <v>1</v>
      </c>
      <c r="X49" s="8">
        <v>1</v>
      </c>
      <c r="Y49" s="8">
        <v>1</v>
      </c>
      <c r="Z49" s="8">
        <v>1</v>
      </c>
      <c r="AA49" s="8">
        <v>1</v>
      </c>
      <c r="AB49" s="8">
        <v>1</v>
      </c>
      <c r="AC49" s="8">
        <v>1</v>
      </c>
      <c r="AD49" s="8">
        <v>1</v>
      </c>
      <c r="AE49" s="8"/>
      <c r="AF49" s="8"/>
      <c r="AG49" s="8"/>
      <c r="AH49" s="1">
        <f t="shared" si="6"/>
        <v>6</v>
      </c>
      <c r="AI49" s="1"/>
    </row>
    <row r="50" spans="1:35" ht="15.75" customHeight="1" x14ac:dyDescent="0.15">
      <c r="A50" s="10"/>
      <c r="B50" s="18">
        <f t="shared" si="7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6"/>
        <v>0</v>
      </c>
      <c r="AI50" s="1"/>
    </row>
    <row r="51" spans="1:35" ht="15.75" customHeight="1" x14ac:dyDescent="0.15">
      <c r="A51" s="10"/>
      <c r="B51" s="18">
        <f t="shared" si="7"/>
        <v>0</v>
      </c>
      <c r="C51" s="19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6"/>
        <v>0</v>
      </c>
      <c r="AI51" s="1"/>
    </row>
    <row r="52" spans="1:35" ht="15.75" customHeight="1" x14ac:dyDescent="0.15">
      <c r="A52" s="10"/>
      <c r="B52" s="18">
        <f t="shared" si="7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6"/>
        <v>0</v>
      </c>
      <c r="AI52" s="1"/>
    </row>
    <row r="53" spans="1:35" ht="15.75" customHeight="1" x14ac:dyDescent="0.15">
      <c r="A53" s="10"/>
      <c r="B53" s="18" t="str">
        <f t="shared" si="7"/>
        <v>X194</v>
      </c>
      <c r="C53" s="19" t="str">
        <f>IF(ISNA(VLOOKUP(B53,Personal!$A$2:$D$21,2,FALSE)),,VLOOKUP(B53,Personal!$A$2:$D$21,2,FALSE))</f>
        <v>Yeray Romero</v>
      </c>
      <c r="D53" s="19" t="str">
        <f>IF(ISNA(VLOOKUP(B53,Personal!$A$2:$D$23,3,FALSE)),,VLOOKUP(B53,Personal!$A$2:$D$32,3,FALSE))</f>
        <v>Comercial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6"/>
        <v>0</v>
      </c>
      <c r="AI53" s="1"/>
    </row>
    <row r="54" spans="1:35" ht="15.75" customHeight="1" x14ac:dyDescent="0.15">
      <c r="A54" s="10"/>
      <c r="B54" s="18" t="str">
        <f t="shared" si="7"/>
        <v>S78</v>
      </c>
      <c r="C54" s="19" t="str">
        <f>IF(ISNA(VLOOKUP(B54,Personal!$A$2:$D$21,2,FALSE)),,VLOOKUP(B54,Personal!$A$2:$D$21,2,FALSE))</f>
        <v>Julio Cesar Risquez</v>
      </c>
      <c r="D54" s="19" t="str">
        <f>IF(ISNA(VLOOKUP(B54,Personal!$A$2:$D$23,3,FALSE)),,VLOOKUP(B54,Personal!$A$2:$D$32,3,FALSE))</f>
        <v>Area Manager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6"/>
        <v>0</v>
      </c>
      <c r="AI54" s="1"/>
    </row>
    <row r="55" spans="1:35" ht="15.75" customHeight="1" x14ac:dyDescent="0.15">
      <c r="A55" s="10"/>
      <c r="B55" s="18" t="str">
        <f t="shared" si="7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C55" s="59"/>
      <c r="AD55" s="59"/>
      <c r="AE55" s="59"/>
      <c r="AF55" s="60"/>
      <c r="AG55" s="61"/>
      <c r="AH55" s="1">
        <f t="shared" si="6"/>
        <v>0</v>
      </c>
      <c r="AI55" s="1"/>
    </row>
    <row r="56" spans="1:35" ht="15.75" customHeight="1" x14ac:dyDescent="0.15">
      <c r="A56" s="10"/>
      <c r="B56" s="18" t="str">
        <f t="shared" si="7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 t="s">
        <v>21</v>
      </c>
      <c r="F56" s="59"/>
      <c r="G56" s="59"/>
      <c r="H56" s="59"/>
      <c r="AC56" s="8"/>
      <c r="AD56" s="8"/>
      <c r="AE56" s="59"/>
      <c r="AF56" s="60"/>
      <c r="AG56" s="61"/>
      <c r="AH56" s="1">
        <f t="shared" si="6"/>
        <v>0</v>
      </c>
      <c r="AI56" s="1"/>
    </row>
    <row r="57" spans="1:35" ht="15.75" customHeight="1" x14ac:dyDescent="0.15">
      <c r="A57" s="10"/>
      <c r="B57" s="18" t="str">
        <f t="shared" si="7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 t="s">
        <v>9</v>
      </c>
      <c r="R57" s="8" t="s">
        <v>9</v>
      </c>
      <c r="S57" s="8"/>
      <c r="T57" s="8"/>
      <c r="U57" s="8"/>
      <c r="V57" s="8"/>
      <c r="W57" s="8" t="s">
        <v>9</v>
      </c>
      <c r="X57" s="8" t="s">
        <v>9</v>
      </c>
      <c r="Y57" s="8" t="s">
        <v>9</v>
      </c>
      <c r="Z57" s="8" t="s">
        <v>9</v>
      </c>
      <c r="AA57" s="8" t="s">
        <v>9</v>
      </c>
      <c r="AB57" s="8" t="s">
        <v>9</v>
      </c>
      <c r="AC57" s="8"/>
      <c r="AD57" s="8"/>
      <c r="AE57" s="59"/>
      <c r="AF57" s="60"/>
      <c r="AG57" s="61"/>
      <c r="AH57" s="1">
        <f t="shared" si="6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8">SUM(E42:E57)</f>
        <v>0</v>
      </c>
      <c r="F58" s="23">
        <f t="shared" si="8"/>
        <v>0</v>
      </c>
      <c r="G58" s="23">
        <f t="shared" si="8"/>
        <v>0</v>
      </c>
      <c r="H58" s="23">
        <f t="shared" si="8"/>
        <v>2</v>
      </c>
      <c r="I58" s="23">
        <f t="shared" si="8"/>
        <v>2</v>
      </c>
      <c r="J58" s="23">
        <f t="shared" si="8"/>
        <v>2</v>
      </c>
      <c r="K58" s="23">
        <f t="shared" si="8"/>
        <v>3</v>
      </c>
      <c r="L58" s="23">
        <f t="shared" si="8"/>
        <v>4</v>
      </c>
      <c r="M58" s="23">
        <f t="shared" si="8"/>
        <v>4</v>
      </c>
      <c r="N58" s="23">
        <f t="shared" si="8"/>
        <v>4</v>
      </c>
      <c r="O58" s="23">
        <f t="shared" si="8"/>
        <v>4</v>
      </c>
      <c r="P58" s="23">
        <f t="shared" si="8"/>
        <v>4</v>
      </c>
      <c r="Q58" s="23">
        <f t="shared" si="8"/>
        <v>4</v>
      </c>
      <c r="R58" s="23">
        <f t="shared" si="8"/>
        <v>4</v>
      </c>
      <c r="S58" s="23">
        <f t="shared" si="8"/>
        <v>4</v>
      </c>
      <c r="T58" s="23">
        <f t="shared" si="8"/>
        <v>3</v>
      </c>
      <c r="U58" s="23">
        <f t="shared" si="8"/>
        <v>4</v>
      </c>
      <c r="V58" s="23">
        <f t="shared" si="8"/>
        <v>4</v>
      </c>
      <c r="W58" s="23">
        <f t="shared" si="8"/>
        <v>5</v>
      </c>
      <c r="X58" s="23">
        <f t="shared" si="8"/>
        <v>5</v>
      </c>
      <c r="Y58" s="23">
        <f t="shared" si="8"/>
        <v>5</v>
      </c>
      <c r="Z58" s="23">
        <f t="shared" si="8"/>
        <v>5</v>
      </c>
      <c r="AA58" s="23">
        <f t="shared" si="8"/>
        <v>5</v>
      </c>
      <c r="AB58" s="23">
        <f t="shared" si="8"/>
        <v>5</v>
      </c>
      <c r="AC58" s="23">
        <f t="shared" si="8"/>
        <v>4</v>
      </c>
      <c r="AD58" s="23">
        <f t="shared" si="8"/>
        <v>3</v>
      </c>
      <c r="AE58" s="23">
        <f t="shared" si="8"/>
        <v>0</v>
      </c>
      <c r="AF58" s="23">
        <f t="shared" si="8"/>
        <v>0</v>
      </c>
      <c r="AG58" s="24">
        <f t="shared" si="8"/>
        <v>0</v>
      </c>
      <c r="AH58" s="1">
        <f t="shared" si="8"/>
        <v>44.5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45330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>
        <v>1</v>
      </c>
      <c r="T61" s="8">
        <v>1</v>
      </c>
      <c r="U61" s="8">
        <v>1</v>
      </c>
      <c r="V61" s="8">
        <v>1</v>
      </c>
      <c r="W61" s="8">
        <v>1</v>
      </c>
      <c r="X61" s="8">
        <v>1</v>
      </c>
      <c r="Y61" s="8">
        <v>1</v>
      </c>
      <c r="Z61" s="8">
        <v>1</v>
      </c>
      <c r="AA61" s="8">
        <v>1</v>
      </c>
      <c r="AB61" s="8">
        <v>1</v>
      </c>
      <c r="AC61" s="8">
        <v>1</v>
      </c>
      <c r="AD61" s="8">
        <v>1</v>
      </c>
      <c r="AE61" s="8"/>
      <c r="AF61" s="8"/>
      <c r="AG61" s="8"/>
      <c r="AH61" s="1">
        <f t="shared" ref="AH61:AH76" si="9">SUM(E61:AG61)/2</f>
        <v>6</v>
      </c>
      <c r="AI61" s="1"/>
    </row>
    <row r="62" spans="1:35" ht="15.75" customHeight="1" x14ac:dyDescent="0.15">
      <c r="A62" s="10"/>
      <c r="B62" s="18" t="str">
        <f t="shared" ref="B62:B76" si="10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>
        <v>1</v>
      </c>
      <c r="I62" s="8">
        <v>1</v>
      </c>
      <c r="J62" s="8">
        <v>1</v>
      </c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>
        <v>1</v>
      </c>
      <c r="R62" s="8">
        <v>1</v>
      </c>
      <c r="S62" s="8">
        <v>1</v>
      </c>
      <c r="T62" s="8">
        <v>1</v>
      </c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1">
        <f t="shared" si="9"/>
        <v>6.5</v>
      </c>
      <c r="AI62" s="1"/>
    </row>
    <row r="63" spans="1:35" ht="15.75" customHeight="1" x14ac:dyDescent="0.15">
      <c r="A63" s="10"/>
      <c r="B63" s="18" t="str">
        <f t="shared" si="10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/>
      <c r="J63" s="8"/>
      <c r="K63" s="8">
        <v>1</v>
      </c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>
        <v>1</v>
      </c>
      <c r="R63" s="8">
        <v>1</v>
      </c>
      <c r="S63" s="8"/>
      <c r="T63" s="8"/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/>
      <c r="AD63" s="8"/>
      <c r="AE63" s="8"/>
      <c r="AF63" s="8"/>
      <c r="AG63" s="8"/>
      <c r="AH63" s="1">
        <f t="shared" si="9"/>
        <v>8</v>
      </c>
      <c r="AI63" s="1"/>
    </row>
    <row r="64" spans="1:35" ht="15.75" customHeight="1" x14ac:dyDescent="0.15">
      <c r="A64" s="10"/>
      <c r="B64" s="18" t="str">
        <f t="shared" si="10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9"/>
        <v>4</v>
      </c>
      <c r="AI64" s="1"/>
    </row>
    <row r="65" spans="1:35" ht="15.75" customHeight="1" x14ac:dyDescent="0.15">
      <c r="A65" s="10"/>
      <c r="B65" s="18" t="str">
        <f t="shared" si="10"/>
        <v>X212</v>
      </c>
      <c r="C65" s="19" t="str">
        <f>IF(ISNA(VLOOKUP(B65,Personal!$A$2:$D$21,2,FALSE)),,VLOOKUP(B65,Personal!$A$2:$D$21,2,FALSE))</f>
        <v>Gustavo Diaz</v>
      </c>
      <c r="D65" s="19" t="s">
        <v>96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>
        <v>1</v>
      </c>
      <c r="T65" s="8">
        <v>1</v>
      </c>
      <c r="U65" s="8">
        <v>1</v>
      </c>
      <c r="V65" s="8">
        <v>1</v>
      </c>
      <c r="W65" s="8">
        <v>1</v>
      </c>
      <c r="X65" s="8">
        <v>1</v>
      </c>
      <c r="Y65" s="8">
        <v>1</v>
      </c>
      <c r="Z65" s="8">
        <v>1</v>
      </c>
      <c r="AA65" s="8">
        <v>1</v>
      </c>
      <c r="AB65" s="8">
        <v>1</v>
      </c>
      <c r="AC65" s="8">
        <v>1</v>
      </c>
      <c r="AD65" s="8">
        <v>1</v>
      </c>
      <c r="AE65" s="8"/>
      <c r="AF65" s="8"/>
      <c r="AG65" s="8"/>
      <c r="AH65" s="1">
        <f t="shared" si="9"/>
        <v>6</v>
      </c>
      <c r="AI65" s="1"/>
    </row>
    <row r="66" spans="1:35" ht="15.75" customHeight="1" x14ac:dyDescent="0.15">
      <c r="A66" s="10"/>
      <c r="B66" s="18" t="str">
        <f t="shared" si="10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>
        <v>1</v>
      </c>
      <c r="I66" s="8">
        <v>1</v>
      </c>
      <c r="J66" s="8">
        <v>1</v>
      </c>
      <c r="K66" s="8">
        <v>1</v>
      </c>
      <c r="L66" s="8">
        <v>1</v>
      </c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>
        <v>1</v>
      </c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9"/>
        <v>6</v>
      </c>
      <c r="AI66" s="1"/>
    </row>
    <row r="67" spans="1:35" ht="15.75" customHeight="1" x14ac:dyDescent="0.15">
      <c r="A67" s="10"/>
      <c r="B67" s="18" t="str">
        <f t="shared" si="10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>
        <v>1</v>
      </c>
      <c r="J67" s="8">
        <v>1</v>
      </c>
      <c r="K67" s="8">
        <v>1</v>
      </c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>
        <v>1</v>
      </c>
      <c r="S67" s="8"/>
      <c r="T67" s="8"/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/>
      <c r="AB67" s="8"/>
      <c r="AC67" s="8"/>
      <c r="AD67" s="8"/>
      <c r="AE67" s="8"/>
      <c r="AF67" s="8"/>
      <c r="AG67" s="8"/>
      <c r="AH67" s="1">
        <f t="shared" si="9"/>
        <v>8</v>
      </c>
      <c r="AI67" s="1"/>
    </row>
    <row r="68" spans="1:35" ht="15.75" customHeight="1" x14ac:dyDescent="0.15">
      <c r="A68" s="21"/>
      <c r="B68" s="18" t="str">
        <f t="shared" si="10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 t="s">
        <v>7</v>
      </c>
      <c r="J68" s="8" t="s">
        <v>7</v>
      </c>
      <c r="K68" s="8" t="s">
        <v>7</v>
      </c>
      <c r="L68" s="8" t="s">
        <v>7</v>
      </c>
      <c r="M68" s="8" t="s">
        <v>7</v>
      </c>
      <c r="N68" s="8" t="s">
        <v>7</v>
      </c>
      <c r="O68" s="8" t="s">
        <v>7</v>
      </c>
      <c r="P68" s="8" t="s">
        <v>7</v>
      </c>
      <c r="Q68" s="8" t="s">
        <v>7</v>
      </c>
      <c r="R68" s="8" t="s">
        <v>7</v>
      </c>
      <c r="S68" s="8" t="s">
        <v>7</v>
      </c>
      <c r="T68" s="8" t="s">
        <v>7</v>
      </c>
      <c r="U68" s="8" t="s">
        <v>7</v>
      </c>
      <c r="V68" s="8" t="s">
        <v>7</v>
      </c>
      <c r="W68" s="8" t="s">
        <v>7</v>
      </c>
      <c r="X68" s="8" t="s">
        <v>7</v>
      </c>
      <c r="Y68" s="8" t="s">
        <v>7</v>
      </c>
      <c r="Z68" s="8" t="s">
        <v>7</v>
      </c>
      <c r="AA68" s="8" t="s">
        <v>7</v>
      </c>
      <c r="AB68" s="8" t="s">
        <v>7</v>
      </c>
      <c r="AC68" s="8" t="s">
        <v>7</v>
      </c>
      <c r="AD68" s="8" t="s">
        <v>7</v>
      </c>
      <c r="AE68" s="8"/>
      <c r="AF68" s="8"/>
      <c r="AG68" s="8"/>
      <c r="AH68" s="1">
        <f t="shared" si="9"/>
        <v>0</v>
      </c>
      <c r="AI68" s="1"/>
    </row>
    <row r="69" spans="1:35" ht="15.75" customHeight="1" x14ac:dyDescent="0.15">
      <c r="A69" s="10"/>
      <c r="B69" s="18">
        <f t="shared" si="10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9"/>
        <v>0</v>
      </c>
      <c r="AI69" s="1"/>
    </row>
    <row r="70" spans="1:35" ht="15.75" customHeight="1" x14ac:dyDescent="0.15">
      <c r="A70" s="10"/>
      <c r="B70" s="18">
        <f t="shared" si="10"/>
        <v>0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9"/>
        <v>0</v>
      </c>
      <c r="AI70" s="1"/>
    </row>
    <row r="71" spans="1:35" ht="15.75" customHeight="1" x14ac:dyDescent="0.15">
      <c r="A71" s="10"/>
      <c r="B71" s="18">
        <f t="shared" si="10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9"/>
        <v>0</v>
      </c>
      <c r="AI71" s="1"/>
    </row>
    <row r="72" spans="1:35" ht="15.75" customHeight="1" x14ac:dyDescent="0.15">
      <c r="A72" s="10"/>
      <c r="B72" s="18" t="str">
        <f t="shared" si="10"/>
        <v>X194</v>
      </c>
      <c r="C72" s="19" t="str">
        <f>IF(ISNA(VLOOKUP(B72,Personal!$A$2:$D$21,2,FALSE)),,VLOOKUP(B72,Personal!$A$2:$D$21,2,FALSE))</f>
        <v>Yeray Romero</v>
      </c>
      <c r="D72" s="19" t="str">
        <f>IF(ISNA(VLOOKUP(B72,Personal!$A$2:$D$23,3,FALSE)),,VLOOKUP(B72,Personal!$A$2:$D$32,3,FALSE))</f>
        <v>Comercial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9"/>
        <v>0</v>
      </c>
      <c r="AI72" s="1"/>
    </row>
    <row r="73" spans="1:35" ht="15.75" customHeight="1" x14ac:dyDescent="0.15">
      <c r="A73" s="10"/>
      <c r="B73" s="18" t="str">
        <f t="shared" si="10"/>
        <v>S78</v>
      </c>
      <c r="C73" s="19" t="str">
        <f>IF(ISNA(VLOOKUP(B73,Personal!$A$2:$D$21,2,FALSE)),,VLOOKUP(B73,Personal!$A$2:$D$21,2,FALSE))</f>
        <v>Julio Cesar Risquez</v>
      </c>
      <c r="D73" s="19" t="str">
        <f>IF(ISNA(VLOOKUP(B73,Personal!$A$2:$D$23,3,FALSE)),,VLOOKUP(B73,Personal!$A$2:$D$32,3,FALSE))</f>
        <v>Area Manager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9"/>
        <v>0</v>
      </c>
      <c r="AI73" s="1"/>
    </row>
    <row r="74" spans="1:35" ht="15.75" customHeight="1" x14ac:dyDescent="0.15">
      <c r="A74" s="10"/>
      <c r="B74" s="18" t="str">
        <f t="shared" si="10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9"/>
        <v>0</v>
      </c>
      <c r="AI74" s="1"/>
    </row>
    <row r="75" spans="1:35" ht="15.75" customHeight="1" x14ac:dyDescent="0.15">
      <c r="A75" s="10"/>
      <c r="B75" s="18" t="str">
        <f t="shared" si="10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8"/>
      <c r="AD75" s="8"/>
      <c r="AE75" s="59"/>
      <c r="AF75" s="60"/>
      <c r="AG75" s="61"/>
      <c r="AH75" s="1">
        <f t="shared" si="9"/>
        <v>0</v>
      </c>
      <c r="AI75" s="1"/>
    </row>
    <row r="76" spans="1:35" ht="15.75" customHeight="1" x14ac:dyDescent="0.15">
      <c r="A76" s="10"/>
      <c r="B76" s="18" t="str">
        <f t="shared" si="10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8"/>
      <c r="AD76" s="8"/>
      <c r="AE76" s="59"/>
      <c r="AF76" s="60"/>
      <c r="AG76" s="61"/>
      <c r="AH76" s="1">
        <f t="shared" si="9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1">SUM(E61:E76)</f>
        <v>0</v>
      </c>
      <c r="F77" s="23">
        <f t="shared" si="11"/>
        <v>0</v>
      </c>
      <c r="G77" s="23">
        <f t="shared" si="11"/>
        <v>0</v>
      </c>
      <c r="H77" s="23">
        <f t="shared" si="11"/>
        <v>2</v>
      </c>
      <c r="I77" s="23">
        <f t="shared" si="11"/>
        <v>3</v>
      </c>
      <c r="J77" s="23">
        <f t="shared" si="11"/>
        <v>3</v>
      </c>
      <c r="K77" s="23">
        <f t="shared" si="11"/>
        <v>4</v>
      </c>
      <c r="L77" s="23">
        <f t="shared" si="11"/>
        <v>4</v>
      </c>
      <c r="M77" s="23">
        <f t="shared" si="11"/>
        <v>4</v>
      </c>
      <c r="N77" s="23">
        <f t="shared" si="11"/>
        <v>4</v>
      </c>
      <c r="O77" s="23">
        <f t="shared" si="11"/>
        <v>4</v>
      </c>
      <c r="P77" s="23">
        <f t="shared" si="11"/>
        <v>4</v>
      </c>
      <c r="Q77" s="23">
        <f t="shared" si="11"/>
        <v>4</v>
      </c>
      <c r="R77" s="23">
        <f t="shared" si="11"/>
        <v>4</v>
      </c>
      <c r="S77" s="23">
        <f t="shared" si="11"/>
        <v>4</v>
      </c>
      <c r="T77" s="23">
        <f t="shared" si="11"/>
        <v>3</v>
      </c>
      <c r="U77" s="23">
        <f t="shared" si="11"/>
        <v>4</v>
      </c>
      <c r="V77" s="23">
        <f t="shared" si="11"/>
        <v>4</v>
      </c>
      <c r="W77" s="23">
        <f t="shared" si="11"/>
        <v>5</v>
      </c>
      <c r="X77" s="23">
        <f t="shared" si="11"/>
        <v>5</v>
      </c>
      <c r="Y77" s="23">
        <f t="shared" si="11"/>
        <v>5</v>
      </c>
      <c r="Z77" s="23">
        <f t="shared" si="11"/>
        <v>5</v>
      </c>
      <c r="AA77" s="23">
        <f t="shared" si="11"/>
        <v>4</v>
      </c>
      <c r="AB77" s="23">
        <f t="shared" si="11"/>
        <v>4</v>
      </c>
      <c r="AC77" s="23">
        <f t="shared" si="11"/>
        <v>3</v>
      </c>
      <c r="AD77" s="23">
        <f t="shared" si="11"/>
        <v>3</v>
      </c>
      <c r="AE77" s="23">
        <f t="shared" si="11"/>
        <v>0</v>
      </c>
      <c r="AF77" s="23">
        <f t="shared" si="11"/>
        <v>0</v>
      </c>
      <c r="AG77" s="24">
        <f t="shared" si="11"/>
        <v>0</v>
      </c>
      <c r="AH77" s="1">
        <f t="shared" si="11"/>
        <v>44.5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45331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>
        <v>1</v>
      </c>
      <c r="J80" s="8">
        <v>1</v>
      </c>
      <c r="K80" s="8">
        <v>1</v>
      </c>
      <c r="L80" s="8">
        <v>1</v>
      </c>
      <c r="M80" s="8">
        <v>1</v>
      </c>
      <c r="N80" s="8">
        <v>1</v>
      </c>
      <c r="O80" s="8">
        <v>1</v>
      </c>
      <c r="P80" s="8">
        <v>1</v>
      </c>
      <c r="Q80" s="8">
        <v>1</v>
      </c>
      <c r="R80" s="8">
        <v>1</v>
      </c>
      <c r="S80" s="8">
        <v>1</v>
      </c>
      <c r="T80" s="8">
        <v>1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2">SUM(E80:AG80)/2</f>
        <v>6</v>
      </c>
      <c r="AI80" s="1"/>
    </row>
    <row r="81" spans="1:35" ht="15.75" customHeight="1" x14ac:dyDescent="0.15">
      <c r="A81" s="10"/>
      <c r="B81" s="18" t="str">
        <f t="shared" ref="B81:B95" si="13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>
        <v>1</v>
      </c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>
        <v>1</v>
      </c>
      <c r="R81" s="8">
        <v>1</v>
      </c>
      <c r="S81" s="8">
        <v>1</v>
      </c>
      <c r="T81" s="8">
        <v>1</v>
      </c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1">
        <f t="shared" si="12"/>
        <v>6.5</v>
      </c>
      <c r="AI81" s="1"/>
    </row>
    <row r="82" spans="1:35" ht="15.75" customHeight="1" x14ac:dyDescent="0.15">
      <c r="A82" s="10"/>
      <c r="B82" s="18" t="str">
        <f t="shared" si="13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/>
      <c r="J82" s="8"/>
      <c r="K82" s="8"/>
      <c r="L82" s="8"/>
      <c r="M82" s="8">
        <v>1</v>
      </c>
      <c r="N82" s="8">
        <v>1</v>
      </c>
      <c r="O82" s="8">
        <v>1</v>
      </c>
      <c r="P82" s="8">
        <v>1</v>
      </c>
      <c r="Q82" s="8">
        <v>1</v>
      </c>
      <c r="R82" s="8">
        <v>1</v>
      </c>
      <c r="S82" s="8"/>
      <c r="T82" s="8"/>
      <c r="U82" s="8">
        <v>1</v>
      </c>
      <c r="V82" s="8">
        <v>1</v>
      </c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>
        <v>1</v>
      </c>
      <c r="AD82" s="8">
        <v>1</v>
      </c>
      <c r="AE82" s="8"/>
      <c r="AF82" s="8"/>
      <c r="AG82" s="8"/>
      <c r="AH82" s="1">
        <f t="shared" si="12"/>
        <v>8</v>
      </c>
      <c r="AI82" s="1"/>
    </row>
    <row r="83" spans="1:35" ht="15.75" customHeight="1" x14ac:dyDescent="0.15">
      <c r="A83" s="10"/>
      <c r="B83" s="18" t="str">
        <f t="shared" si="13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 t="s">
        <v>7</v>
      </c>
      <c r="J83" s="8" t="s">
        <v>7</v>
      </c>
      <c r="K83" s="8" t="s">
        <v>7</v>
      </c>
      <c r="L83" s="8" t="s">
        <v>7</v>
      </c>
      <c r="M83" s="8" t="s">
        <v>7</v>
      </c>
      <c r="N83" s="8" t="s">
        <v>7</v>
      </c>
      <c r="O83" s="8" t="s">
        <v>7</v>
      </c>
      <c r="P83" s="8" t="s">
        <v>7</v>
      </c>
      <c r="Q83" s="8" t="s">
        <v>7</v>
      </c>
      <c r="R83" s="8" t="s">
        <v>7</v>
      </c>
      <c r="S83" s="8" t="s">
        <v>7</v>
      </c>
      <c r="T83" s="8" t="s">
        <v>7</v>
      </c>
      <c r="U83" s="8" t="s">
        <v>7</v>
      </c>
      <c r="V83" s="8" t="s">
        <v>7</v>
      </c>
      <c r="W83" s="8" t="s">
        <v>7</v>
      </c>
      <c r="X83" s="8" t="s">
        <v>7</v>
      </c>
      <c r="Y83" s="8" t="s">
        <v>7</v>
      </c>
      <c r="Z83" s="8" t="s">
        <v>7</v>
      </c>
      <c r="AA83" s="8" t="s">
        <v>7</v>
      </c>
      <c r="AB83" s="8" t="s">
        <v>7</v>
      </c>
      <c r="AC83" s="8" t="s">
        <v>7</v>
      </c>
      <c r="AD83" s="8" t="s">
        <v>7</v>
      </c>
      <c r="AE83" s="8"/>
      <c r="AF83" s="8"/>
      <c r="AG83" s="8"/>
      <c r="AH83" s="1">
        <f t="shared" si="12"/>
        <v>0</v>
      </c>
      <c r="AI83" s="1"/>
    </row>
    <row r="84" spans="1:35" ht="15.75" customHeight="1" x14ac:dyDescent="0.15">
      <c r="A84" s="10"/>
      <c r="B84" s="18" t="str">
        <f t="shared" si="13"/>
        <v>X212</v>
      </c>
      <c r="C84" s="19" t="str">
        <f>IF(ISNA(VLOOKUP(B84,Personal!$A$2:$D$21,2,FALSE)),,VLOOKUP(B84,Personal!$A$2:$D$21,2,FALSE))</f>
        <v>Gustavo Diaz</v>
      </c>
      <c r="D84" s="19" t="s">
        <v>96</v>
      </c>
      <c r="E84" s="8">
        <v>1</v>
      </c>
      <c r="F84" s="8">
        <v>1</v>
      </c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2"/>
        <v>6</v>
      </c>
      <c r="AI84" s="1"/>
    </row>
    <row r="85" spans="1:35" ht="15.75" customHeight="1" x14ac:dyDescent="0.15">
      <c r="A85" s="10"/>
      <c r="B85" s="18" t="str">
        <f t="shared" si="13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>
        <v>1</v>
      </c>
      <c r="T85" s="8">
        <v>1</v>
      </c>
      <c r="U85" s="8">
        <v>1</v>
      </c>
      <c r="V85" s="8">
        <v>1</v>
      </c>
      <c r="W85" s="8">
        <v>1</v>
      </c>
      <c r="X85" s="8">
        <v>1</v>
      </c>
      <c r="Y85" s="8">
        <v>1</v>
      </c>
      <c r="Z85" s="8">
        <v>1</v>
      </c>
      <c r="AA85" s="8">
        <v>1</v>
      </c>
      <c r="AB85" s="8">
        <v>1</v>
      </c>
      <c r="AC85" s="8">
        <v>1</v>
      </c>
      <c r="AD85" s="8">
        <v>1</v>
      </c>
      <c r="AE85" s="8"/>
      <c r="AF85" s="8"/>
      <c r="AG85" s="8"/>
      <c r="AH85" s="1">
        <f t="shared" si="12"/>
        <v>6</v>
      </c>
      <c r="AI85" s="1"/>
    </row>
    <row r="86" spans="1:35" ht="15.75" customHeight="1" x14ac:dyDescent="0.15">
      <c r="A86" s="10"/>
      <c r="B86" s="18" t="str">
        <f t="shared" si="13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>
        <v>1</v>
      </c>
      <c r="L86" s="8">
        <v>1</v>
      </c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E86" s="8"/>
      <c r="AF86" s="8"/>
      <c r="AG86" s="8"/>
      <c r="AH86" s="1">
        <f t="shared" si="12"/>
        <v>8</v>
      </c>
      <c r="AI86" s="1"/>
    </row>
    <row r="87" spans="1:35" ht="15.75" customHeight="1" x14ac:dyDescent="0.15">
      <c r="A87" s="21"/>
      <c r="B87" s="18" t="str">
        <f t="shared" si="13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>
        <v>1</v>
      </c>
      <c r="T87" s="8">
        <v>1</v>
      </c>
      <c r="U87" s="8">
        <v>1</v>
      </c>
      <c r="V87" s="8">
        <v>1</v>
      </c>
      <c r="W87" s="8">
        <v>1</v>
      </c>
      <c r="X87" s="8">
        <v>1</v>
      </c>
      <c r="Y87" s="8">
        <v>1</v>
      </c>
      <c r="Z87" s="8">
        <v>1</v>
      </c>
      <c r="AA87" s="8">
        <v>1</v>
      </c>
      <c r="AB87" s="8">
        <v>1</v>
      </c>
      <c r="AC87" s="8">
        <v>1</v>
      </c>
      <c r="AD87" s="8">
        <v>1</v>
      </c>
      <c r="AE87" s="8"/>
      <c r="AF87" s="8"/>
      <c r="AG87" s="8"/>
      <c r="AH87" s="1">
        <f t="shared" si="12"/>
        <v>6</v>
      </c>
      <c r="AI87" s="1"/>
    </row>
    <row r="88" spans="1:35" ht="17.25" customHeight="1" x14ac:dyDescent="0.15">
      <c r="A88" s="10"/>
      <c r="B88" s="18">
        <f t="shared" si="13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2"/>
        <v>0</v>
      </c>
      <c r="AI88" s="1"/>
    </row>
    <row r="89" spans="1:35" ht="15.75" customHeight="1" x14ac:dyDescent="0.15">
      <c r="A89" s="10"/>
      <c r="B89" s="18">
        <f t="shared" si="13"/>
        <v>0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2"/>
        <v>0</v>
      </c>
      <c r="AI89" s="1"/>
    </row>
    <row r="90" spans="1:35" ht="15.75" customHeight="1" x14ac:dyDescent="0.15">
      <c r="A90" s="10"/>
      <c r="B90" s="18">
        <f t="shared" si="13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2"/>
        <v>0</v>
      </c>
      <c r="AI90" s="1"/>
    </row>
    <row r="91" spans="1:35" ht="15.75" customHeight="1" x14ac:dyDescent="0.15">
      <c r="A91" s="10"/>
      <c r="B91" s="18" t="str">
        <f t="shared" si="13"/>
        <v>X194</v>
      </c>
      <c r="C91" s="19" t="str">
        <f>IF(ISNA(VLOOKUP(B91,Personal!$A$2:$D$21,2,FALSE)),,VLOOKUP(B91,Personal!$A$2:$D$21,2,FALSE))</f>
        <v>Yeray Romero</v>
      </c>
      <c r="D91" s="19" t="str">
        <f>IF(ISNA(VLOOKUP(B91,Personal!$A$2:$D$23,3,FALSE)),,VLOOKUP(B91,Personal!$A$2:$D$32,3,FALSE))</f>
        <v>Comercial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2"/>
        <v>0</v>
      </c>
      <c r="AI91" s="1"/>
    </row>
    <row r="92" spans="1:35" ht="15.75" customHeight="1" x14ac:dyDescent="0.15">
      <c r="A92" s="10"/>
      <c r="B92" s="18" t="str">
        <f t="shared" si="13"/>
        <v>S78</v>
      </c>
      <c r="C92" s="19" t="str">
        <f>IF(ISNA(VLOOKUP(B92,Personal!$A$2:$D$21,2,FALSE)),,VLOOKUP(B92,Personal!$A$2:$D$21,2,FALSE))</f>
        <v>Julio Cesar Risquez</v>
      </c>
      <c r="D92" s="19" t="str">
        <f>IF(ISNA(VLOOKUP(B92,Personal!$A$2:$D$23,3,FALSE)),,VLOOKUP(B92,Personal!$A$2:$D$32,3,FALSE))</f>
        <v>Area Manager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2"/>
        <v>0</v>
      </c>
      <c r="AI92" s="1"/>
    </row>
    <row r="93" spans="1:35" ht="15.75" customHeight="1" x14ac:dyDescent="0.15">
      <c r="A93" s="10"/>
      <c r="B93" s="18" t="str">
        <f t="shared" si="13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/>
      <c r="R93" s="8"/>
      <c r="S93" s="8" t="s">
        <v>9</v>
      </c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/>
      <c r="AB93" s="59"/>
      <c r="AC93" s="59"/>
      <c r="AD93" s="59"/>
      <c r="AE93" s="59"/>
      <c r="AF93" s="60"/>
      <c r="AG93" s="61"/>
      <c r="AH93" s="1">
        <f t="shared" si="12"/>
        <v>0</v>
      </c>
      <c r="AI93" s="1"/>
    </row>
    <row r="94" spans="1:35" ht="15.75" customHeight="1" x14ac:dyDescent="0.15">
      <c r="A94" s="10"/>
      <c r="B94" s="18" t="str">
        <f t="shared" si="13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8"/>
      <c r="AD94" s="8"/>
      <c r="AE94" s="59"/>
      <c r="AF94" s="60"/>
      <c r="AG94" s="61"/>
      <c r="AH94" s="1">
        <f t="shared" si="12"/>
        <v>0</v>
      </c>
      <c r="AI94" s="1"/>
    </row>
    <row r="95" spans="1:35" ht="15.75" customHeight="1" x14ac:dyDescent="0.15">
      <c r="A95" s="10"/>
      <c r="B95" s="18" t="str">
        <f t="shared" si="13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8"/>
      <c r="AD95" s="8"/>
      <c r="AE95" s="59"/>
      <c r="AF95" s="60"/>
      <c r="AG95" s="61"/>
      <c r="AH95" s="1">
        <f t="shared" si="12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4">SUM(E80:E95)</f>
        <v>1</v>
      </c>
      <c r="F96" s="23">
        <f t="shared" si="14"/>
        <v>1</v>
      </c>
      <c r="G96" s="23">
        <f t="shared" si="14"/>
        <v>1</v>
      </c>
      <c r="H96" s="23">
        <f t="shared" si="14"/>
        <v>2</v>
      </c>
      <c r="I96" s="23">
        <f t="shared" si="14"/>
        <v>3</v>
      </c>
      <c r="J96" s="23">
        <f t="shared" si="14"/>
        <v>3</v>
      </c>
      <c r="K96" s="23">
        <f t="shared" si="14"/>
        <v>4</v>
      </c>
      <c r="L96" s="23">
        <f t="shared" si="14"/>
        <v>4</v>
      </c>
      <c r="M96" s="23">
        <f t="shared" si="14"/>
        <v>5</v>
      </c>
      <c r="N96" s="23">
        <f t="shared" si="14"/>
        <v>5</v>
      </c>
      <c r="O96" s="23">
        <f t="shared" si="14"/>
        <v>5</v>
      </c>
      <c r="P96" s="23">
        <f t="shared" si="14"/>
        <v>5</v>
      </c>
      <c r="Q96" s="23">
        <f t="shared" si="14"/>
        <v>4</v>
      </c>
      <c r="R96" s="23">
        <f t="shared" si="14"/>
        <v>4</v>
      </c>
      <c r="S96" s="23">
        <f t="shared" si="14"/>
        <v>4</v>
      </c>
      <c r="T96" s="23">
        <f t="shared" si="14"/>
        <v>4</v>
      </c>
      <c r="U96" s="23">
        <f t="shared" si="14"/>
        <v>4</v>
      </c>
      <c r="V96" s="23">
        <f t="shared" si="14"/>
        <v>4</v>
      </c>
      <c r="W96" s="23">
        <f t="shared" si="14"/>
        <v>4</v>
      </c>
      <c r="X96" s="23">
        <f t="shared" si="14"/>
        <v>4</v>
      </c>
      <c r="Y96" s="23">
        <f t="shared" si="14"/>
        <v>4</v>
      </c>
      <c r="Z96" s="23">
        <f t="shared" si="14"/>
        <v>4</v>
      </c>
      <c r="AA96" s="23">
        <f t="shared" si="14"/>
        <v>4</v>
      </c>
      <c r="AB96" s="23">
        <f t="shared" si="14"/>
        <v>4</v>
      </c>
      <c r="AC96" s="23">
        <f t="shared" si="14"/>
        <v>3</v>
      </c>
      <c r="AD96" s="23">
        <f t="shared" si="14"/>
        <v>3</v>
      </c>
      <c r="AE96" s="23">
        <f t="shared" si="14"/>
        <v>0</v>
      </c>
      <c r="AF96" s="23">
        <f t="shared" si="14"/>
        <v>0</v>
      </c>
      <c r="AG96" s="24">
        <f t="shared" si="14"/>
        <v>0</v>
      </c>
      <c r="AH96" s="1">
        <f t="shared" si="14"/>
        <v>46.5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45332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>
        <v>1</v>
      </c>
      <c r="T99" s="8">
        <v>1</v>
      </c>
      <c r="U99" s="8">
        <v>1</v>
      </c>
      <c r="V99" s="8">
        <v>1</v>
      </c>
      <c r="W99" s="8">
        <v>1</v>
      </c>
      <c r="X99" s="8">
        <v>1</v>
      </c>
      <c r="Y99" s="8">
        <v>1</v>
      </c>
      <c r="Z99" s="8">
        <v>1</v>
      </c>
      <c r="AA99" s="8">
        <v>1</v>
      </c>
      <c r="AB99" s="8">
        <v>1</v>
      </c>
      <c r="AC99" s="8">
        <v>1</v>
      </c>
      <c r="AD99" s="8">
        <v>1</v>
      </c>
      <c r="AE99" s="8"/>
      <c r="AF99" s="8"/>
      <c r="AG99" s="8"/>
      <c r="AH99" s="1">
        <f t="shared" ref="AH99:AH114" si="15">SUM(E99:AG99)/2</f>
        <v>6</v>
      </c>
      <c r="AI99" s="1"/>
    </row>
    <row r="100" spans="1:35" ht="15.75" customHeight="1" x14ac:dyDescent="0.15">
      <c r="A100" s="10"/>
      <c r="B100" s="18" t="str">
        <f t="shared" ref="B100:B114" si="16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>
        <v>1</v>
      </c>
      <c r="I100" s="8">
        <v>1</v>
      </c>
      <c r="J100" s="8">
        <v>1</v>
      </c>
      <c r="K100" s="8">
        <v>1</v>
      </c>
      <c r="L100" s="8">
        <v>1</v>
      </c>
      <c r="M100" s="8">
        <v>1</v>
      </c>
      <c r="N100" s="8">
        <v>1</v>
      </c>
      <c r="O100" s="8">
        <v>1</v>
      </c>
      <c r="P100" s="8">
        <v>1</v>
      </c>
      <c r="Q100" s="8">
        <v>1</v>
      </c>
      <c r="R100" s="8">
        <v>1</v>
      </c>
      <c r="S100" s="8">
        <v>1</v>
      </c>
      <c r="T100" s="8">
        <v>1</v>
      </c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1">
        <f t="shared" si="15"/>
        <v>6.5</v>
      </c>
      <c r="AI100" s="1"/>
    </row>
    <row r="101" spans="1:35" ht="15.75" customHeight="1" x14ac:dyDescent="0.15">
      <c r="A101" s="10"/>
      <c r="B101" s="18" t="str">
        <f t="shared" si="16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 t="s">
        <v>7</v>
      </c>
      <c r="J101" s="8" t="s">
        <v>7</v>
      </c>
      <c r="K101" s="8" t="s">
        <v>7</v>
      </c>
      <c r="L101" s="8" t="s">
        <v>7</v>
      </c>
      <c r="M101" s="8" t="s">
        <v>7</v>
      </c>
      <c r="N101" s="8" t="s">
        <v>7</v>
      </c>
      <c r="O101" s="8" t="s">
        <v>7</v>
      </c>
      <c r="P101" s="8" t="s">
        <v>7</v>
      </c>
      <c r="Q101" s="8" t="s">
        <v>7</v>
      </c>
      <c r="R101" s="8" t="s">
        <v>7</v>
      </c>
      <c r="S101" s="8" t="s">
        <v>7</v>
      </c>
      <c r="T101" s="8" t="s">
        <v>7</v>
      </c>
      <c r="U101" s="8" t="s">
        <v>7</v>
      </c>
      <c r="V101" s="8" t="s">
        <v>7</v>
      </c>
      <c r="W101" s="8" t="s">
        <v>7</v>
      </c>
      <c r="X101" s="8" t="s">
        <v>7</v>
      </c>
      <c r="Y101" s="8" t="s">
        <v>7</v>
      </c>
      <c r="Z101" s="8" t="s">
        <v>7</v>
      </c>
      <c r="AA101" s="8" t="s">
        <v>7</v>
      </c>
      <c r="AB101" s="8" t="s">
        <v>7</v>
      </c>
      <c r="AC101" s="8" t="s">
        <v>7</v>
      </c>
      <c r="AD101" s="8" t="s">
        <v>7</v>
      </c>
      <c r="AE101" s="8"/>
      <c r="AF101" s="8"/>
      <c r="AG101" s="8"/>
      <c r="AH101" s="1">
        <f t="shared" si="15"/>
        <v>0</v>
      </c>
      <c r="AI101" s="1"/>
    </row>
    <row r="102" spans="1:35" ht="15.75" customHeight="1" x14ac:dyDescent="0.15">
      <c r="A102" s="10"/>
      <c r="B102" s="18" t="str">
        <f t="shared" si="16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>
        <v>1</v>
      </c>
      <c r="X102" s="8">
        <v>1</v>
      </c>
      <c r="Y102" s="8">
        <v>1</v>
      </c>
      <c r="Z102" s="8">
        <v>1</v>
      </c>
      <c r="AA102" s="8">
        <v>1</v>
      </c>
      <c r="AB102" s="8">
        <v>1</v>
      </c>
      <c r="AC102" s="8">
        <v>1</v>
      </c>
      <c r="AD102" s="8">
        <v>1</v>
      </c>
      <c r="AE102" s="8"/>
      <c r="AF102" s="8"/>
      <c r="AG102" s="8"/>
      <c r="AH102" s="1">
        <f t="shared" si="15"/>
        <v>4</v>
      </c>
      <c r="AI102" s="1"/>
    </row>
    <row r="103" spans="1:35" ht="15.75" customHeight="1" x14ac:dyDescent="0.15">
      <c r="A103" s="10"/>
      <c r="B103" s="18" t="str">
        <f t="shared" si="16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 t="s">
        <v>7</v>
      </c>
      <c r="J103" s="8" t="s">
        <v>7</v>
      </c>
      <c r="K103" s="8" t="s">
        <v>7</v>
      </c>
      <c r="L103" s="8" t="s">
        <v>7</v>
      </c>
      <c r="M103" s="8" t="s">
        <v>7</v>
      </c>
      <c r="N103" s="8" t="s">
        <v>7</v>
      </c>
      <c r="O103" s="8" t="s">
        <v>7</v>
      </c>
      <c r="P103" s="8" t="s">
        <v>7</v>
      </c>
      <c r="Q103" s="8" t="s">
        <v>7</v>
      </c>
      <c r="R103" s="8" t="s">
        <v>7</v>
      </c>
      <c r="S103" s="8" t="s">
        <v>7</v>
      </c>
      <c r="T103" s="8" t="s">
        <v>7</v>
      </c>
      <c r="U103" s="8" t="s">
        <v>7</v>
      </c>
      <c r="V103" s="8" t="s">
        <v>7</v>
      </c>
      <c r="W103" s="8" t="s">
        <v>7</v>
      </c>
      <c r="X103" s="8" t="s">
        <v>7</v>
      </c>
      <c r="Y103" s="8" t="s">
        <v>7</v>
      </c>
      <c r="Z103" s="8" t="s">
        <v>7</v>
      </c>
      <c r="AA103" s="8" t="s">
        <v>7</v>
      </c>
      <c r="AB103" s="8" t="s">
        <v>7</v>
      </c>
      <c r="AC103" s="8" t="s">
        <v>7</v>
      </c>
      <c r="AD103" s="8" t="s">
        <v>7</v>
      </c>
      <c r="AE103" s="8"/>
      <c r="AF103" s="8"/>
      <c r="AG103" s="8"/>
      <c r="AH103" s="1">
        <f t="shared" si="15"/>
        <v>0</v>
      </c>
      <c r="AI103" s="1"/>
    </row>
    <row r="104" spans="1:35" ht="15.75" customHeight="1" x14ac:dyDescent="0.15">
      <c r="A104" s="10"/>
      <c r="B104" s="18" t="str">
        <f t="shared" si="16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>
        <v>1</v>
      </c>
      <c r="I104" s="8">
        <v>1</v>
      </c>
      <c r="J104" s="8">
        <v>1</v>
      </c>
      <c r="K104" s="8">
        <v>1</v>
      </c>
      <c r="L104" s="8">
        <v>1</v>
      </c>
      <c r="M104" s="8">
        <v>1</v>
      </c>
      <c r="N104" s="8">
        <v>1</v>
      </c>
      <c r="O104" s="8">
        <v>1</v>
      </c>
      <c r="P104" s="8">
        <v>1</v>
      </c>
      <c r="Q104" s="8">
        <v>1</v>
      </c>
      <c r="R104" s="8">
        <v>1</v>
      </c>
      <c r="S104" s="8">
        <v>1</v>
      </c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5"/>
        <v>6</v>
      </c>
      <c r="AI104" s="1"/>
    </row>
    <row r="105" spans="1:35" ht="15.75" customHeight="1" x14ac:dyDescent="0.15">
      <c r="A105" s="10"/>
      <c r="B105" s="18" t="str">
        <f t="shared" si="16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/>
      <c r="J105" s="8"/>
      <c r="K105" s="8"/>
      <c r="L105" s="8"/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/>
      <c r="T105" s="8"/>
      <c r="U105" s="8">
        <v>1</v>
      </c>
      <c r="V105" s="8">
        <v>1</v>
      </c>
      <c r="W105" s="8">
        <v>1</v>
      </c>
      <c r="X105" s="8">
        <v>1</v>
      </c>
      <c r="Y105" s="8">
        <v>1</v>
      </c>
      <c r="Z105" s="8">
        <v>1</v>
      </c>
      <c r="AA105" s="8">
        <v>1</v>
      </c>
      <c r="AB105" s="8">
        <v>1</v>
      </c>
      <c r="AC105" s="8">
        <v>1</v>
      </c>
      <c r="AD105" s="8">
        <v>1</v>
      </c>
      <c r="AE105" s="8"/>
      <c r="AF105" s="8"/>
      <c r="AG105" s="8"/>
      <c r="AH105" s="1">
        <f t="shared" si="15"/>
        <v>8</v>
      </c>
      <c r="AI105" s="1"/>
    </row>
    <row r="106" spans="1:35" ht="15.75" customHeight="1" x14ac:dyDescent="0.15">
      <c r="A106" s="21"/>
      <c r="B106" s="18" t="str">
        <f t="shared" si="16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/>
      <c r="J106" s="8"/>
      <c r="K106" s="8">
        <v>1</v>
      </c>
      <c r="L106" s="8">
        <v>1</v>
      </c>
      <c r="M106" s="8">
        <v>1</v>
      </c>
      <c r="N106" s="8">
        <v>1</v>
      </c>
      <c r="O106" s="8">
        <v>1</v>
      </c>
      <c r="P106" s="8">
        <v>1</v>
      </c>
      <c r="Q106" s="8">
        <v>1</v>
      </c>
      <c r="R106" s="8">
        <v>1</v>
      </c>
      <c r="S106" s="8">
        <v>1</v>
      </c>
      <c r="T106" s="8">
        <v>1</v>
      </c>
      <c r="U106" s="8">
        <v>1</v>
      </c>
      <c r="V106" s="8">
        <v>1</v>
      </c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5"/>
        <v>6</v>
      </c>
      <c r="AI106" s="1"/>
    </row>
    <row r="107" spans="1:35" ht="15.75" customHeight="1" x14ac:dyDescent="0.15">
      <c r="A107" s="10"/>
      <c r="B107" s="18">
        <f t="shared" si="16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5"/>
        <v>0</v>
      </c>
      <c r="AI107" s="1"/>
    </row>
    <row r="108" spans="1:35" ht="15.75" customHeight="1" x14ac:dyDescent="0.15">
      <c r="A108" s="10"/>
      <c r="B108" s="18">
        <f t="shared" si="16"/>
        <v>0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5"/>
        <v>0</v>
      </c>
      <c r="AI108" s="1"/>
    </row>
    <row r="109" spans="1:35" ht="15.75" customHeight="1" x14ac:dyDescent="0.15">
      <c r="A109" s="10"/>
      <c r="B109" s="18">
        <f t="shared" si="16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5"/>
        <v>0</v>
      </c>
      <c r="AI109" s="1"/>
    </row>
    <row r="110" spans="1:35" ht="15.75" customHeight="1" x14ac:dyDescent="0.15">
      <c r="A110" s="10"/>
      <c r="B110" s="18" t="str">
        <f t="shared" si="16"/>
        <v>X194</v>
      </c>
      <c r="C110" s="19" t="str">
        <f>IF(ISNA(VLOOKUP(B110,Personal!$A$2:$D$21,2,FALSE)),,VLOOKUP(B110,Personal!$A$2:$D$21,2,FALSE))</f>
        <v>Yeray Romero</v>
      </c>
      <c r="D110" s="19" t="str">
        <f>IF(ISNA(VLOOKUP(B110,Personal!$A$2:$D$23,3,FALSE)),,VLOOKUP(B110,Personal!$A$2:$D$32,3,FALSE))</f>
        <v>Comercial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5"/>
        <v>0</v>
      </c>
      <c r="AI110" s="1"/>
    </row>
    <row r="111" spans="1:35" ht="15.75" customHeight="1" x14ac:dyDescent="0.15">
      <c r="A111" s="10"/>
      <c r="B111" s="18" t="str">
        <f t="shared" si="16"/>
        <v>S78</v>
      </c>
      <c r="C111" s="19" t="str">
        <f>IF(ISNA(VLOOKUP(B111,Personal!$A$2:$D$21,2,FALSE)),,VLOOKUP(B111,Personal!$A$2:$D$21,2,FALSE))</f>
        <v>Julio Cesar Risquez</v>
      </c>
      <c r="D111" s="19" t="str">
        <f>IF(ISNA(VLOOKUP(B111,Personal!$A$2:$D$23,3,FALSE)),,VLOOKUP(B111,Personal!$A$2:$D$32,3,FALSE))</f>
        <v>Area Manager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5"/>
        <v>0</v>
      </c>
      <c r="AI111" s="1"/>
    </row>
    <row r="112" spans="1:35" ht="15.75" customHeight="1" x14ac:dyDescent="0.15">
      <c r="A112" s="10"/>
      <c r="B112" s="18" t="str">
        <f t="shared" si="16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5"/>
        <v>0</v>
      </c>
      <c r="AI112" s="1"/>
    </row>
    <row r="113" spans="1:35" ht="15.75" customHeight="1" x14ac:dyDescent="0.15">
      <c r="A113" s="10"/>
      <c r="B113" s="18" t="str">
        <f t="shared" si="16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5"/>
        <v>0</v>
      </c>
      <c r="AI113" s="1"/>
    </row>
    <row r="114" spans="1:35" ht="15.75" customHeight="1" x14ac:dyDescent="0.15">
      <c r="A114" s="10"/>
      <c r="B114" s="18" t="str">
        <f t="shared" si="16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5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7">SUM(E99:E114)</f>
        <v>0</v>
      </c>
      <c r="F115" s="23">
        <f t="shared" si="17"/>
        <v>0</v>
      </c>
      <c r="G115" s="23">
        <f t="shared" si="17"/>
        <v>0</v>
      </c>
      <c r="H115" s="23">
        <f t="shared" si="17"/>
        <v>2</v>
      </c>
      <c r="I115" s="23">
        <f t="shared" si="17"/>
        <v>2</v>
      </c>
      <c r="J115" s="23">
        <f t="shared" si="17"/>
        <v>2</v>
      </c>
      <c r="K115" s="23">
        <f t="shared" si="17"/>
        <v>3</v>
      </c>
      <c r="L115" s="23">
        <f t="shared" si="17"/>
        <v>3</v>
      </c>
      <c r="M115" s="23">
        <f t="shared" si="17"/>
        <v>4</v>
      </c>
      <c r="N115" s="23">
        <f t="shared" si="17"/>
        <v>4</v>
      </c>
      <c r="O115" s="23">
        <f t="shared" si="17"/>
        <v>4</v>
      </c>
      <c r="P115" s="23">
        <f t="shared" si="17"/>
        <v>4</v>
      </c>
      <c r="Q115" s="23">
        <f t="shared" si="17"/>
        <v>4</v>
      </c>
      <c r="R115" s="23">
        <f t="shared" si="17"/>
        <v>4</v>
      </c>
      <c r="S115" s="23">
        <f t="shared" si="17"/>
        <v>4</v>
      </c>
      <c r="T115" s="23">
        <f t="shared" si="17"/>
        <v>3</v>
      </c>
      <c r="U115" s="23">
        <f t="shared" si="17"/>
        <v>3</v>
      </c>
      <c r="V115" s="23">
        <f t="shared" si="17"/>
        <v>3</v>
      </c>
      <c r="W115" s="23">
        <f t="shared" si="17"/>
        <v>3</v>
      </c>
      <c r="X115" s="23">
        <f t="shared" si="17"/>
        <v>3</v>
      </c>
      <c r="Y115" s="23">
        <f t="shared" si="17"/>
        <v>3</v>
      </c>
      <c r="Z115" s="23">
        <f t="shared" si="17"/>
        <v>3</v>
      </c>
      <c r="AA115" s="23">
        <f t="shared" si="17"/>
        <v>3</v>
      </c>
      <c r="AB115" s="23">
        <f t="shared" si="17"/>
        <v>3</v>
      </c>
      <c r="AC115" s="23">
        <f t="shared" si="17"/>
        <v>3</v>
      </c>
      <c r="AD115" s="23">
        <f t="shared" si="17"/>
        <v>3</v>
      </c>
      <c r="AE115" s="23">
        <f t="shared" si="17"/>
        <v>0</v>
      </c>
      <c r="AF115" s="23">
        <f t="shared" si="17"/>
        <v>0</v>
      </c>
      <c r="AG115" s="24">
        <f t="shared" si="17"/>
        <v>0</v>
      </c>
      <c r="AH115" s="1">
        <f t="shared" si="17"/>
        <v>36.5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45333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8">SUM(E118:AG118)/2</f>
        <v>0</v>
      </c>
      <c r="AI118" s="1"/>
    </row>
    <row r="119" spans="1:35" ht="15.75" customHeight="1" x14ac:dyDescent="0.15">
      <c r="A119" s="10"/>
      <c r="B119" s="18" t="str">
        <f t="shared" ref="B119:B133" si="19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8"/>
        <v>0</v>
      </c>
      <c r="AI119" s="1"/>
    </row>
    <row r="120" spans="1:35" ht="15.75" customHeight="1" x14ac:dyDescent="0.15">
      <c r="A120" s="10"/>
      <c r="B120" s="18" t="str">
        <f t="shared" si="19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8"/>
        <v>0</v>
      </c>
      <c r="AI120" s="1"/>
    </row>
    <row r="121" spans="1:35" ht="15.75" customHeight="1" x14ac:dyDescent="0.15">
      <c r="A121" s="10"/>
      <c r="B121" s="18" t="str">
        <f t="shared" si="19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8"/>
        <v>0</v>
      </c>
      <c r="AI121" s="1"/>
    </row>
    <row r="122" spans="1:35" ht="15.75" customHeight="1" x14ac:dyDescent="0.15">
      <c r="A122" s="10"/>
      <c r="B122" s="18" t="str">
        <f t="shared" si="19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8"/>
        <v>0</v>
      </c>
      <c r="AI122" s="1"/>
    </row>
    <row r="123" spans="1:35" ht="15.75" customHeight="1" x14ac:dyDescent="0.15">
      <c r="A123" s="10"/>
      <c r="B123" s="18" t="str">
        <f t="shared" si="19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8"/>
        <v>0</v>
      </c>
      <c r="AI123" s="1"/>
    </row>
    <row r="124" spans="1:35" ht="15.75" customHeight="1" x14ac:dyDescent="0.15">
      <c r="A124" s="10"/>
      <c r="B124" s="18" t="str">
        <f t="shared" si="19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8"/>
        <v>0</v>
      </c>
      <c r="AI124" s="1"/>
    </row>
    <row r="125" spans="1:35" ht="15.75" customHeight="1" x14ac:dyDescent="0.15">
      <c r="A125" s="21"/>
      <c r="B125" s="18" t="str">
        <f t="shared" si="19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8"/>
        <v>0</v>
      </c>
      <c r="AI125" s="1"/>
    </row>
    <row r="126" spans="1:35" ht="15.75" customHeight="1" x14ac:dyDescent="0.15">
      <c r="A126" s="10"/>
      <c r="B126" s="18">
        <f t="shared" si="19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8"/>
        <v>0</v>
      </c>
      <c r="AI126" s="1"/>
    </row>
    <row r="127" spans="1:35" ht="15.75" customHeight="1" x14ac:dyDescent="0.15">
      <c r="A127" s="10"/>
      <c r="B127" s="18">
        <f t="shared" si="19"/>
        <v>0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8"/>
        <v>0</v>
      </c>
      <c r="AI127" s="1"/>
    </row>
    <row r="128" spans="1:35" ht="15.75" customHeight="1" x14ac:dyDescent="0.15">
      <c r="A128" s="10"/>
      <c r="B128" s="18">
        <f t="shared" si="19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8"/>
        <v>0</v>
      </c>
      <c r="AI128" s="1"/>
    </row>
    <row r="129" spans="1:35" ht="15.75" customHeight="1" x14ac:dyDescent="0.15">
      <c r="A129" s="10"/>
      <c r="B129" s="18" t="str">
        <f t="shared" si="19"/>
        <v>X194</v>
      </c>
      <c r="C129" s="19" t="str">
        <f>IF(ISNA(VLOOKUP(B129,Personal!$A$2:$D$21,2,FALSE)),,VLOOKUP(B129,Personal!$A$2:$D$21,2,FALSE))</f>
        <v>Yeray Romero</v>
      </c>
      <c r="D129" s="19" t="str">
        <f>IF(ISNA(VLOOKUP(B129,Personal!$A$2:$D$23,3,FALSE)),,VLOOKUP(B129,Personal!$A$2:$D$32,3,FALSE))</f>
        <v>Comercial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8"/>
        <v>0</v>
      </c>
      <c r="AI129" s="1"/>
    </row>
    <row r="130" spans="1:35" ht="15.75" customHeight="1" x14ac:dyDescent="0.15">
      <c r="A130" s="10"/>
      <c r="B130" s="18" t="str">
        <f t="shared" si="19"/>
        <v>S78</v>
      </c>
      <c r="C130" s="19" t="str">
        <f>IF(ISNA(VLOOKUP(B130,Personal!$A$2:$D$21,2,FALSE)),,VLOOKUP(B130,Personal!$A$2:$D$21,2,FALSE))</f>
        <v>Julio Cesar Risquez</v>
      </c>
      <c r="D130" s="19" t="str">
        <f>IF(ISNA(VLOOKUP(B130,Personal!$A$2:$D$23,3,FALSE)),,VLOOKUP(B130,Personal!$A$2:$D$32,3,FALSE))</f>
        <v>Area Manager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8"/>
        <v>0</v>
      </c>
      <c r="AI130" s="1"/>
    </row>
    <row r="131" spans="1:35" ht="15.75" customHeight="1" x14ac:dyDescent="0.15">
      <c r="A131" s="10"/>
      <c r="B131" s="18" t="str">
        <f t="shared" si="19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8"/>
        <v>0</v>
      </c>
      <c r="AI131" s="1"/>
    </row>
    <row r="132" spans="1:35" ht="15.75" customHeight="1" x14ac:dyDescent="0.15">
      <c r="A132" s="10"/>
      <c r="B132" s="18" t="str">
        <f t="shared" si="19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8"/>
        <v>0</v>
      </c>
      <c r="AI132" s="1"/>
    </row>
    <row r="133" spans="1:35" ht="15.75" customHeight="1" x14ac:dyDescent="0.15">
      <c r="A133" s="10"/>
      <c r="B133" s="18" t="str">
        <f t="shared" si="19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8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0">SUM(E118:E133)</f>
        <v>0</v>
      </c>
      <c r="F134" s="23">
        <f t="shared" si="20"/>
        <v>0</v>
      </c>
      <c r="G134" s="23">
        <f t="shared" si="20"/>
        <v>0</v>
      </c>
      <c r="H134" s="23">
        <f t="shared" si="20"/>
        <v>0</v>
      </c>
      <c r="I134" s="23">
        <f t="shared" si="20"/>
        <v>0</v>
      </c>
      <c r="J134" s="23">
        <f t="shared" si="20"/>
        <v>0</v>
      </c>
      <c r="K134" s="23">
        <f t="shared" si="20"/>
        <v>0</v>
      </c>
      <c r="L134" s="23">
        <f t="shared" si="20"/>
        <v>0</v>
      </c>
      <c r="M134" s="23">
        <f t="shared" si="20"/>
        <v>0</v>
      </c>
      <c r="N134" s="23">
        <f t="shared" si="20"/>
        <v>0</v>
      </c>
      <c r="O134" s="23">
        <f t="shared" si="20"/>
        <v>0</v>
      </c>
      <c r="P134" s="23">
        <f t="shared" si="20"/>
        <v>0</v>
      </c>
      <c r="Q134" s="23">
        <f t="shared" si="20"/>
        <v>0</v>
      </c>
      <c r="R134" s="23">
        <f t="shared" si="20"/>
        <v>0</v>
      </c>
      <c r="S134" s="23">
        <f t="shared" si="20"/>
        <v>0</v>
      </c>
      <c r="T134" s="23">
        <f t="shared" si="20"/>
        <v>0</v>
      </c>
      <c r="U134" s="23">
        <f t="shared" si="20"/>
        <v>0</v>
      </c>
      <c r="V134" s="23">
        <f t="shared" si="20"/>
        <v>0</v>
      </c>
      <c r="W134" s="23">
        <f t="shared" si="20"/>
        <v>0</v>
      </c>
      <c r="X134" s="23">
        <f t="shared" si="20"/>
        <v>0</v>
      </c>
      <c r="Y134" s="23">
        <f t="shared" si="20"/>
        <v>0</v>
      </c>
      <c r="Z134" s="23">
        <f t="shared" si="20"/>
        <v>0</v>
      </c>
      <c r="AA134" s="23">
        <f t="shared" si="20"/>
        <v>0</v>
      </c>
      <c r="AB134" s="23">
        <f t="shared" si="20"/>
        <v>0</v>
      </c>
      <c r="AC134" s="23">
        <f t="shared" si="20"/>
        <v>0</v>
      </c>
      <c r="AD134" s="23">
        <f t="shared" si="20"/>
        <v>0</v>
      </c>
      <c r="AE134" s="23">
        <f t="shared" si="20"/>
        <v>0</v>
      </c>
      <c r="AF134" s="23">
        <f t="shared" si="20"/>
        <v>0</v>
      </c>
      <c r="AG134" s="24">
        <f t="shared" si="20"/>
        <v>0</v>
      </c>
      <c r="AH134" s="1">
        <f t="shared" si="20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kJwUK1KTJWRVJhzKrx6Wl6nbhSmjwV+/3J3rt5ovjoRSKYu4nj9zEtfWCAVd445nktS3+40PGe2rtqO2EeRqrw==" saltValue="qFT13FSUn+3SEcw8edEnHw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H24:T24 H43:T43 H62:T62 H81:T81 H100:T100 E4:AG16 E17:H19 AE17:AG19" name="Rango2_3_1"/>
    <protectedRange algorithmName="SHA-512" hashValue="G5FAzGJX5ML8jdfkYHQa+XaFR9QNG29PKoYkCgHl9WmXxPVaBd5PCzjSk5Uim+XS6Movcs1vrN10mr+qn1crdA==" saltValue="5PigA186qshsPexNZFi/+w==" spinCount="100000" sqref="E24:G24 U24:AG24 E23:AG23 E25:AG35 E36:H38 AE36:AG38 E55:H57" name="Rango2_3_2"/>
    <protectedRange algorithmName="SHA-512" hashValue="G5FAzGJX5ML8jdfkYHQa+XaFR9QNG29PKoYkCgHl9WmXxPVaBd5PCzjSk5Uim+XS6Movcs1vrN10mr+qn1crdA==" saltValue="5PigA186qshsPexNZFi/+w==" spinCount="100000" sqref="E43:G43 U43:AG43 E42:AG42 I103:AD103 I101:AD101 I68:AD68 E44:AG54 AE55:AG57" name="Rango2_3_3"/>
    <protectedRange algorithmName="SHA-512" hashValue="G5FAzGJX5ML8jdfkYHQa+XaFR9QNG29PKoYkCgHl9WmXxPVaBd5PCzjSk5Uim+XS6Movcs1vrN10mr+qn1crdA==" saltValue="5PigA186qshsPexNZFi/+w==" spinCount="100000" sqref="E62:G62 U62:AG62 E61:AG61 E69:AG73 E68:H68 AE68:AG68 E63:AG67 E74:H76 AE74:AG76" name="Rango2_3_4"/>
    <protectedRange algorithmName="SHA-512" hashValue="G5FAzGJX5ML8jdfkYHQa+XaFR9QNG29PKoYkCgHl9WmXxPVaBd5PCzjSk5Uim+XS6Movcs1vrN10mr+qn1crdA==" saltValue="5PigA186qshsPexNZFi/+w==" spinCount="100000" sqref="E81:G81 U81:AG81 E80:AG80 AE82:AG95 S82:AD85 S87:AD92 E82:R92 U86:AB86 E93:H95" name="Rango2_3_5"/>
    <protectedRange algorithmName="SHA-512" hashValue="G5FAzGJX5ML8jdfkYHQa+XaFR9QNG29PKoYkCgHl9WmXxPVaBd5PCzjSk5Uim+XS6Movcs1vrN10mr+qn1crdA==" saltValue="5PigA186qshsPexNZFi/+w==" spinCount="100000" sqref="E100:G100 U100:AG100 E103:H103 AE103:AG103 E101:H101 AE101:AG101 E99:AG99 E102:AG102 E104:AG114" name="Rango2_3_6"/>
    <protectedRange algorithmName="SHA-512" hashValue="G5FAzGJX5ML8jdfkYHQa+XaFR9QNG29PKoYkCgHl9WmXxPVaBd5PCzjSk5Uim+XS6Movcs1vrN10mr+qn1crdA==" saltValue="5PigA186qshsPexNZFi/+w==" spinCount="100000" sqref="E118:AG133" name="Rango2_3_7"/>
    <protectedRange algorithmName="SHA-512" hashValue="G5FAzGJX5ML8jdfkYHQa+XaFR9QNG29PKoYkCgHl9WmXxPVaBd5PCzjSk5Uim+XS6Movcs1vrN10mr+qn1crdA==" saltValue="5PigA186qshsPexNZFi/+w==" spinCount="100000" sqref="I17:AD19" name="Rango2_2_3"/>
    <protectedRange algorithmName="SHA-512" hashValue="G5FAzGJX5ML8jdfkYHQa+XaFR9QNG29PKoYkCgHl9WmXxPVaBd5PCzjSk5Uim+XS6Movcs1vrN10mr+qn1crdA==" saltValue="5PigA186qshsPexNZFi/+w==" spinCount="100000" sqref="AC55:AD57 AC36:AD38 I38:AB38 I36:Z36 I57:AB57 I55:Z55" name="Rango2_2_3_1"/>
    <protectedRange algorithmName="SHA-512" hashValue="G5FAzGJX5ML8jdfkYHQa+XaFR9QNG29PKoYkCgHl9WmXxPVaBd5PCzjSk5Uim+XS6Movcs1vrN10mr+qn1crdA==" saltValue="5PigA186qshsPexNZFi/+w==" spinCount="100000" sqref="I74:AD76" name="Rango2_2_3_3"/>
    <protectedRange algorithmName="SHA-512" hashValue="G5FAzGJX5ML8jdfkYHQa+XaFR9QNG29PKoYkCgHl9WmXxPVaBd5PCzjSk5Uim+XS6Movcs1vrN10mr+qn1crdA==" saltValue="5PigA186qshsPexNZFi/+w==" spinCount="100000" sqref="I93:AD95" name="Rango2_2_3_4"/>
  </protectedRanges>
  <conditionalFormatting sqref="E20:AG20 E39:AG39 E58:AG58 E77:AG77 E96:AG96 E115:AG115 E134:AG134">
    <cfRule type="colorScale" priority="939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H17 I13:AG16 AE17:AG17">
    <cfRule type="expression" dxfId="20454" priority="674">
      <formula>$C$21="F"</formula>
    </cfRule>
  </conditionalFormatting>
  <conditionalFormatting sqref="E82:AG85 AE86:AG86 E87:AG88 E86:R86 E13:AG16 E17:H19 AE17:AG19">
    <cfRule type="expression" dxfId="20453" priority="676">
      <formula>$C$2="F"</formula>
    </cfRule>
  </conditionalFormatting>
  <conditionalFormatting sqref="E82:AG85 E88:AG88 AE86:AG87 E86:R87 E13:AG16 E17:H19 AE17:AG19">
    <cfRule type="expression" dxfId="20452" priority="677">
      <formula>$D13="Facturacion"</formula>
    </cfRule>
  </conditionalFormatting>
  <conditionalFormatting sqref="E82:AG85 E88:AG88 AE86:AG87 E86:R87 E13:AG16 E17:H19 AE17:AG19">
    <cfRule type="expression" dxfId="20451" priority="678">
      <formula>$D13="Specialist"</formula>
    </cfRule>
  </conditionalFormatting>
  <conditionalFormatting sqref="E82:AG85 AE86:AG86 E87:AG88 E86:R86 E13:AG16 E17:H19 AE17:AG19">
    <cfRule type="cellIs" dxfId="20450" priority="679" operator="equal">
      <formula>1</formula>
    </cfRule>
  </conditionalFormatting>
  <conditionalFormatting sqref="E82:AG85 E88:AG88 AE86:AG87 E86:R87 E13:AG16 E17:H19 AE17:AG19">
    <cfRule type="expression" dxfId="20449" priority="680">
      <formula>$D13="SSMM"</formula>
    </cfRule>
  </conditionalFormatting>
  <conditionalFormatting sqref="E82:AG85 AE86:AG86 E87:AG88 E86:R86 E13:AG16 E17:H19 AE17:AG19">
    <cfRule type="cellIs" dxfId="20448" priority="681" operator="equal">
      <formula>"F"</formula>
    </cfRule>
  </conditionalFormatting>
  <conditionalFormatting sqref="E4:AG12">
    <cfRule type="expression" dxfId="20447" priority="665">
      <formula>$C$2="F"</formula>
    </cfRule>
  </conditionalFormatting>
  <conditionalFormatting sqref="E4:AG12">
    <cfRule type="expression" dxfId="20446" priority="666">
      <formula>$D4="Facturacion"</formula>
    </cfRule>
  </conditionalFormatting>
  <conditionalFormatting sqref="E4:AG12">
    <cfRule type="expression" dxfId="20445" priority="667">
      <formula>$D4="Specialist"</formula>
    </cfRule>
  </conditionalFormatting>
  <conditionalFormatting sqref="E4:AG12">
    <cfRule type="cellIs" dxfId="20444" priority="668" operator="equal">
      <formula>1</formula>
    </cfRule>
  </conditionalFormatting>
  <conditionalFormatting sqref="E4:AG12">
    <cfRule type="expression" dxfId="20443" priority="669">
      <formula>$D4="SSMM"</formula>
    </cfRule>
  </conditionalFormatting>
  <conditionalFormatting sqref="E4:AG12">
    <cfRule type="cellIs" dxfId="20442" priority="670" operator="equal">
      <formula>"F"</formula>
    </cfRule>
  </conditionalFormatting>
  <conditionalFormatting sqref="E32:H36 I32:AG35 AE36:AG36">
    <cfRule type="expression" dxfId="20441" priority="656">
      <formula>$C$21="F"</formula>
    </cfRule>
  </conditionalFormatting>
  <conditionalFormatting sqref="E32:AG35 E36:H38 AE36:AG38">
    <cfRule type="expression" dxfId="20440" priority="658">
      <formula>$C$2="F"</formula>
    </cfRule>
  </conditionalFormatting>
  <conditionalFormatting sqref="E32:AG35 E36:H38 AE36:AG38">
    <cfRule type="expression" dxfId="20439" priority="659">
      <formula>$D32="Facturacion"</formula>
    </cfRule>
  </conditionalFormatting>
  <conditionalFormatting sqref="E32:AG35 E36:H38 AE36:AG38">
    <cfRule type="expression" dxfId="20438" priority="660">
      <formula>$D32="Specialist"</formula>
    </cfRule>
  </conditionalFormatting>
  <conditionalFormatting sqref="E32:AG35 E36:H38 AE36:AG38">
    <cfRule type="cellIs" dxfId="20437" priority="661" operator="equal">
      <formula>1</formula>
    </cfRule>
  </conditionalFormatting>
  <conditionalFormatting sqref="E32:AG35 E36:H38 AE36:AG38">
    <cfRule type="expression" dxfId="20436" priority="662">
      <formula>$D32="SSMM"</formula>
    </cfRule>
  </conditionalFormatting>
  <conditionalFormatting sqref="E32:AG35 E36:H38 AE36:AG38">
    <cfRule type="cellIs" dxfId="20435" priority="663" operator="equal">
      <formula>"F"</formula>
    </cfRule>
  </conditionalFormatting>
  <conditionalFormatting sqref="E24:G24 U24:AG24 E23:AG23 E25:AG31">
    <cfRule type="expression" dxfId="20434" priority="647">
      <formula>$C$2="F"</formula>
    </cfRule>
  </conditionalFormatting>
  <conditionalFormatting sqref="E24:G24 U24:AG24 E23:AG23 E25:AG31">
    <cfRule type="expression" dxfId="20433" priority="648">
      <formula>$D23="Facturacion"</formula>
    </cfRule>
  </conditionalFormatting>
  <conditionalFormatting sqref="E24:G24 U24:AG24 E23:AG23 E25:AG31">
    <cfRule type="expression" dxfId="20432" priority="649">
      <formula>$D23="Specialist"</formula>
    </cfRule>
  </conditionalFormatting>
  <conditionalFormatting sqref="E24:G24 U24:AG24 E23:AG23 E25:AG31">
    <cfRule type="cellIs" dxfId="20431" priority="650" operator="equal">
      <formula>1</formula>
    </cfRule>
  </conditionalFormatting>
  <conditionalFormatting sqref="E24:G24 U24:AG24 E23:AG23 E25:AG31">
    <cfRule type="expression" dxfId="20430" priority="651">
      <formula>$D23="SSMM"</formula>
    </cfRule>
  </conditionalFormatting>
  <conditionalFormatting sqref="E24:G24 U24:AG24 E23:AG23 E25:AG31">
    <cfRule type="cellIs" dxfId="20429" priority="652" operator="equal">
      <formula>"F"</formula>
    </cfRule>
  </conditionalFormatting>
  <conditionalFormatting sqref="E51:AG54 AE55:AG55">
    <cfRule type="expression" dxfId="20428" priority="638">
      <formula>$C$21="F"</formula>
    </cfRule>
  </conditionalFormatting>
  <conditionalFormatting sqref="E51:AG54 AE55:AG57">
    <cfRule type="expression" dxfId="20427" priority="640">
      <formula>$C$2="F"</formula>
    </cfRule>
  </conditionalFormatting>
  <conditionalFormatting sqref="E51:AG54 AE55:AG57">
    <cfRule type="expression" dxfId="20426" priority="641">
      <formula>$D51="Facturacion"</formula>
    </cfRule>
  </conditionalFormatting>
  <conditionalFormatting sqref="E51:AG54 AE55:AG57">
    <cfRule type="expression" dxfId="20425" priority="642">
      <formula>$D51="Specialist"</formula>
    </cfRule>
  </conditionalFormatting>
  <conditionalFormatting sqref="E51:AG54 AE55:AG57">
    <cfRule type="cellIs" dxfId="20424" priority="643" operator="equal">
      <formula>1</formula>
    </cfRule>
  </conditionalFormatting>
  <conditionalFormatting sqref="E51:AG54 AE55:AG57">
    <cfRule type="expression" dxfId="20423" priority="644">
      <formula>$D51="SSMM"</formula>
    </cfRule>
  </conditionalFormatting>
  <conditionalFormatting sqref="E51:AG54 AE55:AG57">
    <cfRule type="cellIs" dxfId="20422" priority="645" operator="equal">
      <formula>"F"</formula>
    </cfRule>
  </conditionalFormatting>
  <conditionalFormatting sqref="E43:G43 U43:AG43 E42:AG42 E44:AG50">
    <cfRule type="expression" dxfId="20421" priority="629">
      <formula>$C$2="F"</formula>
    </cfRule>
  </conditionalFormatting>
  <conditionalFormatting sqref="E43:G43 U43:AG43 E42:AG42 E44:AG50">
    <cfRule type="expression" dxfId="20420" priority="630">
      <formula>$D42="Facturacion"</formula>
    </cfRule>
  </conditionalFormatting>
  <conditionalFormatting sqref="E43:G43 U43:AG43 E42:AG42 E44:AG50">
    <cfRule type="expression" dxfId="20419" priority="631">
      <formula>$D42="Specialist"</formula>
    </cfRule>
  </conditionalFormatting>
  <conditionalFormatting sqref="E43:G43 U43:AG43 E42:AG42 E44:AG50">
    <cfRule type="cellIs" dxfId="20418" priority="632" operator="equal">
      <formula>1</formula>
    </cfRule>
  </conditionalFormatting>
  <conditionalFormatting sqref="E43:G43 U43:AG43 E42:AG42 E44:AG50">
    <cfRule type="expression" dxfId="20417" priority="633">
      <formula>$D42="SSMM"</formula>
    </cfRule>
  </conditionalFormatting>
  <conditionalFormatting sqref="E43:G43 U43:AG43 E42:AG42 E44:AG50">
    <cfRule type="cellIs" dxfId="20416" priority="634" operator="equal">
      <formula>"F"</formula>
    </cfRule>
  </conditionalFormatting>
  <conditionalFormatting sqref="E70:H74 I70:AG73 AE74:AG74">
    <cfRule type="expression" dxfId="20415" priority="620">
      <formula>$C$21="F"</formula>
    </cfRule>
  </conditionalFormatting>
  <conditionalFormatting sqref="E70:AG73 E74:H76 AE74:AG76">
    <cfRule type="expression" dxfId="20414" priority="622">
      <formula>$C$2="F"</formula>
    </cfRule>
  </conditionalFormatting>
  <conditionalFormatting sqref="E70:AG73 E74:H76 AE74:AG76">
    <cfRule type="expression" dxfId="20413" priority="623">
      <formula>$D70="Facturacion"</formula>
    </cfRule>
  </conditionalFormatting>
  <conditionalFormatting sqref="E70:AG73 E74:H76 AE74:AG76">
    <cfRule type="expression" dxfId="20412" priority="624">
      <formula>$D70="Specialist"</formula>
    </cfRule>
  </conditionalFormatting>
  <conditionalFormatting sqref="E70:AG73 E74:H76 AE74:AG76">
    <cfRule type="cellIs" dxfId="20411" priority="625" operator="equal">
      <formula>1</formula>
    </cfRule>
  </conditionalFormatting>
  <conditionalFormatting sqref="E70:AG73 E74:H76 AE74:AG76">
    <cfRule type="expression" dxfId="20410" priority="626">
      <formula>$D70="SSMM"</formula>
    </cfRule>
  </conditionalFormatting>
  <conditionalFormatting sqref="E70:AG73 E74:H76 AE74:AG76">
    <cfRule type="cellIs" dxfId="20409" priority="627" operator="equal">
      <formula>"F"</formula>
    </cfRule>
  </conditionalFormatting>
  <conditionalFormatting sqref="E62:G62 U62:AG62 E61:AG61 E69:AG69 E68:H68 AE68:AG68 E63:AG67">
    <cfRule type="expression" dxfId="20408" priority="611">
      <formula>$C$2="F"</formula>
    </cfRule>
  </conditionalFormatting>
  <conditionalFormatting sqref="E62:G62 U62:AG62 E61:AG61 E69:AG69 E68:H68 AE68:AG68 E63:AG67">
    <cfRule type="expression" dxfId="20407" priority="612">
      <formula>$D61="Facturacion"</formula>
    </cfRule>
  </conditionalFormatting>
  <conditionalFormatting sqref="E62:G62 U62:AG62 E61:AG61 E69:AG69 E68:H68 AE68:AG68 E63:AG67">
    <cfRule type="expression" dxfId="20406" priority="613">
      <formula>$D61="Specialist"</formula>
    </cfRule>
  </conditionalFormatting>
  <conditionalFormatting sqref="E62:G62 U62:AG62 E61:AG61 E69:AG69 E68:H68 AE68:AG68 E63:AG67">
    <cfRule type="cellIs" dxfId="20405" priority="614" operator="equal">
      <formula>1</formula>
    </cfRule>
  </conditionalFormatting>
  <conditionalFormatting sqref="E62:G62 U62:AG62 E61:AG61 E69:AG69 E68:H68 AE68:AG68 E63:AG67">
    <cfRule type="expression" dxfId="20404" priority="615">
      <formula>$D61="SSMM"</formula>
    </cfRule>
  </conditionalFormatting>
  <conditionalFormatting sqref="E62:G62 U62:AG62 E61:AG61 E69:AG69 E68:H68 AE68:AG68 E63:AG67">
    <cfRule type="cellIs" dxfId="20403" priority="616" operator="equal">
      <formula>"F"</formula>
    </cfRule>
  </conditionalFormatting>
  <conditionalFormatting sqref="E89:H93 I89:AG92 AE93:AG93">
    <cfRule type="expression" dxfId="20402" priority="602">
      <formula>$C$21="F"</formula>
    </cfRule>
  </conditionalFormatting>
  <conditionalFormatting sqref="E89:AG92 E93:H95 AE93:AG95">
    <cfRule type="expression" dxfId="20401" priority="604">
      <formula>$C$2="F"</formula>
    </cfRule>
  </conditionalFormatting>
  <conditionalFormatting sqref="E89:AG92 E93:H95 AE93:AG95">
    <cfRule type="expression" dxfId="20400" priority="605">
      <formula>$D89="Facturacion"</formula>
    </cfRule>
  </conditionalFormatting>
  <conditionalFormatting sqref="E89:AG92 E93:H95 AE93:AG95">
    <cfRule type="expression" dxfId="20399" priority="606">
      <formula>$D89="Specialist"</formula>
    </cfRule>
  </conditionalFormatting>
  <conditionalFormatting sqref="E89:AG92 E93:H95 AE93:AG95">
    <cfRule type="cellIs" dxfId="20398" priority="607" operator="equal">
      <formula>1</formula>
    </cfRule>
  </conditionalFormatting>
  <conditionalFormatting sqref="E89:AG92 E93:H95 AE93:AG95">
    <cfRule type="expression" dxfId="20397" priority="608">
      <formula>$D89="SSMM"</formula>
    </cfRule>
  </conditionalFormatting>
  <conditionalFormatting sqref="E89:AG92 E93:H95 AE93:AG95">
    <cfRule type="cellIs" dxfId="20396" priority="609" operator="equal">
      <formula>"F"</formula>
    </cfRule>
  </conditionalFormatting>
  <conditionalFormatting sqref="E81:G81 U81:AG81 E80:AG80">
    <cfRule type="expression" dxfId="20395" priority="593">
      <formula>$C$2="F"</formula>
    </cfRule>
  </conditionalFormatting>
  <conditionalFormatting sqref="E81:G81 U81:AG81 E80:AG80">
    <cfRule type="expression" dxfId="20394" priority="594">
      <formula>$D80="Facturacion"</formula>
    </cfRule>
  </conditionalFormatting>
  <conditionalFormatting sqref="E81:G81 U81:AG81 E80:AG80">
    <cfRule type="expression" dxfId="20393" priority="595">
      <formula>$D80="Specialist"</formula>
    </cfRule>
  </conditionalFormatting>
  <conditionalFormatting sqref="E81:G81 U81:AG81 E80:AG80">
    <cfRule type="cellIs" dxfId="20392" priority="596" operator="equal">
      <formula>1</formula>
    </cfRule>
  </conditionalFormatting>
  <conditionalFormatting sqref="E81:G81 U81:AG81 E80:AG80">
    <cfRule type="expression" dxfId="20391" priority="597">
      <formula>$D80="SSMM"</formula>
    </cfRule>
  </conditionalFormatting>
  <conditionalFormatting sqref="E81:G81 U81:AG81 E80:AG80">
    <cfRule type="cellIs" dxfId="20390" priority="598" operator="equal">
      <formula>"F"</formula>
    </cfRule>
  </conditionalFormatting>
  <conditionalFormatting sqref="I113:W113">
    <cfRule type="expression" dxfId="20389" priority="581">
      <formula>$C$78="F"</formula>
    </cfRule>
  </conditionalFormatting>
  <conditionalFormatting sqref="I113:W113">
    <cfRule type="expression" dxfId="20388" priority="582">
      <formula>$C$59="F"</formula>
    </cfRule>
  </conditionalFormatting>
  <conditionalFormatting sqref="I113:W113">
    <cfRule type="expression" dxfId="20387" priority="583">
      <formula>$C$40="F"</formula>
    </cfRule>
  </conditionalFormatting>
  <conditionalFormatting sqref="E108:H112 I108:W113 X108:AG112">
    <cfRule type="expression" dxfId="20386" priority="584">
      <formula>$C$21="F"</formula>
    </cfRule>
  </conditionalFormatting>
  <conditionalFormatting sqref="E108:AG114">
    <cfRule type="expression" dxfId="20385" priority="586">
      <formula>$C$2="F"</formula>
    </cfRule>
  </conditionalFormatting>
  <conditionalFormatting sqref="E108:AG114">
    <cfRule type="expression" dxfId="20384" priority="587">
      <formula>$D108="Facturacion"</formula>
    </cfRule>
  </conditionalFormatting>
  <conditionalFormatting sqref="E108:AG114">
    <cfRule type="expression" dxfId="20383" priority="588">
      <formula>$D108="Specialist"</formula>
    </cfRule>
  </conditionalFormatting>
  <conditionalFormatting sqref="E108:AG114">
    <cfRule type="cellIs" dxfId="20382" priority="589" operator="equal">
      <formula>1</formula>
    </cfRule>
  </conditionalFormatting>
  <conditionalFormatting sqref="E108:AG114">
    <cfRule type="expression" dxfId="20381" priority="590">
      <formula>$D108="SSMM"</formula>
    </cfRule>
  </conditionalFormatting>
  <conditionalFormatting sqref="E108:AG114">
    <cfRule type="cellIs" dxfId="20380" priority="591" operator="equal">
      <formula>"F"</formula>
    </cfRule>
  </conditionalFormatting>
  <conditionalFormatting sqref="E100:G100 U100:AG100 E103:H103 AE103:AG103 E101:H101 AE101:AG101 E99:AG99 E102:AG102 E104:AG107">
    <cfRule type="expression" dxfId="20379" priority="575">
      <formula>$C$2="F"</formula>
    </cfRule>
  </conditionalFormatting>
  <conditionalFormatting sqref="E100:G100 U100:AG100 E103:H103 AE103:AG103 E101:H101 AE101:AG101 E99:AG99 E102:AG102 E104:AG107">
    <cfRule type="expression" dxfId="20378" priority="576">
      <formula>$D99="Facturacion"</formula>
    </cfRule>
  </conditionalFormatting>
  <conditionalFormatting sqref="E100:G100 U100:AG100 E103:H103 AE103:AG103 E101:H101 AE101:AG101 E99:AG99 E102:AG102 E104:AG107">
    <cfRule type="expression" dxfId="20377" priority="577">
      <formula>$D99="Specialist"</formula>
    </cfRule>
  </conditionalFormatting>
  <conditionalFormatting sqref="E100:G100 U100:AG100 E103:H103 AE103:AG103 E101:H101 AE101:AG101 E99:AG99 E102:AG102 E104:AG107">
    <cfRule type="cellIs" dxfId="20376" priority="578" operator="equal">
      <formula>1</formula>
    </cfRule>
  </conditionalFormatting>
  <conditionalFormatting sqref="E100:G100 U100:AG100 E103:H103 AE103:AG103 E101:H101 AE101:AG101 E99:AG99 E102:AG102 E104:AG107">
    <cfRule type="expression" dxfId="20375" priority="579">
      <formula>$D99="SSMM"</formula>
    </cfRule>
  </conditionalFormatting>
  <conditionalFormatting sqref="E100:G100 U100:AG100 E103:H103 AE103:AG103 E101:H101 AE101:AG101 E99:AG99 E102:AG102 E104:AG107">
    <cfRule type="cellIs" dxfId="20374" priority="580" operator="equal">
      <formula>"F"</formula>
    </cfRule>
  </conditionalFormatting>
  <conditionalFormatting sqref="I132:W132">
    <cfRule type="expression" dxfId="20373" priority="563">
      <formula>$C$78="F"</formula>
    </cfRule>
  </conditionalFormatting>
  <conditionalFormatting sqref="I132:W132">
    <cfRule type="expression" dxfId="20372" priority="564">
      <formula>$C$59="F"</formula>
    </cfRule>
  </conditionalFormatting>
  <conditionalFormatting sqref="I132:W132">
    <cfRule type="expression" dxfId="20371" priority="565">
      <formula>$C$40="F"</formula>
    </cfRule>
  </conditionalFormatting>
  <conditionalFormatting sqref="E127:H131 I127:W132 X127:AG131">
    <cfRule type="expression" dxfId="20370" priority="566">
      <formula>$C$21="F"</formula>
    </cfRule>
  </conditionalFormatting>
  <conditionalFormatting sqref="E127:AG133">
    <cfRule type="expression" dxfId="20369" priority="568">
      <formula>$C$2="F"</formula>
    </cfRule>
  </conditionalFormatting>
  <conditionalFormatting sqref="E127:AG133">
    <cfRule type="expression" dxfId="20368" priority="569">
      <formula>$D127="Facturacion"</formula>
    </cfRule>
  </conditionalFormatting>
  <conditionalFormatting sqref="E127:AG133">
    <cfRule type="expression" dxfId="20367" priority="570">
      <formula>$D127="Specialist"</formula>
    </cfRule>
  </conditionalFormatting>
  <conditionalFormatting sqref="E127:AG133">
    <cfRule type="cellIs" dxfId="20366" priority="571" operator="equal">
      <formula>1</formula>
    </cfRule>
  </conditionalFormatting>
  <conditionalFormatting sqref="E127:AG133">
    <cfRule type="expression" dxfId="20365" priority="572">
      <formula>$D127="SSMM"</formula>
    </cfRule>
  </conditionalFormatting>
  <conditionalFormatting sqref="E127:AG133">
    <cfRule type="cellIs" dxfId="20364" priority="573" operator="equal">
      <formula>"F"</formula>
    </cfRule>
  </conditionalFormatting>
  <conditionalFormatting sqref="E118:AG126">
    <cfRule type="expression" dxfId="20363" priority="557">
      <formula>$C$2="F"</formula>
    </cfRule>
  </conditionalFormatting>
  <conditionalFormatting sqref="E118:AG126">
    <cfRule type="expression" dxfId="20362" priority="558">
      <formula>$D118="Facturacion"</formula>
    </cfRule>
  </conditionalFormatting>
  <conditionalFormatting sqref="E118:AG126">
    <cfRule type="expression" dxfId="20361" priority="559">
      <formula>$D118="Specialist"</formula>
    </cfRule>
  </conditionalFormatting>
  <conditionalFormatting sqref="E118:AG126">
    <cfRule type="cellIs" dxfId="20360" priority="560" operator="equal">
      <formula>1</formula>
    </cfRule>
  </conditionalFormatting>
  <conditionalFormatting sqref="E118:AG126">
    <cfRule type="expression" dxfId="20359" priority="561">
      <formula>$D118="SSMM"</formula>
    </cfRule>
  </conditionalFormatting>
  <conditionalFormatting sqref="E118:AG126">
    <cfRule type="cellIs" dxfId="20358" priority="562" operator="equal">
      <formula>"F"</formula>
    </cfRule>
  </conditionalFormatting>
  <conditionalFormatting sqref="H24:T24">
    <cfRule type="expression" dxfId="20357" priority="550">
      <formula>$C$2="F"</formula>
    </cfRule>
  </conditionalFormatting>
  <conditionalFormatting sqref="H24:T24">
    <cfRule type="expression" dxfId="20356" priority="551">
      <formula>$D24="Facturacion"</formula>
    </cfRule>
  </conditionalFormatting>
  <conditionalFormatting sqref="H24:T24">
    <cfRule type="expression" dxfId="20355" priority="552">
      <formula>$D24="Specialist"</formula>
    </cfRule>
  </conditionalFormatting>
  <conditionalFormatting sqref="H24:T24">
    <cfRule type="cellIs" dxfId="20354" priority="553" operator="equal">
      <formula>1</formula>
    </cfRule>
  </conditionalFormatting>
  <conditionalFormatting sqref="H24:T24">
    <cfRule type="expression" dxfId="20353" priority="554">
      <formula>$D24="SSMM"</formula>
    </cfRule>
  </conditionalFormatting>
  <conditionalFormatting sqref="H24:T24">
    <cfRule type="cellIs" dxfId="20352" priority="555" operator="equal">
      <formula>"F"</formula>
    </cfRule>
  </conditionalFormatting>
  <conditionalFormatting sqref="H43:T43">
    <cfRule type="expression" dxfId="20351" priority="543">
      <formula>$C$2="F"</formula>
    </cfRule>
  </conditionalFormatting>
  <conditionalFormatting sqref="H43:T43">
    <cfRule type="expression" dxfId="20350" priority="544">
      <formula>$D43="Facturacion"</formula>
    </cfRule>
  </conditionalFormatting>
  <conditionalFormatting sqref="H43:T43">
    <cfRule type="expression" dxfId="20349" priority="545">
      <formula>$D43="Specialist"</formula>
    </cfRule>
  </conditionalFormatting>
  <conditionalFormatting sqref="H43:T43">
    <cfRule type="cellIs" dxfId="20348" priority="546" operator="equal">
      <formula>1</formula>
    </cfRule>
  </conditionalFormatting>
  <conditionalFormatting sqref="H43:T43">
    <cfRule type="expression" dxfId="20347" priority="547">
      <formula>$D43="SSMM"</formula>
    </cfRule>
  </conditionalFormatting>
  <conditionalFormatting sqref="H43:T43">
    <cfRule type="cellIs" dxfId="20346" priority="548" operator="equal">
      <formula>"F"</formula>
    </cfRule>
  </conditionalFormatting>
  <conditionalFormatting sqref="H62:T62">
    <cfRule type="expression" dxfId="20345" priority="536">
      <formula>$C$2="F"</formula>
    </cfRule>
  </conditionalFormatting>
  <conditionalFormatting sqref="H62:T62">
    <cfRule type="expression" dxfId="20344" priority="537">
      <formula>$D62="Facturacion"</formula>
    </cfRule>
  </conditionalFormatting>
  <conditionalFormatting sqref="H62:T62">
    <cfRule type="expression" dxfId="20343" priority="538">
      <formula>$D62="Specialist"</formula>
    </cfRule>
  </conditionalFormatting>
  <conditionalFormatting sqref="H62:T62">
    <cfRule type="cellIs" dxfId="20342" priority="539" operator="equal">
      <formula>1</formula>
    </cfRule>
  </conditionalFormatting>
  <conditionalFormatting sqref="H62:T62">
    <cfRule type="expression" dxfId="20341" priority="540">
      <formula>$D62="SSMM"</formula>
    </cfRule>
  </conditionalFormatting>
  <conditionalFormatting sqref="H62:T62">
    <cfRule type="cellIs" dxfId="20340" priority="541" operator="equal">
      <formula>"F"</formula>
    </cfRule>
  </conditionalFormatting>
  <conditionalFormatting sqref="H81:T81">
    <cfRule type="expression" dxfId="20339" priority="529">
      <formula>$C$2="F"</formula>
    </cfRule>
  </conditionalFormatting>
  <conditionalFormatting sqref="H81:T81">
    <cfRule type="expression" dxfId="20338" priority="530">
      <formula>$D81="Facturacion"</formula>
    </cfRule>
  </conditionalFormatting>
  <conditionalFormatting sqref="H81:T81">
    <cfRule type="expression" dxfId="20337" priority="531">
      <formula>$D81="Specialist"</formula>
    </cfRule>
  </conditionalFormatting>
  <conditionalFormatting sqref="H81:T81">
    <cfRule type="cellIs" dxfId="20336" priority="532" operator="equal">
      <formula>1</formula>
    </cfRule>
  </conditionalFormatting>
  <conditionalFormatting sqref="H81:T81">
    <cfRule type="expression" dxfId="20335" priority="533">
      <formula>$D81="SSMM"</formula>
    </cfRule>
  </conditionalFormatting>
  <conditionalFormatting sqref="H81:T81">
    <cfRule type="cellIs" dxfId="20334" priority="534" operator="equal">
      <formula>"F"</formula>
    </cfRule>
  </conditionalFormatting>
  <conditionalFormatting sqref="H100:T100">
    <cfRule type="expression" dxfId="20333" priority="522">
      <formula>$C$2="F"</formula>
    </cfRule>
  </conditionalFormatting>
  <conditionalFormatting sqref="H100:T100">
    <cfRule type="expression" dxfId="20332" priority="523">
      <formula>$D100="Facturacion"</formula>
    </cfRule>
  </conditionalFormatting>
  <conditionalFormatting sqref="H100:T100">
    <cfRule type="expression" dxfId="20331" priority="524">
      <formula>$D100="Specialist"</formula>
    </cfRule>
  </conditionalFormatting>
  <conditionalFormatting sqref="H100:T100">
    <cfRule type="cellIs" dxfId="20330" priority="525" operator="equal">
      <formula>1</formula>
    </cfRule>
  </conditionalFormatting>
  <conditionalFormatting sqref="H100:T100">
    <cfRule type="expression" dxfId="20329" priority="526">
      <formula>$D100="SSMM"</formula>
    </cfRule>
  </conditionalFormatting>
  <conditionalFormatting sqref="H100:T100">
    <cfRule type="cellIs" dxfId="20328" priority="527" operator="equal">
      <formula>"F"</formula>
    </cfRule>
  </conditionalFormatting>
  <conditionalFormatting sqref="I103:AD103">
    <cfRule type="expression" dxfId="20327" priority="515">
      <formula>$C$2="F"</formula>
    </cfRule>
  </conditionalFormatting>
  <conditionalFormatting sqref="I103:AD103">
    <cfRule type="expression" dxfId="20326" priority="516">
      <formula>$D103="Facturacion"</formula>
    </cfRule>
  </conditionalFormatting>
  <conditionalFormatting sqref="I103:AD103">
    <cfRule type="expression" dxfId="20325" priority="517">
      <formula>$D103="Specialist"</formula>
    </cfRule>
  </conditionalFormatting>
  <conditionalFormatting sqref="I103:AD103">
    <cfRule type="cellIs" dxfId="20324" priority="518" operator="equal">
      <formula>1</formula>
    </cfRule>
  </conditionalFormatting>
  <conditionalFormatting sqref="I103:AD103">
    <cfRule type="expression" dxfId="20323" priority="519">
      <formula>$D103="SSMM"</formula>
    </cfRule>
  </conditionalFormatting>
  <conditionalFormatting sqref="I103:AD103">
    <cfRule type="cellIs" dxfId="20322" priority="520" operator="equal">
      <formula>"F"</formula>
    </cfRule>
  </conditionalFormatting>
  <conditionalFormatting sqref="I101:AD101">
    <cfRule type="expression" dxfId="20321" priority="508">
      <formula>$C$2="F"</formula>
    </cfRule>
  </conditionalFormatting>
  <conditionalFormatting sqref="I101:AD101">
    <cfRule type="expression" dxfId="20320" priority="509">
      <formula>$D101="Facturacion"</formula>
    </cfRule>
  </conditionalFormatting>
  <conditionalFormatting sqref="I101:AD101">
    <cfRule type="expression" dxfId="20319" priority="510">
      <formula>$D101="Specialist"</formula>
    </cfRule>
  </conditionalFormatting>
  <conditionalFormatting sqref="I101:AD101">
    <cfRule type="cellIs" dxfId="20318" priority="511" operator="equal">
      <formula>1</formula>
    </cfRule>
  </conditionalFormatting>
  <conditionalFormatting sqref="I101:AD101">
    <cfRule type="expression" dxfId="20317" priority="512">
      <formula>$D101="SSMM"</formula>
    </cfRule>
  </conditionalFormatting>
  <conditionalFormatting sqref="I101:AD101">
    <cfRule type="cellIs" dxfId="20316" priority="513" operator="equal">
      <formula>"F"</formula>
    </cfRule>
  </conditionalFormatting>
  <conditionalFormatting sqref="I68:AD68">
    <cfRule type="expression" dxfId="20315" priority="501">
      <formula>$C$2="F"</formula>
    </cfRule>
  </conditionalFormatting>
  <conditionalFormatting sqref="I68:AD68">
    <cfRule type="expression" dxfId="20314" priority="502">
      <formula>$D68="Facturacion"</formula>
    </cfRule>
  </conditionalFormatting>
  <conditionalFormatting sqref="I68:AD68">
    <cfRule type="expression" dxfId="20313" priority="503">
      <formula>$D68="Specialist"</formula>
    </cfRule>
  </conditionalFormatting>
  <conditionalFormatting sqref="I68:AD68">
    <cfRule type="cellIs" dxfId="20312" priority="504" operator="equal">
      <formula>1</formula>
    </cfRule>
  </conditionalFormatting>
  <conditionalFormatting sqref="I68:AD68">
    <cfRule type="expression" dxfId="20311" priority="505">
      <formula>$D68="SSMM"</formula>
    </cfRule>
  </conditionalFormatting>
  <conditionalFormatting sqref="I68:AD68">
    <cfRule type="cellIs" dxfId="20310" priority="506" operator="equal">
      <formula>"F"</formula>
    </cfRule>
  </conditionalFormatting>
  <conditionalFormatting sqref="S87:AD87">
    <cfRule type="expression" dxfId="20309" priority="1518">
      <formula>$D86="Facturacion"</formula>
    </cfRule>
  </conditionalFormatting>
  <conditionalFormatting sqref="S87:AD87">
    <cfRule type="expression" dxfId="20308" priority="1520">
      <formula>$D86="Specialist"</formula>
    </cfRule>
  </conditionalFormatting>
  <conditionalFormatting sqref="S87:AD87">
    <cfRule type="expression" dxfId="20307" priority="1524">
      <formula>$D86="SSMM"</formula>
    </cfRule>
  </conditionalFormatting>
  <conditionalFormatting sqref="U86:AB86">
    <cfRule type="expression" dxfId="20306" priority="494">
      <formula>$C$2="F"</formula>
    </cfRule>
  </conditionalFormatting>
  <conditionalFormatting sqref="U86:AB86">
    <cfRule type="expression" dxfId="20305" priority="495">
      <formula>$D86="Facturacion"</formula>
    </cfRule>
  </conditionalFormatting>
  <conditionalFormatting sqref="U86:AB86">
    <cfRule type="expression" dxfId="20304" priority="496">
      <formula>$D86="Specialist"</formula>
    </cfRule>
  </conditionalFormatting>
  <conditionalFormatting sqref="U86:AB86">
    <cfRule type="cellIs" dxfId="20303" priority="497" operator="equal">
      <formula>1</formula>
    </cfRule>
  </conditionalFormatting>
  <conditionalFormatting sqref="U86:AB86">
    <cfRule type="expression" dxfId="20302" priority="498">
      <formula>$D86="SSMM"</formula>
    </cfRule>
  </conditionalFormatting>
  <conditionalFormatting sqref="U86:AB86">
    <cfRule type="cellIs" dxfId="20301" priority="499" operator="equal">
      <formula>"F"</formula>
    </cfRule>
  </conditionalFormatting>
  <conditionalFormatting sqref="AA17:AD17">
    <cfRule type="expression" dxfId="20300" priority="421">
      <formula>$C$21="F"</formula>
    </cfRule>
  </conditionalFormatting>
  <conditionalFormatting sqref="AA17:AD17">
    <cfRule type="expression" dxfId="20299" priority="423">
      <formula>$C$2="F"</formula>
    </cfRule>
  </conditionalFormatting>
  <conditionalFormatting sqref="AA17:AD17">
    <cfRule type="expression" dxfId="20298" priority="424">
      <formula>$D17="Facturacion"</formula>
    </cfRule>
  </conditionalFormatting>
  <conditionalFormatting sqref="AA17:AD17">
    <cfRule type="expression" dxfId="20297" priority="425">
      <formula>$D17="Specialist"</formula>
    </cfRule>
  </conditionalFormatting>
  <conditionalFormatting sqref="AA17:AD17">
    <cfRule type="cellIs" dxfId="20296" priority="426" operator="equal">
      <formula>1</formula>
    </cfRule>
  </conditionalFormatting>
  <conditionalFormatting sqref="AA17:AD17">
    <cfRule type="expression" dxfId="20295" priority="427">
      <formula>$D17="SSMM"</formula>
    </cfRule>
  </conditionalFormatting>
  <conditionalFormatting sqref="AA17:AD17">
    <cfRule type="cellIs" dxfId="20294" priority="428" operator="equal">
      <formula>"F"</formula>
    </cfRule>
  </conditionalFormatting>
  <conditionalFormatting sqref="I17:W17">
    <cfRule type="expression" dxfId="20293" priority="411">
      <formula>$C$78="F"</formula>
    </cfRule>
  </conditionalFormatting>
  <conditionalFormatting sqref="I17:W17">
    <cfRule type="expression" dxfId="20292" priority="412">
      <formula>$C$59="F"</formula>
    </cfRule>
  </conditionalFormatting>
  <conditionalFormatting sqref="I17:W17">
    <cfRule type="expression" dxfId="20291" priority="413">
      <formula>$C$40="F"</formula>
    </cfRule>
  </conditionalFormatting>
  <conditionalFormatting sqref="I17:W17">
    <cfRule type="expression" dxfId="20290" priority="414">
      <formula>$C$21="F"</formula>
    </cfRule>
  </conditionalFormatting>
  <conditionalFormatting sqref="I17:Z17">
    <cfRule type="expression" dxfId="20289" priority="415">
      <formula>$C$2="F"</formula>
    </cfRule>
  </conditionalFormatting>
  <conditionalFormatting sqref="I17:Z17">
    <cfRule type="expression" dxfId="20288" priority="416">
      <formula>$D17="Facturacion"</formula>
    </cfRule>
  </conditionalFormatting>
  <conditionalFormatting sqref="I17:Z17">
    <cfRule type="expression" dxfId="20287" priority="417">
      <formula>$D17="Specialist"</formula>
    </cfRule>
  </conditionalFormatting>
  <conditionalFormatting sqref="I17:Z17">
    <cfRule type="cellIs" dxfId="20286" priority="418" operator="equal">
      <formula>1</formula>
    </cfRule>
  </conditionalFormatting>
  <conditionalFormatting sqref="I17:Z17">
    <cfRule type="expression" dxfId="20285" priority="419">
      <formula>$D17="SSMM"</formula>
    </cfRule>
  </conditionalFormatting>
  <conditionalFormatting sqref="I17:Z17">
    <cfRule type="cellIs" dxfId="20284" priority="420" operator="equal">
      <formula>"F"</formula>
    </cfRule>
  </conditionalFormatting>
  <conditionalFormatting sqref="AC18:AD18">
    <cfRule type="expression" dxfId="20283" priority="405">
      <formula>$C$2="F"</formula>
    </cfRule>
  </conditionalFormatting>
  <conditionalFormatting sqref="AC18:AD18">
    <cfRule type="expression" dxfId="20282" priority="406">
      <formula>$D18="Facturacion"</formula>
    </cfRule>
  </conditionalFormatting>
  <conditionalFormatting sqref="AC18:AD18">
    <cfRule type="expression" dxfId="20281" priority="407">
      <formula>$D18="Specialist"</formula>
    </cfRule>
  </conditionalFormatting>
  <conditionalFormatting sqref="AC18:AD18">
    <cfRule type="cellIs" dxfId="20280" priority="408" operator="equal">
      <formula>1</formula>
    </cfRule>
  </conditionalFormatting>
  <conditionalFormatting sqref="AC18:AD18">
    <cfRule type="expression" dxfId="20279" priority="409">
      <formula>$D18="SSMM"</formula>
    </cfRule>
  </conditionalFormatting>
  <conditionalFormatting sqref="AC18:AD18">
    <cfRule type="cellIs" dxfId="20278" priority="410" operator="equal">
      <formula>"F"</formula>
    </cfRule>
  </conditionalFormatting>
  <conditionalFormatting sqref="AA18:AB18">
    <cfRule type="expression" dxfId="20277" priority="399">
      <formula>$C$2="F"</formula>
    </cfRule>
  </conditionalFormatting>
  <conditionalFormatting sqref="AA18:AB18">
    <cfRule type="expression" dxfId="20276" priority="400">
      <formula>$D18="Facturacion"</formula>
    </cfRule>
  </conditionalFormatting>
  <conditionalFormatting sqref="AA18:AB18">
    <cfRule type="expression" dxfId="20275" priority="401">
      <formula>$D18="Specialist"</formula>
    </cfRule>
  </conditionalFormatting>
  <conditionalFormatting sqref="AA18:AB18">
    <cfRule type="cellIs" dxfId="20274" priority="402" operator="equal">
      <formula>1</formula>
    </cfRule>
  </conditionalFormatting>
  <conditionalFormatting sqref="AA18:AB18">
    <cfRule type="expression" dxfId="20273" priority="403">
      <formula>$D18="SSMM"</formula>
    </cfRule>
  </conditionalFormatting>
  <conditionalFormatting sqref="AA18:AB18">
    <cfRule type="cellIs" dxfId="20272" priority="404" operator="equal">
      <formula>"F"</formula>
    </cfRule>
  </conditionalFormatting>
  <conditionalFormatting sqref="I18:W18">
    <cfRule type="expression" dxfId="20271" priority="389">
      <formula>$C$78="F"</formula>
    </cfRule>
  </conditionalFormatting>
  <conditionalFormatting sqref="I18:W18">
    <cfRule type="expression" dxfId="20270" priority="390">
      <formula>$C$59="F"</formula>
    </cfRule>
  </conditionalFormatting>
  <conditionalFormatting sqref="I18:W18">
    <cfRule type="expression" dxfId="20269" priority="391">
      <formula>$C$40="F"</formula>
    </cfRule>
  </conditionalFormatting>
  <conditionalFormatting sqref="I18:W18">
    <cfRule type="expression" dxfId="20268" priority="392">
      <formula>$C$21="F"</formula>
    </cfRule>
  </conditionalFormatting>
  <conditionalFormatting sqref="I18:Z18">
    <cfRule type="expression" dxfId="20267" priority="393">
      <formula>$C$2="F"</formula>
    </cfRule>
  </conditionalFormatting>
  <conditionalFormatting sqref="I18:Z18">
    <cfRule type="expression" dxfId="20266" priority="394">
      <formula>$D18="Facturacion"</formula>
    </cfRule>
  </conditionalFormatting>
  <conditionalFormatting sqref="I18:Z18">
    <cfRule type="expression" dxfId="20265" priority="395">
      <formula>$D18="Specialist"</formula>
    </cfRule>
  </conditionalFormatting>
  <conditionalFormatting sqref="I18:Z18">
    <cfRule type="cellIs" dxfId="20264" priority="396" operator="equal">
      <formula>1</formula>
    </cfRule>
  </conditionalFormatting>
  <conditionalFormatting sqref="I18:Z18">
    <cfRule type="expression" dxfId="20263" priority="397">
      <formula>$D18="SSMM"</formula>
    </cfRule>
  </conditionalFormatting>
  <conditionalFormatting sqref="I18:Z18">
    <cfRule type="cellIs" dxfId="20262" priority="398" operator="equal">
      <formula>"F"</formula>
    </cfRule>
  </conditionalFormatting>
  <conditionalFormatting sqref="AC19:AD19">
    <cfRule type="expression" dxfId="20261" priority="383">
      <formula>$C$2="F"</formula>
    </cfRule>
  </conditionalFormatting>
  <conditionalFormatting sqref="AC19:AD19">
    <cfRule type="expression" dxfId="20260" priority="384">
      <formula>$D19="Facturacion"</formula>
    </cfRule>
  </conditionalFormatting>
  <conditionalFormatting sqref="AC19:AD19">
    <cfRule type="expression" dxfId="20259" priority="385">
      <formula>$D19="Specialist"</formula>
    </cfRule>
  </conditionalFormatting>
  <conditionalFormatting sqref="AC19:AD19">
    <cfRule type="cellIs" dxfId="20258" priority="386" operator="equal">
      <formula>1</formula>
    </cfRule>
  </conditionalFormatting>
  <conditionalFormatting sqref="AC19:AD19">
    <cfRule type="expression" dxfId="20257" priority="387">
      <formula>$D19="SSMM"</formula>
    </cfRule>
  </conditionalFormatting>
  <conditionalFormatting sqref="AC19:AD19">
    <cfRule type="cellIs" dxfId="20256" priority="388" operator="equal">
      <formula>"F"</formula>
    </cfRule>
  </conditionalFormatting>
  <conditionalFormatting sqref="AA19:AB19">
    <cfRule type="expression" dxfId="20255" priority="377">
      <formula>$C$2="F"</formula>
    </cfRule>
  </conditionalFormatting>
  <conditionalFormatting sqref="AA19:AB19">
    <cfRule type="expression" dxfId="20254" priority="378">
      <formula>$D19="Facturacion"</formula>
    </cfRule>
  </conditionalFormatting>
  <conditionalFormatting sqref="AA19:AB19">
    <cfRule type="expression" dxfId="20253" priority="379">
      <formula>$D19="Specialist"</formula>
    </cfRule>
  </conditionalFormatting>
  <conditionalFormatting sqref="AA19:AB19">
    <cfRule type="cellIs" dxfId="20252" priority="380" operator="equal">
      <formula>1</formula>
    </cfRule>
  </conditionalFormatting>
  <conditionalFormatting sqref="AA19:AB19">
    <cfRule type="expression" dxfId="20251" priority="381">
      <formula>$D19="SSMM"</formula>
    </cfRule>
  </conditionalFormatting>
  <conditionalFormatting sqref="AA19:AB19">
    <cfRule type="cellIs" dxfId="20250" priority="382" operator="equal">
      <formula>"F"</formula>
    </cfRule>
  </conditionalFormatting>
  <conditionalFormatting sqref="I19:W19">
    <cfRule type="expression" dxfId="20249" priority="367">
      <formula>$C$78="F"</formula>
    </cfRule>
  </conditionalFormatting>
  <conditionalFormatting sqref="I19:W19">
    <cfRule type="expression" dxfId="20248" priority="368">
      <formula>$C$59="F"</formula>
    </cfRule>
  </conditionalFormatting>
  <conditionalFormatting sqref="I19:W19">
    <cfRule type="expression" dxfId="20247" priority="369">
      <formula>$C$40="F"</formula>
    </cfRule>
  </conditionalFormatting>
  <conditionalFormatting sqref="I19:W19">
    <cfRule type="expression" dxfId="20246" priority="370">
      <formula>$C$21="F"</formula>
    </cfRule>
  </conditionalFormatting>
  <conditionalFormatting sqref="I19:Z19">
    <cfRule type="expression" dxfId="20245" priority="371">
      <formula>$C$2="F"</formula>
    </cfRule>
  </conditionalFormatting>
  <conditionalFormatting sqref="I19:Z19">
    <cfRule type="expression" dxfId="20244" priority="372">
      <formula>$D19="Facturacion"</formula>
    </cfRule>
  </conditionalFormatting>
  <conditionalFormatting sqref="I19:Z19">
    <cfRule type="expression" dxfId="20243" priority="373">
      <formula>$D19="Specialist"</formula>
    </cfRule>
  </conditionalFormatting>
  <conditionalFormatting sqref="I19:Z19">
    <cfRule type="cellIs" dxfId="20242" priority="374" operator="equal">
      <formula>1</formula>
    </cfRule>
  </conditionalFormatting>
  <conditionalFormatting sqref="I19:Z19">
    <cfRule type="expression" dxfId="20241" priority="375">
      <formula>$D19="SSMM"</formula>
    </cfRule>
  </conditionalFormatting>
  <conditionalFormatting sqref="I19:Z19">
    <cfRule type="cellIs" dxfId="20240" priority="376" operator="equal">
      <formula>"F"</formula>
    </cfRule>
  </conditionalFormatting>
  <conditionalFormatting sqref="AC36:AD36">
    <cfRule type="expression" dxfId="20239" priority="359">
      <formula>$C$21="F"</formula>
    </cfRule>
  </conditionalFormatting>
  <conditionalFormatting sqref="AC36:AD36">
    <cfRule type="expression" dxfId="20238" priority="361">
      <formula>$C$2="F"</formula>
    </cfRule>
  </conditionalFormatting>
  <conditionalFormatting sqref="AC36:AD36">
    <cfRule type="expression" dxfId="20237" priority="362">
      <formula>$D36="Facturacion"</formula>
    </cfRule>
  </conditionalFormatting>
  <conditionalFormatting sqref="AC36:AD36">
    <cfRule type="expression" dxfId="20236" priority="363">
      <formula>$D36="Specialist"</formula>
    </cfRule>
  </conditionalFormatting>
  <conditionalFormatting sqref="AC36:AD36">
    <cfRule type="cellIs" dxfId="20235" priority="364" operator="equal">
      <formula>1</formula>
    </cfRule>
  </conditionalFormatting>
  <conditionalFormatting sqref="AC36:AD36">
    <cfRule type="expression" dxfId="20234" priority="365">
      <formula>$D36="SSMM"</formula>
    </cfRule>
  </conditionalFormatting>
  <conditionalFormatting sqref="AC36:AD36">
    <cfRule type="cellIs" dxfId="20233" priority="366" operator="equal">
      <formula>"F"</formula>
    </cfRule>
  </conditionalFormatting>
  <conditionalFormatting sqref="AC37:AD37">
    <cfRule type="expression" dxfId="20232" priority="343">
      <formula>$C$2="F"</formula>
    </cfRule>
  </conditionalFormatting>
  <conditionalFormatting sqref="AC37:AD37">
    <cfRule type="expression" dxfId="20231" priority="344">
      <formula>$D37="Facturacion"</formula>
    </cfRule>
  </conditionalFormatting>
  <conditionalFormatting sqref="AC37:AD37">
    <cfRule type="expression" dxfId="20230" priority="345">
      <formula>$D37="Specialist"</formula>
    </cfRule>
  </conditionalFormatting>
  <conditionalFormatting sqref="AC37:AD37">
    <cfRule type="cellIs" dxfId="20229" priority="346" operator="equal">
      <formula>1</formula>
    </cfRule>
  </conditionalFormatting>
  <conditionalFormatting sqref="AC37:AD37">
    <cfRule type="expression" dxfId="20228" priority="347">
      <formula>$D37="SSMM"</formula>
    </cfRule>
  </conditionalFormatting>
  <conditionalFormatting sqref="AC37:AD37">
    <cfRule type="cellIs" dxfId="20227" priority="348" operator="equal">
      <formula>"F"</formula>
    </cfRule>
  </conditionalFormatting>
  <conditionalFormatting sqref="AC38:AD38">
    <cfRule type="expression" dxfId="20226" priority="321">
      <formula>$C$2="F"</formula>
    </cfRule>
  </conditionalFormatting>
  <conditionalFormatting sqref="AC38:AD38">
    <cfRule type="expression" dxfId="20225" priority="322">
      <formula>$D38="Facturacion"</formula>
    </cfRule>
  </conditionalFormatting>
  <conditionalFormatting sqref="AC38:AD38">
    <cfRule type="expression" dxfId="20224" priority="323">
      <formula>$D38="Specialist"</formula>
    </cfRule>
  </conditionalFormatting>
  <conditionalFormatting sqref="AC38:AD38">
    <cfRule type="cellIs" dxfId="20223" priority="324" operator="equal">
      <formula>1</formula>
    </cfRule>
  </conditionalFormatting>
  <conditionalFormatting sqref="AC38:AD38">
    <cfRule type="expression" dxfId="20222" priority="325">
      <formula>$D38="SSMM"</formula>
    </cfRule>
  </conditionalFormatting>
  <conditionalFormatting sqref="AC38:AD38">
    <cfRule type="cellIs" dxfId="20221" priority="326" operator="equal">
      <formula>"F"</formula>
    </cfRule>
  </conditionalFormatting>
  <conditionalFormatting sqref="I36:W36">
    <cfRule type="expression" dxfId="20220" priority="305">
      <formula>$C$78="F"</formula>
    </cfRule>
  </conditionalFormatting>
  <conditionalFormatting sqref="I36:W36">
    <cfRule type="expression" dxfId="20219" priority="306">
      <formula>$C$59="F"</formula>
    </cfRule>
  </conditionalFormatting>
  <conditionalFormatting sqref="I36:W36">
    <cfRule type="expression" dxfId="20218" priority="307">
      <formula>$C$40="F"</formula>
    </cfRule>
  </conditionalFormatting>
  <conditionalFormatting sqref="I36:W36">
    <cfRule type="expression" dxfId="20217" priority="308">
      <formula>$C$21="F"</formula>
    </cfRule>
  </conditionalFormatting>
  <conditionalFormatting sqref="I36:Z36">
    <cfRule type="expression" dxfId="20216" priority="309">
      <formula>$C$2="F"</formula>
    </cfRule>
  </conditionalFormatting>
  <conditionalFormatting sqref="I36:Z36">
    <cfRule type="expression" dxfId="20215" priority="310">
      <formula>$D38="Facturacion"</formula>
    </cfRule>
  </conditionalFormatting>
  <conditionalFormatting sqref="I36:Z36">
    <cfRule type="expression" dxfId="20214" priority="311">
      <formula>$D38="Specialist"</formula>
    </cfRule>
  </conditionalFormatting>
  <conditionalFormatting sqref="I36:Z36">
    <cfRule type="cellIs" dxfId="20213" priority="312" operator="equal">
      <formula>1</formula>
    </cfRule>
  </conditionalFormatting>
  <conditionalFormatting sqref="I36:Z36">
    <cfRule type="expression" dxfId="20212" priority="313">
      <formula>$D38="SSMM"</formula>
    </cfRule>
  </conditionalFormatting>
  <conditionalFormatting sqref="I36:Z36">
    <cfRule type="cellIs" dxfId="20211" priority="314" operator="equal">
      <formula>"F"</formula>
    </cfRule>
  </conditionalFormatting>
  <conditionalFormatting sqref="AA74:AD74">
    <cfRule type="expression" dxfId="20210" priority="235">
      <formula>$C$21="F"</formula>
    </cfRule>
  </conditionalFormatting>
  <conditionalFormatting sqref="AA74:AD74">
    <cfRule type="expression" dxfId="20209" priority="237">
      <formula>$C$2="F"</formula>
    </cfRule>
  </conditionalFormatting>
  <conditionalFormatting sqref="AA74:AD74">
    <cfRule type="expression" dxfId="20208" priority="238">
      <formula>$D74="Facturacion"</formula>
    </cfRule>
  </conditionalFormatting>
  <conditionalFormatting sqref="AA74:AD74">
    <cfRule type="expression" dxfId="20207" priority="239">
      <formula>$D74="Specialist"</formula>
    </cfRule>
  </conditionalFormatting>
  <conditionalFormatting sqref="AA74:AD74">
    <cfRule type="cellIs" dxfId="20206" priority="240" operator="equal">
      <formula>1</formula>
    </cfRule>
  </conditionalFormatting>
  <conditionalFormatting sqref="AA74:AD74">
    <cfRule type="expression" dxfId="20205" priority="241">
      <formula>$D74="SSMM"</formula>
    </cfRule>
  </conditionalFormatting>
  <conditionalFormatting sqref="AA74:AD74">
    <cfRule type="cellIs" dxfId="20204" priority="242" operator="equal">
      <formula>"F"</formula>
    </cfRule>
  </conditionalFormatting>
  <conditionalFormatting sqref="I74:W74">
    <cfRule type="expression" dxfId="20203" priority="225">
      <formula>$C$78="F"</formula>
    </cfRule>
  </conditionalFormatting>
  <conditionalFormatting sqref="I74:W74">
    <cfRule type="expression" dxfId="20202" priority="226">
      <formula>$C$59="F"</formula>
    </cfRule>
  </conditionalFormatting>
  <conditionalFormatting sqref="I74:W74">
    <cfRule type="expression" dxfId="20201" priority="227">
      <formula>$C$40="F"</formula>
    </cfRule>
  </conditionalFormatting>
  <conditionalFormatting sqref="I74:W74">
    <cfRule type="expression" dxfId="20200" priority="228">
      <formula>$C$21="F"</formula>
    </cfRule>
  </conditionalFormatting>
  <conditionalFormatting sqref="I74:Z74">
    <cfRule type="expression" dxfId="20199" priority="229">
      <formula>$C$2="F"</formula>
    </cfRule>
  </conditionalFormatting>
  <conditionalFormatting sqref="I74:Z74">
    <cfRule type="expression" dxfId="20198" priority="230">
      <formula>$D74="Facturacion"</formula>
    </cfRule>
  </conditionalFormatting>
  <conditionalFormatting sqref="I74:Z74">
    <cfRule type="expression" dxfId="20197" priority="231">
      <formula>$D74="Specialist"</formula>
    </cfRule>
  </conditionalFormatting>
  <conditionalFormatting sqref="I74:Z74">
    <cfRule type="cellIs" dxfId="20196" priority="232" operator="equal">
      <formula>1</formula>
    </cfRule>
  </conditionalFormatting>
  <conditionalFormatting sqref="I74:Z74">
    <cfRule type="expression" dxfId="20195" priority="233">
      <formula>$D74="SSMM"</formula>
    </cfRule>
  </conditionalFormatting>
  <conditionalFormatting sqref="I74:Z74">
    <cfRule type="cellIs" dxfId="20194" priority="234" operator="equal">
      <formula>"F"</formula>
    </cfRule>
  </conditionalFormatting>
  <conditionalFormatting sqref="AC75:AD75">
    <cfRule type="expression" dxfId="20193" priority="219">
      <formula>$C$2="F"</formula>
    </cfRule>
  </conditionalFormatting>
  <conditionalFormatting sqref="AC75:AD75">
    <cfRule type="expression" dxfId="20192" priority="220">
      <formula>$D75="Facturacion"</formula>
    </cfRule>
  </conditionalFormatting>
  <conditionalFormatting sqref="AC75:AD75">
    <cfRule type="expression" dxfId="20191" priority="221">
      <formula>$D75="Specialist"</formula>
    </cfRule>
  </conditionalFormatting>
  <conditionalFormatting sqref="AC75:AD75">
    <cfRule type="cellIs" dxfId="20190" priority="222" operator="equal">
      <formula>1</formula>
    </cfRule>
  </conditionalFormatting>
  <conditionalFormatting sqref="AC75:AD75">
    <cfRule type="expression" dxfId="20189" priority="223">
      <formula>$D75="SSMM"</formula>
    </cfRule>
  </conditionalFormatting>
  <conditionalFormatting sqref="AC75:AD75">
    <cfRule type="cellIs" dxfId="20188" priority="224" operator="equal">
      <formula>"F"</formula>
    </cfRule>
  </conditionalFormatting>
  <conditionalFormatting sqref="AA75:AB75">
    <cfRule type="expression" dxfId="20187" priority="213">
      <formula>$C$2="F"</formula>
    </cfRule>
  </conditionalFormatting>
  <conditionalFormatting sqref="AA75:AB75">
    <cfRule type="expression" dxfId="20186" priority="214">
      <formula>$D75="Facturacion"</formula>
    </cfRule>
  </conditionalFormatting>
  <conditionalFormatting sqref="AA75:AB75">
    <cfRule type="expression" dxfId="20185" priority="215">
      <formula>$D75="Specialist"</formula>
    </cfRule>
  </conditionalFormatting>
  <conditionalFormatting sqref="AA75:AB75">
    <cfRule type="cellIs" dxfId="20184" priority="216" operator="equal">
      <formula>1</formula>
    </cfRule>
  </conditionalFormatting>
  <conditionalFormatting sqref="AA75:AB75">
    <cfRule type="expression" dxfId="20183" priority="217">
      <formula>$D75="SSMM"</formula>
    </cfRule>
  </conditionalFormatting>
  <conditionalFormatting sqref="AA75:AB75">
    <cfRule type="cellIs" dxfId="20182" priority="218" operator="equal">
      <formula>"F"</formula>
    </cfRule>
  </conditionalFormatting>
  <conditionalFormatting sqref="I75:W75">
    <cfRule type="expression" dxfId="20181" priority="203">
      <formula>$C$78="F"</formula>
    </cfRule>
  </conditionalFormatting>
  <conditionalFormatting sqref="I75:W75">
    <cfRule type="expression" dxfId="20180" priority="204">
      <formula>$C$59="F"</formula>
    </cfRule>
  </conditionalFormatting>
  <conditionalFormatting sqref="I75:W75">
    <cfRule type="expression" dxfId="20179" priority="205">
      <formula>$C$40="F"</formula>
    </cfRule>
  </conditionalFormatting>
  <conditionalFormatting sqref="I75:W75">
    <cfRule type="expression" dxfId="20178" priority="206">
      <formula>$C$21="F"</formula>
    </cfRule>
  </conditionalFormatting>
  <conditionalFormatting sqref="I75:Z75">
    <cfRule type="expression" dxfId="20177" priority="207">
      <formula>$C$2="F"</formula>
    </cfRule>
  </conditionalFormatting>
  <conditionalFormatting sqref="I75:Z75">
    <cfRule type="expression" dxfId="20176" priority="208">
      <formula>$D75="Facturacion"</formula>
    </cfRule>
  </conditionalFormatting>
  <conditionalFormatting sqref="I75:Z75">
    <cfRule type="expression" dxfId="20175" priority="209">
      <formula>$D75="Specialist"</formula>
    </cfRule>
  </conditionalFormatting>
  <conditionalFormatting sqref="I75:Z75">
    <cfRule type="cellIs" dxfId="20174" priority="210" operator="equal">
      <formula>1</formula>
    </cfRule>
  </conditionalFormatting>
  <conditionalFormatting sqref="I75:Z75">
    <cfRule type="expression" dxfId="20173" priority="211">
      <formula>$D75="SSMM"</formula>
    </cfRule>
  </conditionalFormatting>
  <conditionalFormatting sqref="I75:Z75">
    <cfRule type="cellIs" dxfId="20172" priority="212" operator="equal">
      <formula>"F"</formula>
    </cfRule>
  </conditionalFormatting>
  <conditionalFormatting sqref="AC76:AD76">
    <cfRule type="expression" dxfId="20171" priority="197">
      <formula>$C$2="F"</formula>
    </cfRule>
  </conditionalFormatting>
  <conditionalFormatting sqref="AC76:AD76">
    <cfRule type="expression" dxfId="20170" priority="198">
      <formula>$D76="Facturacion"</formula>
    </cfRule>
  </conditionalFormatting>
  <conditionalFormatting sqref="AC76:AD76">
    <cfRule type="expression" dxfId="20169" priority="199">
      <formula>$D76="Specialist"</formula>
    </cfRule>
  </conditionalFormatting>
  <conditionalFormatting sqref="AC76:AD76">
    <cfRule type="cellIs" dxfId="20168" priority="200" operator="equal">
      <formula>1</formula>
    </cfRule>
  </conditionalFormatting>
  <conditionalFormatting sqref="AC76:AD76">
    <cfRule type="expression" dxfId="20167" priority="201">
      <formula>$D76="SSMM"</formula>
    </cfRule>
  </conditionalFormatting>
  <conditionalFormatting sqref="AC76:AD76">
    <cfRule type="cellIs" dxfId="20166" priority="202" operator="equal">
      <formula>"F"</formula>
    </cfRule>
  </conditionalFormatting>
  <conditionalFormatting sqref="AA76:AB76">
    <cfRule type="expression" dxfId="20165" priority="191">
      <formula>$C$2="F"</formula>
    </cfRule>
  </conditionalFormatting>
  <conditionalFormatting sqref="AA76:AB76">
    <cfRule type="expression" dxfId="20164" priority="192">
      <formula>$D76="Facturacion"</formula>
    </cfRule>
  </conditionalFormatting>
  <conditionalFormatting sqref="AA76:AB76">
    <cfRule type="expression" dxfId="20163" priority="193">
      <formula>$D76="Specialist"</formula>
    </cfRule>
  </conditionalFormatting>
  <conditionalFormatting sqref="AA76:AB76">
    <cfRule type="cellIs" dxfId="20162" priority="194" operator="equal">
      <formula>1</formula>
    </cfRule>
  </conditionalFormatting>
  <conditionalFormatting sqref="AA76:AB76">
    <cfRule type="expression" dxfId="20161" priority="195">
      <formula>$D76="SSMM"</formula>
    </cfRule>
  </conditionalFormatting>
  <conditionalFormatting sqref="AA76:AB76">
    <cfRule type="cellIs" dxfId="20160" priority="196" operator="equal">
      <formula>"F"</formula>
    </cfRule>
  </conditionalFormatting>
  <conditionalFormatting sqref="I76:W76">
    <cfRule type="expression" dxfId="20159" priority="181">
      <formula>$C$78="F"</formula>
    </cfRule>
  </conditionalFormatting>
  <conditionalFormatting sqref="I76:W76">
    <cfRule type="expression" dxfId="20158" priority="182">
      <formula>$C$59="F"</formula>
    </cfRule>
  </conditionalFormatting>
  <conditionalFormatting sqref="I76:W76">
    <cfRule type="expression" dxfId="20157" priority="183">
      <formula>$C$40="F"</formula>
    </cfRule>
  </conditionalFormatting>
  <conditionalFormatting sqref="I76:W76">
    <cfRule type="expression" dxfId="20156" priority="184">
      <formula>$C$21="F"</formula>
    </cfRule>
  </conditionalFormatting>
  <conditionalFormatting sqref="I76:Z76">
    <cfRule type="expression" dxfId="20155" priority="185">
      <formula>$C$2="F"</formula>
    </cfRule>
  </conditionalFormatting>
  <conditionalFormatting sqref="I76:Z76">
    <cfRule type="expression" dxfId="20154" priority="186">
      <formula>$D76="Facturacion"</formula>
    </cfRule>
  </conditionalFormatting>
  <conditionalFormatting sqref="I76:Z76">
    <cfRule type="expression" dxfId="20153" priority="187">
      <formula>$D76="Specialist"</formula>
    </cfRule>
  </conditionalFormatting>
  <conditionalFormatting sqref="I76:Z76">
    <cfRule type="cellIs" dxfId="20152" priority="188" operator="equal">
      <formula>1</formula>
    </cfRule>
  </conditionalFormatting>
  <conditionalFormatting sqref="I76:Z76">
    <cfRule type="expression" dxfId="20151" priority="189">
      <formula>$D76="SSMM"</formula>
    </cfRule>
  </conditionalFormatting>
  <conditionalFormatting sqref="I76:Z76">
    <cfRule type="cellIs" dxfId="20150" priority="190" operator="equal">
      <formula>"F"</formula>
    </cfRule>
  </conditionalFormatting>
  <conditionalFormatting sqref="AA93:AD93">
    <cfRule type="expression" dxfId="20149" priority="173">
      <formula>$C$21="F"</formula>
    </cfRule>
  </conditionalFormatting>
  <conditionalFormatting sqref="AA93:AD93">
    <cfRule type="expression" dxfId="20148" priority="175">
      <formula>$C$2="F"</formula>
    </cfRule>
  </conditionalFormatting>
  <conditionalFormatting sqref="AA93:AD93">
    <cfRule type="expression" dxfId="20147" priority="176">
      <formula>$D93="Facturacion"</formula>
    </cfRule>
  </conditionalFormatting>
  <conditionalFormatting sqref="AA93:AD93">
    <cfRule type="expression" dxfId="20146" priority="177">
      <formula>$D93="Specialist"</formula>
    </cfRule>
  </conditionalFormatting>
  <conditionalFormatting sqref="AA93:AD93">
    <cfRule type="cellIs" dxfId="20145" priority="178" operator="equal">
      <formula>1</formula>
    </cfRule>
  </conditionalFormatting>
  <conditionalFormatting sqref="AA93:AD93">
    <cfRule type="expression" dxfId="20144" priority="179">
      <formula>$D93="SSMM"</formula>
    </cfRule>
  </conditionalFormatting>
  <conditionalFormatting sqref="AA93:AD93">
    <cfRule type="cellIs" dxfId="20143" priority="180" operator="equal">
      <formula>"F"</formula>
    </cfRule>
  </conditionalFormatting>
  <conditionalFormatting sqref="I93:W93">
    <cfRule type="expression" dxfId="20142" priority="163">
      <formula>$C$78="F"</formula>
    </cfRule>
  </conditionalFormatting>
  <conditionalFormatting sqref="I93:W93">
    <cfRule type="expression" dxfId="20141" priority="164">
      <formula>$C$59="F"</formula>
    </cfRule>
  </conditionalFormatting>
  <conditionalFormatting sqref="I93:W93">
    <cfRule type="expression" dxfId="20140" priority="165">
      <formula>$C$40="F"</formula>
    </cfRule>
  </conditionalFormatting>
  <conditionalFormatting sqref="I93:W93">
    <cfRule type="expression" dxfId="20139" priority="166">
      <formula>$C$21="F"</formula>
    </cfRule>
  </conditionalFormatting>
  <conditionalFormatting sqref="I93:Z93">
    <cfRule type="expression" dxfId="20138" priority="167">
      <formula>$C$2="F"</formula>
    </cfRule>
  </conditionalFormatting>
  <conditionalFormatting sqref="I93:Z93">
    <cfRule type="expression" dxfId="20137" priority="168">
      <formula>$D93="Facturacion"</formula>
    </cfRule>
  </conditionalFormatting>
  <conditionalFormatting sqref="I93:Z93">
    <cfRule type="expression" dxfId="20136" priority="169">
      <formula>$D93="Specialist"</formula>
    </cfRule>
  </conditionalFormatting>
  <conditionalFormatting sqref="I93:Z93">
    <cfRule type="cellIs" dxfId="20135" priority="170" operator="equal">
      <formula>1</formula>
    </cfRule>
  </conditionalFormatting>
  <conditionalFormatting sqref="I93:Z93">
    <cfRule type="expression" dxfId="20134" priority="171">
      <formula>$D93="SSMM"</formula>
    </cfRule>
  </conditionalFormatting>
  <conditionalFormatting sqref="I93:Z93">
    <cfRule type="cellIs" dxfId="20133" priority="172" operator="equal">
      <formula>"F"</formula>
    </cfRule>
  </conditionalFormatting>
  <conditionalFormatting sqref="AC94:AD94">
    <cfRule type="expression" dxfId="20132" priority="157">
      <formula>$C$2="F"</formula>
    </cfRule>
  </conditionalFormatting>
  <conditionalFormatting sqref="AC94:AD94">
    <cfRule type="expression" dxfId="20131" priority="158">
      <formula>$D94="Facturacion"</formula>
    </cfRule>
  </conditionalFormatting>
  <conditionalFormatting sqref="AC94:AD94">
    <cfRule type="expression" dxfId="20130" priority="159">
      <formula>$D94="Specialist"</formula>
    </cfRule>
  </conditionalFormatting>
  <conditionalFormatting sqref="AC94:AD94">
    <cfRule type="cellIs" dxfId="20129" priority="160" operator="equal">
      <formula>1</formula>
    </cfRule>
  </conditionalFormatting>
  <conditionalFormatting sqref="AC94:AD94">
    <cfRule type="expression" dxfId="20128" priority="161">
      <formula>$D94="SSMM"</formula>
    </cfRule>
  </conditionalFormatting>
  <conditionalFormatting sqref="AC94:AD94">
    <cfRule type="cellIs" dxfId="20127" priority="162" operator="equal">
      <formula>"F"</formula>
    </cfRule>
  </conditionalFormatting>
  <conditionalFormatting sqref="AA94:AB94">
    <cfRule type="expression" dxfId="20126" priority="151">
      <formula>$C$2="F"</formula>
    </cfRule>
  </conditionalFormatting>
  <conditionalFormatting sqref="AA94:AB94">
    <cfRule type="expression" dxfId="20125" priority="152">
      <formula>$D94="Facturacion"</formula>
    </cfRule>
  </conditionalFormatting>
  <conditionalFormatting sqref="AA94:AB94">
    <cfRule type="expression" dxfId="20124" priority="153">
      <formula>$D94="Specialist"</formula>
    </cfRule>
  </conditionalFormatting>
  <conditionalFormatting sqref="AA94:AB94">
    <cfRule type="cellIs" dxfId="20123" priority="154" operator="equal">
      <formula>1</formula>
    </cfRule>
  </conditionalFormatting>
  <conditionalFormatting sqref="AA94:AB94">
    <cfRule type="expression" dxfId="20122" priority="155">
      <formula>$D94="SSMM"</formula>
    </cfRule>
  </conditionalFormatting>
  <conditionalFormatting sqref="AA94:AB94">
    <cfRule type="cellIs" dxfId="20121" priority="156" operator="equal">
      <formula>"F"</formula>
    </cfRule>
  </conditionalFormatting>
  <conditionalFormatting sqref="I94:W94">
    <cfRule type="expression" dxfId="20120" priority="141">
      <formula>$C$78="F"</formula>
    </cfRule>
  </conditionalFormatting>
  <conditionalFormatting sqref="I94:W94">
    <cfRule type="expression" dxfId="20119" priority="142">
      <formula>$C$59="F"</formula>
    </cfRule>
  </conditionalFormatting>
  <conditionalFormatting sqref="I94:W94">
    <cfRule type="expression" dxfId="20118" priority="143">
      <formula>$C$40="F"</formula>
    </cfRule>
  </conditionalFormatting>
  <conditionalFormatting sqref="I94:W94">
    <cfRule type="expression" dxfId="20117" priority="144">
      <formula>$C$21="F"</formula>
    </cfRule>
  </conditionalFormatting>
  <conditionalFormatting sqref="I94:Z94">
    <cfRule type="expression" dxfId="20116" priority="145">
      <formula>$C$2="F"</formula>
    </cfRule>
  </conditionalFormatting>
  <conditionalFormatting sqref="I94:Z94">
    <cfRule type="expression" dxfId="20115" priority="146">
      <formula>$D94="Facturacion"</formula>
    </cfRule>
  </conditionalFormatting>
  <conditionalFormatting sqref="I94:Z94">
    <cfRule type="expression" dxfId="20114" priority="147">
      <formula>$D94="Specialist"</formula>
    </cfRule>
  </conditionalFormatting>
  <conditionalFormatting sqref="I94:Z94">
    <cfRule type="cellIs" dxfId="20113" priority="148" operator="equal">
      <formula>1</formula>
    </cfRule>
  </conditionalFormatting>
  <conditionalFormatting sqref="I94:Z94">
    <cfRule type="expression" dxfId="20112" priority="149">
      <formula>$D94="SSMM"</formula>
    </cfRule>
  </conditionalFormatting>
  <conditionalFormatting sqref="I94:Z94">
    <cfRule type="cellIs" dxfId="20111" priority="150" operator="equal">
      <formula>"F"</formula>
    </cfRule>
  </conditionalFormatting>
  <conditionalFormatting sqref="AC95:AD95">
    <cfRule type="expression" dxfId="20110" priority="135">
      <formula>$C$2="F"</formula>
    </cfRule>
  </conditionalFormatting>
  <conditionalFormatting sqref="AC95:AD95">
    <cfRule type="expression" dxfId="20109" priority="136">
      <formula>$D95="Facturacion"</formula>
    </cfRule>
  </conditionalFormatting>
  <conditionalFormatting sqref="AC95:AD95">
    <cfRule type="expression" dxfId="20108" priority="137">
      <formula>$D95="Specialist"</formula>
    </cfRule>
  </conditionalFormatting>
  <conditionalFormatting sqref="AC95:AD95">
    <cfRule type="cellIs" dxfId="20107" priority="138" operator="equal">
      <formula>1</formula>
    </cfRule>
  </conditionalFormatting>
  <conditionalFormatting sqref="AC95:AD95">
    <cfRule type="expression" dxfId="20106" priority="139">
      <formula>$D95="SSMM"</formula>
    </cfRule>
  </conditionalFormatting>
  <conditionalFormatting sqref="AC95:AD95">
    <cfRule type="cellIs" dxfId="20105" priority="140" operator="equal">
      <formula>"F"</formula>
    </cfRule>
  </conditionalFormatting>
  <conditionalFormatting sqref="AA95:AB95">
    <cfRule type="expression" dxfId="20104" priority="129">
      <formula>$C$2="F"</formula>
    </cfRule>
  </conditionalFormatting>
  <conditionalFormatting sqref="AA95:AB95">
    <cfRule type="expression" dxfId="20103" priority="130">
      <formula>$D95="Facturacion"</formula>
    </cfRule>
  </conditionalFormatting>
  <conditionalFormatting sqref="AA95:AB95">
    <cfRule type="expression" dxfId="20102" priority="131">
      <formula>$D95="Specialist"</formula>
    </cfRule>
  </conditionalFormatting>
  <conditionalFormatting sqref="AA95:AB95">
    <cfRule type="cellIs" dxfId="20101" priority="132" operator="equal">
      <formula>1</formula>
    </cfRule>
  </conditionalFormatting>
  <conditionalFormatting sqref="AA95:AB95">
    <cfRule type="expression" dxfId="20100" priority="133">
      <formula>$D95="SSMM"</formula>
    </cfRule>
  </conditionalFormatting>
  <conditionalFormatting sqref="AA95:AB95">
    <cfRule type="cellIs" dxfId="20099" priority="134" operator="equal">
      <formula>"F"</formula>
    </cfRule>
  </conditionalFormatting>
  <conditionalFormatting sqref="I95:W95">
    <cfRule type="expression" dxfId="20098" priority="119">
      <formula>$C$78="F"</formula>
    </cfRule>
  </conditionalFormatting>
  <conditionalFormatting sqref="I95:W95">
    <cfRule type="expression" dxfId="20097" priority="120">
      <formula>$C$59="F"</formula>
    </cfRule>
  </conditionalFormatting>
  <conditionalFormatting sqref="I95:W95">
    <cfRule type="expression" dxfId="20096" priority="121">
      <formula>$C$40="F"</formula>
    </cfRule>
  </conditionalFormatting>
  <conditionalFormatting sqref="I95:W95">
    <cfRule type="expression" dxfId="20095" priority="122">
      <formula>$C$21="F"</formula>
    </cfRule>
  </conditionalFormatting>
  <conditionalFormatting sqref="I95:Z95">
    <cfRule type="expression" dxfId="20094" priority="123">
      <formula>$C$2="F"</formula>
    </cfRule>
  </conditionalFormatting>
  <conditionalFormatting sqref="I95:Z95">
    <cfRule type="expression" dxfId="20093" priority="124">
      <formula>$D95="Facturacion"</formula>
    </cfRule>
  </conditionalFormatting>
  <conditionalFormatting sqref="I95:Z95">
    <cfRule type="expression" dxfId="20092" priority="125">
      <formula>$D95="Specialist"</formula>
    </cfRule>
  </conditionalFormatting>
  <conditionalFormatting sqref="I95:Z95">
    <cfRule type="cellIs" dxfId="20091" priority="126" operator="equal">
      <formula>1</formula>
    </cfRule>
  </conditionalFormatting>
  <conditionalFormatting sqref="I95:Z95">
    <cfRule type="expression" dxfId="20090" priority="127">
      <formula>$D95="SSMM"</formula>
    </cfRule>
  </conditionalFormatting>
  <conditionalFormatting sqref="I95:Z95">
    <cfRule type="cellIs" dxfId="20089" priority="128" operator="equal">
      <formula>"F"</formula>
    </cfRule>
  </conditionalFormatting>
  <conditionalFormatting sqref="AA38:AB38">
    <cfRule type="expression" dxfId="20088" priority="113">
      <formula>$C$2="F"</formula>
    </cfRule>
  </conditionalFormatting>
  <conditionalFormatting sqref="AA38:AB38">
    <cfRule type="expression" dxfId="20087" priority="114">
      <formula>$D36="Facturacion"</formula>
    </cfRule>
  </conditionalFormatting>
  <conditionalFormatting sqref="AA38:AB38">
    <cfRule type="expression" dxfId="20086" priority="115">
      <formula>$D36="Specialist"</formula>
    </cfRule>
  </conditionalFormatting>
  <conditionalFormatting sqref="AA38:AB38">
    <cfRule type="cellIs" dxfId="20085" priority="116" operator="equal">
      <formula>1</formula>
    </cfRule>
  </conditionalFormatting>
  <conditionalFormatting sqref="AA38:AB38">
    <cfRule type="expression" dxfId="20084" priority="117">
      <formula>$D36="SSMM"</formula>
    </cfRule>
  </conditionalFormatting>
  <conditionalFormatting sqref="AA38:AB38">
    <cfRule type="cellIs" dxfId="20083" priority="118" operator="equal">
      <formula>"F"</formula>
    </cfRule>
  </conditionalFormatting>
  <conditionalFormatting sqref="I38:W38">
    <cfRule type="expression" dxfId="20082" priority="103">
      <formula>$C$78="F"</formula>
    </cfRule>
  </conditionalFormatting>
  <conditionalFormatting sqref="I38:W38">
    <cfRule type="expression" dxfId="20081" priority="104">
      <formula>$C$59="F"</formula>
    </cfRule>
  </conditionalFormatting>
  <conditionalFormatting sqref="I38:W38">
    <cfRule type="expression" dxfId="20080" priority="105">
      <formula>$C$40="F"</formula>
    </cfRule>
  </conditionalFormatting>
  <conditionalFormatting sqref="I38:W38">
    <cfRule type="expression" dxfId="20079" priority="106">
      <formula>$C$21="F"</formula>
    </cfRule>
  </conditionalFormatting>
  <conditionalFormatting sqref="I38:Z38">
    <cfRule type="expression" dxfId="20078" priority="107">
      <formula>$C$2="F"</formula>
    </cfRule>
  </conditionalFormatting>
  <conditionalFormatting sqref="I38:Z38">
    <cfRule type="expression" dxfId="20077" priority="108">
      <formula>$D36="Facturacion"</formula>
    </cfRule>
  </conditionalFormatting>
  <conditionalFormatting sqref="I38:Z38">
    <cfRule type="expression" dxfId="20076" priority="109">
      <formula>$D36="Specialist"</formula>
    </cfRule>
  </conditionalFormatting>
  <conditionalFormatting sqref="I38:Z38">
    <cfRule type="cellIs" dxfId="20075" priority="110" operator="equal">
      <formula>1</formula>
    </cfRule>
  </conditionalFormatting>
  <conditionalFormatting sqref="I38:Z38">
    <cfRule type="expression" dxfId="20074" priority="111">
      <formula>$D36="SSMM"</formula>
    </cfRule>
  </conditionalFormatting>
  <conditionalFormatting sqref="I38:Z38">
    <cfRule type="cellIs" dxfId="20073" priority="112" operator="equal">
      <formula>"F"</formula>
    </cfRule>
  </conditionalFormatting>
  <conditionalFormatting sqref="E55:H55">
    <cfRule type="expression" dxfId="20072" priority="95">
      <formula>$C$21="F"</formula>
    </cfRule>
  </conditionalFormatting>
  <conditionalFormatting sqref="E55:H57">
    <cfRule type="expression" dxfId="20071" priority="97">
      <formula>$C$2="F"</formula>
    </cfRule>
  </conditionalFormatting>
  <conditionalFormatting sqref="E55:H57">
    <cfRule type="expression" dxfId="20070" priority="98">
      <formula>$D55="Facturacion"</formula>
    </cfRule>
  </conditionalFormatting>
  <conditionalFormatting sqref="E55:H57">
    <cfRule type="expression" dxfId="20069" priority="99">
      <formula>$D55="Specialist"</formula>
    </cfRule>
  </conditionalFormatting>
  <conditionalFormatting sqref="E55:H57">
    <cfRule type="cellIs" dxfId="20068" priority="100" operator="equal">
      <formula>1</formula>
    </cfRule>
  </conditionalFormatting>
  <conditionalFormatting sqref="E55:H57">
    <cfRule type="expression" dxfId="20067" priority="101">
      <formula>$D55="SSMM"</formula>
    </cfRule>
  </conditionalFormatting>
  <conditionalFormatting sqref="E55:H57">
    <cfRule type="cellIs" dxfId="20066" priority="102" operator="equal">
      <formula>"F"</formula>
    </cfRule>
  </conditionalFormatting>
  <conditionalFormatting sqref="AC55:AD55">
    <cfRule type="expression" dxfId="20065" priority="87">
      <formula>$C$21="F"</formula>
    </cfRule>
  </conditionalFormatting>
  <conditionalFormatting sqref="AC55:AD55">
    <cfRule type="expression" dxfId="20064" priority="89">
      <formula>$C$2="F"</formula>
    </cfRule>
  </conditionalFormatting>
  <conditionalFormatting sqref="AC55:AD55">
    <cfRule type="expression" dxfId="20063" priority="90">
      <formula>$D55="Facturacion"</formula>
    </cfRule>
  </conditionalFormatting>
  <conditionalFormatting sqref="AC55:AD55">
    <cfRule type="expression" dxfId="20062" priority="91">
      <formula>$D55="Specialist"</formula>
    </cfRule>
  </conditionalFormatting>
  <conditionalFormatting sqref="AC55:AD55">
    <cfRule type="cellIs" dxfId="20061" priority="92" operator="equal">
      <formula>1</formula>
    </cfRule>
  </conditionalFormatting>
  <conditionalFormatting sqref="AC55:AD55">
    <cfRule type="expression" dxfId="20060" priority="93">
      <formula>$D55="SSMM"</formula>
    </cfRule>
  </conditionalFormatting>
  <conditionalFormatting sqref="AC55:AD55">
    <cfRule type="cellIs" dxfId="20059" priority="94" operator="equal">
      <formula>"F"</formula>
    </cfRule>
  </conditionalFormatting>
  <conditionalFormatting sqref="AC56:AD56">
    <cfRule type="expression" dxfId="20058" priority="81">
      <formula>$C$2="F"</formula>
    </cfRule>
  </conditionalFormatting>
  <conditionalFormatting sqref="AC56:AD56">
    <cfRule type="expression" dxfId="20057" priority="82">
      <formula>$D56="Facturacion"</formula>
    </cfRule>
  </conditionalFormatting>
  <conditionalFormatting sqref="AC56:AD56">
    <cfRule type="expression" dxfId="20056" priority="83">
      <formula>$D56="Specialist"</formula>
    </cfRule>
  </conditionalFormatting>
  <conditionalFormatting sqref="AC56:AD56">
    <cfRule type="cellIs" dxfId="20055" priority="84" operator="equal">
      <formula>1</formula>
    </cfRule>
  </conditionalFormatting>
  <conditionalFormatting sqref="AC56:AD56">
    <cfRule type="expression" dxfId="20054" priority="85">
      <formula>$D56="SSMM"</formula>
    </cfRule>
  </conditionalFormatting>
  <conditionalFormatting sqref="AC56:AD56">
    <cfRule type="cellIs" dxfId="20053" priority="86" operator="equal">
      <formula>"F"</formula>
    </cfRule>
  </conditionalFormatting>
  <conditionalFormatting sqref="AC57:AD57">
    <cfRule type="expression" dxfId="20052" priority="59">
      <formula>$C$2="F"</formula>
    </cfRule>
  </conditionalFormatting>
  <conditionalFormatting sqref="AC57:AD57">
    <cfRule type="expression" dxfId="20051" priority="60">
      <formula>$D57="Facturacion"</formula>
    </cfRule>
  </conditionalFormatting>
  <conditionalFormatting sqref="AC57:AD57">
    <cfRule type="expression" dxfId="20050" priority="61">
      <formula>$D57="Specialist"</formula>
    </cfRule>
  </conditionalFormatting>
  <conditionalFormatting sqref="AC57:AD57">
    <cfRule type="cellIs" dxfId="20049" priority="62" operator="equal">
      <formula>1</formula>
    </cfRule>
  </conditionalFormatting>
  <conditionalFormatting sqref="AC57:AD57">
    <cfRule type="expression" dxfId="20048" priority="63">
      <formula>$D57="SSMM"</formula>
    </cfRule>
  </conditionalFormatting>
  <conditionalFormatting sqref="AC57:AD57">
    <cfRule type="cellIs" dxfId="20047" priority="64" operator="equal">
      <formula>"F"</formula>
    </cfRule>
  </conditionalFormatting>
  <conditionalFormatting sqref="I55:W55">
    <cfRule type="expression" dxfId="20046" priority="17">
      <formula>$C$78="F"</formula>
    </cfRule>
  </conditionalFormatting>
  <conditionalFormatting sqref="I55:W55">
    <cfRule type="expression" dxfId="20045" priority="18">
      <formula>$C$59="F"</formula>
    </cfRule>
  </conditionalFormatting>
  <conditionalFormatting sqref="I55:W55">
    <cfRule type="expression" dxfId="20044" priority="19">
      <formula>$C$40="F"</formula>
    </cfRule>
  </conditionalFormatting>
  <conditionalFormatting sqref="I55:W55">
    <cfRule type="expression" dxfId="20043" priority="20">
      <formula>$C$21="F"</formula>
    </cfRule>
  </conditionalFormatting>
  <conditionalFormatting sqref="I55:Z55">
    <cfRule type="expression" dxfId="20042" priority="21">
      <formula>$C$2="F"</formula>
    </cfRule>
  </conditionalFormatting>
  <conditionalFormatting sqref="I55:Z55">
    <cfRule type="expression" dxfId="20041" priority="22">
      <formula>$D57="Facturacion"</formula>
    </cfRule>
  </conditionalFormatting>
  <conditionalFormatting sqref="I55:Z55">
    <cfRule type="expression" dxfId="20040" priority="23">
      <formula>$D57="Specialist"</formula>
    </cfRule>
  </conditionalFormatting>
  <conditionalFormatting sqref="I55:Z55">
    <cfRule type="cellIs" dxfId="20039" priority="24" operator="equal">
      <formula>1</formula>
    </cfRule>
  </conditionalFormatting>
  <conditionalFormatting sqref="I55:Z55">
    <cfRule type="expression" dxfId="20038" priority="25">
      <formula>$D57="SSMM"</formula>
    </cfRule>
  </conditionalFormatting>
  <conditionalFormatting sqref="I55:Z55">
    <cfRule type="cellIs" dxfId="20037" priority="26" operator="equal">
      <formula>"F"</formula>
    </cfRule>
  </conditionalFormatting>
  <conditionalFormatting sqref="AA57:AB57">
    <cfRule type="expression" dxfId="20036" priority="11">
      <formula>$C$2="F"</formula>
    </cfRule>
  </conditionalFormatting>
  <conditionalFormatting sqref="AA57:AB57">
    <cfRule type="expression" dxfId="20035" priority="12">
      <formula>$D55="Facturacion"</formula>
    </cfRule>
  </conditionalFormatting>
  <conditionalFormatting sqref="AA57:AB57">
    <cfRule type="expression" dxfId="20034" priority="13">
      <formula>$D55="Specialist"</formula>
    </cfRule>
  </conditionalFormatting>
  <conditionalFormatting sqref="AA57:AB57">
    <cfRule type="cellIs" dxfId="20033" priority="14" operator="equal">
      <formula>1</formula>
    </cfRule>
  </conditionalFormatting>
  <conditionalFormatting sqref="AA57:AB57">
    <cfRule type="expression" dxfId="20032" priority="15">
      <formula>$D55="SSMM"</formula>
    </cfRule>
  </conditionalFormatting>
  <conditionalFormatting sqref="AA57:AB57">
    <cfRule type="cellIs" dxfId="20031" priority="16" operator="equal">
      <formula>"F"</formula>
    </cfRule>
  </conditionalFormatting>
  <conditionalFormatting sqref="I57:W57">
    <cfRule type="expression" dxfId="20030" priority="1">
      <formula>$C$78="F"</formula>
    </cfRule>
  </conditionalFormatting>
  <conditionalFormatting sqref="I57:W57">
    <cfRule type="expression" dxfId="20029" priority="2">
      <formula>$C$59="F"</formula>
    </cfRule>
  </conditionalFormatting>
  <conditionalFormatting sqref="I57:W57">
    <cfRule type="expression" dxfId="20028" priority="3">
      <formula>$C$40="F"</formula>
    </cfRule>
  </conditionalFormatting>
  <conditionalFormatting sqref="I57:W57">
    <cfRule type="expression" dxfId="20027" priority="4">
      <formula>$C$21="F"</formula>
    </cfRule>
  </conditionalFormatting>
  <conditionalFormatting sqref="I57:Z57">
    <cfRule type="expression" dxfId="20026" priority="5">
      <formula>$C$2="F"</formula>
    </cfRule>
  </conditionalFormatting>
  <conditionalFormatting sqref="I57:Z57">
    <cfRule type="expression" dxfId="20025" priority="6">
      <formula>$D55="Facturacion"</formula>
    </cfRule>
  </conditionalFormatting>
  <conditionalFormatting sqref="I57:Z57">
    <cfRule type="expression" dxfId="20024" priority="7">
      <formula>$D55="Specialist"</formula>
    </cfRule>
  </conditionalFormatting>
  <conditionalFormatting sqref="I57:Z57">
    <cfRule type="cellIs" dxfId="20023" priority="8" operator="equal">
      <formula>1</formula>
    </cfRule>
  </conditionalFormatting>
  <conditionalFormatting sqref="I57:Z57">
    <cfRule type="expression" dxfId="20022" priority="9">
      <formula>$D55="SSMM"</formula>
    </cfRule>
  </conditionalFormatting>
  <conditionalFormatting sqref="I57:Z57">
    <cfRule type="cellIs" dxfId="20021" priority="10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75" id="{4B85DBDD-82DA-4A53-B432-F62D1ACDA7B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E82:AG85 AE86:AG86 E87:AG88 E86:R86 E13:AG16 E17:H19 AE17:AG19</xm:sqref>
        </x14:conditionalFormatting>
        <x14:conditionalFormatting xmlns:xm="http://schemas.microsoft.com/office/excel/2006/main">
          <x14:cfRule type="expression" priority="664" id="{3DEEF62A-92E2-426D-9C83-DD661142CE4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E4:AG12</xm:sqref>
        </x14:conditionalFormatting>
        <x14:conditionalFormatting xmlns:xm="http://schemas.microsoft.com/office/excel/2006/main">
          <x14:cfRule type="expression" priority="657" id="{EC3115C6-2BFC-4399-83A7-6EEA2F30E3F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E36:H38 AE36:AG38</xm:sqref>
        </x14:conditionalFormatting>
        <x14:conditionalFormatting xmlns:xm="http://schemas.microsoft.com/office/excel/2006/main">
          <x14:cfRule type="expression" priority="646" id="{373608A8-8DAE-461F-8822-F1C611CB40D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E24:G24 U24:AG24 E23:AG23 E25:AG31</xm:sqref>
        </x14:conditionalFormatting>
        <x14:conditionalFormatting xmlns:xm="http://schemas.microsoft.com/office/excel/2006/main">
          <x14:cfRule type="expression" priority="639" id="{F35F8525-5A58-4875-938C-52AAB5A90DD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AE55:AG57</xm:sqref>
        </x14:conditionalFormatting>
        <x14:conditionalFormatting xmlns:xm="http://schemas.microsoft.com/office/excel/2006/main">
          <x14:cfRule type="expression" priority="628" id="{5AF41CAF-BF33-4A38-9819-5894C72F810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E43:G43 U43:AG43 E42:AG42 E44:AG50</xm:sqref>
        </x14:conditionalFormatting>
        <x14:conditionalFormatting xmlns:xm="http://schemas.microsoft.com/office/excel/2006/main">
          <x14:cfRule type="expression" priority="621" id="{8DDF3D1A-3C1D-43E8-B561-E5BA4C76E08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E74:H76 AE74:AG76</xm:sqref>
        </x14:conditionalFormatting>
        <x14:conditionalFormatting xmlns:xm="http://schemas.microsoft.com/office/excel/2006/main">
          <x14:cfRule type="expression" priority="610" id="{AC9FF910-0CC8-4225-8F69-69887E4C62B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E62:G62 U62:AG62 E61:AG61 E69:AG69 E68:H68 AE68:AG68 E63:AG67</xm:sqref>
        </x14:conditionalFormatting>
        <x14:conditionalFormatting xmlns:xm="http://schemas.microsoft.com/office/excel/2006/main">
          <x14:cfRule type="expression" priority="603" id="{334BA059-95CF-4376-90A6-4B98D0BB095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E93:H95 AE93:AG95</xm:sqref>
        </x14:conditionalFormatting>
        <x14:conditionalFormatting xmlns:xm="http://schemas.microsoft.com/office/excel/2006/main">
          <x14:cfRule type="expression" priority="592" id="{77B54124-EF95-4D48-9100-FC29BC0AD20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E81:G81 U81:AG81 E80:AG80</xm:sqref>
        </x14:conditionalFormatting>
        <x14:conditionalFormatting xmlns:xm="http://schemas.microsoft.com/office/excel/2006/main">
          <x14:cfRule type="expression" priority="585" id="{FB928E6F-A6D9-4DF5-BDD9-55D3AB38CDC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574" id="{8EF16123-3479-4008-902A-93425DA2768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E100:G100 U100:AG100 E103:H103 AE103:AG103 E101:H101 AE101:AG101 E99:AG99 E102:AG102 E104:AG107</xm:sqref>
        </x14:conditionalFormatting>
        <x14:conditionalFormatting xmlns:xm="http://schemas.microsoft.com/office/excel/2006/main">
          <x14:cfRule type="expression" priority="567" id="{982D04BC-5E07-4C7A-995A-8B1476B09DB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556" id="{7502CFB6-8DD7-44FE-8CE1-CDE5D2F0C10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549" id="{0F5CA886-7681-4E13-8468-8CABB5A11F0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H24:T24</xm:sqref>
        </x14:conditionalFormatting>
        <x14:conditionalFormatting xmlns:xm="http://schemas.microsoft.com/office/excel/2006/main">
          <x14:cfRule type="expression" priority="542" id="{D561D12F-CB49-4AEC-A7D6-F5ED47B9CF7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H43:T43</xm:sqref>
        </x14:conditionalFormatting>
        <x14:conditionalFormatting xmlns:xm="http://schemas.microsoft.com/office/excel/2006/main">
          <x14:cfRule type="expression" priority="535" id="{2C8DA29C-8021-4132-9713-3C21D42EF78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H62:T62</xm:sqref>
        </x14:conditionalFormatting>
        <x14:conditionalFormatting xmlns:xm="http://schemas.microsoft.com/office/excel/2006/main">
          <x14:cfRule type="expression" priority="528" id="{4F495A2B-D45B-4A3D-BE87-4EB868B9BB0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H81:T81</xm:sqref>
        </x14:conditionalFormatting>
        <x14:conditionalFormatting xmlns:xm="http://schemas.microsoft.com/office/excel/2006/main">
          <x14:cfRule type="expression" priority="521" id="{CE829F4F-D6BF-48EB-A1E7-C29E4864E5A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H100:T100</xm:sqref>
        </x14:conditionalFormatting>
        <x14:conditionalFormatting xmlns:xm="http://schemas.microsoft.com/office/excel/2006/main">
          <x14:cfRule type="expression" priority="514" id="{BFE7C670-CA6A-4A1F-A4C1-B9782BCB18C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I103:AD103</xm:sqref>
        </x14:conditionalFormatting>
        <x14:conditionalFormatting xmlns:xm="http://schemas.microsoft.com/office/excel/2006/main">
          <x14:cfRule type="expression" priority="507" id="{FB51889F-9707-41C5-8300-5068F50D454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I101:AD101</xm:sqref>
        </x14:conditionalFormatting>
        <x14:conditionalFormatting xmlns:xm="http://schemas.microsoft.com/office/excel/2006/main">
          <x14:cfRule type="expression" priority="500" id="{2E9F2962-F776-4FA4-8EA4-72594013A7B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I68:AD68</xm:sqref>
        </x14:conditionalFormatting>
        <x14:conditionalFormatting xmlns:xm="http://schemas.microsoft.com/office/excel/2006/main">
          <x14:cfRule type="expression" priority="493" id="{8D619F40-68C1-4CB8-9DFC-D479600FEBA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U86:AB86</xm:sqref>
        </x14:conditionalFormatting>
        <x14:conditionalFormatting xmlns:xm="http://schemas.microsoft.com/office/excel/2006/main">
          <x14:cfRule type="expression" priority="422" id="{752E3FFA-39F3-4E3E-8221-DE394328310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AA17:AD17</xm:sqref>
        </x14:conditionalFormatting>
        <x14:conditionalFormatting xmlns:xm="http://schemas.microsoft.com/office/excel/2006/main">
          <x14:cfRule type="expression" priority="360" id="{55189EF0-FAA4-4CDF-BED3-009581A62C4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AC36:AD36</xm:sqref>
        </x14:conditionalFormatting>
        <x14:conditionalFormatting xmlns:xm="http://schemas.microsoft.com/office/excel/2006/main">
          <x14:cfRule type="expression" priority="236" id="{E9E321DD-472C-49FD-8728-C72F047A4CE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AA74:AD74</xm:sqref>
        </x14:conditionalFormatting>
        <x14:conditionalFormatting xmlns:xm="http://schemas.microsoft.com/office/excel/2006/main">
          <x14:cfRule type="expression" priority="174" id="{E0CE5C3D-7E31-4ECA-87D9-F8898448F83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AA93:AD93</xm:sqref>
        </x14:conditionalFormatting>
        <x14:conditionalFormatting xmlns:xm="http://schemas.microsoft.com/office/excel/2006/main">
          <x14:cfRule type="expression" priority="96" id="{D19D7574-A9BE-4C29-999C-B3C12B74D64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88" id="{85D66A14-B7B7-471C-B129-B016EE12038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AC55:AD55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563E509-F67C-4E76-9EBE-52034300E8EB}">
          <x14:formula1>
            <xm:f>Personal!$A$2:$A$50</xm:f>
          </x14:formula1>
          <xm:sqref>B99:B114 B80:B95 B61:B76 B42:B57 B23:B38 B4:B19 B118:B133</xm:sqref>
        </x14:dataValidation>
        <x14:dataValidation type="list" allowBlank="1" showInputMessage="1" showErrorMessage="1" prompt="Elige una de las opciones disponibles" xr:uid="{3408C857-12C8-4B32-AEC0-48F6396341FC}">
          <x14:formula1>
            <xm:f>Personal!$F$1:$F$15</xm:f>
          </x14:formula1>
          <xm:sqref>E118:AG133 E99:AG114 E88:AG95 E61:AG76 U86:AB86 E4:AG19 S87:AD87 E80:AG85 AE86:AG87 E86:R87 I38:AB38 E23:AG35 AC36:AG38 I36:Z36 E36:H38 E42:H57 AC42:AG57 I42:AB54 I57:AB57 I55:Z55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FFFFFF"/>
    <outlinePr summaryBelow="0" summaryRight="0"/>
    <pageSetUpPr fitToPage="1"/>
  </sheetPr>
  <dimension ref="A1:AJ1000"/>
  <sheetViews>
    <sheetView workbookViewId="0">
      <selection activeCell="V82" sqref="V82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41796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5.1210937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'S6'!C117+1</f>
        <v>45334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">
        <v>98</v>
      </c>
      <c r="D4" s="19" t="s">
        <v>99</v>
      </c>
      <c r="E4" s="8"/>
      <c r="F4" s="8"/>
      <c r="G4" s="8"/>
      <c r="H4" s="8">
        <v>1</v>
      </c>
      <c r="I4" s="8">
        <v>1</v>
      </c>
      <c r="J4" s="8">
        <v>1</v>
      </c>
      <c r="K4" s="8">
        <v>1</v>
      </c>
      <c r="L4" s="8">
        <v>1</v>
      </c>
      <c r="M4" s="8">
        <v>1</v>
      </c>
      <c r="N4" s="8">
        <v>1</v>
      </c>
      <c r="O4" s="8">
        <v>1</v>
      </c>
      <c r="P4" s="8">
        <v>1</v>
      </c>
      <c r="Q4" s="8">
        <v>1</v>
      </c>
      <c r="R4" s="8">
        <v>1</v>
      </c>
      <c r="S4" s="8">
        <v>1</v>
      </c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6</v>
      </c>
      <c r="AI4" s="1"/>
      <c r="AJ4" s="1">
        <f t="shared" ref="AJ4:AJ20" si="1">AH4+AH23+AH42+AH61+AH80+AH99+AH118</f>
        <v>30</v>
      </c>
    </row>
    <row r="5" spans="1:36" ht="15.75" customHeight="1" x14ac:dyDescent="0.15">
      <c r="A5" s="10"/>
      <c r="B5" s="18" t="s">
        <v>28</v>
      </c>
      <c r="C5" s="19" t="s">
        <v>100</v>
      </c>
      <c r="D5" s="19" t="s">
        <v>95</v>
      </c>
      <c r="E5" s="8"/>
      <c r="F5" s="8"/>
      <c r="G5" s="8"/>
      <c r="H5" s="8"/>
      <c r="I5" s="8">
        <v>1</v>
      </c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/>
      <c r="R5" s="8"/>
      <c r="S5" s="8">
        <v>1</v>
      </c>
      <c r="T5" s="8">
        <v>1</v>
      </c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/>
      <c r="AC5" s="8"/>
      <c r="AD5" s="8"/>
      <c r="AE5" s="8"/>
      <c r="AF5" s="8"/>
      <c r="AG5" s="8"/>
      <c r="AH5" s="1">
        <f t="shared" si="0"/>
        <v>8.5</v>
      </c>
      <c r="AI5" s="1"/>
      <c r="AJ5" s="1">
        <f t="shared" si="1"/>
        <v>41</v>
      </c>
    </row>
    <row r="6" spans="1:36" ht="15.75" customHeight="1" x14ac:dyDescent="0.15">
      <c r="A6" s="10"/>
      <c r="B6" s="18" t="s">
        <v>29</v>
      </c>
      <c r="C6" s="19" t="s">
        <v>101</v>
      </c>
      <c r="D6" s="19" t="s">
        <v>102</v>
      </c>
      <c r="E6" s="8"/>
      <c r="F6" s="8"/>
      <c r="G6" s="8"/>
      <c r="H6" s="8"/>
      <c r="I6" s="8"/>
      <c r="J6" s="8"/>
      <c r="K6" s="8"/>
      <c r="L6" s="8"/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/>
      <c r="T6" s="8"/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8</v>
      </c>
      <c r="AI6" s="1"/>
      <c r="AJ6" s="1">
        <f t="shared" si="1"/>
        <v>40</v>
      </c>
    </row>
    <row r="7" spans="1:36" ht="15.75" customHeight="1" x14ac:dyDescent="0.15">
      <c r="A7" s="10"/>
      <c r="B7" s="18" t="s">
        <v>30</v>
      </c>
      <c r="C7" s="19" t="s">
        <v>103</v>
      </c>
      <c r="D7" s="19" t="s">
        <v>53</v>
      </c>
      <c r="E7" s="8"/>
      <c r="F7" s="8"/>
      <c r="G7" s="8"/>
      <c r="H7" s="8"/>
      <c r="I7" s="8" t="s">
        <v>7</v>
      </c>
      <c r="J7" s="8" t="s">
        <v>7</v>
      </c>
      <c r="K7" s="8" t="s">
        <v>7</v>
      </c>
      <c r="L7" s="8" t="s">
        <v>7</v>
      </c>
      <c r="M7" s="8" t="s">
        <v>7</v>
      </c>
      <c r="N7" s="8" t="s">
        <v>7</v>
      </c>
      <c r="O7" s="8" t="s">
        <v>7</v>
      </c>
      <c r="P7" s="8" t="s">
        <v>7</v>
      </c>
      <c r="Q7" s="8" t="s">
        <v>7</v>
      </c>
      <c r="R7" s="8" t="s">
        <v>7</v>
      </c>
      <c r="S7" s="8" t="s">
        <v>7</v>
      </c>
      <c r="T7" s="8" t="s">
        <v>7</v>
      </c>
      <c r="U7" s="8" t="s">
        <v>7</v>
      </c>
      <c r="V7" s="8" t="s">
        <v>7</v>
      </c>
      <c r="W7" s="8" t="s">
        <v>7</v>
      </c>
      <c r="X7" s="8" t="s">
        <v>7</v>
      </c>
      <c r="Y7" s="8" t="s">
        <v>7</v>
      </c>
      <c r="Z7" s="8" t="s">
        <v>7</v>
      </c>
      <c r="AA7" s="8" t="s">
        <v>7</v>
      </c>
      <c r="AB7" s="8" t="s">
        <v>7</v>
      </c>
      <c r="AC7" s="8" t="s">
        <v>7</v>
      </c>
      <c r="AD7" s="8" t="s">
        <v>7</v>
      </c>
      <c r="AE7" s="8"/>
      <c r="AF7" s="8"/>
      <c r="AG7" s="8"/>
      <c r="AH7" s="1">
        <f t="shared" si="0"/>
        <v>0</v>
      </c>
      <c r="AI7" s="1"/>
      <c r="AJ7" s="1">
        <f t="shared" si="1"/>
        <v>20</v>
      </c>
    </row>
    <row r="8" spans="1:36" ht="15.75" customHeight="1" x14ac:dyDescent="0.15">
      <c r="A8" s="10"/>
      <c r="B8" s="18" t="s">
        <v>31</v>
      </c>
      <c r="C8" s="19" t="s">
        <v>104</v>
      </c>
      <c r="D8" s="19" t="s">
        <v>53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 t="shared" si="1"/>
        <v>30</v>
      </c>
    </row>
    <row r="9" spans="1:36" ht="15.75" customHeight="1" x14ac:dyDescent="0.15">
      <c r="A9" s="10"/>
      <c r="B9" s="18" t="s">
        <v>32</v>
      </c>
      <c r="C9" s="19" t="s">
        <v>105</v>
      </c>
      <c r="D9" s="19" t="s">
        <v>53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6</v>
      </c>
      <c r="AI9" s="1"/>
      <c r="AJ9" s="1">
        <f t="shared" si="1"/>
        <v>30</v>
      </c>
    </row>
    <row r="10" spans="1:36" ht="15.75" customHeight="1" x14ac:dyDescent="0.15">
      <c r="A10" s="10"/>
      <c r="B10" s="18" t="s">
        <v>33</v>
      </c>
      <c r="C10" s="19" t="s">
        <v>106</v>
      </c>
      <c r="D10" s="19" t="s">
        <v>53</v>
      </c>
      <c r="E10" s="8"/>
      <c r="F10" s="8"/>
      <c r="G10" s="8"/>
      <c r="H10" s="8"/>
      <c r="I10" s="8"/>
      <c r="J10" s="8"/>
      <c r="K10" s="8">
        <v>1</v>
      </c>
      <c r="L10" s="8">
        <v>1</v>
      </c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>
        <v>1</v>
      </c>
      <c r="S10" s="8"/>
      <c r="T10" s="8"/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>
        <v>1</v>
      </c>
      <c r="AC10" s="8"/>
      <c r="AD10" s="8"/>
      <c r="AE10" s="8"/>
      <c r="AF10" s="8"/>
      <c r="AG10" s="8"/>
      <c r="AH10" s="1">
        <f t="shared" si="0"/>
        <v>8</v>
      </c>
      <c r="AI10" s="1"/>
      <c r="AJ10" s="1">
        <f t="shared" si="1"/>
        <v>40</v>
      </c>
    </row>
    <row r="11" spans="1:36" ht="15.75" customHeight="1" x14ac:dyDescent="0.15">
      <c r="A11" s="21"/>
      <c r="B11" s="18" t="s">
        <v>34</v>
      </c>
      <c r="C11" s="19" t="s">
        <v>107</v>
      </c>
      <c r="D11" s="19" t="s">
        <v>53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>
        <v>1</v>
      </c>
      <c r="T11" s="8">
        <v>1</v>
      </c>
      <c r="U11" s="8">
        <v>1</v>
      </c>
      <c r="V11" s="8">
        <v>1</v>
      </c>
      <c r="W11" s="8">
        <v>1</v>
      </c>
      <c r="X11" s="8">
        <v>1</v>
      </c>
      <c r="Y11" s="8">
        <v>1</v>
      </c>
      <c r="Z11" s="8">
        <v>1</v>
      </c>
      <c r="AA11" s="8">
        <v>1</v>
      </c>
      <c r="AB11" s="8">
        <v>1</v>
      </c>
      <c r="AC11" s="8">
        <v>1</v>
      </c>
      <c r="AD11" s="8">
        <v>1</v>
      </c>
      <c r="AE11" s="8"/>
      <c r="AF11" s="8"/>
      <c r="AG11" s="8"/>
      <c r="AH11" s="1">
        <f t="shared" si="0"/>
        <v>6</v>
      </c>
      <c r="AI11" s="1"/>
      <c r="AJ11" s="1">
        <f t="shared" si="1"/>
        <v>30</v>
      </c>
    </row>
    <row r="12" spans="1:36" ht="15.75" customHeight="1" x14ac:dyDescent="0.15">
      <c r="A12" s="10"/>
      <c r="B12" s="18">
        <v>0</v>
      </c>
      <c r="C12" s="19">
        <v>0</v>
      </c>
      <c r="D12" s="19"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>
        <v>0</v>
      </c>
      <c r="C13" s="19">
        <v>0</v>
      </c>
      <c r="D13" s="19"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>
        <v>0</v>
      </c>
      <c r="C14" s="19">
        <v>0</v>
      </c>
      <c r="D14" s="19"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 t="s">
        <v>52</v>
      </c>
      <c r="C15" s="19" t="s">
        <v>108</v>
      </c>
      <c r="D15" s="19" t="s">
        <v>53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 t="s">
        <v>87</v>
      </c>
      <c r="C16" s="19" t="s">
        <v>109</v>
      </c>
      <c r="D16" s="19" t="s">
        <v>97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">
        <v>110</v>
      </c>
      <c r="D17" s="19" t="s">
        <v>111</v>
      </c>
      <c r="E17" s="59"/>
      <c r="F17" s="59"/>
      <c r="G17" s="59"/>
      <c r="H17" s="59"/>
      <c r="I17" s="112" t="s">
        <v>9</v>
      </c>
      <c r="J17" s="112" t="s">
        <v>9</v>
      </c>
      <c r="K17" s="112" t="s">
        <v>9</v>
      </c>
      <c r="L17" s="112" t="s">
        <v>9</v>
      </c>
      <c r="M17" s="112" t="s">
        <v>9</v>
      </c>
      <c r="N17" s="112" t="s">
        <v>9</v>
      </c>
      <c r="O17" s="112" t="s">
        <v>9</v>
      </c>
      <c r="P17" s="112" t="s">
        <v>9</v>
      </c>
      <c r="Q17" s="60"/>
      <c r="R17" s="60"/>
      <c r="S17" s="112" t="s">
        <v>9</v>
      </c>
      <c r="T17" s="112" t="s">
        <v>9</v>
      </c>
      <c r="U17" s="112" t="s">
        <v>9</v>
      </c>
      <c r="V17" s="112" t="s">
        <v>9</v>
      </c>
      <c r="W17" s="112" t="s">
        <v>9</v>
      </c>
      <c r="X17" s="112" t="s">
        <v>9</v>
      </c>
      <c r="Y17" s="112" t="s">
        <v>9</v>
      </c>
      <c r="Z17" s="112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">
        <v>112</v>
      </c>
      <c r="D18" s="19" t="s">
        <v>111</v>
      </c>
      <c r="E18" s="59" t="s">
        <v>21</v>
      </c>
      <c r="F18" s="59"/>
      <c r="G18" s="59"/>
      <c r="H18" s="59"/>
      <c r="I18" s="112"/>
      <c r="J18" s="112"/>
      <c r="K18" s="112"/>
      <c r="L18" s="112"/>
      <c r="M18" s="112"/>
      <c r="N18" s="112"/>
      <c r="O18" s="112"/>
      <c r="P18" s="112"/>
      <c r="Q18" s="60"/>
      <c r="R18" s="60"/>
      <c r="S18" s="112"/>
      <c r="T18" s="112"/>
      <c r="U18" s="112"/>
      <c r="V18" s="112"/>
      <c r="W18" s="112"/>
      <c r="X18" s="112"/>
      <c r="Y18" s="112"/>
      <c r="Z18" s="112"/>
      <c r="AA18" s="59"/>
      <c r="AB18" s="59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0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">
        <v>113</v>
      </c>
      <c r="D19" s="19" t="s">
        <v>111</v>
      </c>
      <c r="E19" s="59"/>
      <c r="F19" s="59"/>
      <c r="G19" s="59"/>
      <c r="H19" s="59"/>
      <c r="I19" s="59" t="s">
        <v>9</v>
      </c>
      <c r="J19" s="59" t="s">
        <v>9</v>
      </c>
      <c r="K19" s="59" t="s">
        <v>9</v>
      </c>
      <c r="L19" s="59" t="s">
        <v>9</v>
      </c>
      <c r="M19" s="59" t="s">
        <v>9</v>
      </c>
      <c r="N19" s="59" t="s">
        <v>9</v>
      </c>
      <c r="O19" s="59" t="s">
        <v>9</v>
      </c>
      <c r="P19" s="59" t="s">
        <v>9</v>
      </c>
      <c r="Q19" s="59" t="s">
        <v>9</v>
      </c>
      <c r="R19" s="59" t="s">
        <v>9</v>
      </c>
      <c r="S19" s="59"/>
      <c r="T19" s="59"/>
      <c r="U19" s="59"/>
      <c r="V19" s="59"/>
      <c r="W19" s="59" t="s">
        <v>9</v>
      </c>
      <c r="X19" s="59" t="s">
        <v>9</v>
      </c>
      <c r="Y19" s="59" t="s">
        <v>9</v>
      </c>
      <c r="Z19" s="59" t="s">
        <v>9</v>
      </c>
      <c r="AA19" s="59" t="s">
        <v>9</v>
      </c>
      <c r="AB19" s="59" t="s">
        <v>9</v>
      </c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3</v>
      </c>
      <c r="J20" s="23">
        <f t="shared" si="3"/>
        <v>3</v>
      </c>
      <c r="K20" s="23">
        <f t="shared" si="3"/>
        <v>4</v>
      </c>
      <c r="L20" s="23">
        <f t="shared" si="3"/>
        <v>4</v>
      </c>
      <c r="M20" s="23">
        <f t="shared" si="3"/>
        <v>5</v>
      </c>
      <c r="N20" s="23">
        <f t="shared" si="3"/>
        <v>5</v>
      </c>
      <c r="O20" s="23">
        <f t="shared" si="3"/>
        <v>5</v>
      </c>
      <c r="P20" s="23">
        <f t="shared" si="3"/>
        <v>5</v>
      </c>
      <c r="Q20" s="23">
        <f t="shared" si="3"/>
        <v>4</v>
      </c>
      <c r="R20" s="23">
        <f t="shared" si="3"/>
        <v>4</v>
      </c>
      <c r="S20" s="23">
        <f t="shared" si="3"/>
        <v>4</v>
      </c>
      <c r="T20" s="23">
        <f t="shared" si="3"/>
        <v>3</v>
      </c>
      <c r="U20" s="23">
        <f t="shared" si="3"/>
        <v>5</v>
      </c>
      <c r="V20" s="23">
        <f t="shared" si="3"/>
        <v>5</v>
      </c>
      <c r="W20" s="23">
        <f t="shared" si="3"/>
        <v>5</v>
      </c>
      <c r="X20" s="23">
        <f t="shared" si="3"/>
        <v>5</v>
      </c>
      <c r="Y20" s="23">
        <f t="shared" si="3"/>
        <v>5</v>
      </c>
      <c r="Z20" s="23">
        <f t="shared" si="3"/>
        <v>5</v>
      </c>
      <c r="AA20" s="23">
        <f t="shared" si="3"/>
        <v>5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48.5</v>
      </c>
      <c r="AI20" s="1">
        <f>SUM(AI13:AI19)</f>
        <v>16</v>
      </c>
      <c r="AJ20" s="1">
        <f t="shared" si="1"/>
        <v>261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45335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>
        <v>1</v>
      </c>
      <c r="T23" s="8">
        <v>1</v>
      </c>
      <c r="U23" s="8">
        <v>1</v>
      </c>
      <c r="V23" s="8">
        <v>1</v>
      </c>
      <c r="W23" s="8">
        <v>1</v>
      </c>
      <c r="X23" s="8">
        <v>1</v>
      </c>
      <c r="Y23" s="8">
        <v>1</v>
      </c>
      <c r="Z23" s="8">
        <v>1</v>
      </c>
      <c r="AA23" s="8">
        <v>1</v>
      </c>
      <c r="AB23" s="8">
        <v>1</v>
      </c>
      <c r="AC23" s="8">
        <v>1</v>
      </c>
      <c r="AD23" s="8">
        <v>1</v>
      </c>
      <c r="AE23" s="8"/>
      <c r="AF23" s="8"/>
      <c r="AG23" s="8"/>
      <c r="AH23" s="1">
        <f t="shared" ref="AH23:AH38" si="4">SUM(E23:AG23)/2</f>
        <v>6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>
        <v>1</v>
      </c>
      <c r="R24" s="8">
        <v>1</v>
      </c>
      <c r="S24" s="8"/>
      <c r="T24" s="8"/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/>
      <c r="AB24" s="8"/>
      <c r="AC24" s="8"/>
      <c r="AD24" s="8"/>
      <c r="AE24" s="8"/>
      <c r="AF24" s="8"/>
      <c r="AG24" s="8"/>
      <c r="AH24" s="1">
        <f t="shared" si="4"/>
        <v>8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>
        <v>1</v>
      </c>
      <c r="I25" s="8">
        <v>1</v>
      </c>
      <c r="J25" s="8">
        <v>1</v>
      </c>
      <c r="K25" s="8">
        <v>1</v>
      </c>
      <c r="L25" s="8">
        <v>1</v>
      </c>
      <c r="M25" s="8">
        <v>1</v>
      </c>
      <c r="N25" s="8">
        <v>1</v>
      </c>
      <c r="O25" s="8">
        <v>1</v>
      </c>
      <c r="P25" s="8">
        <v>1</v>
      </c>
      <c r="Q25" s="8"/>
      <c r="R25" s="8"/>
      <c r="S25" s="8">
        <v>1</v>
      </c>
      <c r="T25" s="8">
        <v>1</v>
      </c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/>
      <c r="AA25" s="8"/>
      <c r="AB25" s="8"/>
      <c r="AC25" s="8"/>
      <c r="AD25" s="8"/>
      <c r="AE25" s="8"/>
      <c r="AF25" s="8"/>
      <c r="AG25" s="8"/>
      <c r="AH25" s="1">
        <f t="shared" si="4"/>
        <v>8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>
        <v>1</v>
      </c>
      <c r="T27" s="8">
        <v>1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6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 t="s">
        <v>7</v>
      </c>
      <c r="I28" s="8" t="s">
        <v>7</v>
      </c>
      <c r="J28" s="8" t="s">
        <v>7</v>
      </c>
      <c r="K28" s="8" t="s">
        <v>7</v>
      </c>
      <c r="L28" s="8" t="s">
        <v>7</v>
      </c>
      <c r="M28" s="8" t="s">
        <v>7</v>
      </c>
      <c r="N28" s="8" t="s">
        <v>7</v>
      </c>
      <c r="O28" s="8" t="s">
        <v>7</v>
      </c>
      <c r="P28" s="8" t="s">
        <v>7</v>
      </c>
      <c r="Q28" s="8" t="s">
        <v>7</v>
      </c>
      <c r="R28" s="8" t="s">
        <v>7</v>
      </c>
      <c r="S28" s="8" t="s">
        <v>7</v>
      </c>
      <c r="T28" s="8" t="s">
        <v>7</v>
      </c>
      <c r="U28" s="8" t="s">
        <v>7</v>
      </c>
      <c r="V28" s="8" t="s">
        <v>7</v>
      </c>
      <c r="W28" s="8" t="s">
        <v>7</v>
      </c>
      <c r="X28" s="8" t="s">
        <v>7</v>
      </c>
      <c r="Y28" s="8" t="s">
        <v>7</v>
      </c>
      <c r="Z28" s="8" t="s">
        <v>7</v>
      </c>
      <c r="AA28" s="8" t="s">
        <v>7</v>
      </c>
      <c r="AB28" s="8" t="s">
        <v>7</v>
      </c>
      <c r="AC28" s="8" t="s">
        <v>7</v>
      </c>
      <c r="AD28" s="8" t="s">
        <v>7</v>
      </c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>
        <v>1</v>
      </c>
      <c r="J29" s="8">
        <v>1</v>
      </c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/>
      <c r="T29" s="8"/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/>
      <c r="AB29" s="8"/>
      <c r="AC29" s="8"/>
      <c r="AD29" s="8"/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>
        <v>1</v>
      </c>
      <c r="I30" s="8">
        <v>1</v>
      </c>
      <c r="J30" s="8">
        <v>1</v>
      </c>
      <c r="K30" s="8">
        <v>1</v>
      </c>
      <c r="L30" s="8">
        <v>1</v>
      </c>
      <c r="M30" s="8">
        <v>1</v>
      </c>
      <c r="N30" s="8">
        <v>1</v>
      </c>
      <c r="O30" s="8">
        <v>1</v>
      </c>
      <c r="P30" s="8">
        <v>1</v>
      </c>
      <c r="Q30" s="8">
        <v>1</v>
      </c>
      <c r="R30" s="8">
        <v>1</v>
      </c>
      <c r="S30" s="8">
        <v>1</v>
      </c>
      <c r="AD30" s="8"/>
      <c r="AE30" s="8"/>
      <c r="AF30" s="8"/>
      <c r="AG30" s="8"/>
      <c r="AH30" s="1">
        <f t="shared" si="4"/>
        <v>6</v>
      </c>
      <c r="AI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19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 t="str">
        <f t="shared" si="5"/>
        <v>X194</v>
      </c>
      <c r="C34" s="19" t="str">
        <f>IF(ISNA(VLOOKUP(B34,Personal!$A$2:$D$21,2,FALSE)),,VLOOKUP(B34,Personal!$A$2:$D$21,2,FALSE))</f>
        <v>Yeray Romero</v>
      </c>
      <c r="D34" s="19" t="str">
        <f>IF(ISNA(VLOOKUP(B34,Personal!$A$2:$D$23,3,FALSE)),,VLOOKUP(B34,Personal!$A$2:$D$32,3,FALSE))</f>
        <v>Comercial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 t="str">
        <f t="shared" si="5"/>
        <v>S78</v>
      </c>
      <c r="C35" s="19" t="str">
        <f>IF(ISNA(VLOOKUP(B35,Personal!$A$2:$D$21,2,FALSE)),,VLOOKUP(B35,Personal!$A$2:$D$21,2,FALSE))</f>
        <v>Julio Cesar Risquez</v>
      </c>
      <c r="D35" s="19" t="str">
        <f>IF(ISNA(VLOOKUP(B35,Personal!$A$2:$D$23,3,FALSE)),,VLOOKUP(B35,Personal!$A$2:$D$32,3,FALSE))</f>
        <v>Area Manager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112" t="s">
        <v>9</v>
      </c>
      <c r="J36" s="112" t="s">
        <v>9</v>
      </c>
      <c r="K36" s="112" t="s">
        <v>9</v>
      </c>
      <c r="L36" s="112" t="s">
        <v>9</v>
      </c>
      <c r="M36" s="112" t="s">
        <v>9</v>
      </c>
      <c r="N36" s="112" t="s">
        <v>9</v>
      </c>
      <c r="O36" s="112" t="s">
        <v>9</v>
      </c>
      <c r="P36" s="112" t="s">
        <v>9</v>
      </c>
      <c r="Q36" s="60"/>
      <c r="R36" s="60"/>
      <c r="S36" s="112" t="s">
        <v>9</v>
      </c>
      <c r="T36" s="112" t="s">
        <v>9</v>
      </c>
      <c r="U36" s="112" t="s">
        <v>9</v>
      </c>
      <c r="V36" s="112" t="s">
        <v>9</v>
      </c>
      <c r="W36" s="112" t="s">
        <v>9</v>
      </c>
      <c r="X36" s="112" t="s">
        <v>9</v>
      </c>
      <c r="Y36" s="112" t="s">
        <v>9</v>
      </c>
      <c r="Z36" s="112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 t="s">
        <v>21</v>
      </c>
      <c r="F37" s="59"/>
      <c r="G37" s="59"/>
      <c r="H37" s="59"/>
      <c r="I37" s="112"/>
      <c r="J37" s="112"/>
      <c r="K37" s="112"/>
      <c r="L37" s="112"/>
      <c r="M37" s="112"/>
      <c r="N37" s="112"/>
      <c r="O37" s="112"/>
      <c r="P37" s="112"/>
      <c r="Q37" s="60"/>
      <c r="R37" s="60"/>
      <c r="S37" s="112"/>
      <c r="T37" s="112"/>
      <c r="U37" s="112"/>
      <c r="V37" s="112"/>
      <c r="W37" s="112"/>
      <c r="X37" s="112"/>
      <c r="Y37" s="112"/>
      <c r="Z37" s="112"/>
      <c r="AA37" s="59"/>
      <c r="AB37" s="59"/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59" t="s">
        <v>9</v>
      </c>
      <c r="J38" s="59" t="s">
        <v>9</v>
      </c>
      <c r="K38" s="59" t="s">
        <v>9</v>
      </c>
      <c r="L38" s="59" t="s">
        <v>9</v>
      </c>
      <c r="M38" s="59" t="s">
        <v>9</v>
      </c>
      <c r="N38" s="59" t="s">
        <v>9</v>
      </c>
      <c r="O38" s="59" t="s">
        <v>9</v>
      </c>
      <c r="P38" s="59" t="s">
        <v>9</v>
      </c>
      <c r="Q38" s="59" t="s">
        <v>9</v>
      </c>
      <c r="R38" s="59" t="s">
        <v>9</v>
      </c>
      <c r="S38" s="59"/>
      <c r="T38" s="59"/>
      <c r="U38" s="59"/>
      <c r="V38" s="59"/>
      <c r="W38" s="59" t="s">
        <v>9</v>
      </c>
      <c r="X38" s="59" t="s">
        <v>9</v>
      </c>
      <c r="Y38" s="59" t="s">
        <v>9</v>
      </c>
      <c r="Z38" s="59" t="s">
        <v>9</v>
      </c>
      <c r="AA38" s="59" t="s">
        <v>9</v>
      </c>
      <c r="AB38" s="59" t="s">
        <v>9</v>
      </c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2</v>
      </c>
      <c r="I39" s="23">
        <f t="shared" si="6"/>
        <v>4</v>
      </c>
      <c r="J39" s="23">
        <f t="shared" si="6"/>
        <v>4</v>
      </c>
      <c r="K39" s="23">
        <f t="shared" si="6"/>
        <v>4</v>
      </c>
      <c r="L39" s="23">
        <f t="shared" si="6"/>
        <v>4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3</v>
      </c>
      <c r="R39" s="23">
        <f t="shared" si="6"/>
        <v>3</v>
      </c>
      <c r="S39" s="23">
        <f t="shared" si="6"/>
        <v>4</v>
      </c>
      <c r="T39" s="23">
        <f>SUM(T23:T38)</f>
        <v>3</v>
      </c>
      <c r="U39" s="23">
        <f>SUM(U23:U38)</f>
        <v>5</v>
      </c>
      <c r="V39" s="23">
        <f>SUM(V23:V38)</f>
        <v>5</v>
      </c>
      <c r="W39" s="23">
        <f>SUM(W23:W38)</f>
        <v>6</v>
      </c>
      <c r="X39" s="23">
        <f>SUM(X23:X38)</f>
        <v>6</v>
      </c>
      <c r="Y39" s="23">
        <f>SUM(Y23:Y38)</f>
        <v>6</v>
      </c>
      <c r="Z39" s="23">
        <f>SUM(Z23:Z38)</f>
        <v>5</v>
      </c>
      <c r="AA39" s="23">
        <f>SUM(AA23:AA38)</f>
        <v>3</v>
      </c>
      <c r="AB39" s="23">
        <f>SUM(AB23:AB38)</f>
        <v>3</v>
      </c>
      <c r="AC39" s="23">
        <f>SUM(AC23:AC38)</f>
        <v>3</v>
      </c>
      <c r="AD39" s="23">
        <f>SUM(AD23:AD38)</f>
        <v>3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46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45336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>
        <v>1</v>
      </c>
      <c r="T42" s="8">
        <v>1</v>
      </c>
      <c r="U42" s="8">
        <v>1</v>
      </c>
      <c r="V42" s="8">
        <v>1</v>
      </c>
      <c r="W42" s="8">
        <v>1</v>
      </c>
      <c r="X42" s="8">
        <v>1</v>
      </c>
      <c r="Y42" s="8">
        <v>1</v>
      </c>
      <c r="Z42" s="8">
        <v>1</v>
      </c>
      <c r="AA42" s="8">
        <v>1</v>
      </c>
      <c r="AB42" s="8">
        <v>1</v>
      </c>
      <c r="AC42" s="8">
        <v>1</v>
      </c>
      <c r="AD42" s="8">
        <v>1</v>
      </c>
      <c r="AE42" s="8"/>
      <c r="AF42" s="8"/>
      <c r="AG42" s="8"/>
      <c r="AH42" s="1">
        <f t="shared" ref="AH42:AH57" si="7">SUM(E42:AG42)/2</f>
        <v>6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>
        <v>1</v>
      </c>
      <c r="J43" s="8">
        <v>1</v>
      </c>
      <c r="K43" s="8">
        <v>1</v>
      </c>
      <c r="L43" s="8">
        <v>1</v>
      </c>
      <c r="M43" s="8">
        <v>1</v>
      </c>
      <c r="N43" s="8">
        <v>1</v>
      </c>
      <c r="O43" s="8">
        <v>1</v>
      </c>
      <c r="P43" s="8">
        <v>1</v>
      </c>
      <c r="Q43" s="8">
        <v>1</v>
      </c>
      <c r="R43" s="8">
        <v>1</v>
      </c>
      <c r="S43" s="8"/>
      <c r="T43" s="8"/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/>
      <c r="AB43" s="8"/>
      <c r="AC43" s="8"/>
      <c r="AD43" s="8"/>
      <c r="AE43" s="8"/>
      <c r="AF43" s="8"/>
      <c r="AG43" s="8"/>
      <c r="AH43" s="1">
        <f t="shared" si="7"/>
        <v>8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 t="s">
        <v>7</v>
      </c>
      <c r="J44" s="8" t="s">
        <v>7</v>
      </c>
      <c r="K44" s="8" t="s">
        <v>7</v>
      </c>
      <c r="L44" s="8" t="s">
        <v>7</v>
      </c>
      <c r="M44" s="8" t="s">
        <v>7</v>
      </c>
      <c r="N44" s="8" t="s">
        <v>7</v>
      </c>
      <c r="O44" s="8" t="s">
        <v>7</v>
      </c>
      <c r="P44" s="8" t="s">
        <v>7</v>
      </c>
      <c r="Q44" s="8" t="s">
        <v>7</v>
      </c>
      <c r="R44" s="8" t="s">
        <v>7</v>
      </c>
      <c r="S44" s="8" t="s">
        <v>7</v>
      </c>
      <c r="T44" s="8" t="s">
        <v>7</v>
      </c>
      <c r="U44" s="8" t="s">
        <v>7</v>
      </c>
      <c r="V44" s="8" t="s">
        <v>7</v>
      </c>
      <c r="W44" s="8" t="s">
        <v>7</v>
      </c>
      <c r="X44" s="8" t="s">
        <v>7</v>
      </c>
      <c r="Y44" s="8" t="s">
        <v>7</v>
      </c>
      <c r="Z44" s="8" t="s">
        <v>7</v>
      </c>
      <c r="AA44" s="8" t="s">
        <v>7</v>
      </c>
      <c r="AB44" s="8" t="s">
        <v>7</v>
      </c>
      <c r="AC44" s="8" t="s">
        <v>7</v>
      </c>
      <c r="AD44" s="8" t="s">
        <v>7</v>
      </c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 t="s">
        <v>7</v>
      </c>
      <c r="J46" s="8" t="s">
        <v>7</v>
      </c>
      <c r="K46" s="8" t="s">
        <v>7</v>
      </c>
      <c r="L46" s="8" t="s">
        <v>7</v>
      </c>
      <c r="M46" s="8" t="s">
        <v>7</v>
      </c>
      <c r="N46" s="8" t="s">
        <v>7</v>
      </c>
      <c r="O46" s="8" t="s">
        <v>7</v>
      </c>
      <c r="P46" s="8" t="s">
        <v>7</v>
      </c>
      <c r="Q46" s="8" t="s">
        <v>7</v>
      </c>
      <c r="R46" s="8" t="s">
        <v>7</v>
      </c>
      <c r="S46" s="8" t="s">
        <v>7</v>
      </c>
      <c r="T46" s="8" t="s">
        <v>7</v>
      </c>
      <c r="U46" s="8" t="s">
        <v>7</v>
      </c>
      <c r="V46" s="8" t="s">
        <v>7</v>
      </c>
      <c r="W46" s="8" t="s">
        <v>7</v>
      </c>
      <c r="X46" s="8" t="s">
        <v>7</v>
      </c>
      <c r="Y46" s="8" t="s">
        <v>7</v>
      </c>
      <c r="Z46" s="8" t="s">
        <v>7</v>
      </c>
      <c r="AA46" s="8" t="s">
        <v>7</v>
      </c>
      <c r="AB46" s="8" t="s">
        <v>7</v>
      </c>
      <c r="AC46" s="8" t="s">
        <v>7</v>
      </c>
      <c r="AD46" s="8" t="s">
        <v>7</v>
      </c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</v>
      </c>
      <c r="Z47" s="8">
        <v>1</v>
      </c>
      <c r="AA47" s="8">
        <v>1</v>
      </c>
      <c r="AB47" s="8">
        <v>1</v>
      </c>
      <c r="AC47" s="8">
        <v>1</v>
      </c>
      <c r="AD47" s="8">
        <v>1</v>
      </c>
      <c r="AE47" s="8"/>
      <c r="AF47" s="8"/>
      <c r="AG47" s="8"/>
      <c r="AH47" s="1">
        <f t="shared" si="7"/>
        <v>6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/>
      <c r="J48" s="8"/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/>
      <c r="T48" s="8"/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>
        <v>1</v>
      </c>
      <c r="AB48" s="8">
        <v>1</v>
      </c>
      <c r="AC48" s="8"/>
      <c r="AD48" s="8"/>
      <c r="AE48" s="8"/>
      <c r="AF48" s="8"/>
      <c r="AG48" s="8"/>
      <c r="AH48" s="1">
        <f t="shared" si="7"/>
        <v>8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>
        <v>1</v>
      </c>
      <c r="I49" s="8">
        <v>1</v>
      </c>
      <c r="J49" s="8">
        <v>1</v>
      </c>
      <c r="K49" s="8">
        <v>1</v>
      </c>
      <c r="L49" s="8">
        <v>1</v>
      </c>
      <c r="M49" s="8">
        <v>1</v>
      </c>
      <c r="N49" s="8">
        <v>1</v>
      </c>
      <c r="O49" s="8">
        <v>1</v>
      </c>
      <c r="P49" s="8">
        <v>1</v>
      </c>
      <c r="Q49" s="8">
        <v>1</v>
      </c>
      <c r="R49" s="8">
        <v>1</v>
      </c>
      <c r="S49" s="8">
        <v>1</v>
      </c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1">
        <f t="shared" si="7"/>
        <v>6</v>
      </c>
      <c r="AI49" s="1"/>
    </row>
    <row r="50" spans="1:35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19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 t="str">
        <f t="shared" si="8"/>
        <v>X194</v>
      </c>
      <c r="C53" s="19" t="str">
        <f>IF(ISNA(VLOOKUP(B53,Personal!$A$2:$D$21,2,FALSE)),,VLOOKUP(B53,Personal!$A$2:$D$21,2,FALSE))</f>
        <v>Yeray Romero</v>
      </c>
      <c r="D53" s="19" t="str">
        <f>IF(ISNA(VLOOKUP(B53,Personal!$A$2:$D$23,3,FALSE)),,VLOOKUP(B53,Personal!$A$2:$D$32,3,FALSE))</f>
        <v>Comercial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 t="str">
        <f t="shared" si="8"/>
        <v>S78</v>
      </c>
      <c r="C54" s="19" t="str">
        <f>IF(ISNA(VLOOKUP(B54,Personal!$A$2:$D$21,2,FALSE)),,VLOOKUP(B54,Personal!$A$2:$D$21,2,FALSE))</f>
        <v>Julio Cesar Risquez</v>
      </c>
      <c r="D54" s="19" t="str">
        <f>IF(ISNA(VLOOKUP(B54,Personal!$A$2:$D$23,3,FALSE)),,VLOOKUP(B54,Personal!$A$2:$D$32,3,FALSE))</f>
        <v>Area Manager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112" t="s">
        <v>9</v>
      </c>
      <c r="J55" s="112" t="s">
        <v>9</v>
      </c>
      <c r="K55" s="112" t="s">
        <v>9</v>
      </c>
      <c r="L55" s="112" t="s">
        <v>9</v>
      </c>
      <c r="M55" s="112" t="s">
        <v>9</v>
      </c>
      <c r="N55" s="112" t="s">
        <v>9</v>
      </c>
      <c r="O55" s="112" t="s">
        <v>9</v>
      </c>
      <c r="P55" s="112" t="s">
        <v>9</v>
      </c>
      <c r="Q55" s="60"/>
      <c r="R55" s="60"/>
      <c r="S55" s="112" t="s">
        <v>9</v>
      </c>
      <c r="T55" s="112" t="s">
        <v>9</v>
      </c>
      <c r="U55" s="112" t="s">
        <v>9</v>
      </c>
      <c r="V55" s="112" t="s">
        <v>9</v>
      </c>
      <c r="W55" s="112" t="s">
        <v>9</v>
      </c>
      <c r="X55" s="112" t="s">
        <v>9</v>
      </c>
      <c r="Y55" s="112" t="s">
        <v>9</v>
      </c>
      <c r="Z55" s="112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 t="s">
        <v>21</v>
      </c>
      <c r="F56" s="59"/>
      <c r="G56" s="59"/>
      <c r="H56" s="59"/>
      <c r="I56" s="112"/>
      <c r="J56" s="112"/>
      <c r="K56" s="112"/>
      <c r="L56" s="112"/>
      <c r="M56" s="112"/>
      <c r="N56" s="112"/>
      <c r="O56" s="112"/>
      <c r="P56" s="112"/>
      <c r="Q56" s="60"/>
      <c r="R56" s="60"/>
      <c r="S56" s="112"/>
      <c r="T56" s="112"/>
      <c r="U56" s="112"/>
      <c r="V56" s="112"/>
      <c r="W56" s="112"/>
      <c r="X56" s="112"/>
      <c r="Y56" s="112"/>
      <c r="Z56" s="112"/>
      <c r="AA56" s="59"/>
      <c r="AB56" s="59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59" t="s">
        <v>9</v>
      </c>
      <c r="J57" s="59" t="s">
        <v>9</v>
      </c>
      <c r="K57" s="59" t="s">
        <v>9</v>
      </c>
      <c r="L57" s="59" t="s">
        <v>9</v>
      </c>
      <c r="M57" s="59" t="s">
        <v>9</v>
      </c>
      <c r="N57" s="59" t="s">
        <v>9</v>
      </c>
      <c r="O57" s="59" t="s">
        <v>9</v>
      </c>
      <c r="P57" s="59" t="s">
        <v>9</v>
      </c>
      <c r="Q57" s="59" t="s">
        <v>9</v>
      </c>
      <c r="R57" s="59" t="s">
        <v>9</v>
      </c>
      <c r="S57" s="59"/>
      <c r="T57" s="59"/>
      <c r="U57" s="59"/>
      <c r="V57" s="59"/>
      <c r="W57" s="59" t="s">
        <v>9</v>
      </c>
      <c r="X57" s="59" t="s">
        <v>9</v>
      </c>
      <c r="Y57" s="59" t="s">
        <v>9</v>
      </c>
      <c r="Z57" s="59" t="s">
        <v>9</v>
      </c>
      <c r="AA57" s="59" t="s">
        <v>9</v>
      </c>
      <c r="AB57" s="59" t="s">
        <v>9</v>
      </c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3</v>
      </c>
      <c r="N58" s="23">
        <f t="shared" si="9"/>
        <v>3</v>
      </c>
      <c r="O58" s="23">
        <f t="shared" si="9"/>
        <v>3</v>
      </c>
      <c r="P58" s="23">
        <f t="shared" si="9"/>
        <v>3</v>
      </c>
      <c r="Q58" s="23">
        <f t="shared" si="9"/>
        <v>3</v>
      </c>
      <c r="R58" s="23">
        <f t="shared" si="9"/>
        <v>3</v>
      </c>
      <c r="S58" s="23">
        <f t="shared" si="9"/>
        <v>3</v>
      </c>
      <c r="T58" s="23">
        <f t="shared" si="9"/>
        <v>2</v>
      </c>
      <c r="U58" s="23">
        <f t="shared" si="9"/>
        <v>4</v>
      </c>
      <c r="V58" s="23">
        <f t="shared" si="9"/>
        <v>4</v>
      </c>
      <c r="W58" s="23">
        <f t="shared" si="9"/>
        <v>5</v>
      </c>
      <c r="X58" s="23">
        <f t="shared" si="9"/>
        <v>5</v>
      </c>
      <c r="Y58" s="23">
        <f t="shared" si="9"/>
        <v>5</v>
      </c>
      <c r="Z58" s="23">
        <f t="shared" si="9"/>
        <v>5</v>
      </c>
      <c r="AA58" s="23">
        <f t="shared" si="9"/>
        <v>4</v>
      </c>
      <c r="AB58" s="23">
        <f t="shared" si="9"/>
        <v>4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38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45337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>
        <v>1</v>
      </c>
      <c r="T61" s="8">
        <v>1</v>
      </c>
      <c r="U61" s="8">
        <v>1</v>
      </c>
      <c r="V61" s="8">
        <v>1</v>
      </c>
      <c r="W61" s="8">
        <v>1</v>
      </c>
      <c r="X61" s="8">
        <v>1</v>
      </c>
      <c r="Y61" s="8">
        <v>1</v>
      </c>
      <c r="Z61" s="8">
        <v>1</v>
      </c>
      <c r="AA61" s="8">
        <v>1</v>
      </c>
      <c r="AB61" s="8">
        <v>1</v>
      </c>
      <c r="AC61" s="8">
        <v>1</v>
      </c>
      <c r="AD61" s="8">
        <v>1</v>
      </c>
      <c r="AE61" s="8"/>
      <c r="AF61" s="8"/>
      <c r="AG61" s="8"/>
      <c r="AH61" s="1">
        <f t="shared" ref="AH61:AH76" si="10">SUM(E61:AG61)/2</f>
        <v>6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>
        <v>1</v>
      </c>
      <c r="J62" s="8">
        <v>1</v>
      </c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>
        <v>1</v>
      </c>
      <c r="R62" s="8">
        <v>1</v>
      </c>
      <c r="S62" s="8"/>
      <c r="T62" s="8"/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>
        <v>1</v>
      </c>
      <c r="AA62" s="8">
        <v>1</v>
      </c>
      <c r="AB62" s="8"/>
      <c r="AC62" s="8"/>
      <c r="AD62" s="8"/>
      <c r="AE62" s="8"/>
      <c r="AF62" s="8"/>
      <c r="AG62" s="8"/>
      <c r="AH62" s="1">
        <f t="shared" si="10"/>
        <v>8.5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/>
      <c r="J63" s="8"/>
      <c r="K63" s="8">
        <v>1</v>
      </c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>
        <v>1</v>
      </c>
      <c r="R63" s="8">
        <v>1</v>
      </c>
      <c r="S63" s="8">
        <v>1</v>
      </c>
      <c r="T63" s="8">
        <v>1</v>
      </c>
      <c r="U63" s="8"/>
      <c r="V63" s="8"/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/>
      <c r="AD63" s="8"/>
      <c r="AE63" s="8"/>
      <c r="AF63" s="8"/>
      <c r="AG63" s="8"/>
      <c r="AH63" s="1">
        <f t="shared" si="10"/>
        <v>8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>
        <v>1</v>
      </c>
      <c r="I65" s="8">
        <v>1</v>
      </c>
      <c r="J65" s="8">
        <v>1</v>
      </c>
      <c r="K65" s="8">
        <v>1</v>
      </c>
      <c r="L65" s="8">
        <v>1</v>
      </c>
      <c r="M65" s="8">
        <v>1</v>
      </c>
      <c r="N65" s="8">
        <v>1</v>
      </c>
      <c r="O65" s="8">
        <v>1</v>
      </c>
      <c r="P65" s="8">
        <v>1</v>
      </c>
      <c r="Q65" s="8">
        <v>1</v>
      </c>
      <c r="R65" s="8">
        <v>1</v>
      </c>
      <c r="S65" s="8">
        <v>1</v>
      </c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1">
        <f t="shared" si="10"/>
        <v>6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>
        <v>1</v>
      </c>
      <c r="T66" s="8">
        <v>1</v>
      </c>
      <c r="U66" s="8">
        <v>1</v>
      </c>
      <c r="V66" s="8">
        <v>1</v>
      </c>
      <c r="W66" s="8">
        <v>1</v>
      </c>
      <c r="X66" s="8">
        <v>1</v>
      </c>
      <c r="Y66" s="8">
        <v>1</v>
      </c>
      <c r="Z66" s="8">
        <v>1</v>
      </c>
      <c r="AA66" s="8">
        <v>1</v>
      </c>
      <c r="AB66" s="8">
        <v>1</v>
      </c>
      <c r="AC66" s="8">
        <v>1</v>
      </c>
      <c r="AD66" s="8">
        <v>1</v>
      </c>
      <c r="AE66" s="8"/>
      <c r="AF66" s="8"/>
      <c r="AG66" s="8"/>
      <c r="AH66" s="1">
        <f t="shared" si="10"/>
        <v>6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 t="s">
        <v>7</v>
      </c>
      <c r="J67" s="8" t="s">
        <v>7</v>
      </c>
      <c r="K67" s="8" t="s">
        <v>7</v>
      </c>
      <c r="L67" s="8" t="s">
        <v>7</v>
      </c>
      <c r="M67" s="8" t="s">
        <v>7</v>
      </c>
      <c r="N67" s="8" t="s">
        <v>7</v>
      </c>
      <c r="O67" s="8" t="s">
        <v>7</v>
      </c>
      <c r="P67" s="8" t="s">
        <v>7</v>
      </c>
      <c r="Q67" s="8" t="s">
        <v>7</v>
      </c>
      <c r="R67" s="8" t="s">
        <v>7</v>
      </c>
      <c r="S67" s="8" t="s">
        <v>7</v>
      </c>
      <c r="T67" s="8" t="s">
        <v>7</v>
      </c>
      <c r="U67" s="8" t="s">
        <v>7</v>
      </c>
      <c r="V67" s="8" t="s">
        <v>7</v>
      </c>
      <c r="W67" s="8" t="s">
        <v>7</v>
      </c>
      <c r="X67" s="8" t="s">
        <v>7</v>
      </c>
      <c r="Y67" s="8" t="s">
        <v>7</v>
      </c>
      <c r="Z67" s="8" t="s">
        <v>7</v>
      </c>
      <c r="AA67" s="8" t="s">
        <v>7</v>
      </c>
      <c r="AB67" s="8" t="s">
        <v>7</v>
      </c>
      <c r="AC67" s="8" t="s">
        <v>7</v>
      </c>
      <c r="AD67" s="8" t="s">
        <v>7</v>
      </c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>
        <v>1</v>
      </c>
      <c r="I68" s="8">
        <v>1</v>
      </c>
      <c r="J68" s="8">
        <v>1</v>
      </c>
      <c r="K68" s="8">
        <v>1</v>
      </c>
      <c r="L68" s="8">
        <v>1</v>
      </c>
      <c r="M68" s="8">
        <v>1</v>
      </c>
      <c r="N68" s="8">
        <v>1</v>
      </c>
      <c r="O68" s="8">
        <v>1</v>
      </c>
      <c r="P68" s="8">
        <v>1</v>
      </c>
      <c r="Q68" s="8">
        <v>1</v>
      </c>
      <c r="R68" s="8">
        <v>1</v>
      </c>
      <c r="S68" s="8">
        <v>1</v>
      </c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1">
        <f t="shared" si="10"/>
        <v>6</v>
      </c>
      <c r="AI68" s="1"/>
    </row>
    <row r="69" spans="1:35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si="11"/>
        <v>0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 t="str">
        <f t="shared" si="11"/>
        <v>X194</v>
      </c>
      <c r="C72" s="19" t="str">
        <f>IF(ISNA(VLOOKUP(B72,Personal!$A$2:$D$21,2,FALSE)),,VLOOKUP(B72,Personal!$A$2:$D$21,2,FALSE))</f>
        <v>Yeray Romero</v>
      </c>
      <c r="D72" s="19" t="str">
        <f>IF(ISNA(VLOOKUP(B72,Personal!$A$2:$D$23,3,FALSE)),,VLOOKUP(B72,Personal!$A$2:$D$32,3,FALSE))</f>
        <v>Comercial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 t="str">
        <f t="shared" si="11"/>
        <v>S78</v>
      </c>
      <c r="C73" s="19" t="str">
        <f>IF(ISNA(VLOOKUP(B73,Personal!$A$2:$D$21,2,FALSE)),,VLOOKUP(B73,Personal!$A$2:$D$21,2,FALSE))</f>
        <v>Julio Cesar Risquez</v>
      </c>
      <c r="D73" s="19" t="str">
        <f>IF(ISNA(VLOOKUP(B73,Personal!$A$2:$D$23,3,FALSE)),,VLOOKUP(B73,Personal!$A$2:$D$32,3,FALSE))</f>
        <v>Area Manager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112" t="s">
        <v>9</v>
      </c>
      <c r="J74" s="112" t="s">
        <v>9</v>
      </c>
      <c r="K74" s="112" t="s">
        <v>9</v>
      </c>
      <c r="L74" s="112" t="s">
        <v>9</v>
      </c>
      <c r="M74" s="112" t="s">
        <v>9</v>
      </c>
      <c r="N74" s="112" t="s">
        <v>9</v>
      </c>
      <c r="O74" s="112" t="s">
        <v>9</v>
      </c>
      <c r="P74" s="112" t="s">
        <v>9</v>
      </c>
      <c r="Q74" s="60"/>
      <c r="R74" s="60"/>
      <c r="S74" s="112" t="s">
        <v>9</v>
      </c>
      <c r="T74" s="112" t="s">
        <v>9</v>
      </c>
      <c r="U74" s="112" t="s">
        <v>9</v>
      </c>
      <c r="V74" s="112" t="s">
        <v>9</v>
      </c>
      <c r="W74" s="112" t="s">
        <v>9</v>
      </c>
      <c r="X74" s="112" t="s">
        <v>9</v>
      </c>
      <c r="Y74" s="112" t="s">
        <v>9</v>
      </c>
      <c r="Z74" s="112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 t="s">
        <v>21</v>
      </c>
      <c r="F75" s="59"/>
      <c r="G75" s="59"/>
      <c r="H75" s="59"/>
      <c r="I75" s="112"/>
      <c r="J75" s="112"/>
      <c r="K75" s="112"/>
      <c r="L75" s="112"/>
      <c r="M75" s="112"/>
      <c r="N75" s="112"/>
      <c r="O75" s="112"/>
      <c r="P75" s="112"/>
      <c r="Q75" s="60"/>
      <c r="R75" s="60"/>
      <c r="S75" s="112"/>
      <c r="T75" s="112"/>
      <c r="U75" s="112"/>
      <c r="V75" s="112"/>
      <c r="W75" s="112"/>
      <c r="X75" s="112"/>
      <c r="Y75" s="112"/>
      <c r="Z75" s="112"/>
      <c r="AA75" s="59"/>
      <c r="AB75" s="59"/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59" t="s">
        <v>9</v>
      </c>
      <c r="J76" s="59" t="s">
        <v>9</v>
      </c>
      <c r="K76" s="59" t="s">
        <v>9</v>
      </c>
      <c r="L76" s="59" t="s">
        <v>9</v>
      </c>
      <c r="M76" s="59" t="s">
        <v>9</v>
      </c>
      <c r="N76" s="59" t="s">
        <v>9</v>
      </c>
      <c r="O76" s="59" t="s">
        <v>9</v>
      </c>
      <c r="P76" s="59" t="s">
        <v>9</v>
      </c>
      <c r="Q76" s="59" t="s">
        <v>9</v>
      </c>
      <c r="R76" s="59" t="s">
        <v>9</v>
      </c>
      <c r="S76" s="59"/>
      <c r="T76" s="59"/>
      <c r="U76" s="59"/>
      <c r="V76" s="59"/>
      <c r="W76" s="59" t="s">
        <v>9</v>
      </c>
      <c r="X76" s="59" t="s">
        <v>9</v>
      </c>
      <c r="Y76" s="59" t="s">
        <v>9</v>
      </c>
      <c r="Z76" s="59" t="s">
        <v>9</v>
      </c>
      <c r="AA76" s="59" t="s">
        <v>9</v>
      </c>
      <c r="AB76" s="59" t="s">
        <v>9</v>
      </c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2</v>
      </c>
      <c r="I77" s="23">
        <f t="shared" si="12"/>
        <v>3</v>
      </c>
      <c r="J77" s="23">
        <f t="shared" si="12"/>
        <v>3</v>
      </c>
      <c r="K77" s="23">
        <f t="shared" si="12"/>
        <v>4</v>
      </c>
      <c r="L77" s="23">
        <f t="shared" si="12"/>
        <v>4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4</v>
      </c>
      <c r="R77" s="23">
        <f t="shared" si="12"/>
        <v>4</v>
      </c>
      <c r="S77" s="23">
        <f t="shared" si="12"/>
        <v>5</v>
      </c>
      <c r="T77" s="23">
        <f t="shared" si="12"/>
        <v>3</v>
      </c>
      <c r="U77" s="23">
        <f t="shared" si="12"/>
        <v>3</v>
      </c>
      <c r="V77" s="23">
        <f t="shared" si="12"/>
        <v>3</v>
      </c>
      <c r="W77" s="23">
        <f t="shared" si="12"/>
        <v>5</v>
      </c>
      <c r="X77" s="23">
        <f t="shared" si="12"/>
        <v>5</v>
      </c>
      <c r="Y77" s="23">
        <f t="shared" si="12"/>
        <v>5</v>
      </c>
      <c r="Z77" s="23">
        <f t="shared" si="12"/>
        <v>5</v>
      </c>
      <c r="AA77" s="23">
        <f t="shared" si="12"/>
        <v>5</v>
      </c>
      <c r="AB77" s="23">
        <f t="shared" si="12"/>
        <v>4</v>
      </c>
      <c r="AC77" s="23">
        <f t="shared" si="12"/>
        <v>3</v>
      </c>
      <c r="AD77" s="23">
        <f t="shared" si="12"/>
        <v>3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44.5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45338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1</v>
      </c>
      <c r="AA80" s="8">
        <v>1</v>
      </c>
      <c r="AB80" s="8">
        <v>1</v>
      </c>
      <c r="AC80" s="8">
        <v>1</v>
      </c>
      <c r="AD80" s="8">
        <v>1</v>
      </c>
      <c r="AE80" s="8"/>
      <c r="AF80" s="8"/>
      <c r="AG80" s="8"/>
      <c r="AH80" s="1">
        <f t="shared" ref="AH80:AH95" si="13">SUM(E80:AG80)/2</f>
        <v>6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/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/>
      <c r="R81" s="8"/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</v>
      </c>
      <c r="AA81" s="8"/>
      <c r="AB81" s="8"/>
      <c r="AC81" s="8"/>
      <c r="AD81" s="8"/>
      <c r="AE81" s="8"/>
      <c r="AF81" s="8"/>
      <c r="AG81" s="8"/>
      <c r="AH81" s="1">
        <f t="shared" si="13"/>
        <v>8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/>
      <c r="J82" s="8"/>
      <c r="K82" s="8"/>
      <c r="L82" s="8"/>
      <c r="M82" s="8">
        <v>1</v>
      </c>
      <c r="N82" s="8">
        <v>1</v>
      </c>
      <c r="O82" s="8">
        <v>1</v>
      </c>
      <c r="P82" s="8">
        <v>1</v>
      </c>
      <c r="Q82" s="8">
        <v>1</v>
      </c>
      <c r="R82" s="8">
        <v>1</v>
      </c>
      <c r="S82" s="8">
        <v>1</v>
      </c>
      <c r="T82" s="8">
        <v>1</v>
      </c>
      <c r="U82" s="8"/>
      <c r="V82" s="8"/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>
        <v>1</v>
      </c>
      <c r="AD82" s="8">
        <v>1</v>
      </c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>
        <v>1</v>
      </c>
      <c r="R84" s="8">
        <v>1</v>
      </c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6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>
        <v>1</v>
      </c>
      <c r="I85" s="8">
        <v>1</v>
      </c>
      <c r="J85" s="8">
        <v>1</v>
      </c>
      <c r="K85" s="8">
        <v>1</v>
      </c>
      <c r="L85" s="8">
        <v>1</v>
      </c>
      <c r="M85" s="8">
        <v>1</v>
      </c>
      <c r="N85" s="8">
        <v>1</v>
      </c>
      <c r="O85" s="8">
        <v>1</v>
      </c>
      <c r="P85" s="8">
        <v>1</v>
      </c>
      <c r="Q85" s="8">
        <v>1</v>
      </c>
      <c r="R85" s="8">
        <v>1</v>
      </c>
      <c r="S85" s="8">
        <v>1</v>
      </c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1">
        <f t="shared" si="13"/>
        <v>6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>
        <v>1</v>
      </c>
      <c r="L86" s="8">
        <v>1</v>
      </c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/>
      <c r="T86" s="8"/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/>
      <c r="AD86" s="8"/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 t="s">
        <v>7</v>
      </c>
      <c r="J87" s="8" t="s">
        <v>7</v>
      </c>
      <c r="K87" s="8" t="s">
        <v>7</v>
      </c>
      <c r="L87" s="8" t="s">
        <v>7</v>
      </c>
      <c r="M87" s="8" t="s">
        <v>7</v>
      </c>
      <c r="N87" s="8" t="s">
        <v>7</v>
      </c>
      <c r="O87" s="8" t="s">
        <v>7</v>
      </c>
      <c r="P87" s="8" t="s">
        <v>7</v>
      </c>
      <c r="Q87" s="8" t="s">
        <v>7</v>
      </c>
      <c r="R87" s="8" t="s">
        <v>7</v>
      </c>
      <c r="S87" s="8" t="s">
        <v>7</v>
      </c>
      <c r="T87" s="8" t="s">
        <v>7</v>
      </c>
      <c r="U87" s="8" t="s">
        <v>7</v>
      </c>
      <c r="V87" s="8" t="s">
        <v>7</v>
      </c>
      <c r="W87" s="8" t="s">
        <v>7</v>
      </c>
      <c r="X87" s="8" t="s">
        <v>7</v>
      </c>
      <c r="Y87" s="8" t="s">
        <v>7</v>
      </c>
      <c r="Z87" s="8" t="s">
        <v>7</v>
      </c>
      <c r="AA87" s="8" t="s">
        <v>7</v>
      </c>
      <c r="AB87" s="8" t="s">
        <v>7</v>
      </c>
      <c r="AC87" s="8" t="s">
        <v>7</v>
      </c>
      <c r="AD87" s="8" t="s">
        <v>7</v>
      </c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f t="shared" si="14"/>
        <v>0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 t="str">
        <f t="shared" si="14"/>
        <v>X194</v>
      </c>
      <c r="C91" s="19" t="str">
        <f>IF(ISNA(VLOOKUP(B91,Personal!$A$2:$D$21,2,FALSE)),,VLOOKUP(B91,Personal!$A$2:$D$21,2,FALSE))</f>
        <v>Yeray Romero</v>
      </c>
      <c r="D91" s="19" t="str">
        <f>IF(ISNA(VLOOKUP(B91,Personal!$A$2:$D$23,3,FALSE)),,VLOOKUP(B91,Personal!$A$2:$D$32,3,FALSE))</f>
        <v>Comercial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 t="str">
        <f t="shared" si="14"/>
        <v>S78</v>
      </c>
      <c r="C92" s="19" t="str">
        <f>IF(ISNA(VLOOKUP(B92,Personal!$A$2:$D$21,2,FALSE)),,VLOOKUP(B92,Personal!$A$2:$D$21,2,FALSE))</f>
        <v>Julio Cesar Risquez</v>
      </c>
      <c r="D92" s="19" t="str">
        <f>IF(ISNA(VLOOKUP(B92,Personal!$A$2:$D$23,3,FALSE)),,VLOOKUP(B92,Personal!$A$2:$D$32,3,FALSE))</f>
        <v>Area Manager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112" t="s">
        <v>9</v>
      </c>
      <c r="J93" s="112" t="s">
        <v>9</v>
      </c>
      <c r="K93" s="112" t="s">
        <v>9</v>
      </c>
      <c r="L93" s="112" t="s">
        <v>9</v>
      </c>
      <c r="M93" s="112" t="s">
        <v>9</v>
      </c>
      <c r="N93" s="112" t="s">
        <v>9</v>
      </c>
      <c r="O93" s="112" t="s">
        <v>9</v>
      </c>
      <c r="P93" s="112" t="s">
        <v>9</v>
      </c>
      <c r="Q93" s="60"/>
      <c r="R93" s="60"/>
      <c r="S93" s="112" t="s">
        <v>9</v>
      </c>
      <c r="T93" s="112" t="s">
        <v>9</v>
      </c>
      <c r="U93" s="112" t="s">
        <v>9</v>
      </c>
      <c r="V93" s="112" t="s">
        <v>9</v>
      </c>
      <c r="W93" s="112" t="s">
        <v>9</v>
      </c>
      <c r="X93" s="112" t="s">
        <v>9</v>
      </c>
      <c r="Y93" s="112" t="s">
        <v>9</v>
      </c>
      <c r="Z93" s="112" t="s">
        <v>9</v>
      </c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 t="s">
        <v>21</v>
      </c>
      <c r="F94" s="59"/>
      <c r="G94" s="59"/>
      <c r="H94" s="59"/>
      <c r="I94" s="112"/>
      <c r="J94" s="112"/>
      <c r="K94" s="112"/>
      <c r="L94" s="112"/>
      <c r="M94" s="112"/>
      <c r="N94" s="112"/>
      <c r="O94" s="112"/>
      <c r="P94" s="112"/>
      <c r="Q94" s="60"/>
      <c r="R94" s="60"/>
      <c r="S94" s="112"/>
      <c r="T94" s="112"/>
      <c r="U94" s="112"/>
      <c r="V94" s="112"/>
      <c r="W94" s="112"/>
      <c r="X94" s="112"/>
      <c r="Y94" s="112"/>
      <c r="Z94" s="112"/>
      <c r="AA94" s="59"/>
      <c r="AB94" s="59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59" t="s">
        <v>9</v>
      </c>
      <c r="J95" s="59" t="s">
        <v>9</v>
      </c>
      <c r="K95" s="59" t="s">
        <v>9</v>
      </c>
      <c r="L95" s="59" t="s">
        <v>9</v>
      </c>
      <c r="M95" s="59" t="s">
        <v>9</v>
      </c>
      <c r="N95" s="59" t="s">
        <v>9</v>
      </c>
      <c r="O95" s="59" t="s">
        <v>9</v>
      </c>
      <c r="P95" s="59" t="s">
        <v>9</v>
      </c>
      <c r="Q95" s="59" t="s">
        <v>9</v>
      </c>
      <c r="R95" s="59" t="s">
        <v>9</v>
      </c>
      <c r="S95" s="59"/>
      <c r="T95" s="59"/>
      <c r="U95" s="59"/>
      <c r="V95" s="59"/>
      <c r="W95" s="59" t="s">
        <v>9</v>
      </c>
      <c r="X95" s="59" t="s">
        <v>9</v>
      </c>
      <c r="Y95" s="59" t="s">
        <v>9</v>
      </c>
      <c r="Z95" s="59" t="s">
        <v>9</v>
      </c>
      <c r="AA95" s="59" t="s">
        <v>9</v>
      </c>
      <c r="AB95" s="59" t="s">
        <v>9</v>
      </c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2</v>
      </c>
      <c r="I96" s="23">
        <f t="shared" si="15"/>
        <v>3</v>
      </c>
      <c r="J96" s="23">
        <f t="shared" si="15"/>
        <v>3</v>
      </c>
      <c r="K96" s="23">
        <f t="shared" si="15"/>
        <v>4</v>
      </c>
      <c r="L96" s="23">
        <f t="shared" si="15"/>
        <v>4</v>
      </c>
      <c r="M96" s="23">
        <f t="shared" si="15"/>
        <v>5</v>
      </c>
      <c r="N96" s="23">
        <f t="shared" si="15"/>
        <v>5</v>
      </c>
      <c r="O96" s="23">
        <f t="shared" si="15"/>
        <v>5</v>
      </c>
      <c r="P96" s="23">
        <f t="shared" si="15"/>
        <v>5</v>
      </c>
      <c r="Q96" s="23">
        <f t="shared" si="15"/>
        <v>4</v>
      </c>
      <c r="R96" s="23">
        <f t="shared" si="15"/>
        <v>4</v>
      </c>
      <c r="S96" s="23">
        <f t="shared" si="15"/>
        <v>4</v>
      </c>
      <c r="T96" s="23">
        <f t="shared" si="15"/>
        <v>3</v>
      </c>
      <c r="U96" s="23">
        <f t="shared" si="15"/>
        <v>3</v>
      </c>
      <c r="V96" s="23">
        <f t="shared" si="15"/>
        <v>3</v>
      </c>
      <c r="W96" s="23">
        <f t="shared" si="15"/>
        <v>5</v>
      </c>
      <c r="X96" s="23">
        <f t="shared" si="15"/>
        <v>5</v>
      </c>
      <c r="Y96" s="23">
        <f t="shared" si="15"/>
        <v>5</v>
      </c>
      <c r="Z96" s="23">
        <f t="shared" si="15"/>
        <v>5</v>
      </c>
      <c r="AA96" s="23">
        <f t="shared" si="15"/>
        <v>4</v>
      </c>
      <c r="AB96" s="23">
        <f t="shared" si="15"/>
        <v>4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46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45339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 t="s">
        <v>7</v>
      </c>
      <c r="J99" s="8" t="s">
        <v>7</v>
      </c>
      <c r="K99" s="8" t="s">
        <v>7</v>
      </c>
      <c r="L99" s="8" t="s">
        <v>7</v>
      </c>
      <c r="M99" s="8" t="s">
        <v>7</v>
      </c>
      <c r="N99" s="8" t="s">
        <v>7</v>
      </c>
      <c r="O99" s="8" t="s">
        <v>7</v>
      </c>
      <c r="P99" s="8" t="s">
        <v>7</v>
      </c>
      <c r="Q99" s="8" t="s">
        <v>7</v>
      </c>
      <c r="R99" s="8" t="s">
        <v>7</v>
      </c>
      <c r="S99" s="8" t="s">
        <v>7</v>
      </c>
      <c r="T99" s="8" t="s">
        <v>7</v>
      </c>
      <c r="U99" s="8" t="s">
        <v>7</v>
      </c>
      <c r="V99" s="8" t="s">
        <v>7</v>
      </c>
      <c r="W99" s="8" t="s">
        <v>7</v>
      </c>
      <c r="X99" s="8" t="s">
        <v>7</v>
      </c>
      <c r="Y99" s="8" t="s">
        <v>7</v>
      </c>
      <c r="Z99" s="8" t="s">
        <v>7</v>
      </c>
      <c r="AA99" s="8" t="s">
        <v>7</v>
      </c>
      <c r="AB99" s="8" t="s">
        <v>7</v>
      </c>
      <c r="AC99" s="8" t="s">
        <v>7</v>
      </c>
      <c r="AD99" s="8" t="s">
        <v>7</v>
      </c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 t="s">
        <v>7</v>
      </c>
      <c r="J100" s="8" t="s">
        <v>7</v>
      </c>
      <c r="K100" s="8" t="s">
        <v>7</v>
      </c>
      <c r="L100" s="8" t="s">
        <v>7</v>
      </c>
      <c r="M100" s="8" t="s">
        <v>7</v>
      </c>
      <c r="N100" s="8" t="s">
        <v>7</v>
      </c>
      <c r="O100" s="8" t="s">
        <v>7</v>
      </c>
      <c r="P100" s="8" t="s">
        <v>7</v>
      </c>
      <c r="Q100" s="8" t="s">
        <v>7</v>
      </c>
      <c r="R100" s="8" t="s">
        <v>7</v>
      </c>
      <c r="S100" s="8" t="s">
        <v>7</v>
      </c>
      <c r="T100" s="8" t="s">
        <v>7</v>
      </c>
      <c r="U100" s="8" t="s">
        <v>7</v>
      </c>
      <c r="V100" s="8" t="s">
        <v>7</v>
      </c>
      <c r="W100" s="8" t="s">
        <v>7</v>
      </c>
      <c r="X100" s="8" t="s">
        <v>7</v>
      </c>
      <c r="Y100" s="8" t="s">
        <v>7</v>
      </c>
      <c r="Z100" s="8" t="s">
        <v>7</v>
      </c>
      <c r="AA100" s="8" t="s">
        <v>7</v>
      </c>
      <c r="AB100" s="8" t="s">
        <v>7</v>
      </c>
      <c r="AC100" s="8" t="s">
        <v>7</v>
      </c>
      <c r="AD100" s="8" t="s">
        <v>7</v>
      </c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>
        <v>1</v>
      </c>
      <c r="J101" s="8">
        <v>1</v>
      </c>
      <c r="K101" s="8">
        <v>1</v>
      </c>
      <c r="L101" s="8">
        <v>1</v>
      </c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/>
      <c r="T101" s="8"/>
      <c r="U101" s="8">
        <v>1</v>
      </c>
      <c r="V101" s="8">
        <v>1</v>
      </c>
      <c r="W101" s="8">
        <v>1</v>
      </c>
      <c r="X101" s="8">
        <v>1</v>
      </c>
      <c r="Y101" s="8">
        <v>1</v>
      </c>
      <c r="Z101" s="8">
        <v>1</v>
      </c>
      <c r="AA101" s="8"/>
      <c r="AB101" s="8"/>
      <c r="AC101" s="8"/>
      <c r="AD101" s="8"/>
      <c r="AE101" s="8"/>
      <c r="AF101" s="8"/>
      <c r="AG101" s="8"/>
      <c r="AH101" s="1">
        <f t="shared" si="16"/>
        <v>8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>
        <v>1</v>
      </c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>
        <v>1</v>
      </c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4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>
        <v>1</v>
      </c>
      <c r="T103" s="8">
        <v>1</v>
      </c>
      <c r="U103" s="8">
        <v>1</v>
      </c>
      <c r="V103" s="8">
        <v>1</v>
      </c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 t="shared" si="16"/>
        <v>6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>
        <v>1</v>
      </c>
      <c r="I104" s="8">
        <v>1</v>
      </c>
      <c r="J104" s="8">
        <v>1</v>
      </c>
      <c r="K104" s="8">
        <v>1</v>
      </c>
      <c r="L104" s="8">
        <v>1</v>
      </c>
      <c r="M104" s="8">
        <v>1</v>
      </c>
      <c r="N104" s="8">
        <v>1</v>
      </c>
      <c r="O104" s="8">
        <v>1</v>
      </c>
      <c r="P104" s="8">
        <v>1</v>
      </c>
      <c r="Q104" s="8">
        <v>1</v>
      </c>
      <c r="R104" s="8">
        <v>1</v>
      </c>
      <c r="S104" s="8">
        <v>1</v>
      </c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6"/>
        <v>6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/>
      <c r="J105" s="8"/>
      <c r="K105" s="8"/>
      <c r="L105" s="8"/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/>
      <c r="T105" s="8"/>
      <c r="U105" s="8">
        <v>1</v>
      </c>
      <c r="V105" s="8">
        <v>1</v>
      </c>
      <c r="W105" s="8">
        <v>1</v>
      </c>
      <c r="X105" s="8">
        <v>1</v>
      </c>
      <c r="Y105" s="8">
        <v>1</v>
      </c>
      <c r="Z105" s="8">
        <v>1</v>
      </c>
      <c r="AA105" s="8">
        <v>1</v>
      </c>
      <c r="AB105" s="8">
        <v>1</v>
      </c>
      <c r="AC105" s="8">
        <v>1</v>
      </c>
      <c r="AD105" s="8">
        <v>1</v>
      </c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>
        <v>1</v>
      </c>
      <c r="T106" s="8">
        <v>1</v>
      </c>
      <c r="U106" s="8">
        <v>1</v>
      </c>
      <c r="V106" s="8">
        <v>1</v>
      </c>
      <c r="W106" s="8">
        <v>1</v>
      </c>
      <c r="X106" s="8">
        <v>1</v>
      </c>
      <c r="Y106" s="8">
        <v>1</v>
      </c>
      <c r="Z106" s="8">
        <v>1</v>
      </c>
      <c r="AA106" s="8">
        <v>1</v>
      </c>
      <c r="AB106" s="8">
        <v>1</v>
      </c>
      <c r="AC106" s="8">
        <v>1</v>
      </c>
      <c r="AD106" s="8">
        <v>1</v>
      </c>
      <c r="AE106" s="8"/>
      <c r="AF106" s="8"/>
      <c r="AG106" s="8"/>
      <c r="AH106" s="1">
        <f t="shared" si="16"/>
        <v>6</v>
      </c>
      <c r="AI106" s="1"/>
    </row>
    <row r="107" spans="1:35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 t="str">
        <f t="shared" si="17"/>
        <v>X194</v>
      </c>
      <c r="C110" s="19" t="str">
        <f>IF(ISNA(VLOOKUP(B110,Personal!$A$2:$D$21,2,FALSE)),,VLOOKUP(B110,Personal!$A$2:$D$21,2,FALSE))</f>
        <v>Yeray Romero</v>
      </c>
      <c r="D110" s="19" t="str">
        <f>IF(ISNA(VLOOKUP(B110,Personal!$A$2:$D$23,3,FALSE)),,VLOOKUP(B110,Personal!$A$2:$D$32,3,FALSE))</f>
        <v>Comercial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 t="str">
        <f t="shared" si="17"/>
        <v>S78</v>
      </c>
      <c r="C111" s="19" t="str">
        <f>IF(ISNA(VLOOKUP(B111,Personal!$A$2:$D$21,2,FALSE)),,VLOOKUP(B111,Personal!$A$2:$D$21,2,FALSE))</f>
        <v>Julio Cesar Risquez</v>
      </c>
      <c r="D111" s="19" t="str">
        <f>IF(ISNA(VLOOKUP(B111,Personal!$A$2:$D$23,3,FALSE)),,VLOOKUP(B111,Personal!$A$2:$D$32,3,FALSE))</f>
        <v>Area Manager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3</v>
      </c>
      <c r="J115" s="23">
        <f t="shared" si="18"/>
        <v>3</v>
      </c>
      <c r="K115" s="23">
        <f t="shared" si="18"/>
        <v>3</v>
      </c>
      <c r="L115" s="23">
        <f t="shared" si="18"/>
        <v>3</v>
      </c>
      <c r="M115" s="23">
        <f t="shared" si="18"/>
        <v>4</v>
      </c>
      <c r="N115" s="23">
        <f t="shared" si="18"/>
        <v>4</v>
      </c>
      <c r="O115" s="23">
        <f t="shared" si="18"/>
        <v>4</v>
      </c>
      <c r="P115" s="23">
        <f t="shared" si="18"/>
        <v>4</v>
      </c>
      <c r="Q115" s="23">
        <f t="shared" si="18"/>
        <v>3</v>
      </c>
      <c r="R115" s="23">
        <f t="shared" si="18"/>
        <v>3</v>
      </c>
      <c r="S115" s="23">
        <f t="shared" si="18"/>
        <v>3</v>
      </c>
      <c r="T115" s="23">
        <f t="shared" si="18"/>
        <v>2</v>
      </c>
      <c r="U115" s="23">
        <f t="shared" si="18"/>
        <v>4</v>
      </c>
      <c r="V115" s="23">
        <f t="shared" si="18"/>
        <v>4</v>
      </c>
      <c r="W115" s="23">
        <f t="shared" si="18"/>
        <v>4</v>
      </c>
      <c r="X115" s="23">
        <f t="shared" si="18"/>
        <v>4</v>
      </c>
      <c r="Y115" s="23">
        <f t="shared" si="18"/>
        <v>4</v>
      </c>
      <c r="Z115" s="23">
        <f t="shared" si="18"/>
        <v>4</v>
      </c>
      <c r="AA115" s="23">
        <f t="shared" si="18"/>
        <v>3</v>
      </c>
      <c r="AB115" s="23">
        <f t="shared" si="18"/>
        <v>3</v>
      </c>
      <c r="AC115" s="23">
        <f t="shared" si="18"/>
        <v>3</v>
      </c>
      <c r="AD115" s="23">
        <f t="shared" si="18"/>
        <v>3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38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45340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 t="str">
        <f t="shared" si="20"/>
        <v>X194</v>
      </c>
      <c r="C129" s="19" t="str">
        <f>IF(ISNA(VLOOKUP(B129,Personal!$A$2:$D$21,2,FALSE)),,VLOOKUP(B129,Personal!$A$2:$D$21,2,FALSE))</f>
        <v>Yeray Romero</v>
      </c>
      <c r="D129" s="19" t="str">
        <f>IF(ISNA(VLOOKUP(B129,Personal!$A$2:$D$23,3,FALSE)),,VLOOKUP(B129,Personal!$A$2:$D$32,3,FALSE))</f>
        <v>Comercial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 t="str">
        <f t="shared" si="20"/>
        <v>S78</v>
      </c>
      <c r="C130" s="19" t="str">
        <f>IF(ISNA(VLOOKUP(B130,Personal!$A$2:$D$21,2,FALSE)),,VLOOKUP(B130,Personal!$A$2:$D$21,2,FALSE))</f>
        <v>Julio Cesar Risquez</v>
      </c>
      <c r="D130" s="19" t="str">
        <f>IF(ISNA(VLOOKUP(B130,Personal!$A$2:$D$23,3,FALSE)),,VLOOKUP(B130,Personal!$A$2:$D$32,3,FALSE))</f>
        <v>Area Manager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5rnVKdiPeeNwOfIbC8lk5hhCu3S3KWCjt5JM8nCZp3l0kxT8lEC67fEJAKu9SkWHUzW8AAYGZEJbLoVf213bkQ==" saltValue="gnE3xliwY2dv7TXJyjCLxg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8:F8 S8:AG8 I44:AD44 I46:AD46 I64:AD64 I67:AD67 I87:AD87 E17:H19 AA17:AG18 AC19:AG19 AA36:AB37 AA55:AB56 AA74:AB75 AA93:AB94 E4:AG7 E9:AG16" name="Rango2_3_1"/>
    <protectedRange algorithmName="SHA-512" hashValue="G5FAzGJX5ML8jdfkYHQa+XaFR9QNG29PKoYkCgHl9WmXxPVaBd5PCzjSk5Uim+XS6Movcs1vrN10mr+qn1crdA==" saltValue="5PigA186qshsPexNZFi/+w==" spinCount="100000" sqref="I43:P43 I62:P62 I81:P81 S81:Z81 S62:Z62 S43:Z43 E36:H38 AC36:AG38 H30:S30 E23:G35 AD23:AG35 H23:AC29 H31:AC35" name="Rango2_3_2"/>
    <protectedRange algorithmName="SHA-512" hashValue="G5FAzGJX5ML8jdfkYHQa+XaFR9QNG29PKoYkCgHl9WmXxPVaBd5PCzjSk5Uim+XS6Movcs1vrN10mr+qn1crdA==" saltValue="5PigA186qshsPexNZFi/+w==" spinCount="100000" sqref="Q43:R43 AA43:AG43 E43:H44 AE44:AG44 E45:AG45 E42:AG42 E46:H46 AE46:AG46 E47:AG54 E55:H57 AC55:AG57" name="Rango2_3_3"/>
    <protectedRange algorithmName="SHA-512" hashValue="G5FAzGJX5ML8jdfkYHQa+XaFR9QNG29PKoYkCgHl9WmXxPVaBd5PCzjSk5Uim+XS6Movcs1vrN10mr+qn1crdA==" saltValue="5PigA186qshsPexNZFi/+w==" spinCount="100000" sqref="E62:H62 Q62:R62 AA62:AG62 E68:AG73 E61:AG61 E64:H64 AE64:AG67 E63:AG63 I66:AD66 E74:H76 AC74:AG76 E66:H67 E65:AD65" name="Rango2_3_4"/>
    <protectedRange algorithmName="SHA-512" hashValue="G5FAzGJX5ML8jdfkYHQa+XaFR9QNG29PKoYkCgHl9WmXxPVaBd5PCzjSk5Uim+XS6Movcs1vrN10mr+qn1crdA==" saltValue="5PigA186qshsPexNZFi/+w==" spinCount="100000" sqref="E84:F84 S84:AG84 E81:H81 Q81:R81 AA81:AG81 I103:R103 I99:AD100 E88:AG92 E87:H87 AE87:AG87 E80:AG80 E82:AG83 E85:AG86 E93:H95 AC93:AG95" name="Rango2_3_5"/>
    <protectedRange algorithmName="SHA-512" hashValue="G5FAzGJX5ML8jdfkYHQa+XaFR9QNG29PKoYkCgHl9WmXxPVaBd5PCzjSk5Uim+XS6Movcs1vrN10mr+qn1crdA==" saltValue="5PigA186qshsPexNZFi/+w==" spinCount="100000" sqref="E99:H100 E103:H103 AE103:AG103 AE99:AG100 E101:AG102 E104:AG114" name="Rango2_3_6"/>
    <protectedRange algorithmName="SHA-512" hashValue="G5FAzGJX5ML8jdfkYHQa+XaFR9QNG29PKoYkCgHl9WmXxPVaBd5PCzjSk5Uim+XS6Movcs1vrN10mr+qn1crdA==" saltValue="5PigA186qshsPexNZFi/+w==" spinCount="100000" sqref="E118:AG133" name="Rango2_3_7"/>
    <protectedRange algorithmName="SHA-512" hashValue="G5FAzGJX5ML8jdfkYHQa+XaFR9QNG29PKoYkCgHl9WmXxPVaBd5PCzjSk5Uim+XS6Movcs1vrN10mr+qn1crdA==" saltValue="5PigA186qshsPexNZFi/+w==" spinCount="100000" sqref="G8:R8" name="Rango2_3_5_1"/>
    <protectedRange algorithmName="SHA-512" hashValue="G5FAzGJX5ML8jdfkYHQa+XaFR9QNG29PKoYkCgHl9WmXxPVaBd5PCzjSk5Uim+XS6Movcs1vrN10mr+qn1crdA==" saltValue="5PigA186qshsPexNZFi/+w==" spinCount="100000" sqref="G84:R84 S103:AD103" name="Rango2_3_5_2"/>
    <protectedRange algorithmName="SHA-512" hashValue="G5FAzGJX5ML8jdfkYHQa+XaFR9QNG29PKoYkCgHl9WmXxPVaBd5PCzjSk5Uim+XS6Movcs1vrN10mr+qn1crdA==" saltValue="5PigA186qshsPexNZFi/+w==" spinCount="100000" sqref="I17:Z17 I36:Z36 I55:Z55 I74:Z74 I93:Z93" name="Rango2_3_1_1"/>
    <protectedRange algorithmName="SHA-512" hashValue="G5FAzGJX5ML8jdfkYHQa+XaFR9QNG29PKoYkCgHl9WmXxPVaBd5PCzjSk5Uim+XS6Movcs1vrN10mr+qn1crdA==" saltValue="5PigA186qshsPexNZFi/+w==" spinCount="100000" sqref="I18:Z18 I37:Z37 I56:Z56 I75:Z75 I94:Z94" name="Rango2_3_1_2"/>
    <protectedRange algorithmName="SHA-512" hashValue="G5FAzGJX5ML8jdfkYHQa+XaFR9QNG29PKoYkCgHl9WmXxPVaBd5PCzjSk5Uim+XS6Movcs1vrN10mr+qn1crdA==" saltValue="5PigA186qshsPexNZFi/+w==" spinCount="100000" sqref="I19:AB19 I38:AB38 I57:AB57 I76:AB76 I95:AB95" name="Rango2_3_1_3"/>
  </protectedRanges>
  <conditionalFormatting sqref="E20:AG20 E39:AG39 E58:AG58 E77:AG77 E96:AG96 E115:AG115 E134:AG134">
    <cfRule type="colorScale" priority="640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H17 I13:AG16 AA17:AG17">
    <cfRule type="expression" dxfId="19991" priority="427">
      <formula>$C$21="F"</formula>
    </cfRule>
  </conditionalFormatting>
  <conditionalFormatting sqref="E13:AG16 E17:H19 AA17:AG18 AC19:AG19 E23:AG29 E31:AG31 AD30:AG30 E30:S30 E65:AG66">
    <cfRule type="expression" dxfId="19990" priority="429">
      <formula>$C$2="F"</formula>
    </cfRule>
  </conditionalFormatting>
  <conditionalFormatting sqref="E13:AG16 E17:H19 AA17:AG18 AC19:AG19 E23:AG29 E31:AG31 AD30:AG30 E30:S30 E65:AG66">
    <cfRule type="expression" dxfId="19989" priority="430">
      <formula>$D13="Facturacion"</formula>
    </cfRule>
  </conditionalFormatting>
  <conditionalFormatting sqref="E13:AG16 E17:H19 AA17:AG18 AC19:AG19 E23:AG29 E31:AG31 AD30:AG30 E30:S30 E65:AG66">
    <cfRule type="expression" dxfId="19988" priority="431">
      <formula>$D13="Specialist"</formula>
    </cfRule>
  </conditionalFormatting>
  <conditionalFormatting sqref="E13:AG16 E17:H19 AA17:AG18 AC19:AG19 E23:AG29 E31:AG31 AD30:AG30 E30:S30 E65:AG66">
    <cfRule type="cellIs" dxfId="19987" priority="432" operator="equal">
      <formula>1</formula>
    </cfRule>
  </conditionalFormatting>
  <conditionalFormatting sqref="E13:AG16 E17:H19 AA17:AG18 AC19:AG19 E23:AG29 E31:AG31 AD30:AG30 E30:S30 E65:AG66">
    <cfRule type="expression" dxfId="19986" priority="433">
      <formula>$D13="SSMM"</formula>
    </cfRule>
  </conditionalFormatting>
  <conditionalFormatting sqref="E13:AG16 E17:H19 AA17:AG18 AC19:AG19 E23:AG29 E31:AG31 AD30:AG30 E30:S30 E65:AG66">
    <cfRule type="cellIs" dxfId="19985" priority="434" operator="equal">
      <formula>"F"</formula>
    </cfRule>
  </conditionalFormatting>
  <conditionalFormatting sqref="E8:F8 S8:AG8 E4:AG7 E9:AG12">
    <cfRule type="expression" dxfId="19984" priority="418">
      <formula>$C$2="F"</formula>
    </cfRule>
  </conditionalFormatting>
  <conditionalFormatting sqref="E8:F8 S8:AG8 E4:AG7 E9:AG12">
    <cfRule type="expression" dxfId="19983" priority="419">
      <formula>$D4="Facturacion"</formula>
    </cfRule>
  </conditionalFormatting>
  <conditionalFormatting sqref="E8:F8 S8:AG8 E4:AG7 E9:AG12">
    <cfRule type="expression" dxfId="19982" priority="420">
      <formula>$D4="Specialist"</formula>
    </cfRule>
  </conditionalFormatting>
  <conditionalFormatting sqref="E8:F8 S8:AG8 E4:AG7 E9:AG12">
    <cfRule type="cellIs" dxfId="19981" priority="421" operator="equal">
      <formula>1</formula>
    </cfRule>
  </conditionalFormatting>
  <conditionalFormatting sqref="E8:F8 S8:AG8 E4:AG7 E9:AG12">
    <cfRule type="expression" dxfId="19980" priority="422">
      <formula>$D4="SSMM"</formula>
    </cfRule>
  </conditionalFormatting>
  <conditionalFormatting sqref="E8:F8 S8:AG8 E4:AG7 E9:AG12">
    <cfRule type="cellIs" dxfId="19979" priority="423" operator="equal">
      <formula>"F"</formula>
    </cfRule>
  </conditionalFormatting>
  <conditionalFormatting sqref="E32:H36 I32:AG35 AC36:AG36">
    <cfRule type="expression" dxfId="19978" priority="409">
      <formula>$C$21="F"</formula>
    </cfRule>
  </conditionalFormatting>
  <conditionalFormatting sqref="E32:AG35 E36:H38 AC36:AG38">
    <cfRule type="expression" dxfId="19977" priority="411">
      <formula>$C$2="F"</formula>
    </cfRule>
  </conditionalFormatting>
  <conditionalFormatting sqref="E32:AG35 E36:H38 AC36:AG38">
    <cfRule type="expression" dxfId="19976" priority="412">
      <formula>$D32="Facturacion"</formula>
    </cfRule>
  </conditionalFormatting>
  <conditionalFormatting sqref="E32:AG35 E36:H38 AC36:AG38">
    <cfRule type="expression" dxfId="19975" priority="413">
      <formula>$D32="Specialist"</formula>
    </cfRule>
  </conditionalFormatting>
  <conditionalFormatting sqref="E32:AG35 E36:H38 AC36:AG38">
    <cfRule type="cellIs" dxfId="19974" priority="414" operator="equal">
      <formula>1</formula>
    </cfRule>
  </conditionalFormatting>
  <conditionalFormatting sqref="E32:AG35 E36:H38 AC36:AG38">
    <cfRule type="expression" dxfId="19973" priority="415">
      <formula>$D32="SSMM"</formula>
    </cfRule>
  </conditionalFormatting>
  <conditionalFormatting sqref="E32:AG35 E36:H38 AC36:AG38">
    <cfRule type="cellIs" dxfId="19972" priority="416" operator="equal">
      <formula>"F"</formula>
    </cfRule>
  </conditionalFormatting>
  <conditionalFormatting sqref="E51:H55 I51:AG54 AC55:AG55">
    <cfRule type="expression" dxfId="19971" priority="391">
      <formula>$C$21="F"</formula>
    </cfRule>
  </conditionalFormatting>
  <conditionalFormatting sqref="E51:AG54 E55:H57 AC55:AG57">
    <cfRule type="expression" dxfId="19970" priority="393">
      <formula>$C$2="F"</formula>
    </cfRule>
  </conditionalFormatting>
  <conditionalFormatting sqref="E51:AG54 E55:H57 AC55:AG57">
    <cfRule type="expression" dxfId="19969" priority="394">
      <formula>$D51="Facturacion"</formula>
    </cfRule>
  </conditionalFormatting>
  <conditionalFormatting sqref="E51:AG54 E55:H57 AC55:AG57">
    <cfRule type="expression" dxfId="19968" priority="395">
      <formula>$D51="Specialist"</formula>
    </cfRule>
  </conditionalFormatting>
  <conditionalFormatting sqref="E51:AG54 E55:H57 AC55:AG57">
    <cfRule type="cellIs" dxfId="19967" priority="396" operator="equal">
      <formula>1</formula>
    </cfRule>
  </conditionalFormatting>
  <conditionalFormatting sqref="E51:AG54 E55:H57 AC55:AG57">
    <cfRule type="expression" dxfId="19966" priority="397">
      <formula>$D51="SSMM"</formula>
    </cfRule>
  </conditionalFormatting>
  <conditionalFormatting sqref="E51:AG54 E55:H57 AC55:AG57">
    <cfRule type="cellIs" dxfId="19965" priority="398" operator="equal">
      <formula>"F"</formula>
    </cfRule>
  </conditionalFormatting>
  <conditionalFormatting sqref="Q43:R43 AA43:AG43 E43:H44 AE44:AG44 E45:AG45 E42:AG42 E46:H46 AE46:AG46 E47:AG50">
    <cfRule type="expression" dxfId="19964" priority="382">
      <formula>$C$2="F"</formula>
    </cfRule>
  </conditionalFormatting>
  <conditionalFormatting sqref="Q43:R43 AA43:AG43 E43:H44 AE44:AG44 E45:AG45 E42:AG42 E46:H46 AE46:AG46 E47:AG50">
    <cfRule type="expression" dxfId="19963" priority="383">
      <formula>$D42="Facturacion"</formula>
    </cfRule>
  </conditionalFormatting>
  <conditionalFormatting sqref="Q43:R43 AA43:AG43 E43:H44 AE44:AG44 E45:AG45 E42:AG42 E46:H46 AE46:AG46 E47:AG50">
    <cfRule type="expression" dxfId="19962" priority="384">
      <formula>$D42="Specialist"</formula>
    </cfRule>
  </conditionalFormatting>
  <conditionalFormatting sqref="Q43:R43 AA43:AG43 E43:H44 AE44:AG44 E45:AG45 E42:AG42 E46:H46 AE46:AG46 E47:AG50">
    <cfRule type="cellIs" dxfId="19961" priority="385" operator="equal">
      <formula>1</formula>
    </cfRule>
  </conditionalFormatting>
  <conditionalFormatting sqref="Q43:R43 AA43:AG43 E43:H44 AE44:AG44 E45:AG45 E42:AG42 E46:H46 AE46:AG46 E47:AG50">
    <cfRule type="expression" dxfId="19960" priority="386">
      <formula>$D42="SSMM"</formula>
    </cfRule>
  </conditionalFormatting>
  <conditionalFormatting sqref="Q43:R43 AA43:AG43 E43:H44 AE44:AG44 E45:AG45 E42:AG42 E46:H46 AE46:AG46 E47:AG50">
    <cfRule type="cellIs" dxfId="19959" priority="387" operator="equal">
      <formula>"F"</formula>
    </cfRule>
  </conditionalFormatting>
  <conditionalFormatting sqref="E70:H74 I70:AG73 AC74:AG74">
    <cfRule type="expression" dxfId="19958" priority="373">
      <formula>$C$21="F"</formula>
    </cfRule>
  </conditionalFormatting>
  <conditionalFormatting sqref="E70:AG73 E74:H76 AC74:AG76">
    <cfRule type="expression" dxfId="19957" priority="375">
      <formula>$C$2="F"</formula>
    </cfRule>
  </conditionalFormatting>
  <conditionalFormatting sqref="E70:AG73 E74:H76 AC74:AG76">
    <cfRule type="expression" dxfId="19956" priority="376">
      <formula>$D70="Facturacion"</formula>
    </cfRule>
  </conditionalFormatting>
  <conditionalFormatting sqref="E70:AG73 E74:H76 AC74:AG76">
    <cfRule type="expression" dxfId="19955" priority="377">
      <formula>$D70="Specialist"</formula>
    </cfRule>
  </conditionalFormatting>
  <conditionalFormatting sqref="E70:AG73 E74:H76 AC74:AG76">
    <cfRule type="cellIs" dxfId="19954" priority="378" operator="equal">
      <formula>1</formula>
    </cfRule>
  </conditionalFormatting>
  <conditionalFormatting sqref="E70:AG73 E74:H76 AC74:AG76">
    <cfRule type="expression" dxfId="19953" priority="379">
      <formula>$D70="SSMM"</formula>
    </cfRule>
  </conditionalFormatting>
  <conditionalFormatting sqref="E70:AG73 E74:H76 AC74:AG76">
    <cfRule type="cellIs" dxfId="19952" priority="380" operator="equal">
      <formula>"F"</formula>
    </cfRule>
  </conditionalFormatting>
  <conditionalFormatting sqref="E62:H62 Q62:R62 AA62:AG62 E64:H64 AE64:AG64 E67:H67 AE67:AG67 E68:AG69 E61:AG61 E63:AG63">
    <cfRule type="expression" dxfId="19951" priority="364">
      <formula>$C$2="F"</formula>
    </cfRule>
  </conditionalFormatting>
  <conditionalFormatting sqref="E62:H62 Q62:R62 AA62:AG62 E64:H64 AE64:AG64 E67:H67 AE67:AG67 E68:AG69 E61:AG61 E63:AG63">
    <cfRule type="expression" dxfId="19950" priority="365">
      <formula>$D61="Facturacion"</formula>
    </cfRule>
  </conditionalFormatting>
  <conditionalFormatting sqref="E62:H62 Q62:R62 AA62:AG62 E64:H64 AE64:AG64 E67:H67 AE67:AG67 E68:AG69 E61:AG61 E63:AG63">
    <cfRule type="expression" dxfId="19949" priority="366">
      <formula>$D61="Specialist"</formula>
    </cfRule>
  </conditionalFormatting>
  <conditionalFormatting sqref="E62:H62 Q62:R62 AA62:AG62 E64:H64 AE64:AG64 E67:H67 AE67:AG67 E68:AG69 E61:AG61 E63:AG63">
    <cfRule type="cellIs" dxfId="19948" priority="367" operator="equal">
      <formula>1</formula>
    </cfRule>
  </conditionalFormatting>
  <conditionalFormatting sqref="E62:H62 Q62:R62 AA62:AG62 E64:H64 AE64:AG64 E67:H67 AE67:AG67 E68:AG69 E61:AG61 E63:AG63">
    <cfRule type="expression" dxfId="19947" priority="368">
      <formula>$D61="SSMM"</formula>
    </cfRule>
  </conditionalFormatting>
  <conditionalFormatting sqref="E62:H62 Q62:R62 AA62:AG62 E64:H64 AE64:AG64 E67:H67 AE67:AG67 E68:AG69 E61:AG61 E63:AG63">
    <cfRule type="cellIs" dxfId="19946" priority="369" operator="equal">
      <formula>"F"</formula>
    </cfRule>
  </conditionalFormatting>
  <conditionalFormatting sqref="E89:H93 I89:AG92 AC93:AG93">
    <cfRule type="expression" dxfId="19945" priority="355">
      <formula>$C$21="F"</formula>
    </cfRule>
  </conditionalFormatting>
  <conditionalFormatting sqref="E89:AG92 E93:H95 AC93:AG95">
    <cfRule type="expression" dxfId="19944" priority="357">
      <formula>$C$2="F"</formula>
    </cfRule>
  </conditionalFormatting>
  <conditionalFormatting sqref="E89:AG92 E93:H95 AC93:AG95">
    <cfRule type="expression" dxfId="19943" priority="358">
      <formula>$D89="Facturacion"</formula>
    </cfRule>
  </conditionalFormatting>
  <conditionalFormatting sqref="E89:AG92 E93:H95 AC93:AG95">
    <cfRule type="expression" dxfId="19942" priority="359">
      <formula>$D89="Specialist"</formula>
    </cfRule>
  </conditionalFormatting>
  <conditionalFormatting sqref="E89:AG92 E93:H95 AC93:AG95">
    <cfRule type="cellIs" dxfId="19941" priority="360" operator="equal">
      <formula>1</formula>
    </cfRule>
  </conditionalFormatting>
  <conditionalFormatting sqref="E89:AG92 E93:H95 AC93:AG95">
    <cfRule type="expression" dxfId="19940" priority="361">
      <formula>$D89="SSMM"</formula>
    </cfRule>
  </conditionalFormatting>
  <conditionalFormatting sqref="E89:AG92 E93:H95 AC93:AG95">
    <cfRule type="cellIs" dxfId="19939" priority="362" operator="equal">
      <formula>"F"</formula>
    </cfRule>
  </conditionalFormatting>
  <conditionalFormatting sqref="E84:F84 S84:AG84 E81:H81 Q81:R81 AA81:AG81 E88:AG88 E87:H87 AE87:AG87 E80:AG80 E82:AG83 E85:AG86">
    <cfRule type="expression" dxfId="19938" priority="346">
      <formula>$C$2="F"</formula>
    </cfRule>
  </conditionalFormatting>
  <conditionalFormatting sqref="E84:F84 S84:AG84 E81:H81 Q81:R81 AA81:AG81 E88:AG88 E87:H87 AE87:AG87 E80:AG80 E82:AG83 E85:AG86">
    <cfRule type="expression" dxfId="19937" priority="347">
      <formula>$D80="Facturacion"</formula>
    </cfRule>
  </conditionalFormatting>
  <conditionalFormatting sqref="E84:F84 S84:AG84 E81:H81 Q81:R81 AA81:AG81 E88:AG88 E87:H87 AE87:AG87 E80:AG80 E82:AG83 E85:AG86">
    <cfRule type="expression" dxfId="19936" priority="348">
      <formula>$D80="Specialist"</formula>
    </cfRule>
  </conditionalFormatting>
  <conditionalFormatting sqref="E84:F84 S84:AG84 E81:H81 Q81:R81 AA81:AG81 E88:AG88 E87:H87 AE87:AG87 E80:AG80 E82:AG83 E85:AG86">
    <cfRule type="cellIs" dxfId="19935" priority="349" operator="equal">
      <formula>1</formula>
    </cfRule>
  </conditionalFormatting>
  <conditionalFormatting sqref="E84:F84 S84:AG84 E81:H81 Q81:R81 AA81:AG81 E88:AG88 E87:H87 AE87:AG87 E80:AG80 E82:AG83 E85:AG86">
    <cfRule type="expression" dxfId="19934" priority="350">
      <formula>$D80="SSMM"</formula>
    </cfRule>
  </conditionalFormatting>
  <conditionalFormatting sqref="E84:F84 S84:AG84 E81:H81 Q81:R81 AA81:AG81 E88:AG88 E87:H87 AE87:AG87 E80:AG80 E82:AG83 E85:AG86">
    <cfRule type="cellIs" dxfId="19933" priority="351" operator="equal">
      <formula>"F"</formula>
    </cfRule>
  </conditionalFormatting>
  <conditionalFormatting sqref="I113:W113">
    <cfRule type="expression" dxfId="19932" priority="334">
      <formula>$C$78="F"</formula>
    </cfRule>
  </conditionalFormatting>
  <conditionalFormatting sqref="I113:W113">
    <cfRule type="expression" dxfId="19931" priority="335">
      <formula>$C$59="F"</formula>
    </cfRule>
  </conditionalFormatting>
  <conditionalFormatting sqref="I113:W113">
    <cfRule type="expression" dxfId="19930" priority="336">
      <formula>$C$40="F"</formula>
    </cfRule>
  </conditionalFormatting>
  <conditionalFormatting sqref="E108:H112 I108:W113 X108:AG112">
    <cfRule type="expression" dxfId="19929" priority="337">
      <formula>$C$21="F"</formula>
    </cfRule>
  </conditionalFormatting>
  <conditionalFormatting sqref="E108:AG114">
    <cfRule type="expression" dxfId="19928" priority="339">
      <formula>$C$2="F"</formula>
    </cfRule>
  </conditionalFormatting>
  <conditionalFormatting sqref="E108:AG114">
    <cfRule type="expression" dxfId="19927" priority="340">
      <formula>$D108="Facturacion"</formula>
    </cfRule>
  </conditionalFormatting>
  <conditionalFormatting sqref="E108:AG114">
    <cfRule type="expression" dxfId="19926" priority="341">
      <formula>$D108="Specialist"</formula>
    </cfRule>
  </conditionalFormatting>
  <conditionalFormatting sqref="E108:AG114">
    <cfRule type="cellIs" dxfId="19925" priority="342" operator="equal">
      <formula>1</formula>
    </cfRule>
  </conditionalFormatting>
  <conditionalFormatting sqref="E108:AG114">
    <cfRule type="expression" dxfId="19924" priority="343">
      <formula>$D108="SSMM"</formula>
    </cfRule>
  </conditionalFormatting>
  <conditionalFormatting sqref="E108:AG114">
    <cfRule type="cellIs" dxfId="19923" priority="344" operator="equal">
      <formula>"F"</formula>
    </cfRule>
  </conditionalFormatting>
  <conditionalFormatting sqref="E99:H100 E103:H103 AE103:AG103 AE99:AG100 E101:AG102 E104:AG107">
    <cfRule type="expression" dxfId="19922" priority="328">
      <formula>$C$2="F"</formula>
    </cfRule>
  </conditionalFormatting>
  <conditionalFormatting sqref="E99:H100 E103:H103 AE103:AG103 AE99:AG100 E101:AG102 E104:AG107">
    <cfRule type="expression" dxfId="19921" priority="329">
      <formula>$D99="Facturacion"</formula>
    </cfRule>
  </conditionalFormatting>
  <conditionalFormatting sqref="E99:H100 E103:H103 AE103:AG103 AE99:AG100 E101:AG102 E104:AG107">
    <cfRule type="expression" dxfId="19920" priority="330">
      <formula>$D99="Specialist"</formula>
    </cfRule>
  </conditionalFormatting>
  <conditionalFormatting sqref="E99:H100 E103:H103 AE103:AG103 AE99:AG100 E101:AG102 E104:AG107">
    <cfRule type="cellIs" dxfId="19919" priority="331" operator="equal">
      <formula>1</formula>
    </cfRule>
  </conditionalFormatting>
  <conditionalFormatting sqref="E99:H100 E103:H103 AE103:AG103 AE99:AG100 E101:AG102 E104:AG107">
    <cfRule type="expression" dxfId="19918" priority="332">
      <formula>$D99="SSMM"</formula>
    </cfRule>
  </conditionalFormatting>
  <conditionalFormatting sqref="E99:H100 E103:H103 AE103:AG103 AE99:AG100 E101:AG102 E104:AG107">
    <cfRule type="cellIs" dxfId="19917" priority="333" operator="equal">
      <formula>"F"</formula>
    </cfRule>
  </conditionalFormatting>
  <conditionalFormatting sqref="I132:W132">
    <cfRule type="expression" dxfId="19916" priority="316">
      <formula>$C$78="F"</formula>
    </cfRule>
  </conditionalFormatting>
  <conditionalFormatting sqref="I132:W132">
    <cfRule type="expression" dxfId="19915" priority="317">
      <formula>$C$59="F"</formula>
    </cfRule>
  </conditionalFormatting>
  <conditionalFormatting sqref="I132:W132">
    <cfRule type="expression" dxfId="19914" priority="318">
      <formula>$C$40="F"</formula>
    </cfRule>
  </conditionalFormatting>
  <conditionalFormatting sqref="E127:H131 I127:W132 X127:AG131">
    <cfRule type="expression" dxfId="19913" priority="319">
      <formula>$C$21="F"</formula>
    </cfRule>
  </conditionalFormatting>
  <conditionalFormatting sqref="E127:AG133">
    <cfRule type="expression" dxfId="19912" priority="321">
      <formula>$C$2="F"</formula>
    </cfRule>
  </conditionalFormatting>
  <conditionalFormatting sqref="E127:AG133">
    <cfRule type="expression" dxfId="19911" priority="322">
      <formula>$D127="Facturacion"</formula>
    </cfRule>
  </conditionalFormatting>
  <conditionalFormatting sqref="E127:AG133">
    <cfRule type="expression" dxfId="19910" priority="323">
      <formula>$D127="Specialist"</formula>
    </cfRule>
  </conditionalFormatting>
  <conditionalFormatting sqref="E127:AG133">
    <cfRule type="cellIs" dxfId="19909" priority="324" operator="equal">
      <formula>1</formula>
    </cfRule>
  </conditionalFormatting>
  <conditionalFormatting sqref="E127:AG133">
    <cfRule type="expression" dxfId="19908" priority="325">
      <formula>$D127="SSMM"</formula>
    </cfRule>
  </conditionalFormatting>
  <conditionalFormatting sqref="E127:AG133">
    <cfRule type="cellIs" dxfId="19907" priority="326" operator="equal">
      <formula>"F"</formula>
    </cfRule>
  </conditionalFormatting>
  <conditionalFormatting sqref="E118:AG126">
    <cfRule type="expression" dxfId="19906" priority="310">
      <formula>$C$2="F"</formula>
    </cfRule>
  </conditionalFormatting>
  <conditionalFormatting sqref="E118:AG126">
    <cfRule type="expression" dxfId="19905" priority="311">
      <formula>$D118="Facturacion"</formula>
    </cfRule>
  </conditionalFormatting>
  <conditionalFormatting sqref="E118:AG126">
    <cfRule type="expression" dxfId="19904" priority="312">
      <formula>$D118="Specialist"</formula>
    </cfRule>
  </conditionalFormatting>
  <conditionalFormatting sqref="E118:AG126">
    <cfRule type="cellIs" dxfId="19903" priority="313" operator="equal">
      <formula>1</formula>
    </cfRule>
  </conditionalFormatting>
  <conditionalFormatting sqref="E118:AG126">
    <cfRule type="expression" dxfId="19902" priority="314">
      <formula>$D118="SSMM"</formula>
    </cfRule>
  </conditionalFormatting>
  <conditionalFormatting sqref="E118:AG126">
    <cfRule type="cellIs" dxfId="19901" priority="315" operator="equal">
      <formula>"F"</formula>
    </cfRule>
  </conditionalFormatting>
  <conditionalFormatting sqref="G8:R8">
    <cfRule type="expression" dxfId="19900" priority="303">
      <formula>$C$2="F"</formula>
    </cfRule>
  </conditionalFormatting>
  <conditionalFormatting sqref="G8:R8">
    <cfRule type="expression" dxfId="19899" priority="304">
      <formula>$D8="Facturacion"</formula>
    </cfRule>
  </conditionalFormatting>
  <conditionalFormatting sqref="G8:R8">
    <cfRule type="expression" dxfId="19898" priority="305">
      <formula>$D8="Specialist"</formula>
    </cfRule>
  </conditionalFormatting>
  <conditionalFormatting sqref="G8:R8">
    <cfRule type="cellIs" dxfId="19897" priority="306" operator="equal">
      <formula>1</formula>
    </cfRule>
  </conditionalFormatting>
  <conditionalFormatting sqref="G8:R8">
    <cfRule type="expression" dxfId="19896" priority="307">
      <formula>$D8="SSMM"</formula>
    </cfRule>
  </conditionalFormatting>
  <conditionalFormatting sqref="G8:R8">
    <cfRule type="cellIs" dxfId="19895" priority="308" operator="equal">
      <formula>"F"</formula>
    </cfRule>
  </conditionalFormatting>
  <conditionalFormatting sqref="G84:R84">
    <cfRule type="expression" dxfId="19894" priority="296">
      <formula>$C$2="F"</formula>
    </cfRule>
  </conditionalFormatting>
  <conditionalFormatting sqref="G84:R84">
    <cfRule type="expression" dxfId="19893" priority="297">
      <formula>$D84="Facturacion"</formula>
    </cfRule>
  </conditionalFormatting>
  <conditionalFormatting sqref="G84:R84">
    <cfRule type="expression" dxfId="19892" priority="298">
      <formula>$D84="Specialist"</formula>
    </cfRule>
  </conditionalFormatting>
  <conditionalFormatting sqref="G84:R84">
    <cfRule type="cellIs" dxfId="19891" priority="299" operator="equal">
      <formula>1</formula>
    </cfRule>
  </conditionalFormatting>
  <conditionalFormatting sqref="G84:R84">
    <cfRule type="expression" dxfId="19890" priority="300">
      <formula>$D84="SSMM"</formula>
    </cfRule>
  </conditionalFormatting>
  <conditionalFormatting sqref="G84:R84">
    <cfRule type="cellIs" dxfId="19889" priority="301" operator="equal">
      <formula>"F"</formula>
    </cfRule>
  </conditionalFormatting>
  <conditionalFormatting sqref="T23:AD23">
    <cfRule type="expression" dxfId="19888" priority="289">
      <formula>$C$2="F"</formula>
    </cfRule>
  </conditionalFormatting>
  <conditionalFormatting sqref="T23:AD23">
    <cfRule type="expression" dxfId="19887" priority="290">
      <formula>$D23="Facturacion"</formula>
    </cfRule>
  </conditionalFormatting>
  <conditionalFormatting sqref="T23:AD23">
    <cfRule type="expression" dxfId="19886" priority="291">
      <formula>$D23="Specialist"</formula>
    </cfRule>
  </conditionalFormatting>
  <conditionalFormatting sqref="T23:AD23">
    <cfRule type="cellIs" dxfId="19885" priority="292" operator="equal">
      <formula>1</formula>
    </cfRule>
  </conditionalFormatting>
  <conditionalFormatting sqref="T23:AD23">
    <cfRule type="expression" dxfId="19884" priority="293">
      <formula>$D23="SSMM"</formula>
    </cfRule>
  </conditionalFormatting>
  <conditionalFormatting sqref="T23:AD23">
    <cfRule type="cellIs" dxfId="19883" priority="294" operator="equal">
      <formula>"F"</formula>
    </cfRule>
  </conditionalFormatting>
  <conditionalFormatting sqref="I43:P43">
    <cfRule type="expression" dxfId="19882" priority="282">
      <formula>$C$2="F"</formula>
    </cfRule>
  </conditionalFormatting>
  <conditionalFormatting sqref="I43:P43">
    <cfRule type="expression" dxfId="19881" priority="283">
      <formula>$D43="Facturacion"</formula>
    </cfRule>
  </conditionalFormatting>
  <conditionalFormatting sqref="I43:P43">
    <cfRule type="expression" dxfId="19880" priority="284">
      <formula>$D43="Specialist"</formula>
    </cfRule>
  </conditionalFormatting>
  <conditionalFormatting sqref="I43:P43">
    <cfRule type="cellIs" dxfId="19879" priority="285" operator="equal">
      <formula>1</formula>
    </cfRule>
  </conditionalFormatting>
  <conditionalFormatting sqref="I43:P43">
    <cfRule type="expression" dxfId="19878" priority="286">
      <formula>$D43="SSMM"</formula>
    </cfRule>
  </conditionalFormatting>
  <conditionalFormatting sqref="I43:P43">
    <cfRule type="cellIs" dxfId="19877" priority="287" operator="equal">
      <formula>"F"</formula>
    </cfRule>
  </conditionalFormatting>
  <conditionalFormatting sqref="I62:P62">
    <cfRule type="expression" dxfId="19876" priority="275">
      <formula>$C$2="F"</formula>
    </cfRule>
  </conditionalFormatting>
  <conditionalFormatting sqref="I62:P62">
    <cfRule type="expression" dxfId="19875" priority="276">
      <formula>$D62="Facturacion"</formula>
    </cfRule>
  </conditionalFormatting>
  <conditionalFormatting sqref="I62:P62">
    <cfRule type="expression" dxfId="19874" priority="277">
      <formula>$D62="Specialist"</formula>
    </cfRule>
  </conditionalFormatting>
  <conditionalFormatting sqref="I62:P62">
    <cfRule type="cellIs" dxfId="19873" priority="278" operator="equal">
      <formula>1</formula>
    </cfRule>
  </conditionalFormatting>
  <conditionalFormatting sqref="I62:P62">
    <cfRule type="expression" dxfId="19872" priority="279">
      <formula>$D62="SSMM"</formula>
    </cfRule>
  </conditionalFormatting>
  <conditionalFormatting sqref="I62:P62">
    <cfRule type="cellIs" dxfId="19871" priority="280" operator="equal">
      <formula>"F"</formula>
    </cfRule>
  </conditionalFormatting>
  <conditionalFormatting sqref="I100:AD100">
    <cfRule type="expression" dxfId="19870" priority="268">
      <formula>$C$2="F"</formula>
    </cfRule>
  </conditionalFormatting>
  <conditionalFormatting sqref="I100:AD100">
    <cfRule type="expression" dxfId="19869" priority="269">
      <formula>$D100="Facturacion"</formula>
    </cfRule>
  </conditionalFormatting>
  <conditionalFormatting sqref="I100:AD100">
    <cfRule type="expression" dxfId="19868" priority="270">
      <formula>$D100="Specialist"</formula>
    </cfRule>
  </conditionalFormatting>
  <conditionalFormatting sqref="I100:AD100">
    <cfRule type="cellIs" dxfId="19867" priority="271" operator="equal">
      <formula>1</formula>
    </cfRule>
  </conditionalFormatting>
  <conditionalFormatting sqref="I100:AD100">
    <cfRule type="expression" dxfId="19866" priority="272">
      <formula>$D100="SSMM"</formula>
    </cfRule>
  </conditionalFormatting>
  <conditionalFormatting sqref="I100:AD100">
    <cfRule type="cellIs" dxfId="19865" priority="273" operator="equal">
      <formula>"F"</formula>
    </cfRule>
  </conditionalFormatting>
  <conditionalFormatting sqref="I81:P81">
    <cfRule type="expression" dxfId="19864" priority="261">
      <formula>$C$2="F"</formula>
    </cfRule>
  </conditionalFormatting>
  <conditionalFormatting sqref="I81:P81">
    <cfRule type="expression" dxfId="19863" priority="262">
      <formula>$D81="Facturacion"</formula>
    </cfRule>
  </conditionalFormatting>
  <conditionalFormatting sqref="I81:P81">
    <cfRule type="expression" dxfId="19862" priority="263">
      <formula>$D81="Specialist"</formula>
    </cfRule>
  </conditionalFormatting>
  <conditionalFormatting sqref="I81:P81">
    <cfRule type="cellIs" dxfId="19861" priority="264" operator="equal">
      <formula>1</formula>
    </cfRule>
  </conditionalFormatting>
  <conditionalFormatting sqref="I81:P81">
    <cfRule type="expression" dxfId="19860" priority="265">
      <formula>$D81="SSMM"</formula>
    </cfRule>
  </conditionalFormatting>
  <conditionalFormatting sqref="I81:P81">
    <cfRule type="cellIs" dxfId="19859" priority="266" operator="equal">
      <formula>"F"</formula>
    </cfRule>
  </conditionalFormatting>
  <conditionalFormatting sqref="S81:Z81">
    <cfRule type="expression" dxfId="19858" priority="254">
      <formula>$C$2="F"</formula>
    </cfRule>
  </conditionalFormatting>
  <conditionalFormatting sqref="S81:Z81">
    <cfRule type="expression" dxfId="19857" priority="255">
      <formula>$D81="Facturacion"</formula>
    </cfRule>
  </conditionalFormatting>
  <conditionalFormatting sqref="S81:Z81">
    <cfRule type="expression" dxfId="19856" priority="256">
      <formula>$D81="Specialist"</formula>
    </cfRule>
  </conditionalFormatting>
  <conditionalFormatting sqref="S81:Z81">
    <cfRule type="cellIs" dxfId="19855" priority="257" operator="equal">
      <formula>1</formula>
    </cfRule>
  </conditionalFormatting>
  <conditionalFormatting sqref="S81:Z81">
    <cfRule type="expression" dxfId="19854" priority="258">
      <formula>$D81="SSMM"</formula>
    </cfRule>
  </conditionalFormatting>
  <conditionalFormatting sqref="S81:Z81">
    <cfRule type="cellIs" dxfId="19853" priority="259" operator="equal">
      <formula>"F"</formula>
    </cfRule>
  </conditionalFormatting>
  <conditionalFormatting sqref="S62:Z62">
    <cfRule type="expression" dxfId="19852" priority="247">
      <formula>$C$2="F"</formula>
    </cfRule>
  </conditionalFormatting>
  <conditionalFormatting sqref="S62:Z62">
    <cfRule type="expression" dxfId="19851" priority="248">
      <formula>$D62="Facturacion"</formula>
    </cfRule>
  </conditionalFormatting>
  <conditionalFormatting sqref="S62:Z62">
    <cfRule type="expression" dxfId="19850" priority="249">
      <formula>$D62="Specialist"</formula>
    </cfRule>
  </conditionalFormatting>
  <conditionalFormatting sqref="S62:Z62">
    <cfRule type="cellIs" dxfId="19849" priority="250" operator="equal">
      <formula>1</formula>
    </cfRule>
  </conditionalFormatting>
  <conditionalFormatting sqref="S62:Z62">
    <cfRule type="expression" dxfId="19848" priority="251">
      <formula>$D62="SSMM"</formula>
    </cfRule>
  </conditionalFormatting>
  <conditionalFormatting sqref="S62:Z62">
    <cfRule type="cellIs" dxfId="19847" priority="252" operator="equal">
      <formula>"F"</formula>
    </cfRule>
  </conditionalFormatting>
  <conditionalFormatting sqref="S43:Z43">
    <cfRule type="expression" dxfId="19846" priority="240">
      <formula>$C$2="F"</formula>
    </cfRule>
  </conditionalFormatting>
  <conditionalFormatting sqref="S43:Z43">
    <cfRule type="expression" dxfId="19845" priority="241">
      <formula>$D43="Facturacion"</formula>
    </cfRule>
  </conditionalFormatting>
  <conditionalFormatting sqref="S43:Z43">
    <cfRule type="expression" dxfId="19844" priority="242">
      <formula>$D43="Specialist"</formula>
    </cfRule>
  </conditionalFormatting>
  <conditionalFormatting sqref="S43:Z43">
    <cfRule type="cellIs" dxfId="19843" priority="243" operator="equal">
      <formula>1</formula>
    </cfRule>
  </conditionalFormatting>
  <conditionalFormatting sqref="S43:Z43">
    <cfRule type="expression" dxfId="19842" priority="244">
      <formula>$D43="SSMM"</formula>
    </cfRule>
  </conditionalFormatting>
  <conditionalFormatting sqref="S43:Z43">
    <cfRule type="cellIs" dxfId="19841" priority="245" operator="equal">
      <formula>"F"</formula>
    </cfRule>
  </conditionalFormatting>
  <conditionalFormatting sqref="I103:R103">
    <cfRule type="expression" dxfId="19840" priority="233">
      <formula>$C$2="F"</formula>
    </cfRule>
  </conditionalFormatting>
  <conditionalFormatting sqref="I103:R103">
    <cfRule type="expression" dxfId="19839" priority="234">
      <formula>$D103="Facturacion"</formula>
    </cfRule>
  </conditionalFormatting>
  <conditionalFormatting sqref="I103:R103">
    <cfRule type="expression" dxfId="19838" priority="235">
      <formula>$D103="Specialist"</formula>
    </cfRule>
  </conditionalFormatting>
  <conditionalFormatting sqref="I103:R103">
    <cfRule type="cellIs" dxfId="19837" priority="236" operator="equal">
      <formula>1</formula>
    </cfRule>
  </conditionalFormatting>
  <conditionalFormatting sqref="I103:R103">
    <cfRule type="expression" dxfId="19836" priority="237">
      <formula>$D103="SSMM"</formula>
    </cfRule>
  </conditionalFormatting>
  <conditionalFormatting sqref="I103:R103">
    <cfRule type="cellIs" dxfId="19835" priority="238" operator="equal">
      <formula>"F"</formula>
    </cfRule>
  </conditionalFormatting>
  <conditionalFormatting sqref="I99:AD99">
    <cfRule type="expression" dxfId="19834" priority="226">
      <formula>$C$2="F"</formula>
    </cfRule>
  </conditionalFormatting>
  <conditionalFormatting sqref="I99:AD99">
    <cfRule type="expression" dxfId="19833" priority="227">
      <formula>$D99="Facturacion"</formula>
    </cfRule>
  </conditionalFormatting>
  <conditionalFormatting sqref="I99:AD99">
    <cfRule type="expression" dxfId="19832" priority="228">
      <formula>$D99="Specialist"</formula>
    </cfRule>
  </conditionalFormatting>
  <conditionalFormatting sqref="I99:AD99">
    <cfRule type="cellIs" dxfId="19831" priority="229" operator="equal">
      <formula>1</formula>
    </cfRule>
  </conditionalFormatting>
  <conditionalFormatting sqref="I99:AD99">
    <cfRule type="expression" dxfId="19830" priority="230">
      <formula>$D99="SSMM"</formula>
    </cfRule>
  </conditionalFormatting>
  <conditionalFormatting sqref="I99:AD99">
    <cfRule type="cellIs" dxfId="19829" priority="231" operator="equal">
      <formula>"F"</formula>
    </cfRule>
  </conditionalFormatting>
  <conditionalFormatting sqref="I44:AD44">
    <cfRule type="expression" dxfId="19828" priority="219">
      <formula>$C$2="F"</formula>
    </cfRule>
  </conditionalFormatting>
  <conditionalFormatting sqref="I44:AD44">
    <cfRule type="expression" dxfId="19827" priority="220">
      <formula>$D44="Facturacion"</formula>
    </cfRule>
  </conditionalFormatting>
  <conditionalFormatting sqref="I44:AD44">
    <cfRule type="expression" dxfId="19826" priority="221">
      <formula>$D44="Specialist"</formula>
    </cfRule>
  </conditionalFormatting>
  <conditionalFormatting sqref="I44:AD44">
    <cfRule type="cellIs" dxfId="19825" priority="222" operator="equal">
      <formula>1</formula>
    </cfRule>
  </conditionalFormatting>
  <conditionalFormatting sqref="I44:AD44">
    <cfRule type="expression" dxfId="19824" priority="223">
      <formula>$D44="SSMM"</formula>
    </cfRule>
  </conditionalFormatting>
  <conditionalFormatting sqref="I44:AD44">
    <cfRule type="cellIs" dxfId="19823" priority="224" operator="equal">
      <formula>"F"</formula>
    </cfRule>
  </conditionalFormatting>
  <conditionalFormatting sqref="I46:AD46">
    <cfRule type="expression" dxfId="19822" priority="212">
      <formula>$C$2="F"</formula>
    </cfRule>
  </conditionalFormatting>
  <conditionalFormatting sqref="I46:AD46">
    <cfRule type="expression" dxfId="19821" priority="213">
      <formula>$D46="Facturacion"</formula>
    </cfRule>
  </conditionalFormatting>
  <conditionalFormatting sqref="I46:AD46">
    <cfRule type="expression" dxfId="19820" priority="214">
      <formula>$D46="Specialist"</formula>
    </cfRule>
  </conditionalFormatting>
  <conditionalFormatting sqref="I46:AD46">
    <cfRule type="cellIs" dxfId="19819" priority="215" operator="equal">
      <formula>1</formula>
    </cfRule>
  </conditionalFormatting>
  <conditionalFormatting sqref="I46:AD46">
    <cfRule type="expression" dxfId="19818" priority="216">
      <formula>$D46="SSMM"</formula>
    </cfRule>
  </conditionalFormatting>
  <conditionalFormatting sqref="I46:AD46">
    <cfRule type="cellIs" dxfId="19817" priority="217" operator="equal">
      <formula>"F"</formula>
    </cfRule>
  </conditionalFormatting>
  <conditionalFormatting sqref="I64:AD64">
    <cfRule type="expression" dxfId="19816" priority="205">
      <formula>$C$2="F"</formula>
    </cfRule>
  </conditionalFormatting>
  <conditionalFormatting sqref="I64:AD64">
    <cfRule type="expression" dxfId="19815" priority="206">
      <formula>$D64="Facturacion"</formula>
    </cfRule>
  </conditionalFormatting>
  <conditionalFormatting sqref="I64:AD64">
    <cfRule type="expression" dxfId="19814" priority="207">
      <formula>$D64="Specialist"</formula>
    </cfRule>
  </conditionalFormatting>
  <conditionalFormatting sqref="I64:AD64">
    <cfRule type="cellIs" dxfId="19813" priority="208" operator="equal">
      <formula>1</formula>
    </cfRule>
  </conditionalFormatting>
  <conditionalFormatting sqref="I64:AD64">
    <cfRule type="expression" dxfId="19812" priority="209">
      <formula>$D64="SSMM"</formula>
    </cfRule>
  </conditionalFormatting>
  <conditionalFormatting sqref="I64:AD64">
    <cfRule type="cellIs" dxfId="19811" priority="210" operator="equal">
      <formula>"F"</formula>
    </cfRule>
  </conditionalFormatting>
  <conditionalFormatting sqref="I67:AD67">
    <cfRule type="expression" dxfId="19810" priority="198">
      <formula>$C$2="F"</formula>
    </cfRule>
  </conditionalFormatting>
  <conditionalFormatting sqref="I67:AD67">
    <cfRule type="expression" dxfId="19809" priority="199">
      <formula>$D67="Facturacion"</formula>
    </cfRule>
  </conditionalFormatting>
  <conditionalFormatting sqref="I67:AD67">
    <cfRule type="expression" dxfId="19808" priority="200">
      <formula>$D67="Specialist"</formula>
    </cfRule>
  </conditionalFormatting>
  <conditionalFormatting sqref="I67:AD67">
    <cfRule type="cellIs" dxfId="19807" priority="201" operator="equal">
      <formula>1</formula>
    </cfRule>
  </conditionalFormatting>
  <conditionalFormatting sqref="I67:AD67">
    <cfRule type="expression" dxfId="19806" priority="202">
      <formula>$D67="SSMM"</formula>
    </cfRule>
  </conditionalFormatting>
  <conditionalFormatting sqref="I67:AD67">
    <cfRule type="cellIs" dxfId="19805" priority="203" operator="equal">
      <formula>"F"</formula>
    </cfRule>
  </conditionalFormatting>
  <conditionalFormatting sqref="I87:AD87">
    <cfRule type="expression" dxfId="19804" priority="191">
      <formula>$C$2="F"</formula>
    </cfRule>
  </conditionalFormatting>
  <conditionalFormatting sqref="I87:AD87">
    <cfRule type="expression" dxfId="19803" priority="192">
      <formula>$D87="Facturacion"</formula>
    </cfRule>
  </conditionalFormatting>
  <conditionalFormatting sqref="I87:AD87">
    <cfRule type="expression" dxfId="19802" priority="193">
      <formula>$D87="Specialist"</formula>
    </cfRule>
  </conditionalFormatting>
  <conditionalFormatting sqref="I87:AD87">
    <cfRule type="cellIs" dxfId="19801" priority="194" operator="equal">
      <formula>1</formula>
    </cfRule>
  </conditionalFormatting>
  <conditionalFormatting sqref="I87:AD87">
    <cfRule type="expression" dxfId="19800" priority="195">
      <formula>$D87="SSMM"</formula>
    </cfRule>
  </conditionalFormatting>
  <conditionalFormatting sqref="I87:AD87">
    <cfRule type="cellIs" dxfId="19799" priority="196" operator="equal">
      <formula>"F"</formula>
    </cfRule>
  </conditionalFormatting>
  <conditionalFormatting sqref="S103:AD103">
    <cfRule type="expression" dxfId="19798" priority="184">
      <formula>$C$2="F"</formula>
    </cfRule>
  </conditionalFormatting>
  <conditionalFormatting sqref="S103:AD103">
    <cfRule type="expression" dxfId="19797" priority="185">
      <formula>$D103="Facturacion"</formula>
    </cfRule>
  </conditionalFormatting>
  <conditionalFormatting sqref="S103:AD103">
    <cfRule type="expression" dxfId="19796" priority="186">
      <formula>$D103="Specialist"</formula>
    </cfRule>
  </conditionalFormatting>
  <conditionalFormatting sqref="S103:AD103">
    <cfRule type="cellIs" dxfId="19795" priority="187" operator="equal">
      <formula>1</formula>
    </cfRule>
  </conditionalFormatting>
  <conditionalFormatting sqref="S103:AD103">
    <cfRule type="expression" dxfId="19794" priority="188">
      <formula>$D103="SSMM"</formula>
    </cfRule>
  </conditionalFormatting>
  <conditionalFormatting sqref="S103:AD103">
    <cfRule type="cellIs" dxfId="19793" priority="189" operator="equal">
      <formula>"F"</formula>
    </cfRule>
  </conditionalFormatting>
  <conditionalFormatting sqref="I17:W17">
    <cfRule type="expression" dxfId="19792" priority="172">
      <formula>$C$78="F"</formula>
    </cfRule>
  </conditionalFormatting>
  <conditionalFormatting sqref="I17:W17">
    <cfRule type="expression" dxfId="19791" priority="173">
      <formula>$C$59="F"</formula>
    </cfRule>
  </conditionalFormatting>
  <conditionalFormatting sqref="I17:W17">
    <cfRule type="expression" dxfId="19790" priority="174">
      <formula>$C$40="F"</formula>
    </cfRule>
  </conditionalFormatting>
  <conditionalFormatting sqref="I17:W17">
    <cfRule type="expression" dxfId="19789" priority="175">
      <formula>$C$21="F"</formula>
    </cfRule>
  </conditionalFormatting>
  <conditionalFormatting sqref="I17:Z17">
    <cfRule type="expression" dxfId="19788" priority="177">
      <formula>$C$2="F"</formula>
    </cfRule>
  </conditionalFormatting>
  <conditionalFormatting sqref="I17:Z17">
    <cfRule type="expression" dxfId="19787" priority="178">
      <formula>$D17="Facturacion"</formula>
    </cfRule>
  </conditionalFormatting>
  <conditionalFormatting sqref="I17:Z17">
    <cfRule type="expression" dxfId="19786" priority="179">
      <formula>$D17="Specialist"</formula>
    </cfRule>
  </conditionalFormatting>
  <conditionalFormatting sqref="I17:Z17">
    <cfRule type="cellIs" dxfId="19785" priority="180" operator="equal">
      <formula>1</formula>
    </cfRule>
  </conditionalFormatting>
  <conditionalFormatting sqref="I17:Z17">
    <cfRule type="expression" dxfId="19784" priority="181">
      <formula>$D17="SSMM"</formula>
    </cfRule>
  </conditionalFormatting>
  <conditionalFormatting sqref="I17:Z17">
    <cfRule type="cellIs" dxfId="19783" priority="182" operator="equal">
      <formula>"F"</formula>
    </cfRule>
  </conditionalFormatting>
  <conditionalFormatting sqref="I18:W18">
    <cfRule type="expression" dxfId="19782" priority="161">
      <formula>$C$78="F"</formula>
    </cfRule>
  </conditionalFormatting>
  <conditionalFormatting sqref="I18:W18">
    <cfRule type="expression" dxfId="19781" priority="162">
      <formula>$C$59="F"</formula>
    </cfRule>
  </conditionalFormatting>
  <conditionalFormatting sqref="I18:W18">
    <cfRule type="expression" dxfId="19780" priority="163">
      <formula>$C$40="F"</formula>
    </cfRule>
  </conditionalFormatting>
  <conditionalFormatting sqref="I18:W18">
    <cfRule type="expression" dxfId="19779" priority="164">
      <formula>$C$21="F"</formula>
    </cfRule>
  </conditionalFormatting>
  <conditionalFormatting sqref="I18:Z18">
    <cfRule type="expression" dxfId="19778" priority="166">
      <formula>$C$2="F"</formula>
    </cfRule>
  </conditionalFormatting>
  <conditionalFormatting sqref="I18:Z18">
    <cfRule type="expression" dxfId="19777" priority="167">
      <formula>$D18="Facturacion"</formula>
    </cfRule>
  </conditionalFormatting>
  <conditionalFormatting sqref="I18:Z18">
    <cfRule type="expression" dxfId="19776" priority="168">
      <formula>$D18="Specialist"</formula>
    </cfRule>
  </conditionalFormatting>
  <conditionalFormatting sqref="I18:Z18">
    <cfRule type="cellIs" dxfId="19775" priority="169" operator="equal">
      <formula>1</formula>
    </cfRule>
  </conditionalFormatting>
  <conditionalFormatting sqref="I18:Z18">
    <cfRule type="expression" dxfId="19774" priority="170">
      <formula>$D18="SSMM"</formula>
    </cfRule>
  </conditionalFormatting>
  <conditionalFormatting sqref="I18:Z18">
    <cfRule type="cellIs" dxfId="19773" priority="171" operator="equal">
      <formula>"F"</formula>
    </cfRule>
  </conditionalFormatting>
  <conditionalFormatting sqref="I19:AB19">
    <cfRule type="expression" dxfId="19772" priority="153">
      <formula>$C$21="F"</formula>
    </cfRule>
  </conditionalFormatting>
  <conditionalFormatting sqref="I19:AB19">
    <cfRule type="expression" dxfId="19771" priority="155">
      <formula>$C$2="F"</formula>
    </cfRule>
  </conditionalFormatting>
  <conditionalFormatting sqref="I19:AB19">
    <cfRule type="expression" dxfId="19770" priority="156">
      <formula>$D19="Facturacion"</formula>
    </cfRule>
  </conditionalFormatting>
  <conditionalFormatting sqref="I19:AB19">
    <cfRule type="expression" dxfId="19769" priority="157">
      <formula>$D19="Specialist"</formula>
    </cfRule>
  </conditionalFormatting>
  <conditionalFormatting sqref="I19:AB19">
    <cfRule type="cellIs" dxfId="19768" priority="158" operator="equal">
      <formula>1</formula>
    </cfRule>
  </conditionalFormatting>
  <conditionalFormatting sqref="I19:AB19">
    <cfRule type="expression" dxfId="19767" priority="159">
      <formula>$D19="SSMM"</formula>
    </cfRule>
  </conditionalFormatting>
  <conditionalFormatting sqref="I19:AB19">
    <cfRule type="cellIs" dxfId="19766" priority="160" operator="equal">
      <formula>"F"</formula>
    </cfRule>
  </conditionalFormatting>
  <conditionalFormatting sqref="AA36:AB36">
    <cfRule type="expression" dxfId="19765" priority="145">
      <formula>$C$21="F"</formula>
    </cfRule>
  </conditionalFormatting>
  <conditionalFormatting sqref="AA36:AB37">
    <cfRule type="expression" dxfId="19764" priority="147">
      <formula>$C$2="F"</formula>
    </cfRule>
  </conditionalFormatting>
  <conditionalFormatting sqref="AA36:AB37">
    <cfRule type="expression" dxfId="19763" priority="148">
      <formula>$D36="Facturacion"</formula>
    </cfRule>
  </conditionalFormatting>
  <conditionalFormatting sqref="AA36:AB37">
    <cfRule type="expression" dxfId="19762" priority="149">
      <formula>$D36="Specialist"</formula>
    </cfRule>
  </conditionalFormatting>
  <conditionalFormatting sqref="AA36:AB37">
    <cfRule type="cellIs" dxfId="19761" priority="150" operator="equal">
      <formula>1</formula>
    </cfRule>
  </conditionalFormatting>
  <conditionalFormatting sqref="AA36:AB37">
    <cfRule type="expression" dxfId="19760" priority="151">
      <formula>$D36="SSMM"</formula>
    </cfRule>
  </conditionalFormatting>
  <conditionalFormatting sqref="AA36:AB37">
    <cfRule type="cellIs" dxfId="19759" priority="152" operator="equal">
      <formula>"F"</formula>
    </cfRule>
  </conditionalFormatting>
  <conditionalFormatting sqref="I36:W36">
    <cfRule type="expression" dxfId="19758" priority="134">
      <formula>$C$78="F"</formula>
    </cfRule>
  </conditionalFormatting>
  <conditionalFormatting sqref="I36:W36">
    <cfRule type="expression" dxfId="19757" priority="135">
      <formula>$C$59="F"</formula>
    </cfRule>
  </conditionalFormatting>
  <conditionalFormatting sqref="I36:W36">
    <cfRule type="expression" dxfId="19756" priority="136">
      <formula>$C$40="F"</formula>
    </cfRule>
  </conditionalFormatting>
  <conditionalFormatting sqref="I36:W36">
    <cfRule type="expression" dxfId="19755" priority="137">
      <formula>$C$21="F"</formula>
    </cfRule>
  </conditionalFormatting>
  <conditionalFormatting sqref="I36:Z36">
    <cfRule type="expression" dxfId="19754" priority="139">
      <formula>$C$2="F"</formula>
    </cfRule>
  </conditionalFormatting>
  <conditionalFormatting sqref="I36:Z36">
    <cfRule type="expression" dxfId="19753" priority="140">
      <formula>$D36="Facturacion"</formula>
    </cfRule>
  </conditionalFormatting>
  <conditionalFormatting sqref="I36:Z36">
    <cfRule type="expression" dxfId="19752" priority="141">
      <formula>$D36="Specialist"</formula>
    </cfRule>
  </conditionalFormatting>
  <conditionalFormatting sqref="I36:Z36">
    <cfRule type="cellIs" dxfId="19751" priority="142" operator="equal">
      <formula>1</formula>
    </cfRule>
  </conditionalFormatting>
  <conditionalFormatting sqref="I36:Z36">
    <cfRule type="expression" dxfId="19750" priority="143">
      <formula>$D36="SSMM"</formula>
    </cfRule>
  </conditionalFormatting>
  <conditionalFormatting sqref="I36:Z36">
    <cfRule type="cellIs" dxfId="19749" priority="144" operator="equal">
      <formula>"F"</formula>
    </cfRule>
  </conditionalFormatting>
  <conditionalFormatting sqref="I37:W37">
    <cfRule type="expression" dxfId="19748" priority="123">
      <formula>$C$78="F"</formula>
    </cfRule>
  </conditionalFormatting>
  <conditionalFormatting sqref="I37:W37">
    <cfRule type="expression" dxfId="19747" priority="124">
      <formula>$C$59="F"</formula>
    </cfRule>
  </conditionalFormatting>
  <conditionalFormatting sqref="I37:W37">
    <cfRule type="expression" dxfId="19746" priority="125">
      <formula>$C$40="F"</formula>
    </cfRule>
  </conditionalFormatting>
  <conditionalFormatting sqref="I37:W37">
    <cfRule type="expression" dxfId="19745" priority="126">
      <formula>$C$21="F"</formula>
    </cfRule>
  </conditionalFormatting>
  <conditionalFormatting sqref="I37:Z37">
    <cfRule type="expression" dxfId="19744" priority="128">
      <formula>$C$2="F"</formula>
    </cfRule>
  </conditionalFormatting>
  <conditionalFormatting sqref="I37:Z37">
    <cfRule type="expression" dxfId="19743" priority="129">
      <formula>$D37="Facturacion"</formula>
    </cfRule>
  </conditionalFormatting>
  <conditionalFormatting sqref="I37:Z37">
    <cfRule type="expression" dxfId="19742" priority="130">
      <formula>$D37="Specialist"</formula>
    </cfRule>
  </conditionalFormatting>
  <conditionalFormatting sqref="I37:Z37">
    <cfRule type="cellIs" dxfId="19741" priority="131" operator="equal">
      <formula>1</formula>
    </cfRule>
  </conditionalFormatting>
  <conditionalFormatting sqref="I37:Z37">
    <cfRule type="expression" dxfId="19740" priority="132">
      <formula>$D37="SSMM"</formula>
    </cfRule>
  </conditionalFormatting>
  <conditionalFormatting sqref="I37:Z37">
    <cfRule type="cellIs" dxfId="19739" priority="133" operator="equal">
      <formula>"F"</formula>
    </cfRule>
  </conditionalFormatting>
  <conditionalFormatting sqref="I38:AB38">
    <cfRule type="expression" dxfId="19738" priority="115">
      <formula>$C$21="F"</formula>
    </cfRule>
  </conditionalFormatting>
  <conditionalFormatting sqref="I38:AB38">
    <cfRule type="expression" dxfId="19737" priority="117">
      <formula>$C$2="F"</formula>
    </cfRule>
  </conditionalFormatting>
  <conditionalFormatting sqref="I38:AB38">
    <cfRule type="expression" dxfId="19736" priority="118">
      <formula>$D38="Facturacion"</formula>
    </cfRule>
  </conditionalFormatting>
  <conditionalFormatting sqref="I38:AB38">
    <cfRule type="expression" dxfId="19735" priority="119">
      <formula>$D38="Specialist"</formula>
    </cfRule>
  </conditionalFormatting>
  <conditionalFormatting sqref="I38:AB38">
    <cfRule type="cellIs" dxfId="19734" priority="120" operator="equal">
      <formula>1</formula>
    </cfRule>
  </conditionalFormatting>
  <conditionalFormatting sqref="I38:AB38">
    <cfRule type="expression" dxfId="19733" priority="121">
      <formula>$D38="SSMM"</formula>
    </cfRule>
  </conditionalFormatting>
  <conditionalFormatting sqref="I38:AB38">
    <cfRule type="cellIs" dxfId="19732" priority="122" operator="equal">
      <formula>"F"</formula>
    </cfRule>
  </conditionalFormatting>
  <conditionalFormatting sqref="AA55:AB55">
    <cfRule type="expression" dxfId="19731" priority="107">
      <formula>$C$21="F"</formula>
    </cfRule>
  </conditionalFormatting>
  <conditionalFormatting sqref="AA55:AB56">
    <cfRule type="expression" dxfId="19730" priority="109">
      <formula>$C$2="F"</formula>
    </cfRule>
  </conditionalFormatting>
  <conditionalFormatting sqref="AA55:AB56">
    <cfRule type="expression" dxfId="19729" priority="110">
      <formula>$D55="Facturacion"</formula>
    </cfRule>
  </conditionalFormatting>
  <conditionalFormatting sqref="AA55:AB56">
    <cfRule type="expression" dxfId="19728" priority="111">
      <formula>$D55="Specialist"</formula>
    </cfRule>
  </conditionalFormatting>
  <conditionalFormatting sqref="AA55:AB56">
    <cfRule type="cellIs" dxfId="19727" priority="112" operator="equal">
      <formula>1</formula>
    </cfRule>
  </conditionalFormatting>
  <conditionalFormatting sqref="AA55:AB56">
    <cfRule type="expression" dxfId="19726" priority="113">
      <formula>$D55="SSMM"</formula>
    </cfRule>
  </conditionalFormatting>
  <conditionalFormatting sqref="AA55:AB56">
    <cfRule type="cellIs" dxfId="19725" priority="114" operator="equal">
      <formula>"F"</formula>
    </cfRule>
  </conditionalFormatting>
  <conditionalFormatting sqref="I55:W55">
    <cfRule type="expression" dxfId="19724" priority="96">
      <formula>$C$78="F"</formula>
    </cfRule>
  </conditionalFormatting>
  <conditionalFormatting sqref="I55:W55">
    <cfRule type="expression" dxfId="19723" priority="97">
      <formula>$C$59="F"</formula>
    </cfRule>
  </conditionalFormatting>
  <conditionalFormatting sqref="I55:W55">
    <cfRule type="expression" dxfId="19722" priority="98">
      <formula>$C$40="F"</formula>
    </cfRule>
  </conditionalFormatting>
  <conditionalFormatting sqref="I55:W55">
    <cfRule type="expression" dxfId="19721" priority="99">
      <formula>$C$21="F"</formula>
    </cfRule>
  </conditionalFormatting>
  <conditionalFormatting sqref="I55:Z55">
    <cfRule type="expression" dxfId="19720" priority="101">
      <formula>$C$2="F"</formula>
    </cfRule>
  </conditionalFormatting>
  <conditionalFormatting sqref="I55:Z55">
    <cfRule type="expression" dxfId="19719" priority="102">
      <formula>$D55="Facturacion"</formula>
    </cfRule>
  </conditionalFormatting>
  <conditionalFormatting sqref="I55:Z55">
    <cfRule type="expression" dxfId="19718" priority="103">
      <formula>$D55="Specialist"</formula>
    </cfRule>
  </conditionalFormatting>
  <conditionalFormatting sqref="I55:Z55">
    <cfRule type="cellIs" dxfId="19717" priority="104" operator="equal">
      <formula>1</formula>
    </cfRule>
  </conditionalFormatting>
  <conditionalFormatting sqref="I55:Z55">
    <cfRule type="expression" dxfId="19716" priority="105">
      <formula>$D55="SSMM"</formula>
    </cfRule>
  </conditionalFormatting>
  <conditionalFormatting sqref="I55:Z55">
    <cfRule type="cellIs" dxfId="19715" priority="106" operator="equal">
      <formula>"F"</formula>
    </cfRule>
  </conditionalFormatting>
  <conditionalFormatting sqref="I56:W56">
    <cfRule type="expression" dxfId="19714" priority="85">
      <formula>$C$78="F"</formula>
    </cfRule>
  </conditionalFormatting>
  <conditionalFormatting sqref="I56:W56">
    <cfRule type="expression" dxfId="19713" priority="86">
      <formula>$C$59="F"</formula>
    </cfRule>
  </conditionalFormatting>
  <conditionalFormatting sqref="I56:W56">
    <cfRule type="expression" dxfId="19712" priority="87">
      <formula>$C$40="F"</formula>
    </cfRule>
  </conditionalFormatting>
  <conditionalFormatting sqref="I56:W56">
    <cfRule type="expression" dxfId="19711" priority="88">
      <formula>$C$21="F"</formula>
    </cfRule>
  </conditionalFormatting>
  <conditionalFormatting sqref="I56:Z56">
    <cfRule type="expression" dxfId="19710" priority="90">
      <formula>$C$2="F"</formula>
    </cfRule>
  </conditionalFormatting>
  <conditionalFormatting sqref="I56:Z56">
    <cfRule type="expression" dxfId="19709" priority="91">
      <formula>$D56="Facturacion"</formula>
    </cfRule>
  </conditionalFormatting>
  <conditionalFormatting sqref="I56:Z56">
    <cfRule type="expression" dxfId="19708" priority="92">
      <formula>$D56="Specialist"</formula>
    </cfRule>
  </conditionalFormatting>
  <conditionalFormatting sqref="I56:Z56">
    <cfRule type="cellIs" dxfId="19707" priority="93" operator="equal">
      <formula>1</formula>
    </cfRule>
  </conditionalFormatting>
  <conditionalFormatting sqref="I56:Z56">
    <cfRule type="expression" dxfId="19706" priority="94">
      <formula>$D56="SSMM"</formula>
    </cfRule>
  </conditionalFormatting>
  <conditionalFormatting sqref="I56:Z56">
    <cfRule type="cellIs" dxfId="19705" priority="95" operator="equal">
      <formula>"F"</formula>
    </cfRule>
  </conditionalFormatting>
  <conditionalFormatting sqref="I57:AB57">
    <cfRule type="expression" dxfId="19704" priority="77">
      <formula>$C$21="F"</formula>
    </cfRule>
  </conditionalFormatting>
  <conditionalFormatting sqref="I57:AB57">
    <cfRule type="expression" dxfId="19703" priority="79">
      <formula>$C$2="F"</formula>
    </cfRule>
  </conditionalFormatting>
  <conditionalFormatting sqref="I57:AB57">
    <cfRule type="expression" dxfId="19702" priority="80">
      <formula>$D57="Facturacion"</formula>
    </cfRule>
  </conditionalFormatting>
  <conditionalFormatting sqref="I57:AB57">
    <cfRule type="expression" dxfId="19701" priority="81">
      <formula>$D57="Specialist"</formula>
    </cfRule>
  </conditionalFormatting>
  <conditionalFormatting sqref="I57:AB57">
    <cfRule type="cellIs" dxfId="19700" priority="82" operator="equal">
      <formula>1</formula>
    </cfRule>
  </conditionalFormatting>
  <conditionalFormatting sqref="I57:AB57">
    <cfRule type="expression" dxfId="19699" priority="83">
      <formula>$D57="SSMM"</formula>
    </cfRule>
  </conditionalFormatting>
  <conditionalFormatting sqref="I57:AB57">
    <cfRule type="cellIs" dxfId="19698" priority="84" operator="equal">
      <formula>"F"</formula>
    </cfRule>
  </conditionalFormatting>
  <conditionalFormatting sqref="AA74:AB74">
    <cfRule type="expression" dxfId="19697" priority="69">
      <formula>$C$21="F"</formula>
    </cfRule>
  </conditionalFormatting>
  <conditionalFormatting sqref="AA74:AB75">
    <cfRule type="expression" dxfId="19696" priority="71">
      <formula>$C$2="F"</formula>
    </cfRule>
  </conditionalFormatting>
  <conditionalFormatting sqref="AA74:AB75">
    <cfRule type="expression" dxfId="19695" priority="72">
      <formula>$D74="Facturacion"</formula>
    </cfRule>
  </conditionalFormatting>
  <conditionalFormatting sqref="AA74:AB75">
    <cfRule type="expression" dxfId="19694" priority="73">
      <formula>$D74="Specialist"</formula>
    </cfRule>
  </conditionalFormatting>
  <conditionalFormatting sqref="AA74:AB75">
    <cfRule type="cellIs" dxfId="19693" priority="74" operator="equal">
      <formula>1</formula>
    </cfRule>
  </conditionalFormatting>
  <conditionalFormatting sqref="AA74:AB75">
    <cfRule type="expression" dxfId="19692" priority="75">
      <formula>$D74="SSMM"</formula>
    </cfRule>
  </conditionalFormatting>
  <conditionalFormatting sqref="AA74:AB75">
    <cfRule type="cellIs" dxfId="19691" priority="76" operator="equal">
      <formula>"F"</formula>
    </cfRule>
  </conditionalFormatting>
  <conditionalFormatting sqref="I74:W74">
    <cfRule type="expression" dxfId="19690" priority="58">
      <formula>$C$78="F"</formula>
    </cfRule>
  </conditionalFormatting>
  <conditionalFormatting sqref="I74:W74">
    <cfRule type="expression" dxfId="19689" priority="59">
      <formula>$C$59="F"</formula>
    </cfRule>
  </conditionalFormatting>
  <conditionalFormatting sqref="I74:W74">
    <cfRule type="expression" dxfId="19688" priority="60">
      <formula>$C$40="F"</formula>
    </cfRule>
  </conditionalFormatting>
  <conditionalFormatting sqref="I74:W74">
    <cfRule type="expression" dxfId="19687" priority="61">
      <formula>$C$21="F"</formula>
    </cfRule>
  </conditionalFormatting>
  <conditionalFormatting sqref="I74:Z74">
    <cfRule type="expression" dxfId="19686" priority="63">
      <formula>$C$2="F"</formula>
    </cfRule>
  </conditionalFormatting>
  <conditionalFormatting sqref="I74:Z74">
    <cfRule type="expression" dxfId="19685" priority="64">
      <formula>$D74="Facturacion"</formula>
    </cfRule>
  </conditionalFormatting>
  <conditionalFormatting sqref="I74:Z74">
    <cfRule type="expression" dxfId="19684" priority="65">
      <formula>$D74="Specialist"</formula>
    </cfRule>
  </conditionalFormatting>
  <conditionalFormatting sqref="I74:Z74">
    <cfRule type="cellIs" dxfId="19683" priority="66" operator="equal">
      <formula>1</formula>
    </cfRule>
  </conditionalFormatting>
  <conditionalFormatting sqref="I74:Z74">
    <cfRule type="expression" dxfId="19682" priority="67">
      <formula>$D74="SSMM"</formula>
    </cfRule>
  </conditionalFormatting>
  <conditionalFormatting sqref="I74:Z74">
    <cfRule type="cellIs" dxfId="19681" priority="68" operator="equal">
      <formula>"F"</formula>
    </cfRule>
  </conditionalFormatting>
  <conditionalFormatting sqref="I75:W75">
    <cfRule type="expression" dxfId="19680" priority="47">
      <formula>$C$78="F"</formula>
    </cfRule>
  </conditionalFormatting>
  <conditionalFormatting sqref="I75:W75">
    <cfRule type="expression" dxfId="19679" priority="48">
      <formula>$C$59="F"</formula>
    </cfRule>
  </conditionalFormatting>
  <conditionalFormatting sqref="I75:W75">
    <cfRule type="expression" dxfId="19678" priority="49">
      <formula>$C$40="F"</formula>
    </cfRule>
  </conditionalFormatting>
  <conditionalFormatting sqref="I75:W75">
    <cfRule type="expression" dxfId="19677" priority="50">
      <formula>$C$21="F"</formula>
    </cfRule>
  </conditionalFormatting>
  <conditionalFormatting sqref="I75:Z75">
    <cfRule type="expression" dxfId="19676" priority="52">
      <formula>$C$2="F"</formula>
    </cfRule>
  </conditionalFormatting>
  <conditionalFormatting sqref="I75:Z75">
    <cfRule type="expression" dxfId="19675" priority="53">
      <formula>$D75="Facturacion"</formula>
    </cfRule>
  </conditionalFormatting>
  <conditionalFormatting sqref="I75:Z75">
    <cfRule type="expression" dxfId="19674" priority="54">
      <formula>$D75="Specialist"</formula>
    </cfRule>
  </conditionalFormatting>
  <conditionalFormatting sqref="I75:Z75">
    <cfRule type="cellIs" dxfId="19673" priority="55" operator="equal">
      <formula>1</formula>
    </cfRule>
  </conditionalFormatting>
  <conditionalFormatting sqref="I75:Z75">
    <cfRule type="expression" dxfId="19672" priority="56">
      <formula>$D75="SSMM"</formula>
    </cfRule>
  </conditionalFormatting>
  <conditionalFormatting sqref="I75:Z75">
    <cfRule type="cellIs" dxfId="19671" priority="57" operator="equal">
      <formula>"F"</formula>
    </cfRule>
  </conditionalFormatting>
  <conditionalFormatting sqref="I76:AB76">
    <cfRule type="expression" dxfId="19670" priority="39">
      <formula>$C$21="F"</formula>
    </cfRule>
  </conditionalFormatting>
  <conditionalFormatting sqref="I76:AB76">
    <cfRule type="expression" dxfId="19669" priority="41">
      <formula>$C$2="F"</formula>
    </cfRule>
  </conditionalFormatting>
  <conditionalFormatting sqref="I76:AB76">
    <cfRule type="expression" dxfId="19668" priority="42">
      <formula>$D76="Facturacion"</formula>
    </cfRule>
  </conditionalFormatting>
  <conditionalFormatting sqref="I76:AB76">
    <cfRule type="expression" dxfId="19667" priority="43">
      <formula>$D76="Specialist"</formula>
    </cfRule>
  </conditionalFormatting>
  <conditionalFormatting sqref="I76:AB76">
    <cfRule type="cellIs" dxfId="19666" priority="44" operator="equal">
      <formula>1</formula>
    </cfRule>
  </conditionalFormatting>
  <conditionalFormatting sqref="I76:AB76">
    <cfRule type="expression" dxfId="19665" priority="45">
      <formula>$D76="SSMM"</formula>
    </cfRule>
  </conditionalFormatting>
  <conditionalFormatting sqref="I76:AB76">
    <cfRule type="cellIs" dxfId="19664" priority="46" operator="equal">
      <formula>"F"</formula>
    </cfRule>
  </conditionalFormatting>
  <conditionalFormatting sqref="AA93:AB93">
    <cfRule type="expression" dxfId="19663" priority="31">
      <formula>$C$21="F"</formula>
    </cfRule>
  </conditionalFormatting>
  <conditionalFormatting sqref="AA93:AB94">
    <cfRule type="expression" dxfId="19662" priority="33">
      <formula>$C$2="F"</formula>
    </cfRule>
  </conditionalFormatting>
  <conditionalFormatting sqref="AA93:AB94">
    <cfRule type="expression" dxfId="19661" priority="34">
      <formula>$D93="Facturacion"</formula>
    </cfRule>
  </conditionalFormatting>
  <conditionalFormatting sqref="AA93:AB94">
    <cfRule type="expression" dxfId="19660" priority="35">
      <formula>$D93="Specialist"</formula>
    </cfRule>
  </conditionalFormatting>
  <conditionalFormatting sqref="AA93:AB94">
    <cfRule type="cellIs" dxfId="19659" priority="36" operator="equal">
      <formula>1</formula>
    </cfRule>
  </conditionalFormatting>
  <conditionalFormatting sqref="AA93:AB94">
    <cfRule type="expression" dxfId="19658" priority="37">
      <formula>$D93="SSMM"</formula>
    </cfRule>
  </conditionalFormatting>
  <conditionalFormatting sqref="AA93:AB94">
    <cfRule type="cellIs" dxfId="19657" priority="38" operator="equal">
      <formula>"F"</formula>
    </cfRule>
  </conditionalFormatting>
  <conditionalFormatting sqref="I93:W93">
    <cfRule type="expression" dxfId="19656" priority="20">
      <formula>$C$78="F"</formula>
    </cfRule>
  </conditionalFormatting>
  <conditionalFormatting sqref="I93:W93">
    <cfRule type="expression" dxfId="19655" priority="21">
      <formula>$C$59="F"</formula>
    </cfRule>
  </conditionalFormatting>
  <conditionalFormatting sqref="I93:W93">
    <cfRule type="expression" dxfId="19654" priority="22">
      <formula>$C$40="F"</formula>
    </cfRule>
  </conditionalFormatting>
  <conditionalFormatting sqref="I93:W93">
    <cfRule type="expression" dxfId="19653" priority="23">
      <formula>$C$21="F"</formula>
    </cfRule>
  </conditionalFormatting>
  <conditionalFormatting sqref="I93:Z93">
    <cfRule type="expression" dxfId="19652" priority="25">
      <formula>$C$2="F"</formula>
    </cfRule>
  </conditionalFormatting>
  <conditionalFormatting sqref="I93:Z93">
    <cfRule type="expression" dxfId="19651" priority="26">
      <formula>$D93="Facturacion"</formula>
    </cfRule>
  </conditionalFormatting>
  <conditionalFormatting sqref="I93:Z93">
    <cfRule type="expression" dxfId="19650" priority="27">
      <formula>$D93="Specialist"</formula>
    </cfRule>
  </conditionalFormatting>
  <conditionalFormatting sqref="I93:Z93">
    <cfRule type="cellIs" dxfId="19649" priority="28" operator="equal">
      <formula>1</formula>
    </cfRule>
  </conditionalFormatting>
  <conditionalFormatting sqref="I93:Z93">
    <cfRule type="expression" dxfId="19648" priority="29">
      <formula>$D93="SSMM"</formula>
    </cfRule>
  </conditionalFormatting>
  <conditionalFormatting sqref="I93:Z93">
    <cfRule type="cellIs" dxfId="19647" priority="30" operator="equal">
      <formula>"F"</formula>
    </cfRule>
  </conditionalFormatting>
  <conditionalFormatting sqref="I94:W94">
    <cfRule type="expression" dxfId="19646" priority="9">
      <formula>$C$78="F"</formula>
    </cfRule>
  </conditionalFormatting>
  <conditionalFormatting sqref="I94:W94">
    <cfRule type="expression" dxfId="19645" priority="10">
      <formula>$C$59="F"</formula>
    </cfRule>
  </conditionalFormatting>
  <conditionalFormatting sqref="I94:W94">
    <cfRule type="expression" dxfId="19644" priority="11">
      <formula>$C$40="F"</formula>
    </cfRule>
  </conditionalFormatting>
  <conditionalFormatting sqref="I94:W94">
    <cfRule type="expression" dxfId="19643" priority="12">
      <formula>$C$21="F"</formula>
    </cfRule>
  </conditionalFormatting>
  <conditionalFormatting sqref="I94:Z94">
    <cfRule type="expression" dxfId="19642" priority="14">
      <formula>$C$2="F"</formula>
    </cfRule>
  </conditionalFormatting>
  <conditionalFormatting sqref="I94:Z94">
    <cfRule type="expression" dxfId="19641" priority="15">
      <formula>$D94="Facturacion"</formula>
    </cfRule>
  </conditionalFormatting>
  <conditionalFormatting sqref="I94:Z94">
    <cfRule type="expression" dxfId="19640" priority="16">
      <formula>$D94="Specialist"</formula>
    </cfRule>
  </conditionalFormatting>
  <conditionalFormatting sqref="I94:Z94">
    <cfRule type="cellIs" dxfId="19639" priority="17" operator="equal">
      <formula>1</formula>
    </cfRule>
  </conditionalFormatting>
  <conditionalFormatting sqref="I94:Z94">
    <cfRule type="expression" dxfId="19638" priority="18">
      <formula>$D94="SSMM"</formula>
    </cfRule>
  </conditionalFormatting>
  <conditionalFormatting sqref="I94:Z94">
    <cfRule type="cellIs" dxfId="19637" priority="19" operator="equal">
      <formula>"F"</formula>
    </cfRule>
  </conditionalFormatting>
  <conditionalFormatting sqref="I95:AB95">
    <cfRule type="expression" dxfId="19636" priority="1">
      <formula>$C$21="F"</formula>
    </cfRule>
  </conditionalFormatting>
  <conditionalFormatting sqref="I95:AB95">
    <cfRule type="expression" dxfId="19635" priority="3">
      <formula>$C$2="F"</formula>
    </cfRule>
  </conditionalFormatting>
  <conditionalFormatting sqref="I95:AB95">
    <cfRule type="expression" dxfId="19634" priority="4">
      <formula>$D95="Facturacion"</formula>
    </cfRule>
  </conditionalFormatting>
  <conditionalFormatting sqref="I95:AB95">
    <cfRule type="expression" dxfId="19633" priority="5">
      <formula>$D95="Specialist"</formula>
    </cfRule>
  </conditionalFormatting>
  <conditionalFormatting sqref="I95:AB95">
    <cfRule type="cellIs" dxfId="19632" priority="6" operator="equal">
      <formula>1</formula>
    </cfRule>
  </conditionalFormatting>
  <conditionalFormatting sqref="I95:AB95">
    <cfRule type="expression" dxfId="19631" priority="7">
      <formula>$D95="SSMM"</formula>
    </cfRule>
  </conditionalFormatting>
  <conditionalFormatting sqref="I95:AB95">
    <cfRule type="cellIs" dxfId="19630" priority="8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72C0F382-BB1C-4E99-A3E5-CA93C7C3963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E17:H19 AA17:AG18 AC19:AG19 E23:AG29 E31:AG31 AD30:AG30 E30:S30 E65:AG66</xm:sqref>
        </x14:conditionalFormatting>
        <x14:conditionalFormatting xmlns:xm="http://schemas.microsoft.com/office/excel/2006/main">
          <x14:cfRule type="expression" priority="417" id="{E8D43F3A-9B74-409D-BE0E-3AC2BABAD36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E8:F8 S8:AG8 E4:AG7 E9:AG12</xm:sqref>
        </x14:conditionalFormatting>
        <x14:conditionalFormatting xmlns:xm="http://schemas.microsoft.com/office/excel/2006/main">
          <x14:cfRule type="expression" priority="410" id="{DDD7BA88-4E7C-4B75-9AFA-543BDA22840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E36:H38 AC36:AG38</xm:sqref>
        </x14:conditionalFormatting>
        <x14:conditionalFormatting xmlns:xm="http://schemas.microsoft.com/office/excel/2006/main">
          <x14:cfRule type="expression" priority="392" id="{F5A5B9D9-2BDD-4CE8-A9B1-AAED8851085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E55:H57 AC55:AG57</xm:sqref>
        </x14:conditionalFormatting>
        <x14:conditionalFormatting xmlns:xm="http://schemas.microsoft.com/office/excel/2006/main">
          <x14:cfRule type="expression" priority="381" id="{E17935A8-9CD6-4C3A-9F17-80FD721EED8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Q43:R43 AA43:AG43 E43:H44 AE44:AG44 E45:AG45 E42:AG42 E46:H46 AE46:AG46 E47:AG50</xm:sqref>
        </x14:conditionalFormatting>
        <x14:conditionalFormatting xmlns:xm="http://schemas.microsoft.com/office/excel/2006/main">
          <x14:cfRule type="expression" priority="374" id="{A6243EAE-A765-4371-9527-C5D46C9DB94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E74:H76 AC74:AG76</xm:sqref>
        </x14:conditionalFormatting>
        <x14:conditionalFormatting xmlns:xm="http://schemas.microsoft.com/office/excel/2006/main">
          <x14:cfRule type="expression" priority="363" id="{EDB487A4-830F-4915-95A2-BCEBEC69250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E62:H62 Q62:R62 AA62:AG62 E64:H64 AE64:AG64 E67:H67 AE67:AG67 E68:AG69 E61:AG61 E63:AG63</xm:sqref>
        </x14:conditionalFormatting>
        <x14:conditionalFormatting xmlns:xm="http://schemas.microsoft.com/office/excel/2006/main">
          <x14:cfRule type="expression" priority="356" id="{81371318-E8EB-4B12-AE71-01E525D5F4B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E93:H95 AC93:AG95</xm:sqref>
        </x14:conditionalFormatting>
        <x14:conditionalFormatting xmlns:xm="http://schemas.microsoft.com/office/excel/2006/main">
          <x14:cfRule type="expression" priority="345" id="{45B9AD13-D641-4A6F-8B08-7358FC32975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E84:F84 S84:AG84 E81:H81 Q81:R81 AA81:AG81 E88:AG88 E87:H87 AE87:AG87 E80:AG80 E82:AG83 E85:AG86</xm:sqref>
        </x14:conditionalFormatting>
        <x14:conditionalFormatting xmlns:xm="http://schemas.microsoft.com/office/excel/2006/main">
          <x14:cfRule type="expression" priority="338" id="{9824B4E2-B45E-4589-A945-E16751E8E25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327" id="{4DCD5FCE-73D5-4379-97E0-C409F7421EF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E99:H100 E103:H103 AE103:AG103 AE99:AG100 E101:AG102 E104:AG107</xm:sqref>
        </x14:conditionalFormatting>
        <x14:conditionalFormatting xmlns:xm="http://schemas.microsoft.com/office/excel/2006/main">
          <x14:cfRule type="expression" priority="320" id="{83E0C0E3-A020-4C5B-977C-D6967E989E5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309" id="{770804CD-0CEE-41C0-AACA-38FA2100459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302" id="{F30242EE-14E2-4036-8F3C-8CBF3F14D23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G8:R8</xm:sqref>
        </x14:conditionalFormatting>
        <x14:conditionalFormatting xmlns:xm="http://schemas.microsoft.com/office/excel/2006/main">
          <x14:cfRule type="expression" priority="295" id="{7859F5DB-F1CF-425D-815C-07E7C2020C1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G84:R84</xm:sqref>
        </x14:conditionalFormatting>
        <x14:conditionalFormatting xmlns:xm="http://schemas.microsoft.com/office/excel/2006/main">
          <x14:cfRule type="expression" priority="288" id="{C5A748D4-6586-472B-9BFE-5528F9C1802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T23:AD23</xm:sqref>
        </x14:conditionalFormatting>
        <x14:conditionalFormatting xmlns:xm="http://schemas.microsoft.com/office/excel/2006/main">
          <x14:cfRule type="expression" priority="281" id="{DCDDE137-0EA9-4A98-AF07-D9C01F59C5E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I43:P43</xm:sqref>
        </x14:conditionalFormatting>
        <x14:conditionalFormatting xmlns:xm="http://schemas.microsoft.com/office/excel/2006/main">
          <x14:cfRule type="expression" priority="274" id="{2FF58528-A73A-4596-AC72-FFF5CAD73EC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I62:P62</xm:sqref>
        </x14:conditionalFormatting>
        <x14:conditionalFormatting xmlns:xm="http://schemas.microsoft.com/office/excel/2006/main">
          <x14:cfRule type="expression" priority="267" id="{CB6D1C9D-7D3E-4766-AF34-98C795DAC5A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I100:AD100</xm:sqref>
        </x14:conditionalFormatting>
        <x14:conditionalFormatting xmlns:xm="http://schemas.microsoft.com/office/excel/2006/main">
          <x14:cfRule type="expression" priority="260" id="{9280997A-3C28-49D3-8CAF-CE8027F027E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I81:P81</xm:sqref>
        </x14:conditionalFormatting>
        <x14:conditionalFormatting xmlns:xm="http://schemas.microsoft.com/office/excel/2006/main">
          <x14:cfRule type="expression" priority="253" id="{49BF493C-48F6-4483-A96F-0DAB5B589D1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S81:Z81</xm:sqref>
        </x14:conditionalFormatting>
        <x14:conditionalFormatting xmlns:xm="http://schemas.microsoft.com/office/excel/2006/main">
          <x14:cfRule type="expression" priority="246" id="{367BF983-B324-401B-B61D-600FF892AA1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S62:Z62</xm:sqref>
        </x14:conditionalFormatting>
        <x14:conditionalFormatting xmlns:xm="http://schemas.microsoft.com/office/excel/2006/main">
          <x14:cfRule type="expression" priority="239" id="{1FFB3570-BF36-4382-B293-8E39A0EC922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S43:Z43</xm:sqref>
        </x14:conditionalFormatting>
        <x14:conditionalFormatting xmlns:xm="http://schemas.microsoft.com/office/excel/2006/main">
          <x14:cfRule type="expression" priority="232" id="{BED36E2E-6EB8-4B3E-AB34-802F69E77C0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I103:R103</xm:sqref>
        </x14:conditionalFormatting>
        <x14:conditionalFormatting xmlns:xm="http://schemas.microsoft.com/office/excel/2006/main">
          <x14:cfRule type="expression" priority="225" id="{546A0417-DD36-4442-A9A7-700FC986A0A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I99:AD99</xm:sqref>
        </x14:conditionalFormatting>
        <x14:conditionalFormatting xmlns:xm="http://schemas.microsoft.com/office/excel/2006/main">
          <x14:cfRule type="expression" priority="218" id="{9A059D71-963E-4566-B15C-6E0C8949AF5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I44:AD44</xm:sqref>
        </x14:conditionalFormatting>
        <x14:conditionalFormatting xmlns:xm="http://schemas.microsoft.com/office/excel/2006/main">
          <x14:cfRule type="expression" priority="211" id="{465AFC12-EE4D-42CF-8DE2-A4E804375B0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I46:AD46</xm:sqref>
        </x14:conditionalFormatting>
        <x14:conditionalFormatting xmlns:xm="http://schemas.microsoft.com/office/excel/2006/main">
          <x14:cfRule type="expression" priority="204" id="{A2E7C0C0-1CC7-42E8-BA36-B299944B190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I64:AD64</xm:sqref>
        </x14:conditionalFormatting>
        <x14:conditionalFormatting xmlns:xm="http://schemas.microsoft.com/office/excel/2006/main">
          <x14:cfRule type="expression" priority="197" id="{EBC7AAFD-07CA-4A32-8BD9-24186FF935A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I67:AD67</xm:sqref>
        </x14:conditionalFormatting>
        <x14:conditionalFormatting xmlns:xm="http://schemas.microsoft.com/office/excel/2006/main">
          <x14:cfRule type="expression" priority="190" id="{35326092-A79C-4D17-AF21-FB1ED438EB2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I87:AD87</xm:sqref>
        </x14:conditionalFormatting>
        <x14:conditionalFormatting xmlns:xm="http://schemas.microsoft.com/office/excel/2006/main">
          <x14:cfRule type="expression" priority="183" id="{90129C58-7704-4F9E-A014-42659EE66A1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S103:AD103</xm:sqref>
        </x14:conditionalFormatting>
        <x14:conditionalFormatting xmlns:xm="http://schemas.microsoft.com/office/excel/2006/main">
          <x14:cfRule type="expression" priority="176" id="{ED17880C-423A-4725-B63B-8597F279B25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I17:Z17</xm:sqref>
        </x14:conditionalFormatting>
        <x14:conditionalFormatting xmlns:xm="http://schemas.microsoft.com/office/excel/2006/main">
          <x14:cfRule type="expression" priority="165" id="{D5A1353A-8110-48F2-866A-9CF9C3F7942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I18:Z18</xm:sqref>
        </x14:conditionalFormatting>
        <x14:conditionalFormatting xmlns:xm="http://schemas.microsoft.com/office/excel/2006/main">
          <x14:cfRule type="expression" priority="154" id="{A5E366F5-48BB-473B-B0A3-8C18A846122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I19:AB19</xm:sqref>
        </x14:conditionalFormatting>
        <x14:conditionalFormatting xmlns:xm="http://schemas.microsoft.com/office/excel/2006/main">
          <x14:cfRule type="expression" priority="146" id="{F0A98210-9913-42AC-9D6B-F342641064D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AA36:AB37</xm:sqref>
        </x14:conditionalFormatting>
        <x14:conditionalFormatting xmlns:xm="http://schemas.microsoft.com/office/excel/2006/main">
          <x14:cfRule type="expression" priority="138" id="{857DFBDC-7CE5-4AA4-A7D6-3759FDEC08F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I36:Z36</xm:sqref>
        </x14:conditionalFormatting>
        <x14:conditionalFormatting xmlns:xm="http://schemas.microsoft.com/office/excel/2006/main">
          <x14:cfRule type="expression" priority="127" id="{26A4F820-8CCC-4F52-93AD-D77CEFA8FFB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I37:Z37</xm:sqref>
        </x14:conditionalFormatting>
        <x14:conditionalFormatting xmlns:xm="http://schemas.microsoft.com/office/excel/2006/main">
          <x14:cfRule type="expression" priority="116" id="{4932B346-2577-4F47-84DE-17C0BF36B0B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I38:AB38</xm:sqref>
        </x14:conditionalFormatting>
        <x14:conditionalFormatting xmlns:xm="http://schemas.microsoft.com/office/excel/2006/main">
          <x14:cfRule type="expression" priority="108" id="{9D2C2CD8-E901-4A87-8A73-1D3F02EFF82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AA55:AB56</xm:sqref>
        </x14:conditionalFormatting>
        <x14:conditionalFormatting xmlns:xm="http://schemas.microsoft.com/office/excel/2006/main">
          <x14:cfRule type="expression" priority="100" id="{7120C955-069D-46A7-8077-4C4FFB0F2E2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I55:Z55</xm:sqref>
        </x14:conditionalFormatting>
        <x14:conditionalFormatting xmlns:xm="http://schemas.microsoft.com/office/excel/2006/main">
          <x14:cfRule type="expression" priority="89" id="{E7344D64-2270-46DE-A31F-A46C2E4A268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I56:Z56</xm:sqref>
        </x14:conditionalFormatting>
        <x14:conditionalFormatting xmlns:xm="http://schemas.microsoft.com/office/excel/2006/main">
          <x14:cfRule type="expression" priority="78" id="{B81667E1-5E55-402B-AE57-B445515D8A1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I57:AB57</xm:sqref>
        </x14:conditionalFormatting>
        <x14:conditionalFormatting xmlns:xm="http://schemas.microsoft.com/office/excel/2006/main">
          <x14:cfRule type="expression" priority="70" id="{CDDE709E-2C9A-4F3A-BCBA-4781269C9E5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AA74:AB75</xm:sqref>
        </x14:conditionalFormatting>
        <x14:conditionalFormatting xmlns:xm="http://schemas.microsoft.com/office/excel/2006/main">
          <x14:cfRule type="expression" priority="62" id="{C09B73A7-681F-4803-97F6-A462F4B0006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I74:Z74</xm:sqref>
        </x14:conditionalFormatting>
        <x14:conditionalFormatting xmlns:xm="http://schemas.microsoft.com/office/excel/2006/main">
          <x14:cfRule type="expression" priority="51" id="{93E12F47-552C-447B-A9BC-16816A6B573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I75:Z75</xm:sqref>
        </x14:conditionalFormatting>
        <x14:conditionalFormatting xmlns:xm="http://schemas.microsoft.com/office/excel/2006/main">
          <x14:cfRule type="expression" priority="40" id="{62BE9B52-D96A-4E57-AE25-CB01C6A2E8B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I76:AB76</xm:sqref>
        </x14:conditionalFormatting>
        <x14:conditionalFormatting xmlns:xm="http://schemas.microsoft.com/office/excel/2006/main">
          <x14:cfRule type="expression" priority="32" id="{F5867AC6-693A-47F5-8882-FE98A00FF43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AA93:AB94</xm:sqref>
        </x14:conditionalFormatting>
        <x14:conditionalFormatting xmlns:xm="http://schemas.microsoft.com/office/excel/2006/main">
          <x14:cfRule type="expression" priority="24" id="{CFEC43CB-D56D-47AF-8D1F-DFCD9800C0A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I93:Z93</xm:sqref>
        </x14:conditionalFormatting>
        <x14:conditionalFormatting xmlns:xm="http://schemas.microsoft.com/office/excel/2006/main">
          <x14:cfRule type="expression" priority="13" id="{B6C9C503-2E7E-4992-992B-7F168CFA58F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I94:Z94</xm:sqref>
        </x14:conditionalFormatting>
        <x14:conditionalFormatting xmlns:xm="http://schemas.microsoft.com/office/excel/2006/main">
          <x14:cfRule type="expression" priority="2" id="{EA0C33B2-4850-4D31-AA89-52FFA521EE6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I95:AB95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8B0825D9-C388-4660-A53F-DB20675CD613}">
          <x14:formula1>
            <xm:f>Personal!$A$2:$A$50</xm:f>
          </x14:formula1>
          <xm:sqref>B99:B114 B80:B95 B61:B76 B42:B57 B23:B38 B4:B19 B118:B133</xm:sqref>
        </x14:dataValidation>
        <x14:dataValidation type="list" allowBlank="1" showInputMessage="1" showErrorMessage="1" prompt="Elige una de las opciones disponibles" xr:uid="{48D0A792-6E80-4B10-AA91-B9F666B84DE1}">
          <x14:formula1>
            <xm:f>Personal!$F$1:$F$15</xm:f>
          </x14:formula1>
          <xm:sqref>E118:AG133 E99:AG114 E4:AG19 E80:AG95 E42:AG57 AD30:AG30 E23:AG29 E31:AG38 E30:S30 E61:AG76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rgb="FFFFFFFF"/>
    <outlinePr summaryBelow="0" summaryRight="0"/>
    <pageSetUpPr fitToPage="1"/>
  </sheetPr>
  <dimension ref="A1:AJ1000"/>
  <sheetViews>
    <sheetView topLeftCell="B1" workbookViewId="0">
      <selection activeCell="F27" sqref="F27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27.64453125" customWidth="1"/>
    <col min="4" max="4" width="11.5937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5.1210937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5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'S7'!C117+1</f>
        <v>45341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>
        <v>1</v>
      </c>
      <c r="T4" s="8">
        <v>1</v>
      </c>
      <c r="U4" s="8">
        <v>1</v>
      </c>
      <c r="V4" s="8">
        <v>1</v>
      </c>
      <c r="W4" s="8">
        <v>1</v>
      </c>
      <c r="X4" s="8">
        <v>1</v>
      </c>
      <c r="Y4" s="8">
        <v>1</v>
      </c>
      <c r="Z4" s="8">
        <v>1</v>
      </c>
      <c r="AA4" s="8">
        <v>1</v>
      </c>
      <c r="AB4" s="8">
        <v>1</v>
      </c>
      <c r="AC4" s="8">
        <v>1</v>
      </c>
      <c r="AD4" s="8">
        <v>1</v>
      </c>
      <c r="AE4" s="8"/>
      <c r="AF4" s="8"/>
      <c r="AG4" s="8"/>
      <c r="AH4" s="1">
        <f t="shared" ref="AH4:AH19" si="0">SUM(E4:AG4)/2</f>
        <v>6</v>
      </c>
      <c r="AI4" s="1"/>
      <c r="AJ4" s="1">
        <f t="shared" ref="AJ4:AJ20" si="1">AH4+AH23+AH42+AH61+AH80+AH99+AH118</f>
        <v>30</v>
      </c>
    </row>
    <row r="5" spans="1:36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>
        <v>1</v>
      </c>
      <c r="S5" s="8">
        <v>1</v>
      </c>
      <c r="T5" s="8">
        <v>1</v>
      </c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>
        <v>1</v>
      </c>
      <c r="AC5" s="8">
        <v>1</v>
      </c>
      <c r="AD5" s="8">
        <v>1</v>
      </c>
      <c r="AE5" s="8"/>
      <c r="AF5" s="8"/>
      <c r="AG5" s="8"/>
      <c r="AH5" s="1">
        <f t="shared" si="0"/>
        <v>6.5</v>
      </c>
      <c r="AI5" s="1"/>
      <c r="AJ5" s="1">
        <f t="shared" si="1"/>
        <v>39</v>
      </c>
    </row>
    <row r="6" spans="1:36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/>
      <c r="I6" s="8"/>
      <c r="J6" s="8"/>
      <c r="K6" s="8">
        <v>1</v>
      </c>
      <c r="L6" s="8">
        <v>1</v>
      </c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/>
      <c r="T6" s="8"/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/>
      <c r="AD6" s="8"/>
      <c r="AE6" s="8"/>
      <c r="AF6" s="8"/>
      <c r="AG6" s="8"/>
      <c r="AH6" s="1">
        <f t="shared" si="0"/>
        <v>8</v>
      </c>
      <c r="AI6" s="1"/>
      <c r="AJ6" s="1">
        <f t="shared" si="1"/>
        <v>40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 t="s">
        <v>7</v>
      </c>
      <c r="J7" s="8" t="s">
        <v>7</v>
      </c>
      <c r="K7" s="8" t="s">
        <v>7</v>
      </c>
      <c r="L7" s="8" t="s">
        <v>7</v>
      </c>
      <c r="M7" s="8" t="s">
        <v>7</v>
      </c>
      <c r="N7" s="8" t="s">
        <v>7</v>
      </c>
      <c r="O7" s="8" t="s">
        <v>7</v>
      </c>
      <c r="P7" s="8" t="s">
        <v>7</v>
      </c>
      <c r="Q7" s="8" t="s">
        <v>7</v>
      </c>
      <c r="R7" s="8" t="s">
        <v>7</v>
      </c>
      <c r="S7" s="8" t="s">
        <v>7</v>
      </c>
      <c r="T7" s="8" t="s">
        <v>7</v>
      </c>
      <c r="U7" s="8" t="s">
        <v>7</v>
      </c>
      <c r="V7" s="8" t="s">
        <v>7</v>
      </c>
      <c r="W7" s="8" t="s">
        <v>7</v>
      </c>
      <c r="X7" s="8" t="s">
        <v>7</v>
      </c>
      <c r="Y7" s="8" t="s">
        <v>7</v>
      </c>
      <c r="Z7" s="8" t="s">
        <v>7</v>
      </c>
      <c r="AA7" s="8" t="s">
        <v>7</v>
      </c>
      <c r="AB7" s="8" t="s">
        <v>7</v>
      </c>
      <c r="AC7" s="8" t="s">
        <v>7</v>
      </c>
      <c r="AD7" s="8" t="s">
        <v>7</v>
      </c>
      <c r="AE7" s="8"/>
      <c r="AF7" s="8"/>
      <c r="AG7" s="8"/>
      <c r="AH7" s="1">
        <f t="shared" si="0"/>
        <v>0</v>
      </c>
      <c r="AI7" s="1"/>
      <c r="AJ7" s="1">
        <f t="shared" si="1"/>
        <v>20</v>
      </c>
    </row>
    <row r="8" spans="1:36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>
        <v>1</v>
      </c>
      <c r="F8" s="8">
        <v>1</v>
      </c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 t="shared" si="1"/>
        <v>30</v>
      </c>
    </row>
    <row r="9" spans="1:36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6</v>
      </c>
      <c r="AI9" s="1"/>
      <c r="AJ9" s="1">
        <f t="shared" si="1"/>
        <v>30</v>
      </c>
    </row>
    <row r="10" spans="1:36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>
        <v>1</v>
      </c>
      <c r="J10" s="8">
        <v>1</v>
      </c>
      <c r="K10" s="8">
        <v>1</v>
      </c>
      <c r="L10" s="8">
        <v>1</v>
      </c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>
        <v>1</v>
      </c>
      <c r="S10" s="8"/>
      <c r="T10" s="8"/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/>
      <c r="AB10" s="8"/>
      <c r="AC10" s="8"/>
      <c r="AD10" s="8"/>
      <c r="AE10" s="8"/>
      <c r="AF10" s="8"/>
      <c r="AG10" s="8"/>
      <c r="AH10" s="1">
        <f t="shared" si="0"/>
        <v>8</v>
      </c>
      <c r="AI10" s="1"/>
      <c r="AJ10" s="1">
        <f t="shared" si="1"/>
        <v>40</v>
      </c>
    </row>
    <row r="11" spans="1:36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>
        <v>1</v>
      </c>
      <c r="I11" s="8">
        <v>1</v>
      </c>
      <c r="J11" s="8">
        <v>1</v>
      </c>
      <c r="K11" s="8">
        <v>1</v>
      </c>
      <c r="L11" s="8">
        <v>1</v>
      </c>
      <c r="M11" s="8">
        <v>1</v>
      </c>
      <c r="N11" s="8">
        <v>1</v>
      </c>
      <c r="O11" s="8">
        <v>1</v>
      </c>
      <c r="P11" s="8">
        <v>1</v>
      </c>
      <c r="Q11" s="8">
        <v>1</v>
      </c>
      <c r="R11" s="8">
        <v>1</v>
      </c>
      <c r="S11" s="8">
        <v>1</v>
      </c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6</v>
      </c>
      <c r="AI11" s="1"/>
      <c r="AJ11" s="1">
        <f t="shared" si="1"/>
        <v>30</v>
      </c>
    </row>
    <row r="12" spans="1:36" ht="15.75" customHeight="1" x14ac:dyDescent="0.15">
      <c r="A12" s="10"/>
      <c r="B12" s="18">
        <v>0</v>
      </c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>
        <v>0</v>
      </c>
      <c r="C13" s="19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>
        <v>0</v>
      </c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 t="s">
        <v>52</v>
      </c>
      <c r="C15" s="19" t="str">
        <f>IF(ISNA(VLOOKUP(B15,Personal!$A$2:$D$21,2,FALSE)),,VLOOKUP(B15,Personal!$A$2:$D$21,2,FALSE))</f>
        <v>Yeray Romero</v>
      </c>
      <c r="D15" s="19" t="str">
        <f>IF(ISNA(VLOOKUP(B15,Personal!$A$2:$D$23,3,FALSE)),,VLOOKUP(B15,Personal!$A$2:$D$32,3,FALSE))</f>
        <v>Comercial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 t="s">
        <v>87</v>
      </c>
      <c r="C16" s="19" t="str">
        <f>IF(ISNA(VLOOKUP(B16,Personal!$A$2:$D$21,2,FALSE)),,VLOOKUP(B16,Personal!$A$2:$D$21,2,FALSE))</f>
        <v>Julio Cesar Risquez</v>
      </c>
      <c r="D16" s="19" t="str">
        <f>IF(ISNA(VLOOKUP(B16,Personal!$A$2:$D$23,3,FALSE)),,VLOOKUP(B16,Personal!$A$2:$D$32,3,FALSE))</f>
        <v>Area Manager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 t="s">
        <v>21</v>
      </c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 t="s">
        <v>21</v>
      </c>
      <c r="F18" s="59"/>
      <c r="G18" s="59"/>
      <c r="H18" s="59"/>
      <c r="I18" s="112"/>
      <c r="J18" s="112"/>
      <c r="K18" s="112"/>
      <c r="L18" s="112"/>
      <c r="M18" s="112"/>
      <c r="N18" s="112"/>
      <c r="O18" s="112"/>
      <c r="P18" s="112"/>
      <c r="Q18" s="60"/>
      <c r="R18" s="60"/>
      <c r="S18" s="112"/>
      <c r="T18" s="112"/>
      <c r="U18" s="112"/>
      <c r="V18" s="112"/>
      <c r="W18" s="112"/>
      <c r="X18" s="112"/>
      <c r="Y18" s="112"/>
      <c r="Z18" s="112"/>
      <c r="AA18" s="59"/>
      <c r="AB18" s="59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0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112" t="s">
        <v>9</v>
      </c>
      <c r="J19" s="112" t="s">
        <v>9</v>
      </c>
      <c r="K19" s="112" t="s">
        <v>9</v>
      </c>
      <c r="L19" s="112" t="s">
        <v>9</v>
      </c>
      <c r="M19" s="112" t="s">
        <v>9</v>
      </c>
      <c r="N19" s="112" t="s">
        <v>9</v>
      </c>
      <c r="O19" s="112" t="s">
        <v>9</v>
      </c>
      <c r="P19" s="112" t="s">
        <v>9</v>
      </c>
      <c r="Q19" s="60"/>
      <c r="R19" s="60"/>
      <c r="S19" s="112" t="s">
        <v>9</v>
      </c>
      <c r="T19" s="112" t="s">
        <v>9</v>
      </c>
      <c r="U19" s="112" t="s">
        <v>9</v>
      </c>
      <c r="V19" s="112" t="s">
        <v>9</v>
      </c>
      <c r="W19" s="112" t="s">
        <v>9</v>
      </c>
      <c r="X19" s="112" t="s">
        <v>9</v>
      </c>
      <c r="Y19" s="112" t="s">
        <v>9</v>
      </c>
      <c r="Z19" s="112" t="s">
        <v>9</v>
      </c>
      <c r="AA19" s="59"/>
      <c r="AB19" s="59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1</v>
      </c>
      <c r="F20" s="23">
        <f t="shared" si="3"/>
        <v>1</v>
      </c>
      <c r="G20" s="23">
        <f t="shared" si="3"/>
        <v>1</v>
      </c>
      <c r="H20" s="23">
        <f t="shared" si="3"/>
        <v>2</v>
      </c>
      <c r="I20" s="23">
        <f t="shared" si="3"/>
        <v>3</v>
      </c>
      <c r="J20" s="23">
        <f t="shared" si="3"/>
        <v>3</v>
      </c>
      <c r="K20" s="23">
        <f t="shared" si="3"/>
        <v>4</v>
      </c>
      <c r="L20" s="23">
        <f t="shared" si="3"/>
        <v>4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3</v>
      </c>
      <c r="R20" s="23">
        <f t="shared" si="3"/>
        <v>4</v>
      </c>
      <c r="S20" s="23">
        <f t="shared" si="3"/>
        <v>4</v>
      </c>
      <c r="T20" s="23">
        <f t="shared" si="3"/>
        <v>3</v>
      </c>
      <c r="U20" s="23">
        <f t="shared" si="3"/>
        <v>5</v>
      </c>
      <c r="V20" s="23">
        <f t="shared" si="3"/>
        <v>5</v>
      </c>
      <c r="W20" s="23">
        <f t="shared" si="3"/>
        <v>5</v>
      </c>
      <c r="X20" s="23">
        <f t="shared" si="3"/>
        <v>5</v>
      </c>
      <c r="Y20" s="23">
        <f t="shared" si="3"/>
        <v>5</v>
      </c>
      <c r="Z20" s="23">
        <f t="shared" si="3"/>
        <v>5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46.5</v>
      </c>
      <c r="AI20" s="1">
        <f>SUM(AI13:AI19)</f>
        <v>8</v>
      </c>
      <c r="AJ20" s="1">
        <f t="shared" si="1"/>
        <v>259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45342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 t="s">
        <v>7</v>
      </c>
      <c r="J23" s="8" t="s">
        <v>7</v>
      </c>
      <c r="K23" s="8" t="s">
        <v>7</v>
      </c>
      <c r="L23" s="8" t="s">
        <v>7</v>
      </c>
      <c r="M23" s="8" t="s">
        <v>7</v>
      </c>
      <c r="N23" s="8" t="s">
        <v>7</v>
      </c>
      <c r="O23" s="8" t="s">
        <v>7</v>
      </c>
      <c r="P23" s="8" t="s">
        <v>7</v>
      </c>
      <c r="Q23" s="8" t="s">
        <v>7</v>
      </c>
      <c r="R23" s="8" t="s">
        <v>7</v>
      </c>
      <c r="S23" s="8" t="s">
        <v>7</v>
      </c>
      <c r="T23" s="8" t="s">
        <v>7</v>
      </c>
      <c r="U23" s="8" t="s">
        <v>7</v>
      </c>
      <c r="V23" s="8" t="s">
        <v>7</v>
      </c>
      <c r="W23" s="8" t="s">
        <v>7</v>
      </c>
      <c r="X23" s="8" t="s">
        <v>7</v>
      </c>
      <c r="Y23" s="8" t="s">
        <v>7</v>
      </c>
      <c r="Z23" s="8" t="s">
        <v>7</v>
      </c>
      <c r="AA23" s="8" t="s">
        <v>7</v>
      </c>
      <c r="AB23" s="8" t="s">
        <v>7</v>
      </c>
      <c r="AC23" s="8" t="s">
        <v>7</v>
      </c>
      <c r="AD23" s="8" t="s">
        <v>7</v>
      </c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>
        <v>1</v>
      </c>
      <c r="S24" s="8">
        <v>1</v>
      </c>
      <c r="T24" s="8">
        <v>1</v>
      </c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>
        <v>1</v>
      </c>
      <c r="AB24" s="8">
        <v>1</v>
      </c>
      <c r="AC24" s="8">
        <v>1</v>
      </c>
      <c r="AD24" s="8">
        <v>1</v>
      </c>
      <c r="AE24" s="8"/>
      <c r="AF24" s="8"/>
      <c r="AG24" s="8"/>
      <c r="AH24" s="1">
        <f t="shared" si="4"/>
        <v>6.5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>
        <v>1</v>
      </c>
      <c r="J25" s="8">
        <v>1</v>
      </c>
      <c r="K25" s="8">
        <v>1</v>
      </c>
      <c r="L25" s="8">
        <v>1</v>
      </c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>
        <v>1</v>
      </c>
      <c r="S25" s="8"/>
      <c r="T25" s="8"/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/>
      <c r="AB25" s="8"/>
      <c r="AC25" s="8"/>
      <c r="AD25" s="8"/>
      <c r="AE25" s="8"/>
      <c r="AF25" s="8"/>
      <c r="AG25" s="8"/>
      <c r="AH25" s="1">
        <f t="shared" si="4"/>
        <v>8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>
        <v>1</v>
      </c>
      <c r="T27" s="8">
        <v>1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6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>
        <v>1</v>
      </c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>
        <v>1</v>
      </c>
      <c r="R28" s="8">
        <v>1</v>
      </c>
      <c r="S28" s="8">
        <v>1</v>
      </c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1">
        <f t="shared" si="4"/>
        <v>6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/>
      <c r="J29" s="8"/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/>
      <c r="S29" s="8"/>
      <c r="T29" s="8">
        <v>1</v>
      </c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>
        <v>1</v>
      </c>
      <c r="AB29" s="8">
        <v>1</v>
      </c>
      <c r="AC29" s="8"/>
      <c r="AD29" s="8"/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>
        <v>1</v>
      </c>
      <c r="I30" s="8">
        <v>1</v>
      </c>
      <c r="J30" s="8">
        <v>1</v>
      </c>
      <c r="K30" s="8">
        <v>1</v>
      </c>
      <c r="L30" s="8">
        <v>1</v>
      </c>
      <c r="M30" s="8">
        <v>1</v>
      </c>
      <c r="N30" s="8">
        <v>1</v>
      </c>
      <c r="O30" s="8">
        <v>1</v>
      </c>
      <c r="P30" s="8">
        <v>1</v>
      </c>
      <c r="Q30" s="8">
        <v>1</v>
      </c>
      <c r="R30" s="8">
        <v>1</v>
      </c>
      <c r="S30" s="8">
        <v>1</v>
      </c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1">
        <f t="shared" si="4"/>
        <v>6</v>
      </c>
      <c r="AI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19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 t="str">
        <f t="shared" si="5"/>
        <v>X194</v>
      </c>
      <c r="C34" s="19" t="str">
        <f>IF(ISNA(VLOOKUP(B34,Personal!$A$2:$D$21,2,FALSE)),,VLOOKUP(B34,Personal!$A$2:$D$21,2,FALSE))</f>
        <v>Yeray Romero</v>
      </c>
      <c r="D34" s="19" t="str">
        <f>IF(ISNA(VLOOKUP(B34,Personal!$A$2:$D$23,3,FALSE)),,VLOOKUP(B34,Personal!$A$2:$D$32,3,FALSE))</f>
        <v>Comercial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 t="str">
        <f t="shared" si="5"/>
        <v>S78</v>
      </c>
      <c r="C35" s="19" t="str">
        <f>IF(ISNA(VLOOKUP(B35,Personal!$A$2:$D$21,2,FALSE)),,VLOOKUP(B35,Personal!$A$2:$D$21,2,FALSE))</f>
        <v>Julio Cesar Risquez</v>
      </c>
      <c r="D35" s="19" t="str">
        <f>IF(ISNA(VLOOKUP(B35,Personal!$A$2:$D$23,3,FALSE)),,VLOOKUP(B35,Personal!$A$2:$D$32,3,FALSE))</f>
        <v>Area Manager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 t="s">
        <v>21</v>
      </c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 t="s">
        <v>21</v>
      </c>
      <c r="F37" s="59"/>
      <c r="G37" s="59"/>
      <c r="H37" s="59"/>
      <c r="I37" s="112"/>
      <c r="J37" s="112"/>
      <c r="K37" s="112"/>
      <c r="L37" s="112"/>
      <c r="M37" s="112"/>
      <c r="N37" s="112"/>
      <c r="O37" s="112"/>
      <c r="P37" s="112"/>
      <c r="Q37" s="60"/>
      <c r="R37" s="60"/>
      <c r="S37" s="112"/>
      <c r="T37" s="112"/>
      <c r="U37" s="112"/>
      <c r="V37" s="112"/>
      <c r="W37" s="112"/>
      <c r="X37" s="112"/>
      <c r="Y37" s="112"/>
      <c r="Z37" s="112"/>
      <c r="AA37" s="59"/>
      <c r="AB37" s="59"/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112" t="s">
        <v>9</v>
      </c>
      <c r="J38" s="112" t="s">
        <v>9</v>
      </c>
      <c r="K38" s="112" t="s">
        <v>9</v>
      </c>
      <c r="L38" s="112" t="s">
        <v>9</v>
      </c>
      <c r="M38" s="112" t="s">
        <v>9</v>
      </c>
      <c r="N38" s="112" t="s">
        <v>9</v>
      </c>
      <c r="O38" s="112" t="s">
        <v>9</v>
      </c>
      <c r="P38" s="112" t="s">
        <v>9</v>
      </c>
      <c r="Q38" s="60"/>
      <c r="R38" s="60"/>
      <c r="S38" s="112" t="s">
        <v>9</v>
      </c>
      <c r="T38" s="112" t="s">
        <v>9</v>
      </c>
      <c r="U38" s="112" t="s">
        <v>9</v>
      </c>
      <c r="V38" s="112" t="s">
        <v>9</v>
      </c>
      <c r="W38" s="112" t="s">
        <v>9</v>
      </c>
      <c r="X38" s="112" t="s">
        <v>9</v>
      </c>
      <c r="Y38" s="112" t="s">
        <v>9</v>
      </c>
      <c r="Z38" s="112" t="s">
        <v>9</v>
      </c>
      <c r="AA38" s="59"/>
      <c r="AB38" s="59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2</v>
      </c>
      <c r="I39" s="23">
        <f t="shared" si="6"/>
        <v>3</v>
      </c>
      <c r="J39" s="23">
        <f t="shared" si="6"/>
        <v>3</v>
      </c>
      <c r="K39" s="23">
        <f t="shared" si="6"/>
        <v>4</v>
      </c>
      <c r="L39" s="23">
        <f t="shared" si="6"/>
        <v>4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4</v>
      </c>
      <c r="R39" s="23">
        <f t="shared" si="6"/>
        <v>4</v>
      </c>
      <c r="S39" s="23">
        <f t="shared" si="6"/>
        <v>4</v>
      </c>
      <c r="T39" s="23">
        <f t="shared" si="6"/>
        <v>3</v>
      </c>
      <c r="U39" s="23">
        <f t="shared" si="6"/>
        <v>4</v>
      </c>
      <c r="V39" s="23">
        <f t="shared" si="6"/>
        <v>4</v>
      </c>
      <c r="W39" s="23">
        <f t="shared" si="6"/>
        <v>5</v>
      </c>
      <c r="X39" s="23">
        <f t="shared" si="6"/>
        <v>5</v>
      </c>
      <c r="Y39" s="23">
        <f t="shared" si="6"/>
        <v>5</v>
      </c>
      <c r="Z39" s="23">
        <f t="shared" si="6"/>
        <v>5</v>
      </c>
      <c r="AA39" s="23">
        <f>SUM(AA23:AA38)</f>
        <v>4</v>
      </c>
      <c r="AB39" s="23">
        <f>SUM(AB23:AB38)</f>
        <v>4</v>
      </c>
      <c r="AC39" s="23">
        <f t="shared" si="6"/>
        <v>3</v>
      </c>
      <c r="AD39" s="23">
        <f t="shared" si="6"/>
        <v>3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44.5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45343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>
        <v>1</v>
      </c>
      <c r="I42" s="8">
        <v>1</v>
      </c>
      <c r="J42" s="8">
        <v>1</v>
      </c>
      <c r="K42" s="8">
        <v>1</v>
      </c>
      <c r="L42" s="8">
        <v>1</v>
      </c>
      <c r="M42" s="8">
        <v>1</v>
      </c>
      <c r="N42" s="8">
        <v>1</v>
      </c>
      <c r="O42" s="8">
        <v>1</v>
      </c>
      <c r="P42" s="8">
        <v>1</v>
      </c>
      <c r="Q42" s="8">
        <v>1</v>
      </c>
      <c r="R42" s="8">
        <v>1</v>
      </c>
      <c r="S42" s="8">
        <v>1</v>
      </c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6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>
        <v>1</v>
      </c>
      <c r="S43" s="8">
        <v>1</v>
      </c>
      <c r="T43" s="8">
        <v>1</v>
      </c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>
        <v>1</v>
      </c>
      <c r="AB43" s="8">
        <v>1</v>
      </c>
      <c r="AC43" s="8">
        <v>1</v>
      </c>
      <c r="AD43" s="8">
        <v>1</v>
      </c>
      <c r="AE43" s="8"/>
      <c r="AF43" s="8"/>
      <c r="AG43" s="8"/>
      <c r="AH43" s="1">
        <f t="shared" si="7"/>
        <v>6.5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 t="s">
        <v>7</v>
      </c>
      <c r="J44" s="8" t="s">
        <v>7</v>
      </c>
      <c r="K44" s="8" t="s">
        <v>7</v>
      </c>
      <c r="L44" s="8" t="s">
        <v>7</v>
      </c>
      <c r="M44" s="8" t="s">
        <v>7</v>
      </c>
      <c r="N44" s="8" t="s">
        <v>7</v>
      </c>
      <c r="O44" s="8" t="s">
        <v>7</v>
      </c>
      <c r="P44" s="8" t="s">
        <v>7</v>
      </c>
      <c r="Q44" s="8" t="s">
        <v>7</v>
      </c>
      <c r="R44" s="8" t="s">
        <v>7</v>
      </c>
      <c r="S44" s="8" t="s">
        <v>7</v>
      </c>
      <c r="T44" s="8" t="s">
        <v>7</v>
      </c>
      <c r="U44" s="8" t="s">
        <v>7</v>
      </c>
      <c r="V44" s="8" t="s">
        <v>7</v>
      </c>
      <c r="W44" s="8" t="s">
        <v>7</v>
      </c>
      <c r="X44" s="8" t="s">
        <v>7</v>
      </c>
      <c r="Y44" s="8" t="s">
        <v>7</v>
      </c>
      <c r="Z44" s="8" t="s">
        <v>7</v>
      </c>
      <c r="AA44" s="8" t="s">
        <v>7</v>
      </c>
      <c r="AB44" s="8" t="s">
        <v>7</v>
      </c>
      <c r="AC44" s="8" t="s">
        <v>7</v>
      </c>
      <c r="AD44" s="8" t="s">
        <v>7</v>
      </c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>
        <v>1</v>
      </c>
      <c r="T46" s="8">
        <v>1</v>
      </c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>
        <v>1</v>
      </c>
      <c r="AA46" s="8">
        <v>1</v>
      </c>
      <c r="AB46" s="8">
        <v>1</v>
      </c>
      <c r="AC46" s="8">
        <v>1</v>
      </c>
      <c r="AD46" s="8">
        <v>1</v>
      </c>
      <c r="AE46" s="8"/>
      <c r="AF46" s="8"/>
      <c r="AG46" s="8"/>
      <c r="AH46" s="1">
        <f t="shared" si="7"/>
        <v>6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>
        <v>1</v>
      </c>
      <c r="J47" s="8">
        <v>1</v>
      </c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>
        <v>1</v>
      </c>
      <c r="R47" s="8">
        <v>1</v>
      </c>
      <c r="S47" s="8">
        <v>1</v>
      </c>
      <c r="T47" s="8">
        <v>1</v>
      </c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1">
        <f t="shared" si="7"/>
        <v>6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/>
      <c r="J48" s="8"/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/>
      <c r="S48" s="8"/>
      <c r="T48" s="8">
        <v>1</v>
      </c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>
        <v>1</v>
      </c>
      <c r="AB48" s="8">
        <v>1</v>
      </c>
      <c r="AC48" s="8"/>
      <c r="AD48" s="8"/>
      <c r="AE48" s="8"/>
      <c r="AF48" s="8"/>
      <c r="AG48" s="8"/>
      <c r="AH48" s="1">
        <f t="shared" si="7"/>
        <v>8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>
        <v>1</v>
      </c>
      <c r="I49" s="8">
        <v>1</v>
      </c>
      <c r="J49" s="8">
        <v>1</v>
      </c>
      <c r="K49" s="8">
        <v>1</v>
      </c>
      <c r="L49" s="8">
        <v>1</v>
      </c>
      <c r="M49" s="8">
        <v>1</v>
      </c>
      <c r="N49" s="8">
        <v>1</v>
      </c>
      <c r="O49" s="8">
        <v>1</v>
      </c>
      <c r="P49" s="8">
        <v>1</v>
      </c>
      <c r="Q49" s="8">
        <v>1</v>
      </c>
      <c r="R49" s="8">
        <v>1</v>
      </c>
      <c r="S49" s="8">
        <v>1</v>
      </c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1">
        <f t="shared" si="7"/>
        <v>6</v>
      </c>
      <c r="AI49" s="1"/>
    </row>
    <row r="50" spans="1:35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19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 t="str">
        <f t="shared" si="8"/>
        <v>X194</v>
      </c>
      <c r="C53" s="19" t="str">
        <f>IF(ISNA(VLOOKUP(B53,Personal!$A$2:$D$21,2,FALSE)),,VLOOKUP(B53,Personal!$A$2:$D$21,2,FALSE))</f>
        <v>Yeray Romero</v>
      </c>
      <c r="D53" s="19" t="str">
        <f>IF(ISNA(VLOOKUP(B53,Personal!$A$2:$D$23,3,FALSE)),,VLOOKUP(B53,Personal!$A$2:$D$32,3,FALSE))</f>
        <v>Comercial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 t="str">
        <f t="shared" si="8"/>
        <v>S78</v>
      </c>
      <c r="C54" s="19" t="str">
        <f>IF(ISNA(VLOOKUP(B54,Personal!$A$2:$D$21,2,FALSE)),,VLOOKUP(B54,Personal!$A$2:$D$21,2,FALSE))</f>
        <v>Julio Cesar Risquez</v>
      </c>
      <c r="D54" s="19" t="str">
        <f>IF(ISNA(VLOOKUP(B54,Personal!$A$2:$D$23,3,FALSE)),,VLOOKUP(B54,Personal!$A$2:$D$32,3,FALSE))</f>
        <v>Area Manager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 t="s">
        <v>21</v>
      </c>
      <c r="F55" s="59"/>
      <c r="G55" s="59"/>
      <c r="H55" s="59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2</v>
      </c>
      <c r="I58" s="23">
        <f t="shared" si="9"/>
        <v>3</v>
      </c>
      <c r="J58" s="23">
        <f t="shared" si="9"/>
        <v>3</v>
      </c>
      <c r="K58" s="23">
        <f t="shared" si="9"/>
        <v>4</v>
      </c>
      <c r="L58" s="23">
        <f t="shared" si="9"/>
        <v>4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4</v>
      </c>
      <c r="R58" s="23">
        <f t="shared" si="9"/>
        <v>4</v>
      </c>
      <c r="S58" s="23">
        <f t="shared" si="9"/>
        <v>5</v>
      </c>
      <c r="T58" s="23">
        <f t="shared" si="9"/>
        <v>4</v>
      </c>
      <c r="U58" s="23">
        <f t="shared" si="9"/>
        <v>3</v>
      </c>
      <c r="V58" s="23">
        <f t="shared" si="9"/>
        <v>3</v>
      </c>
      <c r="W58" s="23">
        <f t="shared" si="9"/>
        <v>4</v>
      </c>
      <c r="X58" s="23">
        <f t="shared" si="9"/>
        <v>4</v>
      </c>
      <c r="Y58" s="23">
        <f t="shared" si="9"/>
        <v>4</v>
      </c>
      <c r="Z58" s="23">
        <f t="shared" si="9"/>
        <v>4</v>
      </c>
      <c r="AA58" s="23">
        <f t="shared" si="9"/>
        <v>4</v>
      </c>
      <c r="AB58" s="23">
        <f t="shared" si="9"/>
        <v>4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42.5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45344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>
        <v>1</v>
      </c>
      <c r="T61" s="8">
        <v>1</v>
      </c>
      <c r="U61" s="8">
        <v>1</v>
      </c>
      <c r="V61" s="8">
        <v>1</v>
      </c>
      <c r="W61" s="8">
        <v>1</v>
      </c>
      <c r="X61" s="8">
        <v>1</v>
      </c>
      <c r="Y61" s="8">
        <v>1</v>
      </c>
      <c r="Z61" s="8">
        <v>1</v>
      </c>
      <c r="AA61" s="8">
        <v>1</v>
      </c>
      <c r="AB61" s="8">
        <v>1</v>
      </c>
      <c r="AC61" s="8">
        <v>1</v>
      </c>
      <c r="AD61" s="8">
        <v>1</v>
      </c>
      <c r="AE61" s="8"/>
      <c r="AF61" s="8"/>
      <c r="AG61" s="8"/>
      <c r="AH61" s="1">
        <f t="shared" ref="AH61:AH76" si="10">SUM(E61:AG61)/2</f>
        <v>6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>
        <v>1</v>
      </c>
      <c r="S62" s="8">
        <v>1</v>
      </c>
      <c r="T62" s="8">
        <v>1</v>
      </c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>
        <v>1</v>
      </c>
      <c r="AA62" s="8">
        <v>1</v>
      </c>
      <c r="AB62" s="8">
        <v>1</v>
      </c>
      <c r="AC62" s="8">
        <v>1</v>
      </c>
      <c r="AD62" s="8">
        <v>1</v>
      </c>
      <c r="AE62" s="8"/>
      <c r="AF62" s="8"/>
      <c r="AG62" s="8"/>
      <c r="AH62" s="1">
        <f t="shared" si="10"/>
        <v>6.5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/>
      <c r="J63" s="8"/>
      <c r="K63" s="8">
        <v>1</v>
      </c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>
        <v>1</v>
      </c>
      <c r="R63" s="8">
        <v>1</v>
      </c>
      <c r="S63" s="8"/>
      <c r="T63" s="8"/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/>
      <c r="AD63" s="8"/>
      <c r="AE63" s="8"/>
      <c r="AF63" s="8"/>
      <c r="AG63" s="8"/>
      <c r="AH63" s="1">
        <f t="shared" si="10"/>
        <v>8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 t="s">
        <v>7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>
        <v>1</v>
      </c>
      <c r="I66" s="8">
        <v>1</v>
      </c>
      <c r="J66" s="8">
        <v>1</v>
      </c>
      <c r="K66" s="8">
        <v>1</v>
      </c>
      <c r="L66" s="8">
        <v>1</v>
      </c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>
        <v>1</v>
      </c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6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/>
      <c r="J67" s="8">
        <v>1</v>
      </c>
      <c r="K67" s="8">
        <v>1</v>
      </c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/>
      <c r="S67" s="8"/>
      <c r="T67" s="8">
        <v>1</v>
      </c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>
        <v>1</v>
      </c>
      <c r="AB67" s="8"/>
      <c r="AC67" s="8"/>
      <c r="AD67" s="8"/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>
        <v>1</v>
      </c>
      <c r="I68" s="8">
        <v>1</v>
      </c>
      <c r="J68" s="8">
        <v>1</v>
      </c>
      <c r="K68" s="8">
        <v>1</v>
      </c>
      <c r="L68" s="8">
        <v>1</v>
      </c>
      <c r="M68" s="8">
        <v>1</v>
      </c>
      <c r="N68" s="8">
        <v>1</v>
      </c>
      <c r="O68" s="8">
        <v>1</v>
      </c>
      <c r="P68" s="8">
        <v>1</v>
      </c>
      <c r="Q68" s="8">
        <v>1</v>
      </c>
      <c r="R68" s="8">
        <v>1</v>
      </c>
      <c r="S68" s="8">
        <v>1</v>
      </c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1">
        <f t="shared" si="10"/>
        <v>6</v>
      </c>
      <c r="AI68" s="1"/>
    </row>
    <row r="69" spans="1:35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si="11"/>
        <v>0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 t="str">
        <f t="shared" si="11"/>
        <v>X194</v>
      </c>
      <c r="C72" s="19" t="str">
        <f>IF(ISNA(VLOOKUP(B72,Personal!$A$2:$D$21,2,FALSE)),,VLOOKUP(B72,Personal!$A$2:$D$21,2,FALSE))</f>
        <v>Yeray Romero</v>
      </c>
      <c r="D72" s="19" t="str">
        <f>IF(ISNA(VLOOKUP(B72,Personal!$A$2:$D$23,3,FALSE)),,VLOOKUP(B72,Personal!$A$2:$D$32,3,FALSE))</f>
        <v>Comercial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 t="str">
        <f t="shared" si="11"/>
        <v>S78</v>
      </c>
      <c r="C73" s="19" t="str">
        <f>IF(ISNA(VLOOKUP(B73,Personal!$A$2:$D$21,2,FALSE)),,VLOOKUP(B73,Personal!$A$2:$D$21,2,FALSE))</f>
        <v>Julio Cesar Risquez</v>
      </c>
      <c r="D73" s="19" t="str">
        <f>IF(ISNA(VLOOKUP(B73,Personal!$A$2:$D$23,3,FALSE)),,VLOOKUP(B73,Personal!$A$2:$D$32,3,FALSE))</f>
        <v>Area Manager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 t="s">
        <v>21</v>
      </c>
      <c r="F74" s="59"/>
      <c r="G74" s="59"/>
      <c r="H74" s="59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2</v>
      </c>
      <c r="I77" s="23">
        <f t="shared" si="12"/>
        <v>2</v>
      </c>
      <c r="J77" s="23">
        <f t="shared" si="12"/>
        <v>3</v>
      </c>
      <c r="K77" s="23">
        <f t="shared" si="12"/>
        <v>4</v>
      </c>
      <c r="L77" s="23">
        <f t="shared" si="12"/>
        <v>4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4</v>
      </c>
      <c r="R77" s="23">
        <f t="shared" si="12"/>
        <v>4</v>
      </c>
      <c r="S77" s="23">
        <f t="shared" si="12"/>
        <v>4</v>
      </c>
      <c r="T77" s="23">
        <f t="shared" si="12"/>
        <v>3</v>
      </c>
      <c r="U77" s="23">
        <f t="shared" si="12"/>
        <v>4</v>
      </c>
      <c r="V77" s="23">
        <f t="shared" si="12"/>
        <v>4</v>
      </c>
      <c r="W77" s="23">
        <f t="shared" si="12"/>
        <v>5</v>
      </c>
      <c r="X77" s="23">
        <f t="shared" si="12"/>
        <v>5</v>
      </c>
      <c r="Y77" s="23">
        <f t="shared" si="12"/>
        <v>5</v>
      </c>
      <c r="Z77" s="23">
        <f t="shared" si="12"/>
        <v>5</v>
      </c>
      <c r="AA77" s="23">
        <f t="shared" si="12"/>
        <v>5</v>
      </c>
      <c r="AB77" s="23">
        <f t="shared" si="12"/>
        <v>4</v>
      </c>
      <c r="AC77" s="23">
        <f t="shared" si="12"/>
        <v>3</v>
      </c>
      <c r="AD77" s="23">
        <f t="shared" si="12"/>
        <v>3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44.5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45345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1</v>
      </c>
      <c r="AA80" s="8">
        <v>1</v>
      </c>
      <c r="AB80" s="8">
        <v>1</v>
      </c>
      <c r="AC80" s="8">
        <v>1</v>
      </c>
      <c r="AD80" s="8">
        <v>1</v>
      </c>
      <c r="AE80" s="8"/>
      <c r="AF80" s="8"/>
      <c r="AG80" s="8"/>
      <c r="AH80" s="1">
        <f t="shared" ref="AH80:AH95" si="13">SUM(E80:AG80)/2</f>
        <v>6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>
        <v>1</v>
      </c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</v>
      </c>
      <c r="AA81" s="8">
        <v>1</v>
      </c>
      <c r="AB81" s="8">
        <v>1</v>
      </c>
      <c r="AC81" s="8">
        <v>1</v>
      </c>
      <c r="AD81" s="8">
        <v>1</v>
      </c>
      <c r="AE81" s="8"/>
      <c r="AF81" s="8"/>
      <c r="AG81" s="8"/>
      <c r="AH81" s="1">
        <f t="shared" si="13"/>
        <v>6.5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/>
      <c r="J82" s="8"/>
      <c r="K82" s="8">
        <v>1</v>
      </c>
      <c r="L82" s="8">
        <v>1</v>
      </c>
      <c r="M82" s="8">
        <v>1</v>
      </c>
      <c r="N82" s="8">
        <v>1</v>
      </c>
      <c r="O82" s="8">
        <v>1</v>
      </c>
      <c r="P82" s="8">
        <v>1</v>
      </c>
      <c r="Q82" s="8">
        <v>1</v>
      </c>
      <c r="R82" s="8">
        <v>1</v>
      </c>
      <c r="S82" s="8"/>
      <c r="T82" s="8"/>
      <c r="U82" s="8">
        <v>1</v>
      </c>
      <c r="V82" s="8">
        <v>1</v>
      </c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/>
      <c r="AD82" s="8"/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>
        <v>1</v>
      </c>
      <c r="R84" s="8">
        <v>1</v>
      </c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6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 t="s">
        <v>7</v>
      </c>
      <c r="J85" s="8" t="s">
        <v>7</v>
      </c>
      <c r="K85" s="8" t="s">
        <v>7</v>
      </c>
      <c r="L85" s="8" t="s">
        <v>7</v>
      </c>
      <c r="M85" s="8" t="s">
        <v>7</v>
      </c>
      <c r="N85" s="8" t="s">
        <v>7</v>
      </c>
      <c r="O85" s="8" t="s">
        <v>7</v>
      </c>
      <c r="P85" s="8" t="s">
        <v>7</v>
      </c>
      <c r="Q85" s="8" t="s">
        <v>7</v>
      </c>
      <c r="R85" s="8" t="s">
        <v>7</v>
      </c>
      <c r="S85" s="8" t="s">
        <v>7</v>
      </c>
      <c r="T85" s="8" t="s">
        <v>7</v>
      </c>
      <c r="U85" s="8" t="s">
        <v>7</v>
      </c>
      <c r="V85" s="8" t="s">
        <v>7</v>
      </c>
      <c r="W85" s="8" t="s">
        <v>7</v>
      </c>
      <c r="X85" s="8" t="s">
        <v>7</v>
      </c>
      <c r="Y85" s="8" t="s">
        <v>7</v>
      </c>
      <c r="Z85" s="8" t="s">
        <v>7</v>
      </c>
      <c r="AA85" s="8" t="s">
        <v>7</v>
      </c>
      <c r="AB85" s="8" t="s">
        <v>7</v>
      </c>
      <c r="AC85" s="8" t="s">
        <v>7</v>
      </c>
      <c r="AD85" s="8" t="s">
        <v>7</v>
      </c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>
        <v>1</v>
      </c>
      <c r="K86" s="8">
        <v>1</v>
      </c>
      <c r="L86" s="8">
        <v>1</v>
      </c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/>
      <c r="S86" s="8"/>
      <c r="T86" s="8">
        <v>1</v>
      </c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/>
      <c r="AC86" s="8"/>
      <c r="AD86" s="8"/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>
        <v>1</v>
      </c>
      <c r="I87" s="8">
        <v>1</v>
      </c>
      <c r="J87" s="8">
        <v>1</v>
      </c>
      <c r="K87" s="8">
        <v>1</v>
      </c>
      <c r="L87" s="8">
        <v>1</v>
      </c>
      <c r="M87" s="8">
        <v>1</v>
      </c>
      <c r="N87" s="8">
        <v>1</v>
      </c>
      <c r="O87" s="8">
        <v>1</v>
      </c>
      <c r="P87" s="8">
        <v>1</v>
      </c>
      <c r="Q87" s="8">
        <v>1</v>
      </c>
      <c r="R87" s="8">
        <v>1</v>
      </c>
      <c r="S87" s="8">
        <v>1</v>
      </c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1">
        <f t="shared" si="13"/>
        <v>6</v>
      </c>
      <c r="AI87" s="1"/>
    </row>
    <row r="88" spans="1:35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f t="shared" si="14"/>
        <v>0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 t="str">
        <f t="shared" si="14"/>
        <v>X194</v>
      </c>
      <c r="C91" s="19" t="str">
        <f>IF(ISNA(VLOOKUP(B91,Personal!$A$2:$D$21,2,FALSE)),,VLOOKUP(B91,Personal!$A$2:$D$21,2,FALSE))</f>
        <v>Yeray Romero</v>
      </c>
      <c r="D91" s="19" t="str">
        <f>IF(ISNA(VLOOKUP(B91,Personal!$A$2:$D$23,3,FALSE)),,VLOOKUP(B91,Personal!$A$2:$D$32,3,FALSE))</f>
        <v>Comercial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 t="str">
        <f t="shared" si="14"/>
        <v>S78</v>
      </c>
      <c r="C92" s="19" t="str">
        <f>IF(ISNA(VLOOKUP(B92,Personal!$A$2:$D$21,2,FALSE)),,VLOOKUP(B92,Personal!$A$2:$D$21,2,FALSE))</f>
        <v>Julio Cesar Risquez</v>
      </c>
      <c r="D92" s="19" t="str">
        <f>IF(ISNA(VLOOKUP(B92,Personal!$A$2:$D$23,3,FALSE)),,VLOOKUP(B92,Personal!$A$2:$D$32,3,FALSE))</f>
        <v>Area Manager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 t="s">
        <v>21</v>
      </c>
      <c r="F93" s="59"/>
      <c r="G93" s="59"/>
      <c r="H93" s="59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2</v>
      </c>
      <c r="I96" s="23">
        <f t="shared" si="15"/>
        <v>2</v>
      </c>
      <c r="J96" s="23">
        <f t="shared" si="15"/>
        <v>3</v>
      </c>
      <c r="K96" s="23">
        <f t="shared" si="15"/>
        <v>4</v>
      </c>
      <c r="L96" s="23">
        <f t="shared" si="15"/>
        <v>4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4</v>
      </c>
      <c r="R96" s="23">
        <f t="shared" si="15"/>
        <v>4</v>
      </c>
      <c r="S96" s="23">
        <f t="shared" si="15"/>
        <v>3</v>
      </c>
      <c r="T96" s="23">
        <f t="shared" si="15"/>
        <v>3</v>
      </c>
      <c r="U96" s="23">
        <f t="shared" si="15"/>
        <v>4</v>
      </c>
      <c r="V96" s="23">
        <f t="shared" si="15"/>
        <v>4</v>
      </c>
      <c r="W96" s="23">
        <f t="shared" si="15"/>
        <v>5</v>
      </c>
      <c r="X96" s="23">
        <f t="shared" si="15"/>
        <v>5</v>
      </c>
      <c r="Y96" s="23">
        <f t="shared" si="15"/>
        <v>5</v>
      </c>
      <c r="Z96" s="23">
        <f t="shared" si="15"/>
        <v>5</v>
      </c>
      <c r="AA96" s="23">
        <f t="shared" si="15"/>
        <v>5</v>
      </c>
      <c r="AB96" s="23">
        <f t="shared" si="15"/>
        <v>4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44.5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45346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>
        <v>1</v>
      </c>
      <c r="I99" s="8">
        <v>1</v>
      </c>
      <c r="J99" s="8">
        <v>1</v>
      </c>
      <c r="K99" s="8">
        <v>1</v>
      </c>
      <c r="L99" s="8">
        <v>1</v>
      </c>
      <c r="M99" s="8">
        <v>1</v>
      </c>
      <c r="N99" s="8">
        <v>1</v>
      </c>
      <c r="O99" s="8">
        <v>1</v>
      </c>
      <c r="P99" s="8">
        <v>1</v>
      </c>
      <c r="Q99" s="8">
        <v>1</v>
      </c>
      <c r="R99" s="8">
        <v>1</v>
      </c>
      <c r="S99" s="8">
        <v>1</v>
      </c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6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>
        <v>1</v>
      </c>
      <c r="S100" s="8">
        <v>1</v>
      </c>
      <c r="T100" s="8">
        <v>1</v>
      </c>
      <c r="U100" s="8">
        <v>1</v>
      </c>
      <c r="V100" s="8">
        <v>1</v>
      </c>
      <c r="W100" s="8">
        <v>1</v>
      </c>
      <c r="X100" s="8">
        <v>1</v>
      </c>
      <c r="Y100" s="8">
        <v>1</v>
      </c>
      <c r="Z100" s="8">
        <v>1</v>
      </c>
      <c r="AA100" s="8">
        <v>1</v>
      </c>
      <c r="AB100" s="8">
        <v>1</v>
      </c>
      <c r="AC100" s="8">
        <v>1</v>
      </c>
      <c r="AD100" s="8">
        <v>1</v>
      </c>
      <c r="AE100" s="8"/>
      <c r="AF100" s="8"/>
      <c r="AG100" s="8"/>
      <c r="AH100" s="1">
        <f t="shared" si="16"/>
        <v>6.5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/>
      <c r="J101" s="8"/>
      <c r="K101" s="8"/>
      <c r="L101" s="8"/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/>
      <c r="T101" s="8"/>
      <c r="U101" s="8">
        <v>1</v>
      </c>
      <c r="V101" s="8">
        <v>1</v>
      </c>
      <c r="W101" s="8">
        <v>1</v>
      </c>
      <c r="X101" s="8">
        <v>1</v>
      </c>
      <c r="Y101" s="8">
        <v>1</v>
      </c>
      <c r="Z101" s="8">
        <v>1</v>
      </c>
      <c r="AA101" s="8">
        <v>1</v>
      </c>
      <c r="AB101" s="8">
        <v>1</v>
      </c>
      <c r="AC101" s="8">
        <v>1</v>
      </c>
      <c r="AD101" s="8">
        <v>1</v>
      </c>
      <c r="AE101" s="8"/>
      <c r="AF101" s="8"/>
      <c r="AG101" s="8"/>
      <c r="AH101" s="1">
        <f t="shared" si="16"/>
        <v>8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/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>
        <v>1</v>
      </c>
      <c r="Q102" s="8">
        <v>1</v>
      </c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4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>
        <v>1</v>
      </c>
      <c r="T103" s="8">
        <v>1</v>
      </c>
      <c r="U103" s="8">
        <v>1</v>
      </c>
      <c r="V103" s="8">
        <v>1</v>
      </c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 t="shared" si="16"/>
        <v>6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>
        <v>1</v>
      </c>
      <c r="J104" s="8">
        <v>1</v>
      </c>
      <c r="K104" s="8">
        <v>1</v>
      </c>
      <c r="L104" s="8">
        <v>1</v>
      </c>
      <c r="M104" s="8">
        <v>1</v>
      </c>
      <c r="N104" s="8">
        <v>1</v>
      </c>
      <c r="O104" s="8">
        <v>1</v>
      </c>
      <c r="P104" s="8">
        <v>1</v>
      </c>
      <c r="Q104" s="8">
        <v>1</v>
      </c>
      <c r="R104" s="8">
        <v>1</v>
      </c>
      <c r="S104" s="8">
        <v>1</v>
      </c>
      <c r="T104" s="8">
        <v>1</v>
      </c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6"/>
        <v>6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 t="s">
        <v>7</v>
      </c>
      <c r="J105" s="8" t="s">
        <v>7</v>
      </c>
      <c r="K105" s="8" t="s">
        <v>7</v>
      </c>
      <c r="L105" s="8" t="s">
        <v>7</v>
      </c>
      <c r="M105" s="8" t="s">
        <v>7</v>
      </c>
      <c r="N105" s="8" t="s">
        <v>7</v>
      </c>
      <c r="O105" s="8" t="s">
        <v>7</v>
      </c>
      <c r="P105" s="8" t="s">
        <v>7</v>
      </c>
      <c r="Q105" s="8" t="s">
        <v>7</v>
      </c>
      <c r="R105" s="8" t="s">
        <v>7</v>
      </c>
      <c r="S105" s="8" t="s">
        <v>7</v>
      </c>
      <c r="T105" s="8" t="s">
        <v>7</v>
      </c>
      <c r="U105" s="8" t="s">
        <v>7</v>
      </c>
      <c r="V105" s="8" t="s">
        <v>7</v>
      </c>
      <c r="W105" s="8" t="s">
        <v>7</v>
      </c>
      <c r="X105" s="8" t="s">
        <v>7</v>
      </c>
      <c r="Y105" s="8" t="s">
        <v>7</v>
      </c>
      <c r="Z105" s="8" t="s">
        <v>7</v>
      </c>
      <c r="AA105" s="8" t="s">
        <v>7</v>
      </c>
      <c r="AB105" s="8" t="s">
        <v>7</v>
      </c>
      <c r="AC105" s="8" t="s">
        <v>7</v>
      </c>
      <c r="AD105" s="8" t="s">
        <v>7</v>
      </c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 t="s">
        <v>7</v>
      </c>
      <c r="J106" s="8" t="s">
        <v>7</v>
      </c>
      <c r="K106" s="8" t="s">
        <v>7</v>
      </c>
      <c r="L106" s="8" t="s">
        <v>7</v>
      </c>
      <c r="M106" s="8" t="s">
        <v>7</v>
      </c>
      <c r="N106" s="8" t="s">
        <v>7</v>
      </c>
      <c r="O106" s="8" t="s">
        <v>7</v>
      </c>
      <c r="P106" s="8" t="s">
        <v>7</v>
      </c>
      <c r="Q106" s="8" t="s">
        <v>7</v>
      </c>
      <c r="R106" s="8" t="s">
        <v>7</v>
      </c>
      <c r="S106" s="8" t="s">
        <v>7</v>
      </c>
      <c r="T106" s="8" t="s">
        <v>7</v>
      </c>
      <c r="U106" s="8" t="s">
        <v>7</v>
      </c>
      <c r="V106" s="8" t="s">
        <v>7</v>
      </c>
      <c r="W106" s="8" t="s">
        <v>7</v>
      </c>
      <c r="X106" s="8" t="s">
        <v>7</v>
      </c>
      <c r="Y106" s="8" t="s">
        <v>7</v>
      </c>
      <c r="Z106" s="8" t="s">
        <v>7</v>
      </c>
      <c r="AA106" s="8" t="s">
        <v>7</v>
      </c>
      <c r="AB106" s="8" t="s">
        <v>7</v>
      </c>
      <c r="AC106" s="8" t="s">
        <v>7</v>
      </c>
      <c r="AD106" s="8" t="s">
        <v>7</v>
      </c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 t="str">
        <f t="shared" si="17"/>
        <v>X194</v>
      </c>
      <c r="C110" s="19" t="str">
        <f>IF(ISNA(VLOOKUP(B110,Personal!$A$2:$D$21,2,FALSE)),,VLOOKUP(B110,Personal!$A$2:$D$21,2,FALSE))</f>
        <v>Yeray Romero</v>
      </c>
      <c r="D110" s="19" t="str">
        <f>IF(ISNA(VLOOKUP(B110,Personal!$A$2:$D$23,3,FALSE)),,VLOOKUP(B110,Personal!$A$2:$D$32,3,FALSE))</f>
        <v>Comercial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 t="str">
        <f t="shared" si="17"/>
        <v>S78</v>
      </c>
      <c r="C111" s="19" t="str">
        <f>IF(ISNA(VLOOKUP(B111,Personal!$A$2:$D$21,2,FALSE)),,VLOOKUP(B111,Personal!$A$2:$D$21,2,FALSE))</f>
        <v>Julio Cesar Risquez</v>
      </c>
      <c r="D111" s="19" t="str">
        <f>IF(ISNA(VLOOKUP(B111,Personal!$A$2:$D$23,3,FALSE)),,VLOOKUP(B111,Personal!$A$2:$D$32,3,FALSE))</f>
        <v>Area Manager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3</v>
      </c>
      <c r="K115" s="23">
        <f t="shared" si="18"/>
        <v>3</v>
      </c>
      <c r="L115" s="23">
        <f t="shared" si="18"/>
        <v>3</v>
      </c>
      <c r="M115" s="23">
        <f t="shared" si="18"/>
        <v>4</v>
      </c>
      <c r="N115" s="23">
        <f t="shared" si="18"/>
        <v>4</v>
      </c>
      <c r="O115" s="23">
        <f t="shared" si="18"/>
        <v>4</v>
      </c>
      <c r="P115" s="23">
        <f t="shared" si="18"/>
        <v>4</v>
      </c>
      <c r="Q115" s="23">
        <f t="shared" si="18"/>
        <v>4</v>
      </c>
      <c r="R115" s="23">
        <f t="shared" si="18"/>
        <v>4</v>
      </c>
      <c r="S115" s="23">
        <f t="shared" si="18"/>
        <v>4</v>
      </c>
      <c r="T115" s="23">
        <f t="shared" si="18"/>
        <v>3</v>
      </c>
      <c r="U115" s="23">
        <f t="shared" si="18"/>
        <v>3</v>
      </c>
      <c r="V115" s="23">
        <f t="shared" si="18"/>
        <v>3</v>
      </c>
      <c r="W115" s="23">
        <f t="shared" si="18"/>
        <v>3</v>
      </c>
      <c r="X115" s="23">
        <f t="shared" si="18"/>
        <v>3</v>
      </c>
      <c r="Y115" s="23">
        <f t="shared" si="18"/>
        <v>3</v>
      </c>
      <c r="Z115" s="23">
        <f t="shared" si="18"/>
        <v>3</v>
      </c>
      <c r="AA115" s="23">
        <f t="shared" si="18"/>
        <v>3</v>
      </c>
      <c r="AB115" s="23">
        <f t="shared" si="18"/>
        <v>3</v>
      </c>
      <c r="AC115" s="23">
        <f t="shared" si="18"/>
        <v>3</v>
      </c>
      <c r="AD115" s="23">
        <f t="shared" si="18"/>
        <v>3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36.5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45347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 t="str">
        <f t="shared" si="20"/>
        <v>X194</v>
      </c>
      <c r="C129" s="19" t="str">
        <f>IF(ISNA(VLOOKUP(B129,Personal!$A$2:$D$21,2,FALSE)),,VLOOKUP(B129,Personal!$A$2:$D$21,2,FALSE))</f>
        <v>Yeray Romero</v>
      </c>
      <c r="D129" s="19" t="str">
        <f>IF(ISNA(VLOOKUP(B129,Personal!$A$2:$D$23,3,FALSE)),,VLOOKUP(B129,Personal!$A$2:$D$32,3,FALSE))</f>
        <v>Comercial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 t="str">
        <f t="shared" si="20"/>
        <v>S78</v>
      </c>
      <c r="C130" s="19" t="str">
        <f>IF(ISNA(VLOOKUP(B130,Personal!$A$2:$D$21,2,FALSE)),,VLOOKUP(B130,Personal!$A$2:$D$21,2,FALSE))</f>
        <v>Julio Cesar Risquez</v>
      </c>
      <c r="D130" s="19" t="str">
        <f>IF(ISNA(VLOOKUP(B130,Personal!$A$2:$D$23,3,FALSE)),,VLOOKUP(B130,Personal!$A$2:$D$32,3,FALSE))</f>
        <v>Area Manager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3KKbduq1BGjpPQvfLRxT8bH8PS9tvSqx75CWNcVrcywr1ZZuTzNlshM+w++eXMaFCRNfZ6POszcDZWnI1l5r3Q==" saltValue="wVnJKI9ujOMQs1PIS9vhPw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8:F8 S8:AG8 R24:AD24 R43:AD43 R62:AD62 R81:AD81 R100:AD100 E9:AG16 E4:AG7 I23:AD23 AC17:AG19 E17:H19 J17:AB17 AC36:AD38 E36:H38 J36:AB36" name="Rango2_3_1"/>
    <protectedRange algorithmName="SHA-512" hashValue="G5FAzGJX5ML8jdfkYHQa+XaFR9QNG29PKoYkCgHl9WmXxPVaBd5PCzjSk5Uim+XS6Movcs1vrN10mr+qn1crdA==" saltValue="5PigA186qshsPexNZFi/+w==" spinCount="100000" sqref="E23:H23 E24:Q24 AE23:AG24 E25:AG35 AE36:AG38" name="Rango2_3_2"/>
    <protectedRange algorithmName="SHA-512" hashValue="G5FAzGJX5ML8jdfkYHQa+XaFR9QNG29PKoYkCgHl9WmXxPVaBd5PCzjSk5Uim+XS6Movcs1vrN10mr+qn1crdA==" saltValue="5PigA186qshsPexNZFi/+w==" spinCount="100000" sqref="E43:Q43 AE43:AG43 E42:AG42 AC55:AG57 E44:AG54 AC74:AE76 AC93:AE95" name="Rango2_3_3"/>
    <protectedRange algorithmName="SHA-512" hashValue="G5FAzGJX5ML8jdfkYHQa+XaFR9QNG29PKoYkCgHl9WmXxPVaBd5PCzjSk5Uim+XS6Movcs1vrN10mr+qn1crdA==" saltValue="5PigA186qshsPexNZFi/+w==" spinCount="100000" sqref="E62:Q62 AE62:AG62 E61:AG61 I85:AD85 E63:AG73 AF74:AG76" name="Rango2_3_4"/>
    <protectedRange algorithmName="SHA-512" hashValue="G5FAzGJX5ML8jdfkYHQa+XaFR9QNG29PKoYkCgHl9WmXxPVaBd5PCzjSk5Uim+XS6Movcs1vrN10mr+qn1crdA==" saltValue="5PigA186qshsPexNZFi/+w==" spinCount="100000" sqref="E100:Q100 AE100:AG100 E107:AG114 E105:H106 AE105:AG106 E99:AG99 E101:AG104" name="Rango2_3_6"/>
    <protectedRange algorithmName="SHA-512" hashValue="G5FAzGJX5ML8jdfkYHQa+XaFR9QNG29PKoYkCgHl9WmXxPVaBd5PCzjSk5Uim+XS6Movcs1vrN10mr+qn1crdA==" saltValue="5PigA186qshsPexNZFi/+w==" spinCount="100000" sqref="E118:AG133" name="Rango2_3_8"/>
    <protectedRange algorithmName="SHA-512" hashValue="G5FAzGJX5ML8jdfkYHQa+XaFR9QNG29PKoYkCgHl9WmXxPVaBd5PCzjSk5Uim+XS6Movcs1vrN10mr+qn1crdA==" saltValue="5PigA186qshsPexNZFi/+w==" spinCount="100000" sqref="G8:R8" name="Rango2_3_5_2"/>
    <protectedRange algorithmName="SHA-512" hashValue="G5FAzGJX5ML8jdfkYHQa+XaFR9QNG29PKoYkCgHl9WmXxPVaBd5PCzjSk5Uim+XS6Movcs1vrN10mr+qn1crdA==" saltValue="5PigA186qshsPexNZFi/+w==" spinCount="100000" sqref="G84:R84 H87:S87" name="Rango2_3_5_2_1"/>
    <protectedRange algorithmName="SHA-512" hashValue="G5FAzGJX5ML8jdfkYHQa+XaFR9QNG29PKoYkCgHl9WmXxPVaBd5PCzjSk5Uim+XS6Movcs1vrN10mr+qn1crdA==" saltValue="5PigA186qshsPexNZFi/+w==" spinCount="100000" sqref="I105:AD106" name="Rango2_3_5_3"/>
    <protectedRange algorithmName="SHA-512" hashValue="G5FAzGJX5ML8jdfkYHQa+XaFR9QNG29PKoYkCgHl9WmXxPVaBd5PCzjSk5Uim+XS6Movcs1vrN10mr+qn1crdA==" saltValue="5PigA186qshsPexNZFi/+w==" spinCount="100000" sqref="I18:AB19 I17 I37:AB38 I36" name="Rango2_3_1_1"/>
    <protectedRange algorithmName="SHA-512" hashValue="G5FAzGJX5ML8jdfkYHQa+XaFR9QNG29PKoYkCgHl9WmXxPVaBd5PCzjSk5Uim+XS6Movcs1vrN10mr+qn1crdA==" saltValue="5PigA186qshsPexNZFi/+w==" spinCount="100000" sqref="E55:H57 E74:H76 E93:H95" name="Rango2_3_5_1"/>
    <protectedRange algorithmName="SHA-512" hashValue="G5FAzGJX5ML8jdfkYHQa+XaFR9QNG29PKoYkCgHl9WmXxPVaBd5PCzjSk5Uim+XS6Movcs1vrN10mr+qn1crdA==" saltValue="5PigA186qshsPexNZFi/+w==" spinCount="100000" sqref="I55:AB57 I74:AB76 I93:AB95" name="Rango2_2_3_4_1"/>
  </protectedRanges>
  <conditionalFormatting sqref="E20:AG20 E39:AG39 E58:AG58 E77:AG77 E96:AG96 E115:AG115 E134:AG134">
    <cfRule type="colorScale" priority="906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H17 I13:AG16 AC17:AG17">
    <cfRule type="expression" dxfId="19579" priority="693">
      <formula>$C$21="F"</formula>
    </cfRule>
  </conditionalFormatting>
  <conditionalFormatting sqref="E13:AG16 AC17:AG19 E17:H19">
    <cfRule type="expression" dxfId="19578" priority="695">
      <formula>$C$2="F"</formula>
    </cfRule>
  </conditionalFormatting>
  <conditionalFormatting sqref="E13:AG16 AC17:AG19 E17:H19">
    <cfRule type="expression" dxfId="19577" priority="696">
      <formula>$D13="Facturacion"</formula>
    </cfRule>
  </conditionalFormatting>
  <conditionalFormatting sqref="E13:AG16 AC17:AG19 E17:H19">
    <cfRule type="expression" dxfId="19576" priority="697">
      <formula>$D13="Specialist"</formula>
    </cfRule>
  </conditionalFormatting>
  <conditionalFormatting sqref="E13:AG16 AC17:AG19 E17:H19">
    <cfRule type="cellIs" dxfId="19575" priority="698" operator="equal">
      <formula>1</formula>
    </cfRule>
  </conditionalFormatting>
  <conditionalFormatting sqref="E13:AG16 AC17:AG19 E17:H19">
    <cfRule type="expression" dxfId="19574" priority="699">
      <formula>$D13="SSMM"</formula>
    </cfRule>
  </conditionalFormatting>
  <conditionalFormatting sqref="E13:AG16 AC17:AG19 E17:H19">
    <cfRule type="cellIs" dxfId="19573" priority="700" operator="equal">
      <formula>"F"</formula>
    </cfRule>
  </conditionalFormatting>
  <conditionalFormatting sqref="E8:F8 S8:AG8 E9:AG12 E4:AG7">
    <cfRule type="expression" dxfId="19572" priority="684">
      <formula>$C$2="F"</formula>
    </cfRule>
  </conditionalFormatting>
  <conditionalFormatting sqref="E8:F8 S8:AG8 E9:AG12 E4:AG7">
    <cfRule type="expression" dxfId="19571" priority="685">
      <formula>$D4="Facturacion"</formula>
    </cfRule>
  </conditionalFormatting>
  <conditionalFormatting sqref="E8:F8 S8:AG8 E9:AG12 E4:AG7">
    <cfRule type="expression" dxfId="19570" priority="686">
      <formula>$D4="Specialist"</formula>
    </cfRule>
  </conditionalFormatting>
  <conditionalFormatting sqref="E8:F8 S8:AG8 E9:AG12 E4:AG7">
    <cfRule type="cellIs" dxfId="19569" priority="687" operator="equal">
      <formula>1</formula>
    </cfRule>
  </conditionalFormatting>
  <conditionalFormatting sqref="E8:F8 S8:AG8 E9:AG12 E4:AG7">
    <cfRule type="expression" dxfId="19568" priority="688">
      <formula>$D4="SSMM"</formula>
    </cfRule>
  </conditionalFormatting>
  <conditionalFormatting sqref="E8:F8 S8:AG8 E9:AG12 E4:AG7">
    <cfRule type="cellIs" dxfId="19567" priority="689" operator="equal">
      <formula>"F"</formula>
    </cfRule>
  </conditionalFormatting>
  <conditionalFormatting sqref="E32:AG35 AE36:AG36">
    <cfRule type="expression" dxfId="19566" priority="675">
      <formula>$C$21="F"</formula>
    </cfRule>
  </conditionalFormatting>
  <conditionalFormatting sqref="E32:AG35 AE36:AG38">
    <cfRule type="expression" dxfId="19565" priority="677">
      <formula>$C$2="F"</formula>
    </cfRule>
  </conditionalFormatting>
  <conditionalFormatting sqref="E32:AG35 AE36:AG38">
    <cfRule type="expression" dxfId="19564" priority="678">
      <formula>$D32="Facturacion"</formula>
    </cfRule>
  </conditionalFormatting>
  <conditionalFormatting sqref="E32:AG35 AE36:AG38">
    <cfRule type="expression" dxfId="19563" priority="679">
      <formula>$D32="Specialist"</formula>
    </cfRule>
  </conditionalFormatting>
  <conditionalFormatting sqref="E32:AG35 AE36:AG38">
    <cfRule type="cellIs" dxfId="19562" priority="680" operator="equal">
      <formula>1</formula>
    </cfRule>
  </conditionalFormatting>
  <conditionalFormatting sqref="E32:AG35 AE36:AG38">
    <cfRule type="expression" dxfId="19561" priority="681">
      <formula>$D32="SSMM"</formula>
    </cfRule>
  </conditionalFormatting>
  <conditionalFormatting sqref="E32:AG35 AE36:AG38">
    <cfRule type="cellIs" dxfId="19560" priority="682" operator="equal">
      <formula>"F"</formula>
    </cfRule>
  </conditionalFormatting>
  <conditionalFormatting sqref="E23:H23 E24:Q24 AE23:AG24 E25:AG31">
    <cfRule type="expression" dxfId="19559" priority="666">
      <formula>$C$2="F"</formula>
    </cfRule>
  </conditionalFormatting>
  <conditionalFormatting sqref="E23:H23 E24:Q24 AE23:AG24 E25:AG31">
    <cfRule type="expression" dxfId="19558" priority="667">
      <formula>$D23="Facturacion"</formula>
    </cfRule>
  </conditionalFormatting>
  <conditionalFormatting sqref="E23:H23 E24:Q24 AE23:AG24 E25:AG31">
    <cfRule type="expression" dxfId="19557" priority="668">
      <formula>$D23="Specialist"</formula>
    </cfRule>
  </conditionalFormatting>
  <conditionalFormatting sqref="E23:H23 E24:Q24 AE23:AG24 E25:AG31">
    <cfRule type="cellIs" dxfId="19556" priority="669" operator="equal">
      <formula>1</formula>
    </cfRule>
  </conditionalFormatting>
  <conditionalFormatting sqref="E23:H23 E24:Q24 AE23:AG24 E25:AG31">
    <cfRule type="expression" dxfId="19555" priority="670">
      <formula>$D23="SSMM"</formula>
    </cfRule>
  </conditionalFormatting>
  <conditionalFormatting sqref="E23:H23 E24:Q24 AE23:AG24 E25:AG31">
    <cfRule type="cellIs" dxfId="19554" priority="671" operator="equal">
      <formula>"F"</formula>
    </cfRule>
  </conditionalFormatting>
  <conditionalFormatting sqref="E51:AG54 AC55:AG55">
    <cfRule type="expression" dxfId="19553" priority="657">
      <formula>$C$21="F"</formula>
    </cfRule>
  </conditionalFormatting>
  <conditionalFormatting sqref="E51:AG54 AC55:AG57">
    <cfRule type="expression" dxfId="19552" priority="659">
      <formula>$C$2="F"</formula>
    </cfRule>
  </conditionalFormatting>
  <conditionalFormatting sqref="E51:AG54 AC55:AG57">
    <cfRule type="expression" dxfId="19551" priority="660">
      <formula>$D51="Facturacion"</formula>
    </cfRule>
  </conditionalFormatting>
  <conditionalFormatting sqref="E51:AG54 AC55:AG57">
    <cfRule type="expression" dxfId="19550" priority="661">
      <formula>$D51="Specialist"</formula>
    </cfRule>
  </conditionalFormatting>
  <conditionalFormatting sqref="E51:AG54 AC55:AG57">
    <cfRule type="cellIs" dxfId="19549" priority="662" operator="equal">
      <formula>1</formula>
    </cfRule>
  </conditionalFormatting>
  <conditionalFormatting sqref="E51:AG54 AC55:AG57">
    <cfRule type="expression" dxfId="19548" priority="663">
      <formula>$D51="SSMM"</formula>
    </cfRule>
  </conditionalFormatting>
  <conditionalFormatting sqref="E51:AG54 AC55:AG57">
    <cfRule type="cellIs" dxfId="19547" priority="664" operator="equal">
      <formula>"F"</formula>
    </cfRule>
  </conditionalFormatting>
  <conditionalFormatting sqref="E43:Q43 AE43:AG43 E42:AG42 E44:AG50">
    <cfRule type="expression" dxfId="19546" priority="648">
      <formula>$C$2="F"</formula>
    </cfRule>
  </conditionalFormatting>
  <conditionalFormatting sqref="E43:Q43 AE43:AG43 E42:AG42 E44:AG50">
    <cfRule type="expression" dxfId="19545" priority="649">
      <formula>$D42="Facturacion"</formula>
    </cfRule>
  </conditionalFormatting>
  <conditionalFormatting sqref="E43:Q43 AE43:AG43 E42:AG42 E44:AG50">
    <cfRule type="expression" dxfId="19544" priority="650">
      <formula>$D42="Specialist"</formula>
    </cfRule>
  </conditionalFormatting>
  <conditionalFormatting sqref="E43:Q43 AE43:AG43 E42:AG42 E44:AG50">
    <cfRule type="cellIs" dxfId="19543" priority="651" operator="equal">
      <formula>1</formula>
    </cfRule>
  </conditionalFormatting>
  <conditionalFormatting sqref="E43:Q43 AE43:AG43 E42:AG42 E44:AG50">
    <cfRule type="expression" dxfId="19542" priority="652">
      <formula>$D42="SSMM"</formula>
    </cfRule>
  </conditionalFormatting>
  <conditionalFormatting sqref="E43:Q43 AE43:AG43 E42:AG42 E44:AG50">
    <cfRule type="cellIs" dxfId="19541" priority="653" operator="equal">
      <formula>"F"</formula>
    </cfRule>
  </conditionalFormatting>
  <conditionalFormatting sqref="E70:AG73 AF74:AG74">
    <cfRule type="expression" dxfId="19540" priority="639">
      <formula>$C$21="F"</formula>
    </cfRule>
  </conditionalFormatting>
  <conditionalFormatting sqref="E70:AG73 AF74:AG76">
    <cfRule type="expression" dxfId="19539" priority="641">
      <formula>$C$2="F"</formula>
    </cfRule>
  </conditionalFormatting>
  <conditionalFormatting sqref="E70:AG73 AF74:AG76">
    <cfRule type="expression" dxfId="19538" priority="642">
      <formula>$D70="Facturacion"</formula>
    </cfRule>
  </conditionalFormatting>
  <conditionalFormatting sqref="E70:AG73 AF74:AG76">
    <cfRule type="expression" dxfId="19537" priority="643">
      <formula>$D70="Specialist"</formula>
    </cfRule>
  </conditionalFormatting>
  <conditionalFormatting sqref="E70:AG73 AF74:AG76">
    <cfRule type="cellIs" dxfId="19536" priority="644" operator="equal">
      <formula>1</formula>
    </cfRule>
  </conditionalFormatting>
  <conditionalFormatting sqref="E70:AG73 AF74:AG76">
    <cfRule type="expression" dxfId="19535" priority="645">
      <formula>$D70="SSMM"</formula>
    </cfRule>
  </conditionalFormatting>
  <conditionalFormatting sqref="E70:AG73 AF74:AG76">
    <cfRule type="cellIs" dxfId="19534" priority="646" operator="equal">
      <formula>"F"</formula>
    </cfRule>
  </conditionalFormatting>
  <conditionalFormatting sqref="E62:Q62 AE62:AG62 E61:AG61 E63:AG69">
    <cfRule type="expression" dxfId="19533" priority="630">
      <formula>$C$2="F"</formula>
    </cfRule>
  </conditionalFormatting>
  <conditionalFormatting sqref="E62:Q62 AE62:AG62 E61:AG61 E63:AG69">
    <cfRule type="expression" dxfId="19532" priority="631">
      <formula>$D61="Facturacion"</formula>
    </cfRule>
  </conditionalFormatting>
  <conditionalFormatting sqref="E62:Q62 AE62:AG62 E61:AG61 E63:AG69">
    <cfRule type="expression" dxfId="19531" priority="632">
      <formula>$D61="Specialist"</formula>
    </cfRule>
  </conditionalFormatting>
  <conditionalFormatting sqref="E62:Q62 AE62:AG62 E61:AG61 E63:AG69">
    <cfRule type="cellIs" dxfId="19530" priority="633" operator="equal">
      <formula>1</formula>
    </cfRule>
  </conditionalFormatting>
  <conditionalFormatting sqref="E62:Q62 AE62:AG62 E61:AG61 E63:AG69">
    <cfRule type="expression" dxfId="19529" priority="634">
      <formula>$D61="SSMM"</formula>
    </cfRule>
  </conditionalFormatting>
  <conditionalFormatting sqref="E62:Q62 AE62:AG62 E61:AG61 E63:AG69">
    <cfRule type="cellIs" dxfId="19528" priority="635" operator="equal">
      <formula>"F"</formula>
    </cfRule>
  </conditionalFormatting>
  <conditionalFormatting sqref="E89:AG92 AF93:AG93">
    <cfRule type="expression" dxfId="19527" priority="621">
      <formula>$C$21="F"</formula>
    </cfRule>
  </conditionalFormatting>
  <conditionalFormatting sqref="E89:AG92 AF93:AG95">
    <cfRule type="expression" dxfId="19526" priority="623">
      <formula>$C$2="F"</formula>
    </cfRule>
  </conditionalFormatting>
  <conditionalFormatting sqref="E89:AG92 AF93:AG95">
    <cfRule type="expression" dxfId="19525" priority="624">
      <formula>$D89="Facturacion"</formula>
    </cfRule>
  </conditionalFormatting>
  <conditionalFormatting sqref="E89:AG92 AF93:AG95">
    <cfRule type="expression" dxfId="19524" priority="625">
      <formula>$D89="Specialist"</formula>
    </cfRule>
  </conditionalFormatting>
  <conditionalFormatting sqref="E89:AG92 AF93:AG95">
    <cfRule type="cellIs" dxfId="19523" priority="626" operator="equal">
      <formula>1</formula>
    </cfRule>
  </conditionalFormatting>
  <conditionalFormatting sqref="E89:AG92 AF93:AG95">
    <cfRule type="expression" dxfId="19522" priority="627">
      <formula>$D89="SSMM"</formula>
    </cfRule>
  </conditionalFormatting>
  <conditionalFormatting sqref="E89:AG92 AF93:AG95">
    <cfRule type="cellIs" dxfId="19521" priority="628" operator="equal">
      <formula>"F"</formula>
    </cfRule>
  </conditionalFormatting>
  <conditionalFormatting sqref="E84:F84 S84:AG84 E81:Q81 AE81:AG81 E80:AG80 E85:H85 AE85:AG85 E82:AG83 E88:AG88 E87:G87 T87:AG87 E86:AG86">
    <cfRule type="expression" dxfId="19520" priority="612">
      <formula>$C$2="F"</formula>
    </cfRule>
  </conditionalFormatting>
  <conditionalFormatting sqref="E84:F84 S84:AG84 E81:Q81 AE81:AG81 E80:AG80 E85:H85 AE85:AG85 E82:AG83 E88:AG88 E87:G87 T87:AG87 E86:AG86">
    <cfRule type="expression" dxfId="19519" priority="613">
      <formula>$D80="Facturacion"</formula>
    </cfRule>
  </conditionalFormatting>
  <conditionalFormatting sqref="E84:F84 S84:AG84 E81:Q81 AE81:AG81 E80:AG80 E85:H85 AE85:AG85 E82:AG83 E88:AG88 E87:G87 T87:AG87 E86:AG86">
    <cfRule type="expression" dxfId="19518" priority="614">
      <formula>$D80="Specialist"</formula>
    </cfRule>
  </conditionalFormatting>
  <conditionalFormatting sqref="E84:F84 S84:AG84 E81:Q81 AE81:AG81 E80:AG80 E85:H85 AE85:AG85 E82:AG83 E88:AG88 E87:G87 T87:AG87 E86:AG86">
    <cfRule type="cellIs" dxfId="19517" priority="615" operator="equal">
      <formula>1</formula>
    </cfRule>
  </conditionalFormatting>
  <conditionalFormatting sqref="E84:F84 S84:AG84 E81:Q81 AE81:AG81 E80:AG80 E85:H85 AE85:AG85 E82:AG83 E88:AG88 E87:G87 T87:AG87 E86:AG86">
    <cfRule type="expression" dxfId="19516" priority="616">
      <formula>$D80="SSMM"</formula>
    </cfRule>
  </conditionalFormatting>
  <conditionalFormatting sqref="E84:F84 S84:AG84 E81:Q81 AE81:AG81 E80:AG80 E85:H85 AE85:AG85 E82:AG83 E88:AG88 E87:G87 T87:AG87 E86:AG86">
    <cfRule type="cellIs" dxfId="19515" priority="617" operator="equal">
      <formula>"F"</formula>
    </cfRule>
  </conditionalFormatting>
  <conditionalFormatting sqref="I113:W113">
    <cfRule type="expression" dxfId="19514" priority="600">
      <formula>$C$78="F"</formula>
    </cfRule>
  </conditionalFormatting>
  <conditionalFormatting sqref="I113:W113">
    <cfRule type="expression" dxfId="19513" priority="601">
      <formula>$C$59="F"</formula>
    </cfRule>
  </conditionalFormatting>
  <conditionalFormatting sqref="I113:W113">
    <cfRule type="expression" dxfId="19512" priority="602">
      <formula>$C$40="F"</formula>
    </cfRule>
  </conditionalFormatting>
  <conditionalFormatting sqref="E108:H112 I108:W113 X108:AG112">
    <cfRule type="expression" dxfId="19511" priority="603">
      <formula>$C$21="F"</formula>
    </cfRule>
  </conditionalFormatting>
  <conditionalFormatting sqref="E108:AG114">
    <cfRule type="expression" dxfId="19510" priority="605">
      <formula>$C$2="F"</formula>
    </cfRule>
  </conditionalFormatting>
  <conditionalFormatting sqref="E108:AG114">
    <cfRule type="expression" dxfId="19509" priority="606">
      <formula>$D108="Facturacion"</formula>
    </cfRule>
  </conditionalFormatting>
  <conditionalFormatting sqref="E108:AG114">
    <cfRule type="expression" dxfId="19508" priority="607">
      <formula>$D108="Specialist"</formula>
    </cfRule>
  </conditionalFormatting>
  <conditionalFormatting sqref="E108:AG114">
    <cfRule type="cellIs" dxfId="19507" priority="608" operator="equal">
      <formula>1</formula>
    </cfRule>
  </conditionalFormatting>
  <conditionalFormatting sqref="E108:AG114">
    <cfRule type="expression" dxfId="19506" priority="609">
      <formula>$D108="SSMM"</formula>
    </cfRule>
  </conditionalFormatting>
  <conditionalFormatting sqref="E108:AG114">
    <cfRule type="cellIs" dxfId="19505" priority="610" operator="equal">
      <formula>"F"</formula>
    </cfRule>
  </conditionalFormatting>
  <conditionalFormatting sqref="E100:Q100 AE100:AG100 E107:AG107 E105:H106 AE105:AG106 E99:AG99 E101:AG104">
    <cfRule type="expression" dxfId="19504" priority="594">
      <formula>$C$2="F"</formula>
    </cfRule>
  </conditionalFormatting>
  <conditionalFormatting sqref="E100:Q100 AE100:AG100 E107:AG107 E105:H106 AE105:AG106 E99:AG99 E101:AG104">
    <cfRule type="expression" dxfId="19503" priority="595">
      <formula>$D99="Facturacion"</formula>
    </cfRule>
  </conditionalFormatting>
  <conditionalFormatting sqref="E100:Q100 AE100:AG100 E107:AG107 E105:H106 AE105:AG106 E99:AG99 E101:AG104">
    <cfRule type="expression" dxfId="19502" priority="596">
      <formula>$D99="Specialist"</formula>
    </cfRule>
  </conditionalFormatting>
  <conditionalFormatting sqref="E100:Q100 AE100:AG100 E107:AG107 E105:H106 AE105:AG106 E99:AG99 E101:AG104">
    <cfRule type="cellIs" dxfId="19501" priority="597" operator="equal">
      <formula>1</formula>
    </cfRule>
  </conditionalFormatting>
  <conditionalFormatting sqref="E100:Q100 AE100:AG100 E107:AG107 E105:H106 AE105:AG106 E99:AG99 E101:AG104">
    <cfRule type="expression" dxfId="19500" priority="598">
      <formula>$D99="SSMM"</formula>
    </cfRule>
  </conditionalFormatting>
  <conditionalFormatting sqref="E100:Q100 AE100:AG100 E107:AG107 E105:H106 AE105:AG106 E99:AG99 E101:AG104">
    <cfRule type="cellIs" dxfId="19499" priority="599" operator="equal">
      <formula>"F"</formula>
    </cfRule>
  </conditionalFormatting>
  <conditionalFormatting sqref="I132:W132">
    <cfRule type="expression" dxfId="19498" priority="582">
      <formula>$C$78="F"</formula>
    </cfRule>
  </conditionalFormatting>
  <conditionalFormatting sqref="I132:W132">
    <cfRule type="expression" dxfId="19497" priority="583">
      <formula>$C$59="F"</formula>
    </cfRule>
  </conditionalFormatting>
  <conditionalFormatting sqref="I132:W132">
    <cfRule type="expression" dxfId="19496" priority="584">
      <formula>$C$40="F"</formula>
    </cfRule>
  </conditionalFormatting>
  <conditionalFormatting sqref="E127:H131 I127:W132 X127:AG131">
    <cfRule type="expression" dxfId="19495" priority="585">
      <formula>$C$21="F"</formula>
    </cfRule>
  </conditionalFormatting>
  <conditionalFormatting sqref="E127:AG133">
    <cfRule type="expression" dxfId="19494" priority="587">
      <formula>$C$2="F"</formula>
    </cfRule>
  </conditionalFormatting>
  <conditionalFormatting sqref="E127:AG133">
    <cfRule type="expression" dxfId="19493" priority="588">
      <formula>$D127="Facturacion"</formula>
    </cfRule>
  </conditionalFormatting>
  <conditionalFormatting sqref="E127:AG133">
    <cfRule type="expression" dxfId="19492" priority="589">
      <formula>$D127="Specialist"</formula>
    </cfRule>
  </conditionalFormatting>
  <conditionalFormatting sqref="E127:AG133">
    <cfRule type="cellIs" dxfId="19491" priority="590" operator="equal">
      <formula>1</formula>
    </cfRule>
  </conditionalFormatting>
  <conditionalFormatting sqref="E127:AG133">
    <cfRule type="expression" dxfId="19490" priority="591">
      <formula>$D127="SSMM"</formula>
    </cfRule>
  </conditionalFormatting>
  <conditionalFormatting sqref="E127:AG133">
    <cfRule type="cellIs" dxfId="19489" priority="592" operator="equal">
      <formula>"F"</formula>
    </cfRule>
  </conditionalFormatting>
  <conditionalFormatting sqref="E118:AG126">
    <cfRule type="expression" dxfId="19488" priority="576">
      <formula>$C$2="F"</formula>
    </cfRule>
  </conditionalFormatting>
  <conditionalFormatting sqref="E118:AG126">
    <cfRule type="expression" dxfId="19487" priority="577">
      <formula>$D118="Facturacion"</formula>
    </cfRule>
  </conditionalFormatting>
  <conditionalFormatting sqref="E118:AG126">
    <cfRule type="expression" dxfId="19486" priority="578">
      <formula>$D118="Specialist"</formula>
    </cfRule>
  </conditionalFormatting>
  <conditionalFormatting sqref="E118:AG126">
    <cfRule type="cellIs" dxfId="19485" priority="579" operator="equal">
      <formula>1</formula>
    </cfRule>
  </conditionalFormatting>
  <conditionalFormatting sqref="E118:AG126">
    <cfRule type="expression" dxfId="19484" priority="580">
      <formula>$D118="SSMM"</formula>
    </cfRule>
  </conditionalFormatting>
  <conditionalFormatting sqref="E118:AG126">
    <cfRule type="cellIs" dxfId="19483" priority="581" operator="equal">
      <formula>"F"</formula>
    </cfRule>
  </conditionalFormatting>
  <conditionalFormatting sqref="G8:R8">
    <cfRule type="expression" dxfId="19482" priority="569">
      <formula>$C$2="F"</formula>
    </cfRule>
  </conditionalFormatting>
  <conditionalFormatting sqref="G8:R8">
    <cfRule type="expression" dxfId="19481" priority="570">
      <formula>$D8="Facturacion"</formula>
    </cfRule>
  </conditionalFormatting>
  <conditionalFormatting sqref="G8:R8">
    <cfRule type="expression" dxfId="19480" priority="571">
      <formula>$D8="Specialist"</formula>
    </cfRule>
  </conditionalFormatting>
  <conditionalFormatting sqref="G8:R8">
    <cfRule type="cellIs" dxfId="19479" priority="572" operator="equal">
      <formula>1</formula>
    </cfRule>
  </conditionalFormatting>
  <conditionalFormatting sqref="G8:R8">
    <cfRule type="expression" dxfId="19478" priority="573">
      <formula>$D8="SSMM"</formula>
    </cfRule>
  </conditionalFormatting>
  <conditionalFormatting sqref="G8:R8">
    <cfRule type="cellIs" dxfId="19477" priority="574" operator="equal">
      <formula>"F"</formula>
    </cfRule>
  </conditionalFormatting>
  <conditionalFormatting sqref="G84:R84">
    <cfRule type="expression" dxfId="19476" priority="562">
      <formula>$C$2="F"</formula>
    </cfRule>
  </conditionalFormatting>
  <conditionalFormatting sqref="G84:R84">
    <cfRule type="expression" dxfId="19475" priority="563">
      <formula>$D84="Facturacion"</formula>
    </cfRule>
  </conditionalFormatting>
  <conditionalFormatting sqref="G84:R84">
    <cfRule type="expression" dxfId="19474" priority="564">
      <formula>$D84="Specialist"</formula>
    </cfRule>
  </conditionalFormatting>
  <conditionalFormatting sqref="G84:R84">
    <cfRule type="cellIs" dxfId="19473" priority="565" operator="equal">
      <formula>1</formula>
    </cfRule>
  </conditionalFormatting>
  <conditionalFormatting sqref="G84:R84">
    <cfRule type="expression" dxfId="19472" priority="566">
      <formula>$D84="SSMM"</formula>
    </cfRule>
  </conditionalFormatting>
  <conditionalFormatting sqref="G84:R84">
    <cfRule type="cellIs" dxfId="19471" priority="567" operator="equal">
      <formula>"F"</formula>
    </cfRule>
  </conditionalFormatting>
  <conditionalFormatting sqref="R24:AD24">
    <cfRule type="expression" dxfId="19470" priority="555">
      <formula>$C$2="F"</formula>
    </cfRule>
  </conditionalFormatting>
  <conditionalFormatting sqref="R24:AD24">
    <cfRule type="expression" dxfId="19469" priority="556">
      <formula>$D24="Facturacion"</formula>
    </cfRule>
  </conditionalFormatting>
  <conditionalFormatting sqref="R24:AD24">
    <cfRule type="expression" dxfId="19468" priority="557">
      <formula>$D24="Specialist"</formula>
    </cfRule>
  </conditionalFormatting>
  <conditionalFormatting sqref="R24:AD24">
    <cfRule type="cellIs" dxfId="19467" priority="558" operator="equal">
      <formula>1</formula>
    </cfRule>
  </conditionalFormatting>
  <conditionalFormatting sqref="R24:AD24">
    <cfRule type="expression" dxfId="19466" priority="559">
      <formula>$D24="SSMM"</formula>
    </cfRule>
  </conditionalFormatting>
  <conditionalFormatting sqref="R24:AD24">
    <cfRule type="cellIs" dxfId="19465" priority="560" operator="equal">
      <formula>"F"</formula>
    </cfRule>
  </conditionalFormatting>
  <conditionalFormatting sqref="R43:AD43">
    <cfRule type="expression" dxfId="19464" priority="548">
      <formula>$C$2="F"</formula>
    </cfRule>
  </conditionalFormatting>
  <conditionalFormatting sqref="R43:AD43">
    <cfRule type="expression" dxfId="19463" priority="549">
      <formula>$D43="Facturacion"</formula>
    </cfRule>
  </conditionalFormatting>
  <conditionalFormatting sqref="R43:AD43">
    <cfRule type="expression" dxfId="19462" priority="550">
      <formula>$D43="Specialist"</formula>
    </cfRule>
  </conditionalFormatting>
  <conditionalFormatting sqref="R43:AD43">
    <cfRule type="cellIs" dxfId="19461" priority="551" operator="equal">
      <formula>1</formula>
    </cfRule>
  </conditionalFormatting>
  <conditionalFormatting sqref="R43:AD43">
    <cfRule type="expression" dxfId="19460" priority="552">
      <formula>$D43="SSMM"</formula>
    </cfRule>
  </conditionalFormatting>
  <conditionalFormatting sqref="R43:AD43">
    <cfRule type="cellIs" dxfId="19459" priority="553" operator="equal">
      <formula>"F"</formula>
    </cfRule>
  </conditionalFormatting>
  <conditionalFormatting sqref="R62:AD62">
    <cfRule type="expression" dxfId="19458" priority="541">
      <formula>$C$2="F"</formula>
    </cfRule>
  </conditionalFormatting>
  <conditionalFormatting sqref="R62:AD62">
    <cfRule type="expression" dxfId="19457" priority="542">
      <formula>$D62="Facturacion"</formula>
    </cfRule>
  </conditionalFormatting>
  <conditionalFormatting sqref="R62:AD62">
    <cfRule type="expression" dxfId="19456" priority="543">
      <formula>$D62="Specialist"</formula>
    </cfRule>
  </conditionalFormatting>
  <conditionalFormatting sqref="R62:AD62">
    <cfRule type="cellIs" dxfId="19455" priority="544" operator="equal">
      <formula>1</formula>
    </cfRule>
  </conditionalFormatting>
  <conditionalFormatting sqref="R62:AD62">
    <cfRule type="expression" dxfId="19454" priority="545">
      <formula>$D62="SSMM"</formula>
    </cfRule>
  </conditionalFormatting>
  <conditionalFormatting sqref="R62:AD62">
    <cfRule type="cellIs" dxfId="19453" priority="546" operator="equal">
      <formula>"F"</formula>
    </cfRule>
  </conditionalFormatting>
  <conditionalFormatting sqref="R81:AD81">
    <cfRule type="expression" dxfId="19452" priority="534">
      <formula>$C$2="F"</formula>
    </cfRule>
  </conditionalFormatting>
  <conditionalFormatting sqref="R81:AD81">
    <cfRule type="expression" dxfId="19451" priority="535">
      <formula>$D81="Facturacion"</formula>
    </cfRule>
  </conditionalFormatting>
  <conditionalFormatting sqref="R81:AD81">
    <cfRule type="expression" dxfId="19450" priority="536">
      <formula>$D81="Specialist"</formula>
    </cfRule>
  </conditionalFormatting>
  <conditionalFormatting sqref="R81:AD81">
    <cfRule type="cellIs" dxfId="19449" priority="537" operator="equal">
      <formula>1</formula>
    </cfRule>
  </conditionalFormatting>
  <conditionalFormatting sqref="R81:AD81">
    <cfRule type="expression" dxfId="19448" priority="538">
      <formula>$D81="SSMM"</formula>
    </cfRule>
  </conditionalFormatting>
  <conditionalFormatting sqref="R81:AD81">
    <cfRule type="cellIs" dxfId="19447" priority="539" operator="equal">
      <formula>"F"</formula>
    </cfRule>
  </conditionalFormatting>
  <conditionalFormatting sqref="R100:AD100">
    <cfRule type="expression" dxfId="19446" priority="527">
      <formula>$C$2="F"</formula>
    </cfRule>
  </conditionalFormatting>
  <conditionalFormatting sqref="R100:AD100">
    <cfRule type="expression" dxfId="19445" priority="528">
      <formula>$D100="Facturacion"</formula>
    </cfRule>
  </conditionalFormatting>
  <conditionalFormatting sqref="R100:AD100">
    <cfRule type="expression" dxfId="19444" priority="529">
      <formula>$D100="Specialist"</formula>
    </cfRule>
  </conditionalFormatting>
  <conditionalFormatting sqref="R100:AD100">
    <cfRule type="cellIs" dxfId="19443" priority="530" operator="equal">
      <formula>1</formula>
    </cfRule>
  </conditionalFormatting>
  <conditionalFormatting sqref="R100:AD100">
    <cfRule type="expression" dxfId="19442" priority="531">
      <formula>$D100="SSMM"</formula>
    </cfRule>
  </conditionalFormatting>
  <conditionalFormatting sqref="R100:AD100">
    <cfRule type="cellIs" dxfId="19441" priority="532" operator="equal">
      <formula>"F"</formula>
    </cfRule>
  </conditionalFormatting>
  <conditionalFormatting sqref="I106:AD106">
    <cfRule type="expression" dxfId="19440" priority="520">
      <formula>$C$2="F"</formula>
    </cfRule>
  </conditionalFormatting>
  <conditionalFormatting sqref="I106:AD106">
    <cfRule type="expression" dxfId="19439" priority="521">
      <formula>$D106="Facturacion"</formula>
    </cfRule>
  </conditionalFormatting>
  <conditionalFormatting sqref="I106:AD106">
    <cfRule type="expression" dxfId="19438" priority="522">
      <formula>$D106="Specialist"</formula>
    </cfRule>
  </conditionalFormatting>
  <conditionalFormatting sqref="I106:AD106">
    <cfRule type="cellIs" dxfId="19437" priority="523" operator="equal">
      <formula>1</formula>
    </cfRule>
  </conditionalFormatting>
  <conditionalFormatting sqref="I106:AD106">
    <cfRule type="expression" dxfId="19436" priority="524">
      <formula>$D106="SSMM"</formula>
    </cfRule>
  </conditionalFormatting>
  <conditionalFormatting sqref="I106:AD106">
    <cfRule type="cellIs" dxfId="19435" priority="525" operator="equal">
      <formula>"F"</formula>
    </cfRule>
  </conditionalFormatting>
  <conditionalFormatting sqref="I105:AD105">
    <cfRule type="expression" dxfId="19434" priority="513">
      <formula>$C$2="F"</formula>
    </cfRule>
  </conditionalFormatting>
  <conditionalFormatting sqref="I105:AD105">
    <cfRule type="expression" dxfId="19433" priority="514">
      <formula>$D105="Facturacion"</formula>
    </cfRule>
  </conditionalFormatting>
  <conditionalFormatting sqref="I105:AD105">
    <cfRule type="expression" dxfId="19432" priority="515">
      <formula>$D105="Specialist"</formula>
    </cfRule>
  </conditionalFormatting>
  <conditionalFormatting sqref="I105:AD105">
    <cfRule type="cellIs" dxfId="19431" priority="516" operator="equal">
      <formula>1</formula>
    </cfRule>
  </conditionalFormatting>
  <conditionalFormatting sqref="I105:AD105">
    <cfRule type="expression" dxfId="19430" priority="517">
      <formula>$D105="SSMM"</formula>
    </cfRule>
  </conditionalFormatting>
  <conditionalFormatting sqref="I105:AD105">
    <cfRule type="cellIs" dxfId="19429" priority="518" operator="equal">
      <formula>"F"</formula>
    </cfRule>
  </conditionalFormatting>
  <conditionalFormatting sqref="I23:AD23">
    <cfRule type="expression" dxfId="19428" priority="506">
      <formula>$C$2="F"</formula>
    </cfRule>
  </conditionalFormatting>
  <conditionalFormatting sqref="I23:AD23">
    <cfRule type="expression" dxfId="19427" priority="507">
      <formula>$D23="Facturacion"</formula>
    </cfRule>
  </conditionalFormatting>
  <conditionalFormatting sqref="I23:AD23">
    <cfRule type="expression" dxfId="19426" priority="508">
      <formula>$D23="Specialist"</formula>
    </cfRule>
  </conditionalFormatting>
  <conditionalFormatting sqref="I23:AD23">
    <cfRule type="cellIs" dxfId="19425" priority="509" operator="equal">
      <formula>1</formula>
    </cfRule>
  </conditionalFormatting>
  <conditionalFormatting sqref="I23:AD23">
    <cfRule type="expression" dxfId="19424" priority="510">
      <formula>$D23="SSMM"</formula>
    </cfRule>
  </conditionalFormatting>
  <conditionalFormatting sqref="I23:AD23">
    <cfRule type="cellIs" dxfId="19423" priority="511" operator="equal">
      <formula>"F"</formula>
    </cfRule>
  </conditionalFormatting>
  <conditionalFormatting sqref="I85:AD85">
    <cfRule type="expression" dxfId="19422" priority="499">
      <formula>$C$2="F"</formula>
    </cfRule>
  </conditionalFormatting>
  <conditionalFormatting sqref="I85:AD85">
    <cfRule type="expression" dxfId="19421" priority="500">
      <formula>$D85="Facturacion"</formula>
    </cfRule>
  </conditionalFormatting>
  <conditionalFormatting sqref="I85:AD85">
    <cfRule type="expression" dxfId="19420" priority="501">
      <formula>$D85="Specialist"</formula>
    </cfRule>
  </conditionalFormatting>
  <conditionalFormatting sqref="I85:AD85">
    <cfRule type="cellIs" dxfId="19419" priority="502" operator="equal">
      <formula>1</formula>
    </cfRule>
  </conditionalFormatting>
  <conditionalFormatting sqref="I85:AD85">
    <cfRule type="expression" dxfId="19418" priority="503">
      <formula>$D85="SSMM"</formula>
    </cfRule>
  </conditionalFormatting>
  <conditionalFormatting sqref="I85:AD85">
    <cfRule type="cellIs" dxfId="19417" priority="504" operator="equal">
      <formula>"F"</formula>
    </cfRule>
  </conditionalFormatting>
  <conditionalFormatting sqref="I18:W18">
    <cfRule type="expression" dxfId="19416" priority="487">
      <formula>$C$78="F"</formula>
    </cfRule>
  </conditionalFormatting>
  <conditionalFormatting sqref="I18:W18">
    <cfRule type="expression" dxfId="19415" priority="488">
      <formula>$C$59="F"</formula>
    </cfRule>
  </conditionalFormatting>
  <conditionalFormatting sqref="I18:W18">
    <cfRule type="expression" dxfId="19414" priority="489">
      <formula>$C$40="F"</formula>
    </cfRule>
  </conditionalFormatting>
  <conditionalFormatting sqref="I18:W18 I17">
    <cfRule type="expression" dxfId="19413" priority="490">
      <formula>$C$21="F"</formula>
    </cfRule>
  </conditionalFormatting>
  <conditionalFormatting sqref="I18:AB19 I17">
    <cfRule type="expression" dxfId="19412" priority="492">
      <formula>$C$2="F"</formula>
    </cfRule>
  </conditionalFormatting>
  <conditionalFormatting sqref="I18:AB19 I17">
    <cfRule type="expression" dxfId="19411" priority="493">
      <formula>$D17="Facturacion"</formula>
    </cfRule>
  </conditionalFormatting>
  <conditionalFormatting sqref="I18:AB19 I17">
    <cfRule type="expression" dxfId="19410" priority="494">
      <formula>$D17="Specialist"</formula>
    </cfRule>
  </conditionalFormatting>
  <conditionalFormatting sqref="I18:AB19 I17">
    <cfRule type="cellIs" dxfId="19409" priority="495" operator="equal">
      <formula>1</formula>
    </cfRule>
  </conditionalFormatting>
  <conditionalFormatting sqref="I18:AB19 I17">
    <cfRule type="expression" dxfId="19408" priority="496">
      <formula>$D17="SSMM"</formula>
    </cfRule>
  </conditionalFormatting>
  <conditionalFormatting sqref="I18:AB19 I17">
    <cfRule type="cellIs" dxfId="19407" priority="497" operator="equal">
      <formula>"F"</formula>
    </cfRule>
  </conditionalFormatting>
  <conditionalFormatting sqref="I19:W19">
    <cfRule type="expression" dxfId="19406" priority="483">
      <formula>$C$78="F"</formula>
    </cfRule>
  </conditionalFormatting>
  <conditionalFormatting sqref="I19:W19">
    <cfRule type="expression" dxfId="19405" priority="484">
      <formula>$C$59="F"</formula>
    </cfRule>
  </conditionalFormatting>
  <conditionalFormatting sqref="I19:W19">
    <cfRule type="expression" dxfId="19404" priority="485">
      <formula>$C$40="F"</formula>
    </cfRule>
  </conditionalFormatting>
  <conditionalFormatting sqref="I19:W19">
    <cfRule type="expression" dxfId="19403" priority="486">
      <formula>$C$21="F"</formula>
    </cfRule>
  </conditionalFormatting>
  <conditionalFormatting sqref="H87:S87">
    <cfRule type="expression" dxfId="19402" priority="417">
      <formula>$C$2="F"</formula>
    </cfRule>
  </conditionalFormatting>
  <conditionalFormatting sqref="H87:S87">
    <cfRule type="expression" dxfId="19401" priority="418">
      <formula>$D87="Facturacion"</formula>
    </cfRule>
  </conditionalFormatting>
  <conditionalFormatting sqref="H87:S87">
    <cfRule type="expression" dxfId="19400" priority="419">
      <formula>$D87="Specialist"</formula>
    </cfRule>
  </conditionalFormatting>
  <conditionalFormatting sqref="H87:S87">
    <cfRule type="cellIs" dxfId="19399" priority="420" operator="equal">
      <formula>1</formula>
    </cfRule>
  </conditionalFormatting>
  <conditionalFormatting sqref="H87:S87">
    <cfRule type="expression" dxfId="19398" priority="421">
      <formula>$D87="SSMM"</formula>
    </cfRule>
  </conditionalFormatting>
  <conditionalFormatting sqref="H87:S87">
    <cfRule type="cellIs" dxfId="19397" priority="422" operator="equal">
      <formula>"F"</formula>
    </cfRule>
  </conditionalFormatting>
  <conditionalFormatting sqref="E55:H55">
    <cfRule type="expression" dxfId="19396" priority="350">
      <formula>$C$21="F"</formula>
    </cfRule>
  </conditionalFormatting>
  <conditionalFormatting sqref="E55:H57">
    <cfRule type="expression" dxfId="19395" priority="352">
      <formula>$C$2="F"</formula>
    </cfRule>
  </conditionalFormatting>
  <conditionalFormatting sqref="E55:H57">
    <cfRule type="expression" dxfId="19394" priority="353">
      <formula>$D55="Facturacion"</formula>
    </cfRule>
  </conditionalFormatting>
  <conditionalFormatting sqref="E55:H57">
    <cfRule type="expression" dxfId="19393" priority="354">
      <formula>$D55="Specialist"</formula>
    </cfRule>
  </conditionalFormatting>
  <conditionalFormatting sqref="E55:H57">
    <cfRule type="cellIs" dxfId="19392" priority="355" operator="equal">
      <formula>1</formula>
    </cfRule>
  </conditionalFormatting>
  <conditionalFormatting sqref="E55:H57">
    <cfRule type="expression" dxfId="19391" priority="356">
      <formula>$D55="SSMM"</formula>
    </cfRule>
  </conditionalFormatting>
  <conditionalFormatting sqref="E55:H57">
    <cfRule type="cellIs" dxfId="19390" priority="357" operator="equal">
      <formula>"F"</formula>
    </cfRule>
  </conditionalFormatting>
  <conditionalFormatting sqref="AA55:AB55">
    <cfRule type="expression" dxfId="19389" priority="342">
      <formula>$C$21="F"</formula>
    </cfRule>
  </conditionalFormatting>
  <conditionalFormatting sqref="AA55:AB55">
    <cfRule type="expression" dxfId="19388" priority="344">
      <formula>$C$2="F"</formula>
    </cfRule>
  </conditionalFormatting>
  <conditionalFormatting sqref="AA55:AB55">
    <cfRule type="expression" dxfId="19387" priority="345">
      <formula>$D55="Facturacion"</formula>
    </cfRule>
  </conditionalFormatting>
  <conditionalFormatting sqref="AA55:AB55">
    <cfRule type="expression" dxfId="19386" priority="346">
      <formula>$D55="Specialist"</formula>
    </cfRule>
  </conditionalFormatting>
  <conditionalFormatting sqref="AA55:AB55">
    <cfRule type="cellIs" dxfId="19385" priority="347" operator="equal">
      <formula>1</formula>
    </cfRule>
  </conditionalFormatting>
  <conditionalFormatting sqref="AA55:AB55">
    <cfRule type="expression" dxfId="19384" priority="348">
      <formula>$D55="SSMM"</formula>
    </cfRule>
  </conditionalFormatting>
  <conditionalFormatting sqref="AA55:AB55">
    <cfRule type="cellIs" dxfId="19383" priority="349" operator="equal">
      <formula>"F"</formula>
    </cfRule>
  </conditionalFormatting>
  <conditionalFormatting sqref="I55:W55">
    <cfRule type="expression" dxfId="19382" priority="332">
      <formula>$C$78="F"</formula>
    </cfRule>
  </conditionalFormatting>
  <conditionalFormatting sqref="I55:W55">
    <cfRule type="expression" dxfId="19381" priority="333">
      <formula>$C$59="F"</formula>
    </cfRule>
  </conditionalFormatting>
  <conditionalFormatting sqref="I55:W55">
    <cfRule type="expression" dxfId="19380" priority="334">
      <formula>$C$40="F"</formula>
    </cfRule>
  </conditionalFormatting>
  <conditionalFormatting sqref="I55:W55">
    <cfRule type="expression" dxfId="19379" priority="335">
      <formula>$C$21="F"</formula>
    </cfRule>
  </conditionalFormatting>
  <conditionalFormatting sqref="I55:Z55">
    <cfRule type="expression" dxfId="19378" priority="336">
      <formula>$C$2="F"</formula>
    </cfRule>
  </conditionalFormatting>
  <conditionalFormatting sqref="I55:Z55">
    <cfRule type="expression" dxfId="19377" priority="337">
      <formula>$D55="Facturacion"</formula>
    </cfRule>
  </conditionalFormatting>
  <conditionalFormatting sqref="I55:Z55">
    <cfRule type="expression" dxfId="19376" priority="338">
      <formula>$D55="Specialist"</formula>
    </cfRule>
  </conditionalFormatting>
  <conditionalFormatting sqref="I55:Z55">
    <cfRule type="cellIs" dxfId="19375" priority="339" operator="equal">
      <formula>1</formula>
    </cfRule>
  </conditionalFormatting>
  <conditionalFormatting sqref="I55:Z55">
    <cfRule type="expression" dxfId="19374" priority="340">
      <formula>$D55="SSMM"</formula>
    </cfRule>
  </conditionalFormatting>
  <conditionalFormatting sqref="I55:Z55">
    <cfRule type="cellIs" dxfId="19373" priority="341" operator="equal">
      <formula>"F"</formula>
    </cfRule>
  </conditionalFormatting>
  <conditionalFormatting sqref="AA56:AB56">
    <cfRule type="expression" dxfId="19372" priority="326">
      <formula>$C$2="F"</formula>
    </cfRule>
  </conditionalFormatting>
  <conditionalFormatting sqref="AA56:AB56">
    <cfRule type="expression" dxfId="19371" priority="327">
      <formula>$D56="Facturacion"</formula>
    </cfRule>
  </conditionalFormatting>
  <conditionalFormatting sqref="AA56:AB56">
    <cfRule type="expression" dxfId="19370" priority="328">
      <formula>$D56="Specialist"</formula>
    </cfRule>
  </conditionalFormatting>
  <conditionalFormatting sqref="AA56:AB56">
    <cfRule type="cellIs" dxfId="19369" priority="329" operator="equal">
      <formula>1</formula>
    </cfRule>
  </conditionalFormatting>
  <conditionalFormatting sqref="AA56:AB56">
    <cfRule type="expression" dxfId="19368" priority="330">
      <formula>$D56="SSMM"</formula>
    </cfRule>
  </conditionalFormatting>
  <conditionalFormatting sqref="AA56:AB56">
    <cfRule type="cellIs" dxfId="19367" priority="331" operator="equal">
      <formula>"F"</formula>
    </cfRule>
  </conditionalFormatting>
  <conditionalFormatting sqref="I56:W56">
    <cfRule type="expression" dxfId="19366" priority="316">
      <formula>$C$78="F"</formula>
    </cfRule>
  </conditionalFormatting>
  <conditionalFormatting sqref="I56:W56">
    <cfRule type="expression" dxfId="19365" priority="317">
      <formula>$C$59="F"</formula>
    </cfRule>
  </conditionalFormatting>
  <conditionalFormatting sqref="I56:W56">
    <cfRule type="expression" dxfId="19364" priority="318">
      <formula>$C$40="F"</formula>
    </cfRule>
  </conditionalFormatting>
  <conditionalFormatting sqref="I56:W56">
    <cfRule type="expression" dxfId="19363" priority="319">
      <formula>$C$21="F"</formula>
    </cfRule>
  </conditionalFormatting>
  <conditionalFormatting sqref="I56:Z56">
    <cfRule type="expression" dxfId="19362" priority="320">
      <formula>$C$2="F"</formula>
    </cfRule>
  </conditionalFormatting>
  <conditionalFormatting sqref="I56:Z56">
    <cfRule type="expression" dxfId="19361" priority="321">
      <formula>$D56="Facturacion"</formula>
    </cfRule>
  </conditionalFormatting>
  <conditionalFormatting sqref="I56:Z56">
    <cfRule type="expression" dxfId="19360" priority="322">
      <formula>$D56="Specialist"</formula>
    </cfRule>
  </conditionalFormatting>
  <conditionalFormatting sqref="I56:Z56">
    <cfRule type="cellIs" dxfId="19359" priority="323" operator="equal">
      <formula>1</formula>
    </cfRule>
  </conditionalFormatting>
  <conditionalFormatting sqref="I56:Z56">
    <cfRule type="expression" dxfId="19358" priority="324">
      <formula>$D56="SSMM"</formula>
    </cfRule>
  </conditionalFormatting>
  <conditionalFormatting sqref="I56:Z56">
    <cfRule type="cellIs" dxfId="19357" priority="325" operator="equal">
      <formula>"F"</formula>
    </cfRule>
  </conditionalFormatting>
  <conditionalFormatting sqref="AA57:AB57">
    <cfRule type="expression" dxfId="19356" priority="310">
      <formula>$C$2="F"</formula>
    </cfRule>
  </conditionalFormatting>
  <conditionalFormatting sqref="AA57:AB57">
    <cfRule type="expression" dxfId="19355" priority="311">
      <formula>$D57="Facturacion"</formula>
    </cfRule>
  </conditionalFormatting>
  <conditionalFormatting sqref="AA57:AB57">
    <cfRule type="expression" dxfId="19354" priority="312">
      <formula>$D57="Specialist"</formula>
    </cfRule>
  </conditionalFormatting>
  <conditionalFormatting sqref="AA57:AB57">
    <cfRule type="cellIs" dxfId="19353" priority="313" operator="equal">
      <formula>1</formula>
    </cfRule>
  </conditionalFormatting>
  <conditionalFormatting sqref="AA57:AB57">
    <cfRule type="expression" dxfId="19352" priority="314">
      <formula>$D57="SSMM"</formula>
    </cfRule>
  </conditionalFormatting>
  <conditionalFormatting sqref="AA57:AB57">
    <cfRule type="cellIs" dxfId="19351" priority="315" operator="equal">
      <formula>"F"</formula>
    </cfRule>
  </conditionalFormatting>
  <conditionalFormatting sqref="I57:W57">
    <cfRule type="expression" dxfId="19350" priority="300">
      <formula>$C$78="F"</formula>
    </cfRule>
  </conditionalFormatting>
  <conditionalFormatting sqref="I57:W57">
    <cfRule type="expression" dxfId="19349" priority="301">
      <formula>$C$59="F"</formula>
    </cfRule>
  </conditionalFormatting>
  <conditionalFormatting sqref="I57:W57">
    <cfRule type="expression" dxfId="19348" priority="302">
      <formula>$C$40="F"</formula>
    </cfRule>
  </conditionalFormatting>
  <conditionalFormatting sqref="I57:W57">
    <cfRule type="expression" dxfId="19347" priority="303">
      <formula>$C$21="F"</formula>
    </cfRule>
  </conditionalFormatting>
  <conditionalFormatting sqref="I57:Z57">
    <cfRule type="expression" dxfId="19346" priority="304">
      <formula>$C$2="F"</formula>
    </cfRule>
  </conditionalFormatting>
  <conditionalFormatting sqref="I57:Z57">
    <cfRule type="expression" dxfId="19345" priority="305">
      <formula>$D57="Facturacion"</formula>
    </cfRule>
  </conditionalFormatting>
  <conditionalFormatting sqref="I57:Z57">
    <cfRule type="expression" dxfId="19344" priority="306">
      <formula>$D57="Specialist"</formula>
    </cfRule>
  </conditionalFormatting>
  <conditionalFormatting sqref="I57:Z57">
    <cfRule type="cellIs" dxfId="19343" priority="307" operator="equal">
      <formula>1</formula>
    </cfRule>
  </conditionalFormatting>
  <conditionalFormatting sqref="I57:Z57">
    <cfRule type="expression" dxfId="19342" priority="308">
      <formula>$D57="SSMM"</formula>
    </cfRule>
  </conditionalFormatting>
  <conditionalFormatting sqref="I57:Z57">
    <cfRule type="cellIs" dxfId="19341" priority="309" operator="equal">
      <formula>"F"</formula>
    </cfRule>
  </conditionalFormatting>
  <conditionalFormatting sqref="K17:AB17">
    <cfRule type="expression" dxfId="19340" priority="178">
      <formula>$C$2="F"</formula>
    </cfRule>
  </conditionalFormatting>
  <conditionalFormatting sqref="K17:AB17">
    <cfRule type="expression" dxfId="19339" priority="179">
      <formula>$D17="Facturacion"</formula>
    </cfRule>
  </conditionalFormatting>
  <conditionalFormatting sqref="K17:AB17">
    <cfRule type="expression" dxfId="19338" priority="180">
      <formula>$D17="Specialist"</formula>
    </cfRule>
  </conditionalFormatting>
  <conditionalFormatting sqref="K17:AB17">
    <cfRule type="cellIs" dxfId="19337" priority="181" operator="equal">
      <formula>1</formula>
    </cfRule>
  </conditionalFormatting>
  <conditionalFormatting sqref="K17:AB17">
    <cfRule type="expression" dxfId="19336" priority="182">
      <formula>$D17="SSMM"</formula>
    </cfRule>
  </conditionalFormatting>
  <conditionalFormatting sqref="K17:AB17">
    <cfRule type="cellIs" dxfId="19335" priority="183" operator="equal">
      <formula>"F"</formula>
    </cfRule>
  </conditionalFormatting>
  <conditionalFormatting sqref="J17">
    <cfRule type="expression" dxfId="19334" priority="171">
      <formula>$C$2="F"</formula>
    </cfRule>
  </conditionalFormatting>
  <conditionalFormatting sqref="J17">
    <cfRule type="expression" dxfId="19333" priority="172">
      <formula>$D17="Facturacion"</formula>
    </cfRule>
  </conditionalFormatting>
  <conditionalFormatting sqref="J17">
    <cfRule type="expression" dxfId="19332" priority="173">
      <formula>$D17="Specialist"</formula>
    </cfRule>
  </conditionalFormatting>
  <conditionalFormatting sqref="J17">
    <cfRule type="cellIs" dxfId="19331" priority="174" operator="equal">
      <formula>1</formula>
    </cfRule>
  </conditionalFormatting>
  <conditionalFormatting sqref="J17">
    <cfRule type="expression" dxfId="19330" priority="175">
      <formula>$D17="SSMM"</formula>
    </cfRule>
  </conditionalFormatting>
  <conditionalFormatting sqref="J17">
    <cfRule type="cellIs" dxfId="19329" priority="176" operator="equal">
      <formula>"F"</formula>
    </cfRule>
  </conditionalFormatting>
  <conditionalFormatting sqref="E36:H36 AC36:AD36">
    <cfRule type="expression" dxfId="19328" priority="162">
      <formula>$C$21="F"</formula>
    </cfRule>
  </conditionalFormatting>
  <conditionalFormatting sqref="AC36:AD38 E36:H38">
    <cfRule type="expression" dxfId="19327" priority="164">
      <formula>$C$2="F"</formula>
    </cfRule>
  </conditionalFormatting>
  <conditionalFormatting sqref="AC36:AD38 E36:H38">
    <cfRule type="expression" dxfId="19326" priority="165">
      <formula>$D36="Facturacion"</formula>
    </cfRule>
  </conditionalFormatting>
  <conditionalFormatting sqref="AC36:AD38 E36:H38">
    <cfRule type="expression" dxfId="19325" priority="166">
      <formula>$D36="Specialist"</formula>
    </cfRule>
  </conditionalFormatting>
  <conditionalFormatting sqref="AC36:AD38 E36:H38">
    <cfRule type="cellIs" dxfId="19324" priority="167" operator="equal">
      <formula>1</formula>
    </cfRule>
  </conditionalFormatting>
  <conditionalFormatting sqref="AC36:AD38 E36:H38">
    <cfRule type="expression" dxfId="19323" priority="168">
      <formula>$D36="SSMM"</formula>
    </cfRule>
  </conditionalFormatting>
  <conditionalFormatting sqref="AC36:AD38 E36:H38">
    <cfRule type="cellIs" dxfId="19322" priority="169" operator="equal">
      <formula>"F"</formula>
    </cfRule>
  </conditionalFormatting>
  <conditionalFormatting sqref="I37:W37">
    <cfRule type="expression" dxfId="19321" priority="151">
      <formula>$C$78="F"</formula>
    </cfRule>
  </conditionalFormatting>
  <conditionalFormatting sqref="I37:W37">
    <cfRule type="expression" dxfId="19320" priority="152">
      <formula>$C$59="F"</formula>
    </cfRule>
  </conditionalFormatting>
  <conditionalFormatting sqref="I37:W37">
    <cfRule type="expression" dxfId="19319" priority="153">
      <formula>$C$40="F"</formula>
    </cfRule>
  </conditionalFormatting>
  <conditionalFormatting sqref="I37:W37 I36">
    <cfRule type="expression" dxfId="19318" priority="154">
      <formula>$C$21="F"</formula>
    </cfRule>
  </conditionalFormatting>
  <conditionalFormatting sqref="I37:AB38 I36">
    <cfRule type="expression" dxfId="19317" priority="156">
      <formula>$C$2="F"</formula>
    </cfRule>
  </conditionalFormatting>
  <conditionalFormatting sqref="I37:AB38 I36">
    <cfRule type="expression" dxfId="19316" priority="157">
      <formula>$D36="Facturacion"</formula>
    </cfRule>
  </conditionalFormatting>
  <conditionalFormatting sqref="I37:AB38 I36">
    <cfRule type="expression" dxfId="19315" priority="158">
      <formula>$D36="Specialist"</formula>
    </cfRule>
  </conditionalFormatting>
  <conditionalFormatting sqref="I37:AB38 I36">
    <cfRule type="cellIs" dxfId="19314" priority="159" operator="equal">
      <formula>1</formula>
    </cfRule>
  </conditionalFormatting>
  <conditionalFormatting sqref="I37:AB38 I36">
    <cfRule type="expression" dxfId="19313" priority="160">
      <formula>$D36="SSMM"</formula>
    </cfRule>
  </conditionalFormatting>
  <conditionalFormatting sqref="I37:AB38 I36">
    <cfRule type="cellIs" dxfId="19312" priority="161" operator="equal">
      <formula>"F"</formula>
    </cfRule>
  </conditionalFormatting>
  <conditionalFormatting sqref="I38:W38">
    <cfRule type="expression" dxfId="19311" priority="147">
      <formula>$C$78="F"</formula>
    </cfRule>
  </conditionalFormatting>
  <conditionalFormatting sqref="I38:W38">
    <cfRule type="expression" dxfId="19310" priority="148">
      <formula>$C$59="F"</formula>
    </cfRule>
  </conditionalFormatting>
  <conditionalFormatting sqref="I38:W38">
    <cfRule type="expression" dxfId="19309" priority="149">
      <formula>$C$40="F"</formula>
    </cfRule>
  </conditionalFormatting>
  <conditionalFormatting sqref="I38:W38">
    <cfRule type="expression" dxfId="19308" priority="150">
      <formula>$C$21="F"</formula>
    </cfRule>
  </conditionalFormatting>
  <conditionalFormatting sqref="K36:AB36">
    <cfRule type="expression" dxfId="19307" priority="141">
      <formula>$C$2="F"</formula>
    </cfRule>
  </conditionalFormatting>
  <conditionalFormatting sqref="K36:AB36">
    <cfRule type="expression" dxfId="19306" priority="142">
      <formula>$D36="Facturacion"</formula>
    </cfRule>
  </conditionalFormatting>
  <conditionalFormatting sqref="K36:AB36">
    <cfRule type="expression" dxfId="19305" priority="143">
      <formula>$D36="Specialist"</formula>
    </cfRule>
  </conditionalFormatting>
  <conditionalFormatting sqref="K36:AB36">
    <cfRule type="cellIs" dxfId="19304" priority="144" operator="equal">
      <formula>1</formula>
    </cfRule>
  </conditionalFormatting>
  <conditionalFormatting sqref="K36:AB36">
    <cfRule type="expression" dxfId="19303" priority="145">
      <formula>$D36="SSMM"</formula>
    </cfRule>
  </conditionalFormatting>
  <conditionalFormatting sqref="K36:AB36">
    <cfRule type="cellIs" dxfId="19302" priority="146" operator="equal">
      <formula>"F"</formula>
    </cfRule>
  </conditionalFormatting>
  <conditionalFormatting sqref="J36">
    <cfRule type="expression" dxfId="19301" priority="134">
      <formula>$C$2="F"</formula>
    </cfRule>
  </conditionalFormatting>
  <conditionalFormatting sqref="J36">
    <cfRule type="expression" dxfId="19300" priority="135">
      <formula>$D36="Facturacion"</formula>
    </cfRule>
  </conditionalFormatting>
  <conditionalFormatting sqref="J36">
    <cfRule type="expression" dxfId="19299" priority="136">
      <formula>$D36="Specialist"</formula>
    </cfRule>
  </conditionalFormatting>
  <conditionalFormatting sqref="J36">
    <cfRule type="cellIs" dxfId="19298" priority="137" operator="equal">
      <formula>1</formula>
    </cfRule>
  </conditionalFormatting>
  <conditionalFormatting sqref="J36">
    <cfRule type="expression" dxfId="19297" priority="138">
      <formula>$D36="SSMM"</formula>
    </cfRule>
  </conditionalFormatting>
  <conditionalFormatting sqref="J36">
    <cfRule type="cellIs" dxfId="19296" priority="139" operator="equal">
      <formula>"F"</formula>
    </cfRule>
  </conditionalFormatting>
  <conditionalFormatting sqref="AC74:AE74">
    <cfRule type="expression" dxfId="19295" priority="125">
      <formula>$C$21="F"</formula>
    </cfRule>
  </conditionalFormatting>
  <conditionalFormatting sqref="AC74:AE76">
    <cfRule type="expression" dxfId="19294" priority="127">
      <formula>$C$2="F"</formula>
    </cfRule>
  </conditionalFormatting>
  <conditionalFormatting sqref="AC74:AE76">
    <cfRule type="expression" dxfId="19293" priority="128">
      <formula>$D74="Facturacion"</formula>
    </cfRule>
  </conditionalFormatting>
  <conditionalFormatting sqref="AC74:AE76">
    <cfRule type="expression" dxfId="19292" priority="129">
      <formula>$D74="Specialist"</formula>
    </cfRule>
  </conditionalFormatting>
  <conditionalFormatting sqref="AC74:AE76">
    <cfRule type="cellIs" dxfId="19291" priority="130" operator="equal">
      <formula>1</formula>
    </cfRule>
  </conditionalFormatting>
  <conditionalFormatting sqref="AC74:AE76">
    <cfRule type="expression" dxfId="19290" priority="131">
      <formula>$D74="SSMM"</formula>
    </cfRule>
  </conditionalFormatting>
  <conditionalFormatting sqref="AC74:AE76">
    <cfRule type="cellIs" dxfId="19289" priority="132" operator="equal">
      <formula>"F"</formula>
    </cfRule>
  </conditionalFormatting>
  <conditionalFormatting sqref="E74:H74">
    <cfRule type="expression" dxfId="19288" priority="117">
      <formula>$C$21="F"</formula>
    </cfRule>
  </conditionalFormatting>
  <conditionalFormatting sqref="E74:H76">
    <cfRule type="expression" dxfId="19287" priority="119">
      <formula>$C$2="F"</formula>
    </cfRule>
  </conditionalFormatting>
  <conditionalFormatting sqref="E74:H76">
    <cfRule type="expression" dxfId="19286" priority="120">
      <formula>$D74="Facturacion"</formula>
    </cfRule>
  </conditionalFormatting>
  <conditionalFormatting sqref="E74:H76">
    <cfRule type="expression" dxfId="19285" priority="121">
      <formula>$D74="Specialist"</formula>
    </cfRule>
  </conditionalFormatting>
  <conditionalFormatting sqref="E74:H76">
    <cfRule type="cellIs" dxfId="19284" priority="122" operator="equal">
      <formula>1</formula>
    </cfRule>
  </conditionalFormatting>
  <conditionalFormatting sqref="E74:H76">
    <cfRule type="expression" dxfId="19283" priority="123">
      <formula>$D74="SSMM"</formula>
    </cfRule>
  </conditionalFormatting>
  <conditionalFormatting sqref="E74:H76">
    <cfRule type="cellIs" dxfId="19282" priority="124" operator="equal">
      <formula>"F"</formula>
    </cfRule>
  </conditionalFormatting>
  <conditionalFormatting sqref="AA74:AB74">
    <cfRule type="expression" dxfId="19281" priority="109">
      <formula>$C$21="F"</formula>
    </cfRule>
  </conditionalFormatting>
  <conditionalFormatting sqref="AA74:AB74">
    <cfRule type="expression" dxfId="19280" priority="111">
      <formula>$C$2="F"</formula>
    </cfRule>
  </conditionalFormatting>
  <conditionalFormatting sqref="AA74:AB74">
    <cfRule type="expression" dxfId="19279" priority="112">
      <formula>$D74="Facturacion"</formula>
    </cfRule>
  </conditionalFormatting>
  <conditionalFormatting sqref="AA74:AB74">
    <cfRule type="expression" dxfId="19278" priority="113">
      <formula>$D74="Specialist"</formula>
    </cfRule>
  </conditionalFormatting>
  <conditionalFormatting sqref="AA74:AB74">
    <cfRule type="cellIs" dxfId="19277" priority="114" operator="equal">
      <formula>1</formula>
    </cfRule>
  </conditionalFormatting>
  <conditionalFormatting sqref="AA74:AB74">
    <cfRule type="expression" dxfId="19276" priority="115">
      <formula>$D74="SSMM"</formula>
    </cfRule>
  </conditionalFormatting>
  <conditionalFormatting sqref="AA74:AB74">
    <cfRule type="cellIs" dxfId="19275" priority="116" operator="equal">
      <formula>"F"</formula>
    </cfRule>
  </conditionalFormatting>
  <conditionalFormatting sqref="I74:W74">
    <cfRule type="expression" dxfId="19274" priority="99">
      <formula>$C$78="F"</formula>
    </cfRule>
  </conditionalFormatting>
  <conditionalFormatting sqref="I74:W74">
    <cfRule type="expression" dxfId="19273" priority="100">
      <formula>$C$59="F"</formula>
    </cfRule>
  </conditionalFormatting>
  <conditionalFormatting sqref="I74:W74">
    <cfRule type="expression" dxfId="19272" priority="101">
      <formula>$C$40="F"</formula>
    </cfRule>
  </conditionalFormatting>
  <conditionalFormatting sqref="I74:W74">
    <cfRule type="expression" dxfId="19271" priority="102">
      <formula>$C$21="F"</formula>
    </cfRule>
  </conditionalFormatting>
  <conditionalFormatting sqref="I74:Z74">
    <cfRule type="expression" dxfId="19270" priority="103">
      <formula>$C$2="F"</formula>
    </cfRule>
  </conditionalFormatting>
  <conditionalFormatting sqref="I74:Z74">
    <cfRule type="expression" dxfId="19269" priority="104">
      <formula>$D74="Facturacion"</formula>
    </cfRule>
  </conditionalFormatting>
  <conditionalFormatting sqref="I74:Z74">
    <cfRule type="expression" dxfId="19268" priority="105">
      <formula>$D74="Specialist"</formula>
    </cfRule>
  </conditionalFormatting>
  <conditionalFormatting sqref="I74:Z74">
    <cfRule type="cellIs" dxfId="19267" priority="106" operator="equal">
      <formula>1</formula>
    </cfRule>
  </conditionalFormatting>
  <conditionalFormatting sqref="I74:Z74">
    <cfRule type="expression" dxfId="19266" priority="107">
      <formula>$D74="SSMM"</formula>
    </cfRule>
  </conditionalFormatting>
  <conditionalFormatting sqref="I74:Z74">
    <cfRule type="cellIs" dxfId="19265" priority="108" operator="equal">
      <formula>"F"</formula>
    </cfRule>
  </conditionalFormatting>
  <conditionalFormatting sqref="AA75:AB75">
    <cfRule type="expression" dxfId="19264" priority="93">
      <formula>$C$2="F"</formula>
    </cfRule>
  </conditionalFormatting>
  <conditionalFormatting sqref="AA75:AB75">
    <cfRule type="expression" dxfId="19263" priority="94">
      <formula>$D75="Facturacion"</formula>
    </cfRule>
  </conditionalFormatting>
  <conditionalFormatting sqref="AA75:AB75">
    <cfRule type="expression" dxfId="19262" priority="95">
      <formula>$D75="Specialist"</formula>
    </cfRule>
  </conditionalFormatting>
  <conditionalFormatting sqref="AA75:AB75">
    <cfRule type="cellIs" dxfId="19261" priority="96" operator="equal">
      <formula>1</formula>
    </cfRule>
  </conditionalFormatting>
  <conditionalFormatting sqref="AA75:AB75">
    <cfRule type="expression" dxfId="19260" priority="97">
      <formula>$D75="SSMM"</formula>
    </cfRule>
  </conditionalFormatting>
  <conditionalFormatting sqref="AA75:AB75">
    <cfRule type="cellIs" dxfId="19259" priority="98" operator="equal">
      <formula>"F"</formula>
    </cfRule>
  </conditionalFormatting>
  <conditionalFormatting sqref="I75:W75">
    <cfRule type="expression" dxfId="19258" priority="83">
      <formula>$C$78="F"</formula>
    </cfRule>
  </conditionalFormatting>
  <conditionalFormatting sqref="I75:W75">
    <cfRule type="expression" dxfId="19257" priority="84">
      <formula>$C$59="F"</formula>
    </cfRule>
  </conditionalFormatting>
  <conditionalFormatting sqref="I75:W75">
    <cfRule type="expression" dxfId="19256" priority="85">
      <formula>$C$40="F"</formula>
    </cfRule>
  </conditionalFormatting>
  <conditionalFormatting sqref="I75:W75">
    <cfRule type="expression" dxfId="19255" priority="86">
      <formula>$C$21="F"</formula>
    </cfRule>
  </conditionalFormatting>
  <conditionalFormatting sqref="I75:Z75">
    <cfRule type="expression" dxfId="19254" priority="87">
      <formula>$C$2="F"</formula>
    </cfRule>
  </conditionalFormatting>
  <conditionalFormatting sqref="I75:Z75">
    <cfRule type="expression" dxfId="19253" priority="88">
      <formula>$D75="Facturacion"</formula>
    </cfRule>
  </conditionalFormatting>
  <conditionalFormatting sqref="I75:Z75">
    <cfRule type="expression" dxfId="19252" priority="89">
      <formula>$D75="Specialist"</formula>
    </cfRule>
  </conditionalFormatting>
  <conditionalFormatting sqref="I75:Z75">
    <cfRule type="cellIs" dxfId="19251" priority="90" operator="equal">
      <formula>1</formula>
    </cfRule>
  </conditionalFormatting>
  <conditionalFormatting sqref="I75:Z75">
    <cfRule type="expression" dxfId="19250" priority="91">
      <formula>$D75="SSMM"</formula>
    </cfRule>
  </conditionalFormatting>
  <conditionalFormatting sqref="I75:Z75">
    <cfRule type="cellIs" dxfId="19249" priority="92" operator="equal">
      <formula>"F"</formula>
    </cfRule>
  </conditionalFormatting>
  <conditionalFormatting sqref="AA76:AB76">
    <cfRule type="expression" dxfId="19248" priority="77">
      <formula>$C$2="F"</formula>
    </cfRule>
  </conditionalFormatting>
  <conditionalFormatting sqref="AA76:AB76">
    <cfRule type="expression" dxfId="19247" priority="78">
      <formula>$D76="Facturacion"</formula>
    </cfRule>
  </conditionalFormatting>
  <conditionalFormatting sqref="AA76:AB76">
    <cfRule type="expression" dxfId="19246" priority="79">
      <formula>$D76="Specialist"</formula>
    </cfRule>
  </conditionalFormatting>
  <conditionalFormatting sqref="AA76:AB76">
    <cfRule type="cellIs" dxfId="19245" priority="80" operator="equal">
      <formula>1</formula>
    </cfRule>
  </conditionalFormatting>
  <conditionalFormatting sqref="AA76:AB76">
    <cfRule type="expression" dxfId="19244" priority="81">
      <formula>$D76="SSMM"</formula>
    </cfRule>
  </conditionalFormatting>
  <conditionalFormatting sqref="AA76:AB76">
    <cfRule type="cellIs" dxfId="19243" priority="82" operator="equal">
      <formula>"F"</formula>
    </cfRule>
  </conditionalFormatting>
  <conditionalFormatting sqref="I76:W76">
    <cfRule type="expression" dxfId="19242" priority="67">
      <formula>$C$78="F"</formula>
    </cfRule>
  </conditionalFormatting>
  <conditionalFormatting sqref="I76:W76">
    <cfRule type="expression" dxfId="19241" priority="68">
      <formula>$C$59="F"</formula>
    </cfRule>
  </conditionalFormatting>
  <conditionalFormatting sqref="I76:W76">
    <cfRule type="expression" dxfId="19240" priority="69">
      <formula>$C$40="F"</formula>
    </cfRule>
  </conditionalFormatting>
  <conditionalFormatting sqref="I76:W76">
    <cfRule type="expression" dxfId="19239" priority="70">
      <formula>$C$21="F"</formula>
    </cfRule>
  </conditionalFormatting>
  <conditionalFormatting sqref="I76:Z76">
    <cfRule type="expression" dxfId="19238" priority="71">
      <formula>$C$2="F"</formula>
    </cfRule>
  </conditionalFormatting>
  <conditionalFormatting sqref="I76:Z76">
    <cfRule type="expression" dxfId="19237" priority="72">
      <formula>$D76="Facturacion"</formula>
    </cfRule>
  </conditionalFormatting>
  <conditionalFormatting sqref="I76:Z76">
    <cfRule type="expression" dxfId="19236" priority="73">
      <formula>$D76="Specialist"</formula>
    </cfRule>
  </conditionalFormatting>
  <conditionalFormatting sqref="I76:Z76">
    <cfRule type="cellIs" dxfId="19235" priority="74" operator="equal">
      <formula>1</formula>
    </cfRule>
  </conditionalFormatting>
  <conditionalFormatting sqref="I76:Z76">
    <cfRule type="expression" dxfId="19234" priority="75">
      <formula>$D76="SSMM"</formula>
    </cfRule>
  </conditionalFormatting>
  <conditionalFormatting sqref="I76:Z76">
    <cfRule type="cellIs" dxfId="19233" priority="76" operator="equal">
      <formula>"F"</formula>
    </cfRule>
  </conditionalFormatting>
  <conditionalFormatting sqref="AC93:AE93">
    <cfRule type="expression" dxfId="19232" priority="59">
      <formula>$C$21="F"</formula>
    </cfRule>
  </conditionalFormatting>
  <conditionalFormatting sqref="AC93:AE95">
    <cfRule type="expression" dxfId="19231" priority="61">
      <formula>$C$2="F"</formula>
    </cfRule>
  </conditionalFormatting>
  <conditionalFormatting sqref="AC93:AE95">
    <cfRule type="expression" dxfId="19230" priority="62">
      <formula>$D93="Facturacion"</formula>
    </cfRule>
  </conditionalFormatting>
  <conditionalFormatting sqref="AC93:AE95">
    <cfRule type="expression" dxfId="19229" priority="63">
      <formula>$D93="Specialist"</formula>
    </cfRule>
  </conditionalFormatting>
  <conditionalFormatting sqref="AC93:AE95">
    <cfRule type="cellIs" dxfId="19228" priority="64" operator="equal">
      <formula>1</formula>
    </cfRule>
  </conditionalFormatting>
  <conditionalFormatting sqref="AC93:AE95">
    <cfRule type="expression" dxfId="19227" priority="65">
      <formula>$D93="SSMM"</formula>
    </cfRule>
  </conditionalFormatting>
  <conditionalFormatting sqref="AC93:AE95">
    <cfRule type="cellIs" dxfId="19226" priority="66" operator="equal">
      <formula>"F"</formula>
    </cfRule>
  </conditionalFormatting>
  <conditionalFormatting sqref="E93:H93">
    <cfRule type="expression" dxfId="19225" priority="51">
      <formula>$C$21="F"</formula>
    </cfRule>
  </conditionalFormatting>
  <conditionalFormatting sqref="E93:H95">
    <cfRule type="expression" dxfId="19224" priority="53">
      <formula>$C$2="F"</formula>
    </cfRule>
  </conditionalFormatting>
  <conditionalFormatting sqref="E93:H95">
    <cfRule type="expression" dxfId="19223" priority="54">
      <formula>$D93="Facturacion"</formula>
    </cfRule>
  </conditionalFormatting>
  <conditionalFormatting sqref="E93:H95">
    <cfRule type="expression" dxfId="19222" priority="55">
      <formula>$D93="Specialist"</formula>
    </cfRule>
  </conditionalFormatting>
  <conditionalFormatting sqref="E93:H95">
    <cfRule type="cellIs" dxfId="19221" priority="56" operator="equal">
      <formula>1</formula>
    </cfRule>
  </conditionalFormatting>
  <conditionalFormatting sqref="E93:H95">
    <cfRule type="expression" dxfId="19220" priority="57">
      <formula>$D93="SSMM"</formula>
    </cfRule>
  </conditionalFormatting>
  <conditionalFormatting sqref="E93:H95">
    <cfRule type="cellIs" dxfId="19219" priority="58" operator="equal">
      <formula>"F"</formula>
    </cfRule>
  </conditionalFormatting>
  <conditionalFormatting sqref="AA93:AB93">
    <cfRule type="expression" dxfId="19218" priority="43">
      <formula>$C$21="F"</formula>
    </cfRule>
  </conditionalFormatting>
  <conditionalFormatting sqref="AA93:AB93">
    <cfRule type="expression" dxfId="19217" priority="45">
      <formula>$C$2="F"</formula>
    </cfRule>
  </conditionalFormatting>
  <conditionalFormatting sqref="AA93:AB93">
    <cfRule type="expression" dxfId="19216" priority="46">
      <formula>$D93="Facturacion"</formula>
    </cfRule>
  </conditionalFormatting>
  <conditionalFormatting sqref="AA93:AB93">
    <cfRule type="expression" dxfId="19215" priority="47">
      <formula>$D93="Specialist"</formula>
    </cfRule>
  </conditionalFormatting>
  <conditionalFormatting sqref="AA93:AB93">
    <cfRule type="cellIs" dxfId="19214" priority="48" operator="equal">
      <formula>1</formula>
    </cfRule>
  </conditionalFormatting>
  <conditionalFormatting sqref="AA93:AB93">
    <cfRule type="expression" dxfId="19213" priority="49">
      <formula>$D93="SSMM"</formula>
    </cfRule>
  </conditionalFormatting>
  <conditionalFormatting sqref="AA93:AB93">
    <cfRule type="cellIs" dxfId="19212" priority="50" operator="equal">
      <formula>"F"</formula>
    </cfRule>
  </conditionalFormatting>
  <conditionalFormatting sqref="I93:W93">
    <cfRule type="expression" dxfId="19211" priority="33">
      <formula>$C$78="F"</formula>
    </cfRule>
  </conditionalFormatting>
  <conditionalFormatting sqref="I93:W93">
    <cfRule type="expression" dxfId="19210" priority="34">
      <formula>$C$59="F"</formula>
    </cfRule>
  </conditionalFormatting>
  <conditionalFormatting sqref="I93:W93">
    <cfRule type="expression" dxfId="19209" priority="35">
      <formula>$C$40="F"</formula>
    </cfRule>
  </conditionalFormatting>
  <conditionalFormatting sqref="I93:W93">
    <cfRule type="expression" dxfId="19208" priority="36">
      <formula>$C$21="F"</formula>
    </cfRule>
  </conditionalFormatting>
  <conditionalFormatting sqref="I93:Z93">
    <cfRule type="expression" dxfId="19207" priority="37">
      <formula>$C$2="F"</formula>
    </cfRule>
  </conditionalFormatting>
  <conditionalFormatting sqref="I93:Z93">
    <cfRule type="expression" dxfId="19206" priority="38">
      <formula>$D93="Facturacion"</formula>
    </cfRule>
  </conditionalFormatting>
  <conditionalFormatting sqref="I93:Z93">
    <cfRule type="expression" dxfId="19205" priority="39">
      <formula>$D93="Specialist"</formula>
    </cfRule>
  </conditionalFormatting>
  <conditionalFormatting sqref="I93:Z93">
    <cfRule type="cellIs" dxfId="19204" priority="40" operator="equal">
      <formula>1</formula>
    </cfRule>
  </conditionalFormatting>
  <conditionalFormatting sqref="I93:Z93">
    <cfRule type="expression" dxfId="19203" priority="41">
      <formula>$D93="SSMM"</formula>
    </cfRule>
  </conditionalFormatting>
  <conditionalFormatting sqref="I93:Z93">
    <cfRule type="cellIs" dxfId="19202" priority="42" operator="equal">
      <formula>"F"</formula>
    </cfRule>
  </conditionalFormatting>
  <conditionalFormatting sqref="AA94:AB94">
    <cfRule type="expression" dxfId="19201" priority="27">
      <formula>$C$2="F"</formula>
    </cfRule>
  </conditionalFormatting>
  <conditionalFormatting sqref="AA94:AB94">
    <cfRule type="expression" dxfId="19200" priority="28">
      <formula>$D94="Facturacion"</formula>
    </cfRule>
  </conditionalFormatting>
  <conditionalFormatting sqref="AA94:AB94">
    <cfRule type="expression" dxfId="19199" priority="29">
      <formula>$D94="Specialist"</formula>
    </cfRule>
  </conditionalFormatting>
  <conditionalFormatting sqref="AA94:AB94">
    <cfRule type="cellIs" dxfId="19198" priority="30" operator="equal">
      <formula>1</formula>
    </cfRule>
  </conditionalFormatting>
  <conditionalFormatting sqref="AA94:AB94">
    <cfRule type="expression" dxfId="19197" priority="31">
      <formula>$D94="SSMM"</formula>
    </cfRule>
  </conditionalFormatting>
  <conditionalFormatting sqref="AA94:AB94">
    <cfRule type="cellIs" dxfId="19196" priority="32" operator="equal">
      <formula>"F"</formula>
    </cfRule>
  </conditionalFormatting>
  <conditionalFormatting sqref="I94:W94">
    <cfRule type="expression" dxfId="19195" priority="17">
      <formula>$C$78="F"</formula>
    </cfRule>
  </conditionalFormatting>
  <conditionalFormatting sqref="I94:W94">
    <cfRule type="expression" dxfId="19194" priority="18">
      <formula>$C$59="F"</formula>
    </cfRule>
  </conditionalFormatting>
  <conditionalFormatting sqref="I94:W94">
    <cfRule type="expression" dxfId="19193" priority="19">
      <formula>$C$40="F"</formula>
    </cfRule>
  </conditionalFormatting>
  <conditionalFormatting sqref="I94:W94">
    <cfRule type="expression" dxfId="19192" priority="20">
      <formula>$C$21="F"</formula>
    </cfRule>
  </conditionalFormatting>
  <conditionalFormatting sqref="I94:Z94">
    <cfRule type="expression" dxfId="19191" priority="21">
      <formula>$C$2="F"</formula>
    </cfRule>
  </conditionalFormatting>
  <conditionalFormatting sqref="I94:Z94">
    <cfRule type="expression" dxfId="19190" priority="22">
      <formula>$D94="Facturacion"</formula>
    </cfRule>
  </conditionalFormatting>
  <conditionalFormatting sqref="I94:Z94">
    <cfRule type="expression" dxfId="19189" priority="23">
      <formula>$D94="Specialist"</formula>
    </cfRule>
  </conditionalFormatting>
  <conditionalFormatting sqref="I94:Z94">
    <cfRule type="cellIs" dxfId="19188" priority="24" operator="equal">
      <formula>1</formula>
    </cfRule>
  </conditionalFormatting>
  <conditionalFormatting sqref="I94:Z94">
    <cfRule type="expression" dxfId="19187" priority="25">
      <formula>$D94="SSMM"</formula>
    </cfRule>
  </conditionalFormatting>
  <conditionalFormatting sqref="I94:Z94">
    <cfRule type="cellIs" dxfId="19186" priority="26" operator="equal">
      <formula>"F"</formula>
    </cfRule>
  </conditionalFormatting>
  <conditionalFormatting sqref="AA95:AB95">
    <cfRule type="expression" dxfId="19185" priority="11">
      <formula>$C$2="F"</formula>
    </cfRule>
  </conditionalFormatting>
  <conditionalFormatting sqref="AA95:AB95">
    <cfRule type="expression" dxfId="19184" priority="12">
      <formula>$D95="Facturacion"</formula>
    </cfRule>
  </conditionalFormatting>
  <conditionalFormatting sqref="AA95:AB95">
    <cfRule type="expression" dxfId="19183" priority="13">
      <formula>$D95="Specialist"</formula>
    </cfRule>
  </conditionalFormatting>
  <conditionalFormatting sqref="AA95:AB95">
    <cfRule type="cellIs" dxfId="19182" priority="14" operator="equal">
      <formula>1</formula>
    </cfRule>
  </conditionalFormatting>
  <conditionalFormatting sqref="AA95:AB95">
    <cfRule type="expression" dxfId="19181" priority="15">
      <formula>$D95="SSMM"</formula>
    </cfRule>
  </conditionalFormatting>
  <conditionalFormatting sqref="AA95:AB95">
    <cfRule type="cellIs" dxfId="19180" priority="16" operator="equal">
      <formula>"F"</formula>
    </cfRule>
  </conditionalFormatting>
  <conditionalFormatting sqref="I95:W95">
    <cfRule type="expression" dxfId="19179" priority="1">
      <formula>$C$78="F"</formula>
    </cfRule>
  </conditionalFormatting>
  <conditionalFormatting sqref="I95:W95">
    <cfRule type="expression" dxfId="19178" priority="2">
      <formula>$C$59="F"</formula>
    </cfRule>
  </conditionalFormatting>
  <conditionalFormatting sqref="I95:W95">
    <cfRule type="expression" dxfId="19177" priority="3">
      <formula>$C$40="F"</formula>
    </cfRule>
  </conditionalFormatting>
  <conditionalFormatting sqref="I95:W95">
    <cfRule type="expression" dxfId="19176" priority="4">
      <formula>$C$21="F"</formula>
    </cfRule>
  </conditionalFormatting>
  <conditionalFormatting sqref="I95:Z95">
    <cfRule type="expression" dxfId="19175" priority="5">
      <formula>$C$2="F"</formula>
    </cfRule>
  </conditionalFormatting>
  <conditionalFormatting sqref="I95:Z95">
    <cfRule type="expression" dxfId="19174" priority="6">
      <formula>$D95="Facturacion"</formula>
    </cfRule>
  </conditionalFormatting>
  <conditionalFormatting sqref="I95:Z95">
    <cfRule type="expression" dxfId="19173" priority="7">
      <formula>$D95="Specialist"</formula>
    </cfRule>
  </conditionalFormatting>
  <conditionalFormatting sqref="I95:Z95">
    <cfRule type="cellIs" dxfId="19172" priority="8" operator="equal">
      <formula>1</formula>
    </cfRule>
  </conditionalFormatting>
  <conditionalFormatting sqref="I95:Z95">
    <cfRule type="expression" dxfId="19171" priority="9">
      <formula>$D95="SSMM"</formula>
    </cfRule>
  </conditionalFormatting>
  <conditionalFormatting sqref="I95:Z95">
    <cfRule type="cellIs" dxfId="19170" priority="10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94" id="{BD68CD18-85EA-43C8-84F6-3B07D297A2D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AC17:AG19 E17:H19</xm:sqref>
        </x14:conditionalFormatting>
        <x14:conditionalFormatting xmlns:xm="http://schemas.microsoft.com/office/excel/2006/main">
          <x14:cfRule type="expression" priority="683" id="{BA42C4F6-3EE9-458D-B463-4AE08BC60AB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E8:F8 S8:AG8 E9:AG12 E4:AG7</xm:sqref>
        </x14:conditionalFormatting>
        <x14:conditionalFormatting xmlns:xm="http://schemas.microsoft.com/office/excel/2006/main">
          <x14:cfRule type="expression" priority="676" id="{3AED937A-1004-421E-B5F1-C097D305BCE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AE36:AG38</xm:sqref>
        </x14:conditionalFormatting>
        <x14:conditionalFormatting xmlns:xm="http://schemas.microsoft.com/office/excel/2006/main">
          <x14:cfRule type="expression" priority="665" id="{D8D0D099-179B-4A49-B2F5-5B160D8536B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E23:H23 E24:Q24 AE23:AG24 E25:AG31</xm:sqref>
        </x14:conditionalFormatting>
        <x14:conditionalFormatting xmlns:xm="http://schemas.microsoft.com/office/excel/2006/main">
          <x14:cfRule type="expression" priority="658" id="{8D54C592-CF57-4279-95EF-2E353440A83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647" id="{8EF1229A-C104-4AA8-9AF2-D453578B5EA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E43:Q43 AE43:AG43 E42:AG42 E44:AG50</xm:sqref>
        </x14:conditionalFormatting>
        <x14:conditionalFormatting xmlns:xm="http://schemas.microsoft.com/office/excel/2006/main">
          <x14:cfRule type="expression" priority="640" id="{B2D7526E-A5B7-4ED4-AA92-A33D969BA07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AF74:AG76</xm:sqref>
        </x14:conditionalFormatting>
        <x14:conditionalFormatting xmlns:xm="http://schemas.microsoft.com/office/excel/2006/main">
          <x14:cfRule type="expression" priority="629" id="{8F186E1F-2658-4D40-B91F-629A49C1051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E62:Q62 AE62:AG62 E61:AG61 E63:AG69</xm:sqref>
        </x14:conditionalFormatting>
        <x14:conditionalFormatting xmlns:xm="http://schemas.microsoft.com/office/excel/2006/main">
          <x14:cfRule type="expression" priority="622" id="{D44CF210-4FD4-4CE2-A030-21E238BD074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AF93:AG95</xm:sqref>
        </x14:conditionalFormatting>
        <x14:conditionalFormatting xmlns:xm="http://schemas.microsoft.com/office/excel/2006/main">
          <x14:cfRule type="expression" priority="611" id="{7B591750-3CE6-43F2-A7C0-9B5C7E82F24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E84:F84 S84:AG84 E81:Q81 AE81:AG81 E80:AG80 E85:H85 AE85:AG85 E82:AG83 E88:AG88 E87:G87 T87:AG87 E86:AG86</xm:sqref>
        </x14:conditionalFormatting>
        <x14:conditionalFormatting xmlns:xm="http://schemas.microsoft.com/office/excel/2006/main">
          <x14:cfRule type="expression" priority="604" id="{6F6A2EDF-01C3-448D-8878-29A921D2A82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593" id="{1640C88A-ED99-4B24-8E9A-252E4F77D57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E100:Q100 AE100:AG100 E107:AG107 E105:H106 AE105:AG106 E99:AG99 E101:AG104</xm:sqref>
        </x14:conditionalFormatting>
        <x14:conditionalFormatting xmlns:xm="http://schemas.microsoft.com/office/excel/2006/main">
          <x14:cfRule type="expression" priority="586" id="{49C819C6-C35E-42AA-A9DA-B7829DCA89F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575" id="{8F5993B6-04E0-4064-865C-0BB1339F45F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568" id="{61C74F61-374E-429F-81FF-A085B6A4FBD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G8:R8</xm:sqref>
        </x14:conditionalFormatting>
        <x14:conditionalFormatting xmlns:xm="http://schemas.microsoft.com/office/excel/2006/main">
          <x14:cfRule type="expression" priority="561" id="{5500A756-B380-4493-85C9-804BD9162C4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G84:R84</xm:sqref>
        </x14:conditionalFormatting>
        <x14:conditionalFormatting xmlns:xm="http://schemas.microsoft.com/office/excel/2006/main">
          <x14:cfRule type="expression" priority="554" id="{993A7426-6DC6-4F43-B1B4-41D8B2764CF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R24:AD24</xm:sqref>
        </x14:conditionalFormatting>
        <x14:conditionalFormatting xmlns:xm="http://schemas.microsoft.com/office/excel/2006/main">
          <x14:cfRule type="expression" priority="547" id="{CFAB4F09-C19B-4718-9310-5BAECA6A713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R43:AD43</xm:sqref>
        </x14:conditionalFormatting>
        <x14:conditionalFormatting xmlns:xm="http://schemas.microsoft.com/office/excel/2006/main">
          <x14:cfRule type="expression" priority="540" id="{5BB3274A-CBA3-4DC1-A915-2A488CE02F2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R62:AD62</xm:sqref>
        </x14:conditionalFormatting>
        <x14:conditionalFormatting xmlns:xm="http://schemas.microsoft.com/office/excel/2006/main">
          <x14:cfRule type="expression" priority="533" id="{F4254FFF-7DEC-4786-8262-31E164A05EF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R81:AD81</xm:sqref>
        </x14:conditionalFormatting>
        <x14:conditionalFormatting xmlns:xm="http://schemas.microsoft.com/office/excel/2006/main">
          <x14:cfRule type="expression" priority="526" id="{679718CB-0860-457B-A0BD-E5EAC6F6C65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R100:AD100</xm:sqref>
        </x14:conditionalFormatting>
        <x14:conditionalFormatting xmlns:xm="http://schemas.microsoft.com/office/excel/2006/main">
          <x14:cfRule type="expression" priority="519" id="{F392E649-5D96-4002-85FA-46F0F7FEB66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I106:AD106</xm:sqref>
        </x14:conditionalFormatting>
        <x14:conditionalFormatting xmlns:xm="http://schemas.microsoft.com/office/excel/2006/main">
          <x14:cfRule type="expression" priority="512" id="{04726486-D3ED-4991-A052-A52F3E8A679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I105:AD105</xm:sqref>
        </x14:conditionalFormatting>
        <x14:conditionalFormatting xmlns:xm="http://schemas.microsoft.com/office/excel/2006/main">
          <x14:cfRule type="expression" priority="505" id="{98042507-97B1-4C5E-92B3-77C666EDEE4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I23:AD23</xm:sqref>
        </x14:conditionalFormatting>
        <x14:conditionalFormatting xmlns:xm="http://schemas.microsoft.com/office/excel/2006/main">
          <x14:cfRule type="expression" priority="498" id="{EE7F7158-6318-43A0-844B-F9333D7E6E5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I85:AD85</xm:sqref>
        </x14:conditionalFormatting>
        <x14:conditionalFormatting xmlns:xm="http://schemas.microsoft.com/office/excel/2006/main">
          <x14:cfRule type="expression" priority="491" id="{FC7A0E74-6E0C-43DF-9C6E-FF3533525E1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I18:AB19 I17</xm:sqref>
        </x14:conditionalFormatting>
        <x14:conditionalFormatting xmlns:xm="http://schemas.microsoft.com/office/excel/2006/main">
          <x14:cfRule type="expression" priority="416" id="{6A454865-0C1F-40C1-A19A-4EF6AC3FEC9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H87:S87</xm:sqref>
        </x14:conditionalFormatting>
        <x14:conditionalFormatting xmlns:xm="http://schemas.microsoft.com/office/excel/2006/main">
          <x14:cfRule type="expression" priority="351" id="{7990A868-0839-45A2-BD19-8A99D5FFF20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343" id="{9ACB73CE-D883-4A88-87C7-0ED5F0E4822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177" id="{6D925093-CD02-4EBB-8B57-D2180F999D7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K17:AB17</xm:sqref>
        </x14:conditionalFormatting>
        <x14:conditionalFormatting xmlns:xm="http://schemas.microsoft.com/office/excel/2006/main">
          <x14:cfRule type="expression" priority="170" id="{C1805535-2D36-4AF3-BB62-D0E328A6166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J17</xm:sqref>
        </x14:conditionalFormatting>
        <x14:conditionalFormatting xmlns:xm="http://schemas.microsoft.com/office/excel/2006/main">
          <x14:cfRule type="expression" priority="163" id="{6075EA6C-1E28-447B-A04C-B66952EAC8D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AC36:AD38 E36:H38</xm:sqref>
        </x14:conditionalFormatting>
        <x14:conditionalFormatting xmlns:xm="http://schemas.microsoft.com/office/excel/2006/main">
          <x14:cfRule type="expression" priority="155" id="{BC335314-6DEB-48EE-9947-3B61DC21A26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I37:AB38 I36</xm:sqref>
        </x14:conditionalFormatting>
        <x14:conditionalFormatting xmlns:xm="http://schemas.microsoft.com/office/excel/2006/main">
          <x14:cfRule type="expression" priority="140" id="{2EE8616B-A25F-4E5D-B889-9EE283B11E0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K36:AB36</xm:sqref>
        </x14:conditionalFormatting>
        <x14:conditionalFormatting xmlns:xm="http://schemas.microsoft.com/office/excel/2006/main">
          <x14:cfRule type="expression" priority="133" id="{D7F99A87-3ECE-4AB9-A08C-02A4A88F698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expression" priority="126" id="{942B4C40-1014-4F09-933C-52FCF11E5EB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AC74:AE76</xm:sqref>
        </x14:conditionalFormatting>
        <x14:conditionalFormatting xmlns:xm="http://schemas.microsoft.com/office/excel/2006/main">
          <x14:cfRule type="expression" priority="118" id="{8956BF11-5842-4FFF-A8CA-7F3AB005CBE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</xm:sqref>
        </x14:conditionalFormatting>
        <x14:conditionalFormatting xmlns:xm="http://schemas.microsoft.com/office/excel/2006/main">
          <x14:cfRule type="expression" priority="110" id="{2C286A44-3493-4025-8FDA-9B097D14C3A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60" id="{CAECE957-B9B3-4178-9EF7-D5D6553017A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AC93:AE95</xm:sqref>
        </x14:conditionalFormatting>
        <x14:conditionalFormatting xmlns:xm="http://schemas.microsoft.com/office/excel/2006/main">
          <x14:cfRule type="expression" priority="52" id="{B969EDE0-3B12-4B83-964E-70E010B6FAA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E93:H95</xm:sqref>
        </x14:conditionalFormatting>
        <x14:conditionalFormatting xmlns:xm="http://schemas.microsoft.com/office/excel/2006/main">
          <x14:cfRule type="expression" priority="44" id="{A020AAB5-5F1C-4FAB-B105-206FF059DF4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E118C7E2-34DE-4630-97B3-69E47EC0E476}">
          <x14:formula1>
            <xm:f>Personal!$A$2:$A$50</xm:f>
          </x14:formula1>
          <xm:sqref>B99:B114 B23:B38 B42:B57 B61:B76 B118:B133 B4:B19 B80:B95</xm:sqref>
        </x14:dataValidation>
        <x14:dataValidation type="list" allowBlank="1" showInputMessage="1" showErrorMessage="1" prompt="Elige una de las opciones disponibles" xr:uid="{BD119E9E-498D-4824-BFFE-E1D8A206B8C3}">
          <x14:formula1>
            <xm:f>Personal!$F$1:$F$15</xm:f>
          </x14:formula1>
          <xm:sqref>E118:AG133 E23:AG38 E99:AG114 E42:AG57 E61:AG76 E4:AG19 E80:AG95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rgb="FFFFFFFF"/>
    <outlinePr summaryBelow="0" summaryRight="0"/>
    <pageSetUpPr fitToPage="1"/>
  </sheetPr>
  <dimension ref="A1:AK1000"/>
  <sheetViews>
    <sheetView topLeftCell="A50" workbookViewId="0">
      <selection activeCell="A106" sqref="A106"/>
    </sheetView>
  </sheetViews>
  <sheetFormatPr defaultColWidth="12.5390625" defaultRowHeight="15" customHeight="1" x14ac:dyDescent="0.15"/>
  <cols>
    <col min="1" max="1" width="3.1015625" customWidth="1"/>
    <col min="2" max="2" width="9.167968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7" ht="64.5" customHeight="1" x14ac:dyDescent="0.15">
      <c r="A1" s="6" t="s">
        <v>114</v>
      </c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</row>
    <row r="2" spans="1:37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  <c r="AJ2" s="5"/>
      <c r="AK2" s="5"/>
    </row>
    <row r="3" spans="1:37" ht="15.75" customHeight="1" x14ac:dyDescent="0.15">
      <c r="A3" s="10"/>
      <c r="B3" s="11" t="s">
        <v>53</v>
      </c>
      <c r="C3" s="12">
        <f>'S8'!C117+1</f>
        <v>45348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  <c r="AK3" s="16"/>
    </row>
    <row r="4" spans="1:37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>
        <v>1</v>
      </c>
      <c r="J4" s="8">
        <v>1</v>
      </c>
      <c r="K4" s="8">
        <v>1</v>
      </c>
      <c r="L4" s="8">
        <v>1</v>
      </c>
      <c r="M4" s="8">
        <v>1</v>
      </c>
      <c r="N4" s="8">
        <v>1</v>
      </c>
      <c r="O4" s="8">
        <v>1</v>
      </c>
      <c r="P4" s="8">
        <v>1</v>
      </c>
      <c r="Q4" s="8">
        <v>1</v>
      </c>
      <c r="R4" s="8">
        <v>1</v>
      </c>
      <c r="S4" s="8">
        <v>1</v>
      </c>
      <c r="T4" s="8">
        <v>1</v>
      </c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6</v>
      </c>
      <c r="AI4" s="1"/>
      <c r="AJ4" s="1">
        <f t="shared" ref="AJ4:AJ20" si="1">AH4+AH23+AH42+AH61+AH80+AH99+AH118</f>
        <v>24</v>
      </c>
      <c r="AK4" s="1"/>
    </row>
    <row r="5" spans="1:37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8"/>
      <c r="I5" s="8"/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/>
      <c r="T5" s="8"/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>
        <v>1</v>
      </c>
      <c r="AC5" s="8"/>
      <c r="AD5" s="8"/>
      <c r="AE5" s="8"/>
      <c r="AF5" s="8"/>
      <c r="AG5" s="8"/>
      <c r="AH5" s="1">
        <f t="shared" si="0"/>
        <v>8.5</v>
      </c>
      <c r="AI5" s="1"/>
      <c r="AJ5" s="1">
        <f t="shared" si="1"/>
        <v>41</v>
      </c>
      <c r="AK5" s="1"/>
    </row>
    <row r="6" spans="1:37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/>
      <c r="I6" s="8"/>
      <c r="J6" s="8"/>
      <c r="K6" s="8"/>
      <c r="L6" s="8"/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/>
      <c r="T6" s="8"/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8</v>
      </c>
      <c r="AI6" s="1"/>
      <c r="AJ6" s="1">
        <f t="shared" si="1"/>
        <v>40</v>
      </c>
      <c r="AK6" s="1"/>
    </row>
    <row r="7" spans="1:37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 t="shared" si="1"/>
        <v>20</v>
      </c>
      <c r="AK7" s="1"/>
    </row>
    <row r="8" spans="1:37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>
        <v>1</v>
      </c>
      <c r="F8" s="8">
        <v>1</v>
      </c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 t="shared" si="1"/>
        <v>30</v>
      </c>
      <c r="AK8" s="1"/>
    </row>
    <row r="9" spans="1:37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6</v>
      </c>
      <c r="AI9" s="1"/>
      <c r="AJ9" s="1">
        <f t="shared" si="1"/>
        <v>30</v>
      </c>
      <c r="AK9" s="1"/>
    </row>
    <row r="10" spans="1:37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/>
      <c r="J10" s="8"/>
      <c r="K10" s="8">
        <v>1</v>
      </c>
      <c r="L10" s="8">
        <v>1</v>
      </c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>
        <v>1</v>
      </c>
      <c r="S10" s="8">
        <v>1</v>
      </c>
      <c r="T10" s="8">
        <v>1</v>
      </c>
      <c r="U10" s="8"/>
      <c r="V10" s="8"/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>
        <v>1</v>
      </c>
      <c r="AC10" s="8"/>
      <c r="AD10" s="8"/>
      <c r="AE10" s="8"/>
      <c r="AF10" s="8"/>
      <c r="AG10" s="8"/>
      <c r="AH10" s="1">
        <f t="shared" si="0"/>
        <v>8</v>
      </c>
      <c r="AI10" s="1"/>
      <c r="AJ10" s="1">
        <f t="shared" si="1"/>
        <v>40</v>
      </c>
      <c r="AK10" s="1"/>
    </row>
    <row r="11" spans="1:37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I11" s="8" t="s">
        <v>7</v>
      </c>
      <c r="J11" s="8" t="s">
        <v>7</v>
      </c>
      <c r="K11" s="8" t="s">
        <v>7</v>
      </c>
      <c r="L11" s="8" t="s">
        <v>7</v>
      </c>
      <c r="M11" s="8" t="s">
        <v>7</v>
      </c>
      <c r="N11" s="8" t="s">
        <v>7</v>
      </c>
      <c r="O11" s="8" t="s">
        <v>7</v>
      </c>
      <c r="P11" s="8" t="s">
        <v>7</v>
      </c>
      <c r="Q11" s="8" t="s">
        <v>7</v>
      </c>
      <c r="R11" s="8" t="s">
        <v>7</v>
      </c>
      <c r="S11" s="8" t="s">
        <v>7</v>
      </c>
      <c r="T11" s="8" t="s">
        <v>7</v>
      </c>
      <c r="U11" s="8" t="s">
        <v>7</v>
      </c>
      <c r="V11" s="8" t="s">
        <v>7</v>
      </c>
      <c r="W11" s="8" t="s">
        <v>7</v>
      </c>
      <c r="X11" s="8" t="s">
        <v>7</v>
      </c>
      <c r="Y11" s="8" t="s">
        <v>7</v>
      </c>
      <c r="Z11" s="8" t="s">
        <v>7</v>
      </c>
      <c r="AA11" s="8" t="s">
        <v>7</v>
      </c>
      <c r="AB11" s="8" t="s">
        <v>7</v>
      </c>
      <c r="AC11" s="8" t="s">
        <v>7</v>
      </c>
      <c r="AD11" s="8" t="s">
        <v>7</v>
      </c>
      <c r="AE11" s="8"/>
      <c r="AF11" s="8"/>
      <c r="AG11" s="8"/>
      <c r="AH11" s="1">
        <f t="shared" si="0"/>
        <v>0</v>
      </c>
      <c r="AI11" s="1"/>
      <c r="AJ11" s="1">
        <f t="shared" si="1"/>
        <v>30</v>
      </c>
      <c r="AK11" s="1"/>
    </row>
    <row r="12" spans="1:37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  <c r="AK12" s="1"/>
    </row>
    <row r="13" spans="1:37" ht="15.75" customHeight="1" x14ac:dyDescent="0.15">
      <c r="A13" s="10"/>
      <c r="B13" s="18"/>
      <c r="C13" s="19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  <c r="AK13" s="1"/>
    </row>
    <row r="14" spans="1:37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  <c r="AK14" s="1"/>
    </row>
    <row r="15" spans="1:37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  <c r="AK15" s="1"/>
    </row>
    <row r="16" spans="1:37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  <c r="AK16" s="1"/>
    </row>
    <row r="17" spans="1:37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 t="s">
        <v>21</v>
      </c>
      <c r="F17" s="59"/>
      <c r="G17" s="59"/>
      <c r="H17" s="59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  <c r="AK17" s="1"/>
    </row>
    <row r="18" spans="1:37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  <c r="AK18" s="1"/>
    </row>
    <row r="19" spans="1:37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  <c r="AK19" s="1"/>
    </row>
    <row r="20" spans="1:37" ht="15.75" customHeight="1" x14ac:dyDescent="0.15">
      <c r="A20" s="10"/>
      <c r="B20" s="22"/>
      <c r="C20" s="23"/>
      <c r="D20" s="23"/>
      <c r="E20" s="23">
        <f t="shared" ref="E20:AH20" si="3">SUM(E4:E19)</f>
        <v>1</v>
      </c>
      <c r="F20" s="23">
        <f t="shared" si="3"/>
        <v>1</v>
      </c>
      <c r="G20" s="23">
        <f t="shared" si="3"/>
        <v>1</v>
      </c>
      <c r="H20" s="23">
        <f t="shared" si="3"/>
        <v>1</v>
      </c>
      <c r="I20" s="23">
        <f t="shared" si="3"/>
        <v>2</v>
      </c>
      <c r="J20" s="23">
        <f t="shared" si="3"/>
        <v>3</v>
      </c>
      <c r="K20" s="23">
        <f t="shared" si="3"/>
        <v>4</v>
      </c>
      <c r="L20" s="23">
        <f t="shared" si="3"/>
        <v>4</v>
      </c>
      <c r="M20" s="23">
        <f t="shared" si="3"/>
        <v>5</v>
      </c>
      <c r="N20" s="23">
        <f t="shared" si="3"/>
        <v>5</v>
      </c>
      <c r="O20" s="23">
        <f t="shared" si="3"/>
        <v>5</v>
      </c>
      <c r="P20" s="23">
        <f t="shared" si="3"/>
        <v>5</v>
      </c>
      <c r="Q20" s="23">
        <f t="shared" si="3"/>
        <v>4</v>
      </c>
      <c r="R20" s="23">
        <f t="shared" si="3"/>
        <v>4</v>
      </c>
      <c r="S20" s="23">
        <f t="shared" si="3"/>
        <v>3</v>
      </c>
      <c r="T20" s="23">
        <f t="shared" si="3"/>
        <v>3</v>
      </c>
      <c r="U20" s="23">
        <f t="shared" si="3"/>
        <v>3</v>
      </c>
      <c r="V20" s="23">
        <f t="shared" si="3"/>
        <v>3</v>
      </c>
      <c r="W20" s="23">
        <f t="shared" si="3"/>
        <v>5</v>
      </c>
      <c r="X20" s="23">
        <f t="shared" si="3"/>
        <v>5</v>
      </c>
      <c r="Y20" s="23">
        <f t="shared" si="3"/>
        <v>5</v>
      </c>
      <c r="Z20" s="23">
        <f t="shared" si="3"/>
        <v>5</v>
      </c>
      <c r="AA20" s="23">
        <f t="shared" si="3"/>
        <v>5</v>
      </c>
      <c r="AB20" s="23">
        <f t="shared" si="3"/>
        <v>5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46.5</v>
      </c>
      <c r="AI20" s="1">
        <f>SUM(AI13:AI19)</f>
        <v>16</v>
      </c>
      <c r="AJ20" s="1">
        <f t="shared" si="1"/>
        <v>255</v>
      </c>
      <c r="AK20" s="1"/>
    </row>
    <row r="21" spans="1:37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  <c r="AJ21" s="1"/>
      <c r="AK21" s="1"/>
    </row>
    <row r="22" spans="1:37" ht="15.75" customHeight="1" x14ac:dyDescent="0.15">
      <c r="A22" s="10"/>
      <c r="B22" s="11" t="s">
        <v>53</v>
      </c>
      <c r="C22" s="12">
        <f>C3+1</f>
        <v>45349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  <c r="AJ22" s="1"/>
      <c r="AK22" s="1"/>
    </row>
    <row r="23" spans="1:37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>
        <v>1</v>
      </c>
      <c r="T23" s="8">
        <v>1</v>
      </c>
      <c r="U23" s="8">
        <v>1</v>
      </c>
      <c r="V23" s="8">
        <v>1</v>
      </c>
      <c r="W23" s="8">
        <v>1</v>
      </c>
      <c r="X23" s="8">
        <v>1</v>
      </c>
      <c r="Y23" s="8">
        <v>1</v>
      </c>
      <c r="Z23" s="8">
        <v>1</v>
      </c>
      <c r="AA23" s="8">
        <v>1</v>
      </c>
      <c r="AB23" s="8">
        <v>1</v>
      </c>
      <c r="AC23" s="8">
        <v>1</v>
      </c>
      <c r="AD23" s="8">
        <v>1</v>
      </c>
      <c r="AE23" s="8"/>
      <c r="AF23" s="8"/>
      <c r="AG23" s="8"/>
      <c r="AH23" s="1">
        <f t="shared" ref="AH23:AH38" si="4">SUM(E23:AG23)/2</f>
        <v>6</v>
      </c>
      <c r="AI23" s="1"/>
      <c r="AJ23" s="1"/>
      <c r="AK23" s="1"/>
    </row>
    <row r="24" spans="1:37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/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>
        <v>1</v>
      </c>
      <c r="R24" s="8">
        <v>1</v>
      </c>
      <c r="S24" s="8"/>
      <c r="T24" s="8"/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>
        <v>1</v>
      </c>
      <c r="AB24" s="8">
        <v>1</v>
      </c>
      <c r="AC24" s="8"/>
      <c r="AD24" s="8"/>
      <c r="AE24" s="8"/>
      <c r="AF24" s="8"/>
      <c r="AG24" s="8"/>
      <c r="AH24" s="1">
        <f t="shared" si="4"/>
        <v>8.5</v>
      </c>
      <c r="AI24" s="1"/>
      <c r="AJ24" s="1"/>
      <c r="AK24" s="1"/>
    </row>
    <row r="25" spans="1:37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 t="s">
        <v>7</v>
      </c>
      <c r="J25" s="8" t="s">
        <v>7</v>
      </c>
      <c r="K25" s="8" t="s">
        <v>7</v>
      </c>
      <c r="L25" s="8" t="s">
        <v>7</v>
      </c>
      <c r="M25" s="8" t="s">
        <v>7</v>
      </c>
      <c r="N25" s="8" t="s">
        <v>7</v>
      </c>
      <c r="O25" s="8" t="s">
        <v>7</v>
      </c>
      <c r="P25" s="8" t="s">
        <v>7</v>
      </c>
      <c r="Q25" s="8" t="s">
        <v>7</v>
      </c>
      <c r="R25" s="8" t="s">
        <v>7</v>
      </c>
      <c r="S25" s="8" t="s">
        <v>7</v>
      </c>
      <c r="T25" s="8" t="s">
        <v>7</v>
      </c>
      <c r="U25" s="8" t="s">
        <v>7</v>
      </c>
      <c r="V25" s="8" t="s">
        <v>7</v>
      </c>
      <c r="W25" s="8" t="s">
        <v>7</v>
      </c>
      <c r="X25" s="8" t="s">
        <v>7</v>
      </c>
      <c r="Y25" s="8" t="s">
        <v>7</v>
      </c>
      <c r="Z25" s="8" t="s">
        <v>7</v>
      </c>
      <c r="AA25" s="8" t="s">
        <v>7</v>
      </c>
      <c r="AB25" s="8" t="s">
        <v>7</v>
      </c>
      <c r="AC25" s="8" t="s">
        <v>7</v>
      </c>
      <c r="AD25" s="8" t="s">
        <v>7</v>
      </c>
      <c r="AE25" s="8"/>
      <c r="AF25" s="8"/>
      <c r="AG25" s="8"/>
      <c r="AH25" s="1">
        <f t="shared" si="4"/>
        <v>0</v>
      </c>
      <c r="AI25" s="1"/>
      <c r="AJ25" s="1"/>
      <c r="AK25" s="1"/>
    </row>
    <row r="26" spans="1:37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  <c r="AJ26" s="1"/>
      <c r="AK26" s="1"/>
    </row>
    <row r="27" spans="1:37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>
        <v>1</v>
      </c>
      <c r="T27" s="8">
        <v>1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6</v>
      </c>
      <c r="AI27" s="1"/>
      <c r="AJ27" s="1"/>
      <c r="AK27" s="1"/>
    </row>
    <row r="28" spans="1:37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>
        <v>1</v>
      </c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>
        <v>1</v>
      </c>
      <c r="R28" s="8">
        <v>1</v>
      </c>
      <c r="S28" s="8">
        <v>1</v>
      </c>
      <c r="T28" s="8"/>
      <c r="AE28" s="8"/>
      <c r="AF28" s="8"/>
      <c r="AG28" s="8"/>
      <c r="AH28" s="1">
        <f t="shared" si="4"/>
        <v>6</v>
      </c>
      <c r="AI28" s="1"/>
      <c r="AJ28" s="1"/>
      <c r="AK28" s="1"/>
    </row>
    <row r="29" spans="1:37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/>
      <c r="J29" s="8">
        <v>1</v>
      </c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/>
      <c r="T29" s="8"/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>
        <v>1</v>
      </c>
      <c r="AB29" s="8"/>
      <c r="AC29" s="8"/>
      <c r="AD29" s="8"/>
      <c r="AE29" s="8"/>
      <c r="AF29" s="8"/>
      <c r="AG29" s="8"/>
      <c r="AH29" s="1">
        <f t="shared" si="4"/>
        <v>8</v>
      </c>
      <c r="AI29" s="1"/>
      <c r="AJ29" s="1"/>
      <c r="AK29" s="1"/>
    </row>
    <row r="30" spans="1:37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>
        <v>1</v>
      </c>
      <c r="J30" s="8">
        <v>1</v>
      </c>
      <c r="K30" s="8">
        <v>1</v>
      </c>
      <c r="L30" s="8">
        <v>1</v>
      </c>
      <c r="M30" s="8">
        <v>1</v>
      </c>
      <c r="N30" s="8">
        <v>1</v>
      </c>
      <c r="O30" s="8">
        <v>1</v>
      </c>
      <c r="P30" s="8">
        <v>1</v>
      </c>
      <c r="Q30" s="8">
        <v>1</v>
      </c>
      <c r="R30" s="8">
        <v>1</v>
      </c>
      <c r="S30" s="8">
        <v>1</v>
      </c>
      <c r="T30" s="8">
        <v>1</v>
      </c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1">
        <f t="shared" si="4"/>
        <v>6</v>
      </c>
      <c r="AI30" s="1"/>
      <c r="AJ30" s="1"/>
      <c r="AK30" s="1"/>
    </row>
    <row r="31" spans="1:37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  <c r="AJ31" s="1"/>
      <c r="AK31" s="1"/>
    </row>
    <row r="32" spans="1:37" ht="15.75" customHeight="1" x14ac:dyDescent="0.15">
      <c r="A32" s="10"/>
      <c r="B32" s="18">
        <f t="shared" si="5"/>
        <v>0</v>
      </c>
      <c r="C32" s="19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  <c r="AJ32" s="1"/>
      <c r="AK32" s="1"/>
    </row>
    <row r="33" spans="1:37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  <c r="AJ33" s="1"/>
      <c r="AK33" s="1"/>
    </row>
    <row r="34" spans="1:37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  <c r="AJ34" s="1"/>
      <c r="AK34" s="1"/>
    </row>
    <row r="35" spans="1:37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  <c r="AJ35" s="1"/>
      <c r="AK35" s="1"/>
    </row>
    <row r="36" spans="1:37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 t="s">
        <v>21</v>
      </c>
      <c r="F36" s="59"/>
      <c r="G36" s="59"/>
      <c r="H36" s="59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  <c r="AJ36" s="1"/>
      <c r="AK36" s="1"/>
    </row>
    <row r="37" spans="1:37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  <c r="AJ37" s="1"/>
      <c r="AK37" s="1"/>
    </row>
    <row r="38" spans="1:37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  <c r="AJ38" s="1"/>
      <c r="AK38" s="1"/>
    </row>
    <row r="39" spans="1:37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4</v>
      </c>
      <c r="K39" s="23">
        <f t="shared" si="6"/>
        <v>4</v>
      </c>
      <c r="L39" s="23">
        <f t="shared" si="6"/>
        <v>4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4</v>
      </c>
      <c r="R39" s="23">
        <f t="shared" si="6"/>
        <v>4</v>
      </c>
      <c r="S39" s="23">
        <f t="shared" si="6"/>
        <v>4</v>
      </c>
      <c r="T39" s="23">
        <f t="shared" si="6"/>
        <v>3</v>
      </c>
      <c r="U39" s="23">
        <f t="shared" si="6"/>
        <v>4</v>
      </c>
      <c r="V39" s="23">
        <f t="shared" si="6"/>
        <v>4</v>
      </c>
      <c r="W39" s="23">
        <f t="shared" si="6"/>
        <v>5</v>
      </c>
      <c r="X39" s="23">
        <f t="shared" si="6"/>
        <v>5</v>
      </c>
      <c r="Y39" s="23">
        <f t="shared" si="6"/>
        <v>5</v>
      </c>
      <c r="Z39" s="23">
        <f t="shared" si="6"/>
        <v>5</v>
      </c>
      <c r="AA39" s="23">
        <f t="shared" si="6"/>
        <v>5</v>
      </c>
      <c r="AB39" s="23">
        <f t="shared" si="6"/>
        <v>4</v>
      </c>
      <c r="AC39" s="23">
        <f t="shared" si="6"/>
        <v>3</v>
      </c>
      <c r="AD39" s="23">
        <f t="shared" si="6"/>
        <v>3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44.5</v>
      </c>
      <c r="AI39" s="1"/>
      <c r="AJ39" s="1"/>
      <c r="AK39" s="1"/>
    </row>
    <row r="40" spans="1:37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  <c r="AJ40" s="1"/>
      <c r="AK40" s="1"/>
    </row>
    <row r="41" spans="1:37" ht="15.75" customHeight="1" x14ac:dyDescent="0.15">
      <c r="A41" s="10"/>
      <c r="B41" s="25" t="s">
        <v>53</v>
      </c>
      <c r="C41" s="12">
        <f>C22+1</f>
        <v>45350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  <c r="AJ41" s="1"/>
      <c r="AK41" s="1"/>
    </row>
    <row r="42" spans="1:37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>
        <v>1</v>
      </c>
      <c r="T42" s="8">
        <v>1</v>
      </c>
      <c r="U42" s="8">
        <v>1</v>
      </c>
      <c r="V42" s="8">
        <v>1</v>
      </c>
      <c r="W42" s="8">
        <v>1</v>
      </c>
      <c r="X42" s="8">
        <v>1</v>
      </c>
      <c r="Y42" s="8">
        <v>1</v>
      </c>
      <c r="Z42" s="8">
        <v>1</v>
      </c>
      <c r="AA42" s="8">
        <v>1</v>
      </c>
      <c r="AB42" s="8">
        <v>1</v>
      </c>
      <c r="AC42" s="8">
        <v>1</v>
      </c>
      <c r="AD42" s="8">
        <v>1</v>
      </c>
      <c r="AE42" s="8"/>
      <c r="AF42" s="8"/>
      <c r="AG42" s="8"/>
      <c r="AH42" s="1">
        <f t="shared" ref="AH42:AH57" si="7">SUM(E42:AG42)/2</f>
        <v>6</v>
      </c>
      <c r="AI42" s="1"/>
      <c r="AJ42" s="1"/>
      <c r="AK42" s="1"/>
    </row>
    <row r="43" spans="1:37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/>
      <c r="J43" s="8"/>
      <c r="K43" s="8">
        <v>1</v>
      </c>
      <c r="L43" s="8">
        <v>1</v>
      </c>
      <c r="M43" s="8">
        <v>1</v>
      </c>
      <c r="N43" s="8">
        <v>1</v>
      </c>
      <c r="O43" s="8">
        <v>1</v>
      </c>
      <c r="P43" s="8">
        <v>1</v>
      </c>
      <c r="Q43" s="8">
        <v>1</v>
      </c>
      <c r="R43" s="8">
        <v>1</v>
      </c>
      <c r="S43" s="8"/>
      <c r="T43" s="8"/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>
        <v>1</v>
      </c>
      <c r="AB43" s="8">
        <v>1</v>
      </c>
      <c r="AC43" s="8"/>
      <c r="AD43" s="8"/>
      <c r="AE43" s="8"/>
      <c r="AF43" s="8"/>
      <c r="AG43" s="8"/>
      <c r="AH43" s="1">
        <f t="shared" si="7"/>
        <v>8</v>
      </c>
      <c r="AI43" s="1"/>
      <c r="AJ43" s="1"/>
      <c r="AK43" s="1"/>
    </row>
    <row r="44" spans="1:37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>
        <v>1</v>
      </c>
      <c r="J44" s="8">
        <v>1</v>
      </c>
      <c r="K44" s="8">
        <v>1</v>
      </c>
      <c r="L44" s="8">
        <v>1</v>
      </c>
      <c r="M44" s="8">
        <v>1</v>
      </c>
      <c r="N44" s="8">
        <v>1</v>
      </c>
      <c r="O44" s="8">
        <v>1</v>
      </c>
      <c r="P44" s="8">
        <v>1</v>
      </c>
      <c r="Q44" s="8"/>
      <c r="R44" s="8"/>
      <c r="S44" s="8">
        <v>1</v>
      </c>
      <c r="T44" s="8">
        <v>1</v>
      </c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/>
      <c r="AB44" s="8"/>
      <c r="AC44" s="8"/>
      <c r="AD44" s="8"/>
      <c r="AE44" s="8"/>
      <c r="AF44" s="8"/>
      <c r="AG44" s="8"/>
      <c r="AH44" s="1">
        <f t="shared" si="7"/>
        <v>8</v>
      </c>
      <c r="AI44" s="1"/>
      <c r="AJ44" s="1"/>
      <c r="AK44" s="1"/>
    </row>
    <row r="45" spans="1:37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  <c r="AJ45" s="1"/>
      <c r="AK45" s="1"/>
    </row>
    <row r="46" spans="1:37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/>
      <c r="J46" s="8"/>
      <c r="K46" s="8"/>
      <c r="L46" s="8"/>
      <c r="M46" s="8">
        <v>1</v>
      </c>
      <c r="N46" s="8">
        <v>1</v>
      </c>
      <c r="O46" s="8">
        <v>1</v>
      </c>
      <c r="P46" s="8">
        <v>1</v>
      </c>
      <c r="Q46" s="8">
        <v>1</v>
      </c>
      <c r="R46" s="8">
        <v>1</v>
      </c>
      <c r="S46" s="8">
        <v>1</v>
      </c>
      <c r="T46" s="8">
        <v>1</v>
      </c>
      <c r="U46" s="8">
        <v>1</v>
      </c>
      <c r="V46" s="8">
        <v>1</v>
      </c>
      <c r="W46" s="8">
        <v>1</v>
      </c>
      <c r="X46" s="8">
        <v>1</v>
      </c>
      <c r="Y46" s="8"/>
      <c r="Z46" s="8"/>
      <c r="AA46" s="8"/>
      <c r="AB46" s="8"/>
      <c r="AC46" s="8"/>
      <c r="AD46" s="8"/>
      <c r="AE46" s="8"/>
      <c r="AF46" s="8"/>
      <c r="AG46" s="8"/>
      <c r="AH46" s="1">
        <f t="shared" si="7"/>
        <v>6</v>
      </c>
      <c r="AI46" s="1"/>
      <c r="AJ46" s="1"/>
      <c r="AK46" s="1"/>
    </row>
    <row r="47" spans="1:37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>
        <v>1</v>
      </c>
      <c r="H47" s="8">
        <v>1</v>
      </c>
      <c r="I47" s="8">
        <v>1</v>
      </c>
      <c r="J47" s="8">
        <v>1</v>
      </c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>
        <v>1</v>
      </c>
      <c r="R47" s="8">
        <v>1</v>
      </c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1">
        <f t="shared" si="7"/>
        <v>6</v>
      </c>
      <c r="AI47" s="1"/>
      <c r="AJ47" s="1"/>
      <c r="AK47" s="1"/>
    </row>
    <row r="48" spans="1:37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 t="s">
        <v>7</v>
      </c>
      <c r="J48" s="8" t="s">
        <v>7</v>
      </c>
      <c r="K48" s="8" t="s">
        <v>7</v>
      </c>
      <c r="L48" s="8" t="s">
        <v>7</v>
      </c>
      <c r="M48" s="8" t="s">
        <v>7</v>
      </c>
      <c r="N48" s="8" t="s">
        <v>7</v>
      </c>
      <c r="O48" s="8" t="s">
        <v>7</v>
      </c>
      <c r="P48" s="8" t="s">
        <v>7</v>
      </c>
      <c r="Q48" s="8" t="s">
        <v>7</v>
      </c>
      <c r="R48" s="8" t="s">
        <v>7</v>
      </c>
      <c r="S48" s="8" t="s">
        <v>7</v>
      </c>
      <c r="T48" s="8" t="s">
        <v>7</v>
      </c>
      <c r="U48" s="8" t="s">
        <v>7</v>
      </c>
      <c r="V48" s="8" t="s">
        <v>7</v>
      </c>
      <c r="W48" s="8" t="s">
        <v>7</v>
      </c>
      <c r="X48" s="8" t="s">
        <v>7</v>
      </c>
      <c r="Y48" s="8" t="s">
        <v>7</v>
      </c>
      <c r="Z48" s="8" t="s">
        <v>7</v>
      </c>
      <c r="AA48" s="8" t="s">
        <v>7</v>
      </c>
      <c r="AB48" s="8" t="s">
        <v>7</v>
      </c>
      <c r="AC48" s="8" t="s">
        <v>7</v>
      </c>
      <c r="AD48" s="8" t="s">
        <v>7</v>
      </c>
      <c r="AE48" s="8"/>
      <c r="AF48" s="8"/>
      <c r="AG48" s="8"/>
      <c r="AH48" s="1">
        <f t="shared" si="7"/>
        <v>0</v>
      </c>
      <c r="AI48" s="1"/>
      <c r="AJ48" s="1"/>
      <c r="AK48" s="1"/>
    </row>
    <row r="49" spans="1:37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>
        <v>1</v>
      </c>
      <c r="T49" s="8">
        <v>1</v>
      </c>
      <c r="U49" s="8">
        <v>1</v>
      </c>
      <c r="V49" s="8">
        <v>1</v>
      </c>
      <c r="W49" s="8">
        <v>1</v>
      </c>
      <c r="X49" s="8">
        <v>1</v>
      </c>
      <c r="Y49" s="8">
        <v>1</v>
      </c>
      <c r="Z49" s="8">
        <v>1</v>
      </c>
      <c r="AA49" s="8">
        <v>1</v>
      </c>
      <c r="AB49" s="8">
        <v>1</v>
      </c>
      <c r="AC49" s="8">
        <v>1</v>
      </c>
      <c r="AD49" s="8">
        <v>1</v>
      </c>
      <c r="AE49" s="8"/>
      <c r="AF49" s="8"/>
      <c r="AG49" s="8"/>
      <c r="AH49" s="1">
        <f t="shared" si="7"/>
        <v>6</v>
      </c>
      <c r="AI49" s="1"/>
      <c r="AJ49" s="1"/>
      <c r="AK49" s="1"/>
    </row>
    <row r="50" spans="1:37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  <c r="AJ50" s="1"/>
      <c r="AK50" s="1"/>
    </row>
    <row r="51" spans="1:37" ht="15.75" customHeight="1" x14ac:dyDescent="0.15">
      <c r="A51" s="10"/>
      <c r="B51" s="18">
        <f t="shared" si="8"/>
        <v>0</v>
      </c>
      <c r="C51" s="19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  <c r="AJ51" s="1"/>
      <c r="AK51" s="1"/>
    </row>
    <row r="52" spans="1:37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  <c r="AJ52" s="1"/>
      <c r="AK52" s="1"/>
    </row>
    <row r="53" spans="1:37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  <c r="AJ53" s="1"/>
      <c r="AK53" s="1"/>
    </row>
    <row r="54" spans="1:37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  <c r="AJ54" s="1"/>
      <c r="AK54" s="1"/>
    </row>
    <row r="55" spans="1:37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 t="s">
        <v>21</v>
      </c>
      <c r="F55" s="59"/>
      <c r="G55" s="59"/>
      <c r="H55" s="59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  <c r="AJ55" s="1"/>
      <c r="AK55" s="1"/>
    </row>
    <row r="56" spans="1:37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  <c r="AJ56" s="1"/>
      <c r="AK56" s="1"/>
    </row>
    <row r="57" spans="1:37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  <c r="AJ57" s="1"/>
      <c r="AK57" s="1"/>
    </row>
    <row r="58" spans="1:37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1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3</v>
      </c>
      <c r="R58" s="23">
        <f t="shared" si="9"/>
        <v>3</v>
      </c>
      <c r="S58" s="23">
        <f t="shared" si="9"/>
        <v>4</v>
      </c>
      <c r="T58" s="23">
        <f t="shared" si="9"/>
        <v>4</v>
      </c>
      <c r="U58" s="23">
        <f t="shared" si="9"/>
        <v>5</v>
      </c>
      <c r="V58" s="23">
        <f t="shared" si="9"/>
        <v>5</v>
      </c>
      <c r="W58" s="23">
        <f t="shared" si="9"/>
        <v>6</v>
      </c>
      <c r="X58" s="23">
        <f t="shared" si="9"/>
        <v>6</v>
      </c>
      <c r="Y58" s="23">
        <f t="shared" si="9"/>
        <v>5</v>
      </c>
      <c r="Z58" s="23">
        <f t="shared" si="9"/>
        <v>5</v>
      </c>
      <c r="AA58" s="23">
        <f t="shared" si="9"/>
        <v>4</v>
      </c>
      <c r="AB58" s="23">
        <f t="shared" si="9"/>
        <v>4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44</v>
      </c>
      <c r="AI58" s="1"/>
      <c r="AJ58" s="1"/>
      <c r="AK58" s="1"/>
    </row>
    <row r="59" spans="1:37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  <c r="AJ59" s="1"/>
      <c r="AK59" s="1"/>
    </row>
    <row r="60" spans="1:37" ht="15.75" customHeight="1" x14ac:dyDescent="0.15">
      <c r="A60" s="10"/>
      <c r="B60" s="25" t="s">
        <v>53</v>
      </c>
      <c r="C60" s="12">
        <f>C41+1</f>
        <v>45351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  <c r="AJ60" s="1"/>
      <c r="AK60" s="1"/>
    </row>
    <row r="61" spans="1:37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>
        <v>1</v>
      </c>
      <c r="T61" s="8">
        <v>1</v>
      </c>
      <c r="U61" s="8">
        <v>1</v>
      </c>
      <c r="V61" s="8">
        <v>1</v>
      </c>
      <c r="W61" s="8">
        <v>1</v>
      </c>
      <c r="X61" s="8">
        <v>1</v>
      </c>
      <c r="Y61" s="8">
        <v>1</v>
      </c>
      <c r="Z61" s="8">
        <v>1</v>
      </c>
      <c r="AA61" s="8">
        <v>1</v>
      </c>
      <c r="AB61" s="8">
        <v>1</v>
      </c>
      <c r="AC61" s="8">
        <v>1</v>
      </c>
      <c r="AD61" s="8">
        <v>1</v>
      </c>
      <c r="AE61" s="8"/>
      <c r="AF61" s="8"/>
      <c r="AG61" s="8"/>
      <c r="AH61" s="1">
        <f t="shared" ref="AH61:AH76" si="10">SUM(E61:AG61)/2</f>
        <v>6</v>
      </c>
      <c r="AI61" s="1"/>
      <c r="AJ61" s="1"/>
      <c r="AK61" s="1"/>
    </row>
    <row r="62" spans="1:37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/>
      <c r="J62" s="8"/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>
        <v>1</v>
      </c>
      <c r="R62" s="8">
        <v>1</v>
      </c>
      <c r="S62" s="8"/>
      <c r="T62" s="8"/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>
        <v>1</v>
      </c>
      <c r="AA62" s="8">
        <v>1</v>
      </c>
      <c r="AB62" s="8">
        <v>1</v>
      </c>
      <c r="AC62" s="8"/>
      <c r="AD62" s="8"/>
      <c r="AE62" s="8"/>
      <c r="AF62" s="8"/>
      <c r="AG62" s="8"/>
      <c r="AH62" s="1">
        <f t="shared" si="10"/>
        <v>8</v>
      </c>
      <c r="AI62" s="1"/>
      <c r="AJ62" s="1"/>
      <c r="AK62" s="1"/>
    </row>
    <row r="63" spans="1:37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>
        <v>1</v>
      </c>
      <c r="I63" s="8">
        <v>1</v>
      </c>
      <c r="J63" s="8">
        <v>1</v>
      </c>
      <c r="K63" s="8">
        <v>1</v>
      </c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/>
      <c r="R63" s="8"/>
      <c r="S63" s="8">
        <v>1</v>
      </c>
      <c r="T63" s="8">
        <v>1</v>
      </c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/>
      <c r="AA63" s="8"/>
      <c r="AB63" s="8"/>
      <c r="AC63" s="8"/>
      <c r="AD63" s="8"/>
      <c r="AE63" s="8"/>
      <c r="AF63" s="8"/>
      <c r="AG63" s="8"/>
      <c r="AH63" s="1">
        <f t="shared" si="10"/>
        <v>8</v>
      </c>
      <c r="AI63" s="1"/>
      <c r="AJ63" s="1"/>
      <c r="AK63" s="1"/>
    </row>
    <row r="64" spans="1:37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 t="s">
        <v>7</v>
      </c>
      <c r="J64" s="8" t="s">
        <v>7</v>
      </c>
      <c r="K64" s="8" t="s">
        <v>7</v>
      </c>
      <c r="L64" s="8" t="s">
        <v>7</v>
      </c>
      <c r="M64" s="8" t="s">
        <v>7</v>
      </c>
      <c r="N64" s="8" t="s">
        <v>7</v>
      </c>
      <c r="O64" s="8" t="s">
        <v>7</v>
      </c>
      <c r="P64" s="8" t="s">
        <v>7</v>
      </c>
      <c r="Q64" s="8" t="s">
        <v>7</v>
      </c>
      <c r="R64" s="8" t="s">
        <v>7</v>
      </c>
      <c r="S64" s="8" t="s">
        <v>7</v>
      </c>
      <c r="T64" s="8" t="s">
        <v>7</v>
      </c>
      <c r="U64" s="8" t="s">
        <v>7</v>
      </c>
      <c r="V64" s="8" t="s">
        <v>7</v>
      </c>
      <c r="W64" s="8" t="s">
        <v>7</v>
      </c>
      <c r="X64" s="8" t="s">
        <v>7</v>
      </c>
      <c r="Y64" s="8" t="s">
        <v>7</v>
      </c>
      <c r="Z64" s="8" t="s">
        <v>7</v>
      </c>
      <c r="AA64" s="8" t="s">
        <v>7</v>
      </c>
      <c r="AB64" s="8" t="s">
        <v>7</v>
      </c>
      <c r="AC64" s="8" t="s">
        <v>7</v>
      </c>
      <c r="AD64" s="8" t="s">
        <v>7</v>
      </c>
      <c r="AE64" s="8"/>
      <c r="AF64" s="8"/>
      <c r="AG64" s="8"/>
      <c r="AH64" s="1">
        <f t="shared" si="10"/>
        <v>0</v>
      </c>
      <c r="AI64" s="1"/>
      <c r="AJ64" s="1"/>
      <c r="AK64" s="1"/>
    </row>
    <row r="65" spans="1:37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 t="s">
        <v>7</v>
      </c>
      <c r="AE65" s="8"/>
      <c r="AF65" s="8"/>
      <c r="AG65" s="8"/>
      <c r="AH65" s="1">
        <f t="shared" si="10"/>
        <v>0</v>
      </c>
      <c r="AI65" s="1"/>
      <c r="AJ65" s="1"/>
      <c r="AK65" s="1"/>
    </row>
    <row r="66" spans="1:37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>
        <v>1</v>
      </c>
      <c r="I66" s="8">
        <v>1</v>
      </c>
      <c r="J66" s="8">
        <v>1</v>
      </c>
      <c r="K66" s="8">
        <v>1</v>
      </c>
      <c r="L66" s="8">
        <v>1</v>
      </c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>
        <v>1</v>
      </c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6</v>
      </c>
      <c r="AI66" s="1"/>
      <c r="AJ66" s="1"/>
      <c r="AK66" s="1"/>
    </row>
    <row r="67" spans="1:37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/>
      <c r="J67" s="8"/>
      <c r="K67" s="8"/>
      <c r="L67" s="8"/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>
        <v>1</v>
      </c>
      <c r="S67" s="8"/>
      <c r="T67" s="8"/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>
        <v>1</v>
      </c>
      <c r="AB67" s="8">
        <v>1</v>
      </c>
      <c r="AC67" s="8">
        <v>1</v>
      </c>
      <c r="AD67" s="8">
        <v>1</v>
      </c>
      <c r="AE67" s="8"/>
      <c r="AF67" s="8"/>
      <c r="AG67" s="8"/>
      <c r="AH67" s="1">
        <f t="shared" si="10"/>
        <v>8</v>
      </c>
      <c r="AI67" s="1"/>
      <c r="AJ67" s="1"/>
      <c r="AK67" s="1"/>
    </row>
    <row r="68" spans="1:37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>
        <v>1</v>
      </c>
      <c r="T68" s="8">
        <v>1</v>
      </c>
      <c r="U68" s="8">
        <v>1</v>
      </c>
      <c r="V68" s="8">
        <v>1</v>
      </c>
      <c r="W68" s="8">
        <v>1</v>
      </c>
      <c r="X68" s="8">
        <v>1</v>
      </c>
      <c r="Y68" s="8">
        <v>1</v>
      </c>
      <c r="Z68" s="8">
        <v>1</v>
      </c>
      <c r="AA68" s="8">
        <v>1</v>
      </c>
      <c r="AB68" s="8">
        <v>1</v>
      </c>
      <c r="AC68" s="8">
        <v>1</v>
      </c>
      <c r="AD68" s="8">
        <v>1</v>
      </c>
      <c r="AE68" s="8"/>
      <c r="AF68" s="8"/>
      <c r="AG68" s="8"/>
      <c r="AH68" s="1">
        <f t="shared" si="10"/>
        <v>6</v>
      </c>
      <c r="AI68" s="1"/>
      <c r="AJ68" s="1"/>
      <c r="AK68" s="1"/>
    </row>
    <row r="69" spans="1:37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  <c r="AJ69" s="1"/>
      <c r="AK69" s="1"/>
    </row>
    <row r="70" spans="1:37" ht="15.75" customHeight="1" x14ac:dyDescent="0.15">
      <c r="A70" s="10"/>
      <c r="B70" s="18">
        <f t="shared" si="11"/>
        <v>0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  <c r="AJ70" s="1"/>
      <c r="AK70" s="1"/>
    </row>
    <row r="71" spans="1:37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  <c r="AJ71" s="1"/>
      <c r="AK71" s="1"/>
    </row>
    <row r="72" spans="1:37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  <c r="AJ72" s="1"/>
      <c r="AK72" s="1"/>
    </row>
    <row r="73" spans="1:37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  <c r="AJ73" s="1"/>
      <c r="AK73" s="1"/>
    </row>
    <row r="74" spans="1:37" ht="15.75" customHeight="1" x14ac:dyDescent="0.15">
      <c r="A74" s="10"/>
      <c r="B74" s="18" t="s">
        <v>90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 t="s">
        <v>21</v>
      </c>
      <c r="F74" s="59"/>
      <c r="G74" s="59"/>
      <c r="H74" s="59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  <c r="AJ74" s="1"/>
      <c r="AK74" s="1"/>
    </row>
    <row r="75" spans="1:37" ht="15.75" customHeight="1" x14ac:dyDescent="0.15">
      <c r="A75" s="10"/>
      <c r="B75" s="18" t="s">
        <v>88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  <c r="AJ75" s="1"/>
      <c r="AK75" s="1"/>
    </row>
    <row r="76" spans="1:37" ht="15.75" customHeight="1" x14ac:dyDescent="0.15">
      <c r="A76" s="10"/>
      <c r="B76" s="18" t="s">
        <v>89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  <c r="AJ76" s="1"/>
      <c r="AK76" s="1"/>
    </row>
    <row r="77" spans="1:37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2</v>
      </c>
      <c r="I77" s="23">
        <f t="shared" si="12"/>
        <v>2</v>
      </c>
      <c r="J77" s="23">
        <f t="shared" si="12"/>
        <v>2</v>
      </c>
      <c r="K77" s="23">
        <f t="shared" si="12"/>
        <v>3</v>
      </c>
      <c r="L77" s="23">
        <f t="shared" si="12"/>
        <v>3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3</v>
      </c>
      <c r="R77" s="23">
        <f t="shared" si="12"/>
        <v>3</v>
      </c>
      <c r="S77" s="23">
        <f t="shared" si="12"/>
        <v>4</v>
      </c>
      <c r="T77" s="23">
        <f t="shared" si="12"/>
        <v>3</v>
      </c>
      <c r="U77" s="23">
        <f t="shared" si="12"/>
        <v>5</v>
      </c>
      <c r="V77" s="23">
        <f t="shared" si="12"/>
        <v>5</v>
      </c>
      <c r="W77" s="23">
        <f t="shared" si="12"/>
        <v>5</v>
      </c>
      <c r="X77" s="23">
        <f t="shared" si="12"/>
        <v>5</v>
      </c>
      <c r="Y77" s="23">
        <f t="shared" si="12"/>
        <v>5</v>
      </c>
      <c r="Z77" s="23">
        <f t="shared" si="12"/>
        <v>4</v>
      </c>
      <c r="AA77" s="23">
        <f t="shared" si="12"/>
        <v>4</v>
      </c>
      <c r="AB77" s="23">
        <f t="shared" si="12"/>
        <v>4</v>
      </c>
      <c r="AC77" s="23">
        <f t="shared" si="12"/>
        <v>3</v>
      </c>
      <c r="AD77" s="23">
        <f t="shared" si="12"/>
        <v>3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42</v>
      </c>
      <c r="AI77" s="1"/>
      <c r="AJ77" s="1"/>
      <c r="AK77" s="1"/>
    </row>
    <row r="78" spans="1:37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  <c r="AJ78" s="1"/>
      <c r="AK78" s="1"/>
    </row>
    <row r="79" spans="1:37" ht="15.75" customHeight="1" x14ac:dyDescent="0.15">
      <c r="A79" s="10"/>
      <c r="B79" s="108" t="s">
        <v>53</v>
      </c>
      <c r="C79" s="26">
        <f>C60+1</f>
        <v>45352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  <c r="AJ79" s="1"/>
      <c r="AK79" s="1"/>
    </row>
    <row r="80" spans="1:37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 t="s">
        <v>7</v>
      </c>
      <c r="J80" s="8" t="s">
        <v>7</v>
      </c>
      <c r="K80" s="8" t="s">
        <v>7</v>
      </c>
      <c r="L80" s="8" t="s">
        <v>7</v>
      </c>
      <c r="M80" s="8" t="s">
        <v>7</v>
      </c>
      <c r="N80" s="8" t="s">
        <v>7</v>
      </c>
      <c r="O80" s="8" t="s">
        <v>7</v>
      </c>
      <c r="P80" s="8" t="s">
        <v>7</v>
      </c>
      <c r="Q80" s="8" t="s">
        <v>7</v>
      </c>
      <c r="R80" s="8" t="s">
        <v>7</v>
      </c>
      <c r="S80" s="8" t="s">
        <v>7</v>
      </c>
      <c r="T80" s="8" t="s">
        <v>7</v>
      </c>
      <c r="U80" s="8" t="s">
        <v>7</v>
      </c>
      <c r="V80" s="8" t="s">
        <v>7</v>
      </c>
      <c r="W80" s="8" t="s">
        <v>7</v>
      </c>
      <c r="X80" s="8" t="s">
        <v>7</v>
      </c>
      <c r="Y80" s="8" t="s">
        <v>7</v>
      </c>
      <c r="Z80" s="8" t="s">
        <v>7</v>
      </c>
      <c r="AA80" s="8" t="s">
        <v>7</v>
      </c>
      <c r="AB80" s="8" t="s">
        <v>7</v>
      </c>
      <c r="AC80" s="8" t="s">
        <v>7</v>
      </c>
      <c r="AD80" s="8" t="s">
        <v>7</v>
      </c>
      <c r="AE80" s="8"/>
      <c r="AF80" s="8"/>
      <c r="AG80" s="8"/>
      <c r="AH80" s="1">
        <f t="shared" ref="AH80:AH95" si="13">SUM(E80:AG80)/2</f>
        <v>0</v>
      </c>
      <c r="AI80" s="1"/>
      <c r="AJ80" s="1"/>
      <c r="AK80" s="1"/>
    </row>
    <row r="81" spans="1:37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/>
      <c r="I81" s="8"/>
      <c r="J81" s="8"/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>
        <v>1</v>
      </c>
      <c r="R81" s="8">
        <v>1</v>
      </c>
      <c r="S81" s="8"/>
      <c r="T81" s="8"/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</v>
      </c>
      <c r="AA81" s="8">
        <v>1</v>
      </c>
      <c r="AB81" s="8">
        <v>1</v>
      </c>
      <c r="AC81" s="8"/>
      <c r="AD81" s="8"/>
      <c r="AE81" s="8"/>
      <c r="AF81" s="8"/>
      <c r="AG81" s="8"/>
      <c r="AH81" s="1">
        <f t="shared" si="13"/>
        <v>8</v>
      </c>
      <c r="AI81" s="1"/>
      <c r="AJ81" s="1"/>
      <c r="AK81" s="1"/>
    </row>
    <row r="82" spans="1:37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>
        <v>1</v>
      </c>
      <c r="J82" s="8">
        <v>1</v>
      </c>
      <c r="K82" s="8">
        <v>1</v>
      </c>
      <c r="L82" s="8">
        <v>1</v>
      </c>
      <c r="M82" s="8">
        <v>1</v>
      </c>
      <c r="N82" s="8">
        <v>1</v>
      </c>
      <c r="O82" s="8">
        <v>1</v>
      </c>
      <c r="P82" s="8">
        <v>1</v>
      </c>
      <c r="Q82" s="8"/>
      <c r="R82" s="8"/>
      <c r="S82" s="8">
        <v>1</v>
      </c>
      <c r="T82" s="8">
        <v>1</v>
      </c>
      <c r="U82" s="8">
        <v>1</v>
      </c>
      <c r="V82" s="8">
        <v>1</v>
      </c>
      <c r="W82" s="8">
        <v>1</v>
      </c>
      <c r="X82" s="8">
        <v>1</v>
      </c>
      <c r="Y82" s="8">
        <v>1</v>
      </c>
      <c r="Z82" s="8">
        <v>1</v>
      </c>
      <c r="AA82" s="8"/>
      <c r="AB82" s="8"/>
      <c r="AC82" s="8"/>
      <c r="AD82" s="8"/>
      <c r="AE82" s="8"/>
      <c r="AF82" s="8"/>
      <c r="AG82" s="8"/>
      <c r="AH82" s="1">
        <f t="shared" si="13"/>
        <v>8</v>
      </c>
      <c r="AI82" s="1"/>
      <c r="AJ82" s="1"/>
      <c r="AK82" s="1"/>
    </row>
    <row r="83" spans="1:37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  <c r="AJ83" s="1"/>
      <c r="AK83" s="1"/>
    </row>
    <row r="84" spans="1:37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>
        <v>1</v>
      </c>
      <c r="R84" s="8">
        <v>1</v>
      </c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6</v>
      </c>
      <c r="AI84" s="1"/>
      <c r="AJ84" s="1"/>
      <c r="AK84" s="1"/>
    </row>
    <row r="85" spans="1:37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 t="s">
        <v>7</v>
      </c>
      <c r="J85" s="8" t="s">
        <v>7</v>
      </c>
      <c r="K85" s="8" t="s">
        <v>7</v>
      </c>
      <c r="L85" s="8" t="s">
        <v>7</v>
      </c>
      <c r="M85" s="8" t="s">
        <v>7</v>
      </c>
      <c r="N85" s="8" t="s">
        <v>7</v>
      </c>
      <c r="O85" s="8" t="s">
        <v>7</v>
      </c>
      <c r="P85" s="8" t="s">
        <v>7</v>
      </c>
      <c r="Q85" s="8" t="s">
        <v>7</v>
      </c>
      <c r="R85" s="8" t="s">
        <v>7</v>
      </c>
      <c r="S85" s="8" t="s">
        <v>7</v>
      </c>
      <c r="T85" s="8" t="s">
        <v>7</v>
      </c>
      <c r="U85" s="8" t="s">
        <v>7</v>
      </c>
      <c r="V85" s="8" t="s">
        <v>7</v>
      </c>
      <c r="W85" s="8" t="s">
        <v>7</v>
      </c>
      <c r="X85" s="8" t="s">
        <v>7</v>
      </c>
      <c r="Y85" s="8" t="s">
        <v>7</v>
      </c>
      <c r="Z85" s="8" t="s">
        <v>7</v>
      </c>
      <c r="AA85" s="8" t="s">
        <v>7</v>
      </c>
      <c r="AB85" s="8" t="s">
        <v>7</v>
      </c>
      <c r="AC85" s="8" t="s">
        <v>7</v>
      </c>
      <c r="AD85" s="8" t="s">
        <v>7</v>
      </c>
      <c r="AE85" s="8"/>
      <c r="AF85" s="8"/>
      <c r="AG85" s="8"/>
      <c r="AH85" s="1">
        <f t="shared" si="13"/>
        <v>0</v>
      </c>
      <c r="AI85" s="1"/>
      <c r="AJ85" s="1"/>
      <c r="AK85" s="1"/>
    </row>
    <row r="86" spans="1:37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/>
      <c r="L86" s="8">
        <v>1</v>
      </c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/>
      <c r="T86" s="8"/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>
        <v>1</v>
      </c>
      <c r="AD86" s="8"/>
      <c r="AE86" s="8"/>
      <c r="AF86" s="8"/>
      <c r="AG86" s="8"/>
      <c r="AH86" s="1">
        <f t="shared" si="13"/>
        <v>8</v>
      </c>
      <c r="AI86" s="1"/>
      <c r="AJ86" s="1"/>
      <c r="AK86" s="1"/>
    </row>
    <row r="87" spans="1:37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>
        <v>1</v>
      </c>
      <c r="T87" s="8">
        <v>1</v>
      </c>
      <c r="U87" s="8">
        <v>1</v>
      </c>
      <c r="V87" s="8">
        <v>1</v>
      </c>
      <c r="W87" s="8">
        <v>1</v>
      </c>
      <c r="X87" s="8">
        <v>1</v>
      </c>
      <c r="Y87" s="8">
        <v>1</v>
      </c>
      <c r="Z87" s="8">
        <v>1</v>
      </c>
      <c r="AA87" s="8">
        <v>1</v>
      </c>
      <c r="AB87" s="8">
        <v>1</v>
      </c>
      <c r="AC87" s="8">
        <v>1</v>
      </c>
      <c r="AD87" s="8">
        <v>1</v>
      </c>
      <c r="AE87" s="8"/>
      <c r="AF87" s="8"/>
      <c r="AG87" s="8"/>
      <c r="AH87" s="1">
        <f t="shared" si="13"/>
        <v>6</v>
      </c>
      <c r="AI87" s="1"/>
      <c r="AJ87" s="1"/>
      <c r="AK87" s="1"/>
    </row>
    <row r="88" spans="1:37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  <c r="AJ88" s="1"/>
      <c r="AK88" s="1"/>
    </row>
    <row r="89" spans="1:37" ht="15.75" customHeight="1" x14ac:dyDescent="0.15">
      <c r="A89" s="10"/>
      <c r="B89" s="18">
        <f t="shared" si="14"/>
        <v>0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  <c r="AJ89" s="1"/>
      <c r="AK89" s="1"/>
    </row>
    <row r="90" spans="1:37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  <c r="AJ90" s="1"/>
      <c r="AK90" s="1"/>
    </row>
    <row r="91" spans="1:37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  <c r="AJ91" s="1"/>
      <c r="AK91" s="1"/>
    </row>
    <row r="92" spans="1:37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  <c r="AJ92" s="1"/>
      <c r="AK92" s="1"/>
    </row>
    <row r="93" spans="1:37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 t="s">
        <v>21</v>
      </c>
      <c r="F93" s="59"/>
      <c r="G93" s="59"/>
      <c r="H93" s="59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  <c r="AJ93" s="1"/>
      <c r="AK93" s="1"/>
    </row>
    <row r="94" spans="1:37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  <c r="AJ94" s="1"/>
      <c r="AK94" s="1"/>
    </row>
    <row r="95" spans="1:37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  <c r="AJ95" s="1"/>
      <c r="AK95" s="1"/>
    </row>
    <row r="96" spans="1:37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1</v>
      </c>
      <c r="I96" s="23">
        <f t="shared" si="15"/>
        <v>2</v>
      </c>
      <c r="J96" s="23">
        <f t="shared" si="15"/>
        <v>2</v>
      </c>
      <c r="K96" s="23">
        <f t="shared" si="15"/>
        <v>3</v>
      </c>
      <c r="L96" s="23">
        <f t="shared" si="15"/>
        <v>4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3</v>
      </c>
      <c r="R96" s="23">
        <f t="shared" si="15"/>
        <v>3</v>
      </c>
      <c r="S96" s="23">
        <f t="shared" si="15"/>
        <v>2</v>
      </c>
      <c r="T96" s="23">
        <f t="shared" si="15"/>
        <v>2</v>
      </c>
      <c r="U96" s="23">
        <f t="shared" si="15"/>
        <v>4</v>
      </c>
      <c r="V96" s="23">
        <f t="shared" si="15"/>
        <v>4</v>
      </c>
      <c r="W96" s="23">
        <f t="shared" si="15"/>
        <v>5</v>
      </c>
      <c r="X96" s="23">
        <f t="shared" si="15"/>
        <v>5</v>
      </c>
      <c r="Y96" s="23">
        <f t="shared" si="15"/>
        <v>5</v>
      </c>
      <c r="Z96" s="23">
        <f t="shared" si="15"/>
        <v>5</v>
      </c>
      <c r="AA96" s="23">
        <f t="shared" si="15"/>
        <v>4</v>
      </c>
      <c r="AB96" s="23">
        <f t="shared" si="15"/>
        <v>4</v>
      </c>
      <c r="AC96" s="23">
        <f t="shared" si="15"/>
        <v>3</v>
      </c>
      <c r="AD96" s="23">
        <f t="shared" si="15"/>
        <v>2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40</v>
      </c>
      <c r="AI96" s="1"/>
      <c r="AJ96" s="1"/>
      <c r="AK96" s="1"/>
    </row>
    <row r="97" spans="1:37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  <c r="AJ97" s="1"/>
      <c r="AK97" s="1"/>
    </row>
    <row r="98" spans="1:37" ht="15.75" customHeight="1" x14ac:dyDescent="0.15">
      <c r="A98" s="10"/>
      <c r="B98" s="108" t="s">
        <v>53</v>
      </c>
      <c r="C98" s="26">
        <f>C79+1</f>
        <v>45353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  <c r="AJ98" s="1"/>
      <c r="AK98" s="1"/>
    </row>
    <row r="99" spans="1:37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 t="s">
        <v>7</v>
      </c>
      <c r="J99" s="8" t="s">
        <v>7</v>
      </c>
      <c r="K99" s="8" t="s">
        <v>7</v>
      </c>
      <c r="L99" s="8" t="s">
        <v>7</v>
      </c>
      <c r="M99" s="8" t="s">
        <v>7</v>
      </c>
      <c r="N99" s="8" t="s">
        <v>7</v>
      </c>
      <c r="O99" s="8" t="s">
        <v>7</v>
      </c>
      <c r="P99" s="8" t="s">
        <v>7</v>
      </c>
      <c r="Q99" s="8" t="s">
        <v>7</v>
      </c>
      <c r="R99" s="8" t="s">
        <v>7</v>
      </c>
      <c r="S99" s="8" t="s">
        <v>7</v>
      </c>
      <c r="T99" s="8" t="s">
        <v>7</v>
      </c>
      <c r="U99" s="8" t="s">
        <v>7</v>
      </c>
      <c r="V99" s="8" t="s">
        <v>7</v>
      </c>
      <c r="W99" s="8" t="s">
        <v>7</v>
      </c>
      <c r="X99" s="8" t="s">
        <v>7</v>
      </c>
      <c r="Y99" s="8" t="s">
        <v>7</v>
      </c>
      <c r="Z99" s="8" t="s">
        <v>7</v>
      </c>
      <c r="AA99" s="8" t="s">
        <v>7</v>
      </c>
      <c r="AB99" s="8" t="s">
        <v>7</v>
      </c>
      <c r="AC99" s="8" t="s">
        <v>7</v>
      </c>
      <c r="AD99" s="8" t="s">
        <v>7</v>
      </c>
      <c r="AE99" s="8"/>
      <c r="AF99" s="8"/>
      <c r="AG99" s="8"/>
      <c r="AH99" s="1">
        <f t="shared" ref="AH99:AH114" si="16">SUM(E99:AG99)/2</f>
        <v>0</v>
      </c>
      <c r="AI99" s="1"/>
      <c r="AJ99" s="1"/>
      <c r="AK99" s="1"/>
    </row>
    <row r="100" spans="1:37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 t="s">
        <v>7</v>
      </c>
      <c r="J100" s="8" t="s">
        <v>7</v>
      </c>
      <c r="K100" s="8" t="s">
        <v>7</v>
      </c>
      <c r="L100" s="8" t="s">
        <v>7</v>
      </c>
      <c r="M100" s="8" t="s">
        <v>7</v>
      </c>
      <c r="N100" s="8" t="s">
        <v>7</v>
      </c>
      <c r="O100" s="8" t="s">
        <v>7</v>
      </c>
      <c r="P100" s="8" t="s">
        <v>7</v>
      </c>
      <c r="Q100" s="8" t="s">
        <v>7</v>
      </c>
      <c r="R100" s="8" t="s">
        <v>7</v>
      </c>
      <c r="S100" s="8" t="s">
        <v>7</v>
      </c>
      <c r="T100" s="8" t="s">
        <v>7</v>
      </c>
      <c r="U100" s="8" t="s">
        <v>7</v>
      </c>
      <c r="V100" s="8" t="s">
        <v>7</v>
      </c>
      <c r="W100" s="8" t="s">
        <v>7</v>
      </c>
      <c r="X100" s="8" t="s">
        <v>7</v>
      </c>
      <c r="Y100" s="8" t="s">
        <v>7</v>
      </c>
      <c r="Z100" s="8" t="s">
        <v>7</v>
      </c>
      <c r="AA100" s="8" t="s">
        <v>7</v>
      </c>
      <c r="AB100" s="8" t="s">
        <v>7</v>
      </c>
      <c r="AC100" s="8" t="s">
        <v>7</v>
      </c>
      <c r="AD100" s="8" t="s">
        <v>7</v>
      </c>
      <c r="AE100" s="8"/>
      <c r="AF100" s="8"/>
      <c r="AG100" s="8"/>
      <c r="AH100" s="1">
        <f t="shared" si="16"/>
        <v>0</v>
      </c>
      <c r="AI100" s="1"/>
      <c r="AJ100" s="1"/>
      <c r="AK100" s="1"/>
    </row>
    <row r="101" spans="1:37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/>
      <c r="J101" s="8">
        <v>1</v>
      </c>
      <c r="K101" s="8">
        <v>1</v>
      </c>
      <c r="L101" s="8">
        <v>1</v>
      </c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/>
      <c r="T101" s="8"/>
      <c r="U101" s="8">
        <v>1</v>
      </c>
      <c r="V101" s="8">
        <v>1</v>
      </c>
      <c r="W101" s="8">
        <v>1</v>
      </c>
      <c r="X101" s="8">
        <v>1</v>
      </c>
      <c r="Y101" s="8">
        <v>1</v>
      </c>
      <c r="Z101" s="8">
        <v>1</v>
      </c>
      <c r="AA101" s="8">
        <v>1</v>
      </c>
      <c r="AB101" s="8"/>
      <c r="AC101" s="8"/>
      <c r="AD101" s="8"/>
      <c r="AE101" s="8"/>
      <c r="AF101" s="8"/>
      <c r="AG101" s="8"/>
      <c r="AH101" s="1">
        <f t="shared" si="16"/>
        <v>8</v>
      </c>
      <c r="AI101" s="1"/>
      <c r="AJ101" s="1"/>
      <c r="AK101" s="1"/>
    </row>
    <row r="102" spans="1:37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>
        <v>1</v>
      </c>
      <c r="T102" s="8">
        <v>1</v>
      </c>
      <c r="U102" s="8">
        <v>1</v>
      </c>
      <c r="V102" s="8">
        <v>1</v>
      </c>
      <c r="W102" s="8">
        <v>1</v>
      </c>
      <c r="X102" s="8">
        <v>1</v>
      </c>
      <c r="Y102" s="8">
        <v>1</v>
      </c>
      <c r="Z102" s="8">
        <v>1</v>
      </c>
      <c r="AA102" s="8"/>
      <c r="AB102" s="8"/>
      <c r="AC102" s="8"/>
      <c r="AD102" s="8"/>
      <c r="AE102" s="8"/>
      <c r="AF102" s="8"/>
      <c r="AG102" s="8"/>
      <c r="AH102" s="1">
        <f t="shared" si="16"/>
        <v>4</v>
      </c>
      <c r="AI102" s="1"/>
      <c r="AJ102" s="1"/>
      <c r="AK102" s="1"/>
    </row>
    <row r="103" spans="1:37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>
        <v>1</v>
      </c>
      <c r="T103" s="8">
        <v>1</v>
      </c>
      <c r="U103" s="8">
        <v>1</v>
      </c>
      <c r="V103" s="8">
        <v>1</v>
      </c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 t="shared" si="16"/>
        <v>6</v>
      </c>
      <c r="AI103" s="1"/>
      <c r="AJ103" s="1"/>
      <c r="AK103" s="1"/>
    </row>
    <row r="104" spans="1:37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>
        <v>1</v>
      </c>
      <c r="J104" s="8">
        <v>1</v>
      </c>
      <c r="K104" s="8">
        <v>1</v>
      </c>
      <c r="L104" s="8">
        <v>1</v>
      </c>
      <c r="M104" s="8">
        <v>1</v>
      </c>
      <c r="N104" s="8">
        <v>1</v>
      </c>
      <c r="O104" s="8">
        <v>1</v>
      </c>
      <c r="P104" s="8">
        <v>1</v>
      </c>
      <c r="Q104" s="8">
        <v>1</v>
      </c>
      <c r="R104" s="8">
        <v>1</v>
      </c>
      <c r="S104" s="8">
        <v>1</v>
      </c>
      <c r="T104" s="8">
        <v>1</v>
      </c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6"/>
        <v>6</v>
      </c>
      <c r="AI104" s="1"/>
      <c r="AJ104" s="1"/>
      <c r="AK104" s="1"/>
    </row>
    <row r="105" spans="1:37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/>
      <c r="J105" s="8"/>
      <c r="K105" s="8"/>
      <c r="L105" s="8"/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/>
      <c r="T105" s="8"/>
      <c r="U105" s="8">
        <v>1</v>
      </c>
      <c r="V105" s="8">
        <v>1</v>
      </c>
      <c r="W105" s="8">
        <v>1</v>
      </c>
      <c r="X105" s="8">
        <v>1</v>
      </c>
      <c r="Y105" s="8">
        <v>1</v>
      </c>
      <c r="Z105" s="8">
        <v>1</v>
      </c>
      <c r="AA105" s="8">
        <v>1</v>
      </c>
      <c r="AB105" s="8">
        <v>1</v>
      </c>
      <c r="AC105" s="8">
        <v>1</v>
      </c>
      <c r="AD105" s="8">
        <v>1</v>
      </c>
      <c r="AE105" s="8"/>
      <c r="AF105" s="8"/>
      <c r="AG105" s="8"/>
      <c r="AH105" s="1">
        <f t="shared" si="16"/>
        <v>8</v>
      </c>
      <c r="AI105" s="1"/>
      <c r="AJ105" s="1"/>
      <c r="AK105" s="1"/>
    </row>
    <row r="106" spans="1:37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>
        <v>1</v>
      </c>
      <c r="I106" s="8">
        <v>1</v>
      </c>
      <c r="J106" s="8">
        <v>1</v>
      </c>
      <c r="K106" s="8">
        <v>1</v>
      </c>
      <c r="L106" s="8">
        <v>1</v>
      </c>
      <c r="M106" s="8">
        <v>1</v>
      </c>
      <c r="N106" s="8">
        <v>1</v>
      </c>
      <c r="O106" s="8">
        <v>1</v>
      </c>
      <c r="P106" s="8">
        <v>1</v>
      </c>
      <c r="Q106" s="8">
        <v>1</v>
      </c>
      <c r="R106" s="8">
        <v>1</v>
      </c>
      <c r="S106" s="8">
        <v>1</v>
      </c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6"/>
        <v>6</v>
      </c>
      <c r="AI106" s="1"/>
      <c r="AJ106" s="1"/>
      <c r="AK106" s="1"/>
    </row>
    <row r="107" spans="1:37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  <c r="AJ107" s="1"/>
      <c r="AK107" s="1"/>
    </row>
    <row r="108" spans="1:37" ht="15.75" customHeight="1" x14ac:dyDescent="0.15">
      <c r="A108" s="10"/>
      <c r="B108" s="18">
        <f t="shared" si="17"/>
        <v>0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  <c r="AJ108" s="1"/>
      <c r="AK108" s="1"/>
    </row>
    <row r="109" spans="1:37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  <c r="AJ109" s="1"/>
      <c r="AK109" s="1"/>
    </row>
    <row r="110" spans="1:37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  <c r="AJ110" s="1"/>
      <c r="AK110" s="1"/>
    </row>
    <row r="111" spans="1:37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  <c r="AJ111" s="1"/>
      <c r="AK111" s="1"/>
    </row>
    <row r="112" spans="1:37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  <c r="AJ112" s="1"/>
      <c r="AK112" s="1"/>
    </row>
    <row r="113" spans="1:37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  <c r="AJ113" s="1"/>
      <c r="AK113" s="1"/>
    </row>
    <row r="114" spans="1:37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  <c r="AJ114" s="1"/>
      <c r="AK114" s="1"/>
    </row>
    <row r="115" spans="1:37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3</v>
      </c>
      <c r="K115" s="23">
        <f t="shared" si="18"/>
        <v>3</v>
      </c>
      <c r="L115" s="23">
        <f t="shared" si="18"/>
        <v>3</v>
      </c>
      <c r="M115" s="23">
        <f t="shared" si="18"/>
        <v>4</v>
      </c>
      <c r="N115" s="23">
        <f t="shared" si="18"/>
        <v>4</v>
      </c>
      <c r="O115" s="23">
        <f t="shared" si="18"/>
        <v>4</v>
      </c>
      <c r="P115" s="23">
        <f t="shared" si="18"/>
        <v>4</v>
      </c>
      <c r="Q115" s="23">
        <f t="shared" si="18"/>
        <v>4</v>
      </c>
      <c r="R115" s="23">
        <f t="shared" si="18"/>
        <v>4</v>
      </c>
      <c r="S115" s="23">
        <f t="shared" si="18"/>
        <v>4</v>
      </c>
      <c r="T115" s="23">
        <f t="shared" si="18"/>
        <v>3</v>
      </c>
      <c r="U115" s="23">
        <f t="shared" si="18"/>
        <v>4</v>
      </c>
      <c r="V115" s="23">
        <f t="shared" si="18"/>
        <v>4</v>
      </c>
      <c r="W115" s="23">
        <f t="shared" si="18"/>
        <v>4</v>
      </c>
      <c r="X115" s="23">
        <f t="shared" si="18"/>
        <v>4</v>
      </c>
      <c r="Y115" s="23">
        <f t="shared" si="18"/>
        <v>4</v>
      </c>
      <c r="Z115" s="23">
        <f t="shared" si="18"/>
        <v>4</v>
      </c>
      <c r="AA115" s="23">
        <f t="shared" si="18"/>
        <v>3</v>
      </c>
      <c r="AB115" s="23">
        <f t="shared" si="18"/>
        <v>2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38</v>
      </c>
      <c r="AI115" s="1"/>
      <c r="AJ115" s="1"/>
      <c r="AK115" s="1"/>
    </row>
    <row r="116" spans="1:37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  <c r="AJ116" s="1"/>
      <c r="AK116" s="1"/>
    </row>
    <row r="117" spans="1:37" ht="15.75" customHeight="1" x14ac:dyDescent="0.15">
      <c r="A117" s="10"/>
      <c r="B117" s="108" t="s">
        <v>53</v>
      </c>
      <c r="C117" s="26">
        <f>C98+1</f>
        <v>45354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  <c r="AJ117" s="1"/>
      <c r="AK117" s="1"/>
    </row>
    <row r="118" spans="1:37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  <c r="AJ118" s="1"/>
      <c r="AK118" s="1"/>
    </row>
    <row r="119" spans="1:37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  <c r="AJ119" s="1"/>
      <c r="AK119" s="1"/>
    </row>
    <row r="120" spans="1:37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  <c r="AJ120" s="1"/>
      <c r="AK120" s="1"/>
    </row>
    <row r="121" spans="1:37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  <c r="AJ121" s="1"/>
      <c r="AK121" s="1"/>
    </row>
    <row r="122" spans="1:37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  <c r="AJ122" s="1"/>
      <c r="AK122" s="1"/>
    </row>
    <row r="123" spans="1:37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  <c r="AJ123" s="1"/>
      <c r="AK123" s="1"/>
    </row>
    <row r="124" spans="1:37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  <c r="AJ124" s="1"/>
      <c r="AK124" s="1"/>
    </row>
    <row r="125" spans="1:37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  <c r="AJ125" s="1"/>
      <c r="AK125" s="1"/>
    </row>
    <row r="126" spans="1:37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  <c r="AJ126" s="1"/>
      <c r="AK126" s="1"/>
    </row>
    <row r="127" spans="1:37" ht="15.75" customHeight="1" x14ac:dyDescent="0.15">
      <c r="A127" s="10"/>
      <c r="B127" s="18">
        <f t="shared" si="20"/>
        <v>0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  <c r="AJ127" s="1"/>
      <c r="AK127" s="1"/>
    </row>
    <row r="128" spans="1:37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  <c r="AJ128" s="1"/>
      <c r="AK128" s="1"/>
    </row>
    <row r="129" spans="1:37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  <c r="AJ129" s="1"/>
      <c r="AK129" s="1"/>
    </row>
    <row r="130" spans="1:37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  <c r="AJ130" s="1"/>
      <c r="AK130" s="1"/>
    </row>
    <row r="131" spans="1:37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  <c r="AJ131" s="1"/>
      <c r="AK131" s="1"/>
    </row>
    <row r="132" spans="1:37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  <c r="AJ132" s="1"/>
      <c r="AK132" s="1"/>
    </row>
    <row r="133" spans="1:37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  <c r="AJ133" s="1"/>
      <c r="AK133" s="1"/>
    </row>
    <row r="134" spans="1:37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  <c r="AJ134" s="1"/>
      <c r="AK134" s="1"/>
    </row>
    <row r="135" spans="1:37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  <c r="AJ135" s="1"/>
      <c r="AK135" s="1"/>
    </row>
    <row r="136" spans="1:37" ht="15.75" customHeight="1" x14ac:dyDescent="0.15"/>
    <row r="137" spans="1:37" ht="15.75" customHeight="1" x14ac:dyDescent="0.15"/>
    <row r="138" spans="1:37" ht="15.75" customHeight="1" x14ac:dyDescent="0.15"/>
    <row r="139" spans="1:37" ht="15.75" customHeight="1" x14ac:dyDescent="0.15"/>
    <row r="140" spans="1:37" ht="15.75" customHeight="1" x14ac:dyDescent="0.15"/>
    <row r="141" spans="1:37" ht="15.75" customHeight="1" x14ac:dyDescent="0.15"/>
    <row r="142" spans="1:37" ht="15.75" customHeight="1" x14ac:dyDescent="0.15"/>
    <row r="143" spans="1:37" ht="15.75" customHeight="1" x14ac:dyDescent="0.15"/>
    <row r="144" spans="1:37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N2h72tJlyI69YMLgfgo4/bZQn3UwjHKyK8bAJtSYuQ2C6UFUn7D0n8BHD4wf/xMlGJxJ6+IdLojE9vu/nuJ2Bw==" saltValue="/d2QVLAO6nF2YkybKyNOew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23:H23 AE36:AG38 E24:J24 AC24:AG24 AE23:AG23 E30:AG35 I28:T28 E25:H29 AE25:AG29 I26:AD27" name="Rango2_3_2"/>
    <protectedRange algorithmName="SHA-512" hashValue="G5FAzGJX5ML8jdfkYHQa+XaFR9QNG29PKoYkCgHl9WmXxPVaBd5PCzjSk5Uim+XS6Movcs1vrN10mr+qn1crdA==" saltValue="5PigA186qshsPexNZFi/+w==" spinCount="100000" sqref="AC55:AG57 E43:J43 AC43:AG43 E50:AG54 E42:AG42 E44:AG47 E48:H49 AE48:AG49" name="Rango2_3_3"/>
    <protectedRange algorithmName="SHA-512" hashValue="G5FAzGJX5ML8jdfkYHQa+XaFR9QNG29PKoYkCgHl9WmXxPVaBd5PCzjSk5Uim+XS6Movcs1vrN10mr+qn1crdA==" saltValue="5PigA186qshsPexNZFi/+w==" spinCount="100000" sqref="I23:AD23 I85:AD85 I29:AD29 E99:AG114 I25:AD25 I10:AD10 I80:AD80 I48:AD49" name="Rango2_3_6"/>
    <protectedRange algorithmName="SHA-512" hashValue="G5FAzGJX5ML8jdfkYHQa+XaFR9QNG29PKoYkCgHl9WmXxPVaBd5PCzjSk5Uim+XS6Movcs1vrN10mr+qn1crdA==" saltValue="5PigA186qshsPexNZFi/+w==" spinCount="100000" sqref="E118:AG133" name="Rango2_3_7"/>
    <protectedRange algorithmName="SHA-512" hashValue="G5FAzGJX5ML8jdfkYHQa+XaFR9QNG29PKoYkCgHl9WmXxPVaBd5PCzjSk5Uim+XS6Movcs1vrN10mr+qn1crdA==" saltValue="5PigA186qshsPexNZFi/+w==" spinCount="100000" sqref="AE17:AE19" name="Rango2_3_3_1"/>
    <protectedRange algorithmName="SHA-512" hashValue="G5FAzGJX5ML8jdfkYHQa+XaFR9QNG29PKoYkCgHl9WmXxPVaBd5PCzjSk5Uim+XS6Movcs1vrN10mr+qn1crdA==" saltValue="5PigA186qshsPexNZFi/+w==" spinCount="100000" sqref="AC17:AD19" name="Rango2_3_3_2"/>
    <protectedRange algorithmName="SHA-512" hashValue="G5FAzGJX5ML8jdfkYHQa+XaFR9QNG29PKoYkCgHl9WmXxPVaBd5PCzjSk5Uim+XS6Movcs1vrN10mr+qn1crdA==" saltValue="5PigA186qshsPexNZFi/+w==" spinCount="100000" sqref="E17:H19 E36:H38 E55:H57 E74:H76 E93:H95" name="Rango2_3_5_1_2"/>
    <protectedRange algorithmName="SHA-512" hashValue="G5FAzGJX5ML8jdfkYHQa+XaFR9QNG29PKoYkCgHl9WmXxPVaBd5PCzjSk5Uim+XS6Movcs1vrN10mr+qn1crdA==" saltValue="5PigA186qshsPexNZFi/+w==" spinCount="100000" sqref="I17:AB19 I36:AB38 I55:AB57 I74:AB76 I93:AB95" name="Rango2_2_3_4_1_2"/>
    <protectedRange algorithmName="SHA-512" hashValue="G5FAzGJX5ML8jdfkYHQa+XaFR9QNG29PKoYkCgHl9WmXxPVaBd5PCzjSk5Uim+XS6Movcs1vrN10mr+qn1crdA==" saltValue="5PigA186qshsPexNZFi/+w==" spinCount="100000" sqref="AC36:AD38" name="Rango2_3_3_3"/>
  </protectedRanges>
  <conditionalFormatting sqref="E20:AG20 E39:AG39 E58:AG58 E77:AG77 E96:AG96 E115:AG115 E134:AG134">
    <cfRule type="colorScale" priority="1521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F17:AG17">
    <cfRule type="expression" dxfId="19128" priority="1308">
      <formula>$C$21="F"</formula>
    </cfRule>
  </conditionalFormatting>
  <conditionalFormatting sqref="AF17:AG19 E4:AG9 E12:AG16 E26:AG27 AE28:AG28 E28:T28 E25:H25 AE25:AG25 AE10:AG11 I11:AD11 E11:F11 E10:H10">
    <cfRule type="expression" dxfId="19127" priority="1310">
      <formula>$C$2="F"</formula>
    </cfRule>
  </conditionalFormatting>
  <conditionalFormatting sqref="AF17:AG19 E4:AG9 E12:AG16 E26:AG27 AE28:AG28 E28:T28 E25:H25 AE25:AG25 E10:H10 AE10:AG11 I11:AD11 E11:F11">
    <cfRule type="expression" dxfId="19126" priority="1311">
      <formula>$D4="Facturacion"</formula>
    </cfRule>
  </conditionalFormatting>
  <conditionalFormatting sqref="AF17:AG19 E4:AG9 E12:AG16 E26:AG27 AE28:AG28 E28:T28 E25:H25 AE25:AG25 E10:H10 AE10:AG11 I11:AD11 E11:F11">
    <cfRule type="expression" dxfId="19125" priority="1312">
      <formula>$D4="Specialist"</formula>
    </cfRule>
  </conditionalFormatting>
  <conditionalFormatting sqref="AF17:AG19 E4:AG9 E12:AG16 E26:AG27 AE28:AG28 E28:T28 E25:H25 AE25:AG25 AE10:AG11 I11:AD11 E11:F11 E10:H10">
    <cfRule type="cellIs" dxfId="19124" priority="1313" operator="equal">
      <formula>1</formula>
    </cfRule>
  </conditionalFormatting>
  <conditionalFormatting sqref="AF17:AG19 E4:AG9 E12:AG16 E26:AG27 AE28:AG28 E28:T28 E25:H25 AE25:AG25 E10:H10 AE10:AG11 I11:AD11 E11:F11">
    <cfRule type="expression" dxfId="19123" priority="1314">
      <formula>$D4="SSMM"</formula>
    </cfRule>
  </conditionalFormatting>
  <conditionalFormatting sqref="AF17:AG19 E4:AG9 E12:AG16 E26:AG27 AE28:AG28 E28:T28 E25:H25 AE25:AG25 AE10:AG11 I11:AD11 E11:F11 E10:H10">
    <cfRule type="cellIs" dxfId="19122" priority="1315" operator="equal">
      <formula>"F"</formula>
    </cfRule>
  </conditionalFormatting>
  <conditionalFormatting sqref="E32:AG35 AE36:AG36">
    <cfRule type="expression" dxfId="19121" priority="1290">
      <formula>$C$21="F"</formula>
    </cfRule>
  </conditionalFormatting>
  <conditionalFormatting sqref="E32:AG35 AE36:AG38">
    <cfRule type="expression" dxfId="19120" priority="1292">
      <formula>$C$2="F"</formula>
    </cfRule>
  </conditionalFormatting>
  <conditionalFormatting sqref="E32:AG35 AE36:AG38">
    <cfRule type="expression" dxfId="19119" priority="1293">
      <formula>$D32="Facturacion"</formula>
    </cfRule>
  </conditionalFormatting>
  <conditionalFormatting sqref="E32:AG35 AE36:AG38">
    <cfRule type="expression" dxfId="19118" priority="1294">
      <formula>$D32="Specialist"</formula>
    </cfRule>
  </conditionalFormatting>
  <conditionalFormatting sqref="E32:AG35 AE36:AG38">
    <cfRule type="cellIs" dxfId="19117" priority="1295" operator="equal">
      <formula>1</formula>
    </cfRule>
  </conditionalFormatting>
  <conditionalFormatting sqref="E32:AG35 AE36:AG38">
    <cfRule type="expression" dxfId="19116" priority="1296">
      <formula>$D32="SSMM"</formula>
    </cfRule>
  </conditionalFormatting>
  <conditionalFormatting sqref="E32:AG35 AE36:AG38">
    <cfRule type="cellIs" dxfId="19115" priority="1297" operator="equal">
      <formula>"F"</formula>
    </cfRule>
  </conditionalFormatting>
  <conditionalFormatting sqref="E23:H23 E24:J24 AC24:AG24 AE23:AG23 E30:AG31 E29:H29 AE29:AG29">
    <cfRule type="expression" dxfId="19114" priority="1281">
      <formula>$C$2="F"</formula>
    </cfRule>
  </conditionalFormatting>
  <conditionalFormatting sqref="E23:H23 E24:J24 AC24:AG24 AE23:AG23 E30:AG31 E29:H29 AE29:AG29">
    <cfRule type="expression" dxfId="19113" priority="1282">
      <formula>$D23="Facturacion"</formula>
    </cfRule>
  </conditionalFormatting>
  <conditionalFormatting sqref="E23:H23 E24:J24 AC24:AG24 AE23:AG23 E30:AG31 E29:H29 AE29:AG29">
    <cfRule type="expression" dxfId="19112" priority="1283">
      <formula>$D23="Specialist"</formula>
    </cfRule>
  </conditionalFormatting>
  <conditionalFormatting sqref="E23:H23 E24:J24 AC24:AG24 AE23:AG23 E30:AG31 E29:H29 AE29:AG29">
    <cfRule type="cellIs" dxfId="19111" priority="1284" operator="equal">
      <formula>1</formula>
    </cfRule>
  </conditionalFormatting>
  <conditionalFormatting sqref="E23:H23 E24:J24 AC24:AG24 AE23:AG23 E30:AG31 E29:H29 AE29:AG29">
    <cfRule type="expression" dxfId="19110" priority="1285">
      <formula>$D23="SSMM"</formula>
    </cfRule>
  </conditionalFormatting>
  <conditionalFormatting sqref="E23:H23 E24:J24 AC24:AG24 AE23:AG23 E30:AG31 E29:H29 AE29:AG29">
    <cfRule type="cellIs" dxfId="19109" priority="1286" operator="equal">
      <formula>"F"</formula>
    </cfRule>
  </conditionalFormatting>
  <conditionalFormatting sqref="E51:AG54 AC55:AG55">
    <cfRule type="expression" dxfId="19108" priority="1272">
      <formula>$C$21="F"</formula>
    </cfRule>
  </conditionalFormatting>
  <conditionalFormatting sqref="E51:AG54 AC55:AG57">
    <cfRule type="expression" dxfId="19107" priority="1274">
      <formula>$C$2="F"</formula>
    </cfRule>
  </conditionalFormatting>
  <conditionalFormatting sqref="E51:AG54 AC55:AG57">
    <cfRule type="expression" dxfId="19106" priority="1275">
      <formula>$D51="Facturacion"</formula>
    </cfRule>
  </conditionalFormatting>
  <conditionalFormatting sqref="E51:AG54 AC55:AG57">
    <cfRule type="expression" dxfId="19105" priority="1276">
      <formula>$D51="Specialist"</formula>
    </cfRule>
  </conditionalFormatting>
  <conditionalFormatting sqref="E51:AG54 AC55:AG57">
    <cfRule type="cellIs" dxfId="19104" priority="1277" operator="equal">
      <formula>1</formula>
    </cfRule>
  </conditionalFormatting>
  <conditionalFormatting sqref="E51:AG54 AC55:AG57">
    <cfRule type="expression" dxfId="19103" priority="1278">
      <formula>$D51="SSMM"</formula>
    </cfRule>
  </conditionalFormatting>
  <conditionalFormatting sqref="E51:AG54 AC55:AG57">
    <cfRule type="cellIs" dxfId="19102" priority="1279" operator="equal">
      <formula>"F"</formula>
    </cfRule>
  </conditionalFormatting>
  <conditionalFormatting sqref="E43:J43 AC43:AG43 E50:AG50 E42:AG42 E44:AG47 E48:H49 AE48:AG49">
    <cfRule type="expression" dxfId="19101" priority="1263">
      <formula>$C$2="F"</formula>
    </cfRule>
  </conditionalFormatting>
  <conditionalFormatting sqref="E43:J43 AC43:AG43 E50:AG50 E42:AG42 E44:AG47 E48:H49 AE48:AG49">
    <cfRule type="expression" dxfId="19100" priority="1264">
      <formula>$D42="Facturacion"</formula>
    </cfRule>
  </conditionalFormatting>
  <conditionalFormatting sqref="E43:J43 AC43:AG43 E50:AG50 E42:AG42 E44:AG47 E48:H49 AE48:AG49">
    <cfRule type="expression" dxfId="19099" priority="1265">
      <formula>$D42="Specialist"</formula>
    </cfRule>
  </conditionalFormatting>
  <conditionalFormatting sqref="E43:J43 AC43:AG43 E50:AG50 E42:AG42 E44:AG47 E48:H49 AE48:AG49">
    <cfRule type="cellIs" dxfId="19098" priority="1266" operator="equal">
      <formula>1</formula>
    </cfRule>
  </conditionalFormatting>
  <conditionalFormatting sqref="E43:J43 AC43:AG43 E50:AG50 E42:AG42 E44:AG47 E48:H49 AE48:AG49">
    <cfRule type="expression" dxfId="19097" priority="1267">
      <formula>$D42="SSMM"</formula>
    </cfRule>
  </conditionalFormatting>
  <conditionalFormatting sqref="E43:J43 AC43:AG43 E50:AG50 E42:AG42 E44:AG47 E48:H49 AE48:AG49">
    <cfRule type="cellIs" dxfId="19096" priority="1268" operator="equal">
      <formula>"F"</formula>
    </cfRule>
  </conditionalFormatting>
  <conditionalFormatting sqref="E70:AG73 AC74:AG74">
    <cfRule type="expression" dxfId="19095" priority="1254">
      <formula>$C$21="F"</formula>
    </cfRule>
  </conditionalFormatting>
  <conditionalFormatting sqref="E70:AG73 AC74:AG76">
    <cfRule type="expression" dxfId="19094" priority="1256">
      <formula>$C$2="F"</formula>
    </cfRule>
  </conditionalFormatting>
  <conditionalFormatting sqref="E70:AG73 AC74:AG76">
    <cfRule type="expression" dxfId="19093" priority="1257">
      <formula>$D70="Facturacion"</formula>
    </cfRule>
  </conditionalFormatting>
  <conditionalFormatting sqref="E70:AG73 AC74:AG76">
    <cfRule type="expression" dxfId="19092" priority="1258">
      <formula>$D70="Specialist"</formula>
    </cfRule>
  </conditionalFormatting>
  <conditionalFormatting sqref="E70:AG73 AC74:AG76">
    <cfRule type="cellIs" dxfId="19091" priority="1259" operator="equal">
      <formula>1</formula>
    </cfRule>
  </conditionalFormatting>
  <conditionalFormatting sqref="E70:AG73 AC74:AG76">
    <cfRule type="expression" dxfId="19090" priority="1260">
      <formula>$D70="SSMM"</formula>
    </cfRule>
  </conditionalFormatting>
  <conditionalFormatting sqref="E70:AG73 AC74:AG76">
    <cfRule type="cellIs" dxfId="19089" priority="1261" operator="equal">
      <formula>"F"</formula>
    </cfRule>
  </conditionalFormatting>
  <conditionalFormatting sqref="E62:J62 AC62:AG62 E61:AG61 E63:AG63 E66:AG69 E64:H65 AE64:AG65">
    <cfRule type="expression" dxfId="19088" priority="1245">
      <formula>$C$2="F"</formula>
    </cfRule>
  </conditionalFormatting>
  <conditionalFormatting sqref="E62:J62 AC62:AG62 E61:AG61 E63:AG63 E66:AG69 E64:H65 AE64:AG65">
    <cfRule type="expression" dxfId="19087" priority="1246">
      <formula>$D61="Facturacion"</formula>
    </cfRule>
  </conditionalFormatting>
  <conditionalFormatting sqref="E62:J62 AC62:AG62 E61:AG61 E63:AG63 E66:AG69 E64:H65 AE64:AG65">
    <cfRule type="expression" dxfId="19086" priority="1247">
      <formula>$D61="Specialist"</formula>
    </cfRule>
  </conditionalFormatting>
  <conditionalFormatting sqref="E62:J62 AC62:AG62 E61:AG61 E63:AG63 E66:AG69 E64:H65 AE64:AG65">
    <cfRule type="cellIs" dxfId="19085" priority="1248" operator="equal">
      <formula>1</formula>
    </cfRule>
  </conditionalFormatting>
  <conditionalFormatting sqref="E62:J62 AC62:AG62 E61:AG61 E63:AG63 E66:AG69 E64:H65 AE64:AG65">
    <cfRule type="expression" dxfId="19084" priority="1249">
      <formula>$D61="SSMM"</formula>
    </cfRule>
  </conditionalFormatting>
  <conditionalFormatting sqref="E62:J62 AC62:AG62 E61:AG61 E63:AG63 E66:AG69 E64:H65 AE64:AG65">
    <cfRule type="cellIs" dxfId="19083" priority="1250" operator="equal">
      <formula>"F"</formula>
    </cfRule>
  </conditionalFormatting>
  <conditionalFormatting sqref="E89:AG92 AC93:AG93">
    <cfRule type="expression" dxfId="19082" priority="1236">
      <formula>$C$21="F"</formula>
    </cfRule>
  </conditionalFormatting>
  <conditionalFormatting sqref="E89:AG92 AC93:AG95">
    <cfRule type="expression" dxfId="19081" priority="1238">
      <formula>$C$2="F"</formula>
    </cfRule>
  </conditionalFormatting>
  <conditionalFormatting sqref="E89:AG92 AC93:AG95">
    <cfRule type="expression" dxfId="19080" priority="1239">
      <formula>$D89="Facturacion"</formula>
    </cfRule>
  </conditionalFormatting>
  <conditionalFormatting sqref="E89:AG92 AC93:AG95">
    <cfRule type="expression" dxfId="19079" priority="1240">
      <formula>$D89="Specialist"</formula>
    </cfRule>
  </conditionalFormatting>
  <conditionalFormatting sqref="E89:AG92 AC93:AG95">
    <cfRule type="cellIs" dxfId="19078" priority="1241" operator="equal">
      <formula>1</formula>
    </cfRule>
  </conditionalFormatting>
  <conditionalFormatting sqref="E89:AG92 AC93:AG95">
    <cfRule type="expression" dxfId="19077" priority="1242">
      <formula>$D89="SSMM"</formula>
    </cfRule>
  </conditionalFormatting>
  <conditionalFormatting sqref="E89:AG92 AC93:AG95">
    <cfRule type="cellIs" dxfId="19076" priority="1243" operator="equal">
      <formula>"F"</formula>
    </cfRule>
  </conditionalFormatting>
  <conditionalFormatting sqref="E81:J81 AC81:AG81 E84:F84 S84:AG84 E85:H85 AE85:AG85 E80:H80 E82:AG83 E86:AG88 AE80:AG80">
    <cfRule type="expression" dxfId="19075" priority="1227">
      <formula>$C$2="F"</formula>
    </cfRule>
  </conditionalFormatting>
  <conditionalFormatting sqref="E81:J81 AC81:AG81 E84:F84 S84:AG84 E85:H85 AE85:AG85 E80:H80 E82:AG83 E86:AG88 AE80:AG80">
    <cfRule type="expression" dxfId="19074" priority="1228">
      <formula>$D80="Facturacion"</formula>
    </cfRule>
  </conditionalFormatting>
  <conditionalFormatting sqref="E81:J81 AC81:AG81 E84:F84 S84:AG84 E85:H85 AE85:AG85 E80:H80 E82:AG83 E86:AG88 AE80:AG80">
    <cfRule type="expression" dxfId="19073" priority="1229">
      <formula>$D80="Specialist"</formula>
    </cfRule>
  </conditionalFormatting>
  <conditionalFormatting sqref="E81:J81 AC81:AG81 E84:F84 S84:AG84 E85:H85 AE85:AG85 E80:H80 E82:AG83 E86:AG88 AE80:AG80">
    <cfRule type="cellIs" dxfId="19072" priority="1230" operator="equal">
      <formula>1</formula>
    </cfRule>
  </conditionalFormatting>
  <conditionalFormatting sqref="E81:J81 AC81:AG81 E84:F84 S84:AG84 E85:H85 AE85:AG85 E80:H80 E82:AG83 E86:AG88 AE80:AG80">
    <cfRule type="expression" dxfId="19071" priority="1231">
      <formula>$D80="SSMM"</formula>
    </cfRule>
  </conditionalFormatting>
  <conditionalFormatting sqref="E81:J81 AC81:AG81 E84:F84 S84:AG84 E85:H85 AE85:AG85 E80:H80 E82:AG83 E86:AG88 AE80:AG80">
    <cfRule type="cellIs" dxfId="19070" priority="1232" operator="equal">
      <formula>"F"</formula>
    </cfRule>
  </conditionalFormatting>
  <conditionalFormatting sqref="I113:W113">
    <cfRule type="expression" dxfId="19069" priority="1215">
      <formula>$C$78="F"</formula>
    </cfRule>
  </conditionalFormatting>
  <conditionalFormatting sqref="I113:W113">
    <cfRule type="expression" dxfId="19068" priority="1216">
      <formula>$C$59="F"</formula>
    </cfRule>
  </conditionalFormatting>
  <conditionalFormatting sqref="I113:W113">
    <cfRule type="expression" dxfId="19067" priority="1217">
      <formula>$C$40="F"</formula>
    </cfRule>
  </conditionalFormatting>
  <conditionalFormatting sqref="E108:H112 I108:W113 X108:AG112">
    <cfRule type="expression" dxfId="19066" priority="1218">
      <formula>$C$21="F"</formula>
    </cfRule>
  </conditionalFormatting>
  <conditionalFormatting sqref="E108:AG114">
    <cfRule type="expression" dxfId="19065" priority="1220">
      <formula>$C$2="F"</formula>
    </cfRule>
  </conditionalFormatting>
  <conditionalFormatting sqref="E108:AG114">
    <cfRule type="expression" dxfId="19064" priority="1221">
      <formula>$D108="Facturacion"</formula>
    </cfRule>
  </conditionalFormatting>
  <conditionalFormatting sqref="E108:AG114">
    <cfRule type="expression" dxfId="19063" priority="1222">
      <formula>$D108="Specialist"</formula>
    </cfRule>
  </conditionalFormatting>
  <conditionalFormatting sqref="E108:AG114">
    <cfRule type="cellIs" dxfId="19062" priority="1223" operator="equal">
      <formula>1</formula>
    </cfRule>
  </conditionalFormatting>
  <conditionalFormatting sqref="E108:AG114">
    <cfRule type="expression" dxfId="19061" priority="1224">
      <formula>$D108="SSMM"</formula>
    </cfRule>
  </conditionalFormatting>
  <conditionalFormatting sqref="E108:AG114">
    <cfRule type="cellIs" dxfId="19060" priority="1225" operator="equal">
      <formula>"F"</formula>
    </cfRule>
  </conditionalFormatting>
  <conditionalFormatting sqref="E99:AG107">
    <cfRule type="expression" dxfId="19059" priority="1209">
      <formula>$C$2="F"</formula>
    </cfRule>
  </conditionalFormatting>
  <conditionalFormatting sqref="E99:AG107">
    <cfRule type="expression" dxfId="19058" priority="1210">
      <formula>$D99="Facturacion"</formula>
    </cfRule>
  </conditionalFormatting>
  <conditionalFormatting sqref="E99:AG107">
    <cfRule type="expression" dxfId="19057" priority="1211">
      <formula>$D99="Specialist"</formula>
    </cfRule>
  </conditionalFormatting>
  <conditionalFormatting sqref="E99:AG107">
    <cfRule type="cellIs" dxfId="19056" priority="1212" operator="equal">
      <formula>1</formula>
    </cfRule>
  </conditionalFormatting>
  <conditionalFormatting sqref="E99:AG107">
    <cfRule type="expression" dxfId="19055" priority="1213">
      <formula>$D99="SSMM"</formula>
    </cfRule>
  </conditionalFormatting>
  <conditionalFormatting sqref="E99:AG107">
    <cfRule type="cellIs" dxfId="19054" priority="1214" operator="equal">
      <formula>"F"</formula>
    </cfRule>
  </conditionalFormatting>
  <conditionalFormatting sqref="I132:W132">
    <cfRule type="expression" dxfId="19053" priority="1197">
      <formula>$C$78="F"</formula>
    </cfRule>
  </conditionalFormatting>
  <conditionalFormatting sqref="I132:W132">
    <cfRule type="expression" dxfId="19052" priority="1198">
      <formula>$C$59="F"</formula>
    </cfRule>
  </conditionalFormatting>
  <conditionalFormatting sqref="I132:W132">
    <cfRule type="expression" dxfId="19051" priority="1199">
      <formula>$C$40="F"</formula>
    </cfRule>
  </conditionalFormatting>
  <conditionalFormatting sqref="E127:H131 I127:W132 X127:AG131">
    <cfRule type="expression" dxfId="19050" priority="1200">
      <formula>$C$21="F"</formula>
    </cfRule>
  </conditionalFormatting>
  <conditionalFormatting sqref="E127:AG133">
    <cfRule type="expression" dxfId="19049" priority="1202">
      <formula>$C$2="F"</formula>
    </cfRule>
  </conditionalFormatting>
  <conditionalFormatting sqref="E127:AG133">
    <cfRule type="expression" dxfId="19048" priority="1203">
      <formula>$D127="Facturacion"</formula>
    </cfRule>
  </conditionalFormatting>
  <conditionalFormatting sqref="E127:AG133">
    <cfRule type="expression" dxfId="19047" priority="1204">
      <formula>$D127="Specialist"</formula>
    </cfRule>
  </conditionalFormatting>
  <conditionalFormatting sqref="E127:AG133">
    <cfRule type="cellIs" dxfId="19046" priority="1205" operator="equal">
      <formula>1</formula>
    </cfRule>
  </conditionalFormatting>
  <conditionalFormatting sqref="E127:AG133">
    <cfRule type="expression" dxfId="19045" priority="1206">
      <formula>$D127="SSMM"</formula>
    </cfRule>
  </conditionalFormatting>
  <conditionalFormatting sqref="E127:AG133">
    <cfRule type="cellIs" dxfId="19044" priority="1207" operator="equal">
      <formula>"F"</formula>
    </cfRule>
  </conditionalFormatting>
  <conditionalFormatting sqref="E118:AG126">
    <cfRule type="expression" dxfId="19043" priority="1191">
      <formula>$C$2="F"</formula>
    </cfRule>
  </conditionalFormatting>
  <conditionalFormatting sqref="E118:AG126">
    <cfRule type="expression" dxfId="19042" priority="1192">
      <formula>$D118="Facturacion"</formula>
    </cfRule>
  </conditionalFormatting>
  <conditionalFormatting sqref="E118:AG126">
    <cfRule type="expression" dxfId="19041" priority="1193">
      <formula>$D118="Specialist"</formula>
    </cfRule>
  </conditionalFormatting>
  <conditionalFormatting sqref="E118:AG126">
    <cfRule type="cellIs" dxfId="19040" priority="1194" operator="equal">
      <formula>1</formula>
    </cfRule>
  </conditionalFormatting>
  <conditionalFormatting sqref="E118:AG126">
    <cfRule type="expression" dxfId="19039" priority="1195">
      <formula>$D118="SSMM"</formula>
    </cfRule>
  </conditionalFormatting>
  <conditionalFormatting sqref="E118:AG126">
    <cfRule type="cellIs" dxfId="19038" priority="1196" operator="equal">
      <formula>"F"</formula>
    </cfRule>
  </conditionalFormatting>
  <conditionalFormatting sqref="K24:AB24">
    <cfRule type="expression" dxfId="19037" priority="994">
      <formula>$C$2="F"</formula>
    </cfRule>
  </conditionalFormatting>
  <conditionalFormatting sqref="K24:AB24">
    <cfRule type="expression" dxfId="19036" priority="995">
      <formula>$D24="Facturacion"</formula>
    </cfRule>
  </conditionalFormatting>
  <conditionalFormatting sqref="K24:AB24">
    <cfRule type="expression" dxfId="19035" priority="996">
      <formula>$D24="Specialist"</formula>
    </cfRule>
  </conditionalFormatting>
  <conditionalFormatting sqref="K24:AB24">
    <cfRule type="cellIs" dxfId="19034" priority="997" operator="equal">
      <formula>1</formula>
    </cfRule>
  </conditionalFormatting>
  <conditionalFormatting sqref="K24:AB24">
    <cfRule type="expression" dxfId="19033" priority="998">
      <formula>$D24="SSMM"</formula>
    </cfRule>
  </conditionalFormatting>
  <conditionalFormatting sqref="K24:AB24">
    <cfRule type="cellIs" dxfId="19032" priority="999" operator="equal">
      <formula>"F"</formula>
    </cfRule>
  </conditionalFormatting>
  <conditionalFormatting sqref="K43:AB43">
    <cfRule type="expression" dxfId="19031" priority="987">
      <formula>$C$2="F"</formula>
    </cfRule>
  </conditionalFormatting>
  <conditionalFormatting sqref="K43:AB43">
    <cfRule type="expression" dxfId="19030" priority="988">
      <formula>$D43="Facturacion"</formula>
    </cfRule>
  </conditionalFormatting>
  <conditionalFormatting sqref="K43:AB43">
    <cfRule type="expression" dxfId="19029" priority="989">
      <formula>$D43="Specialist"</formula>
    </cfRule>
  </conditionalFormatting>
  <conditionalFormatting sqref="K43:AB43">
    <cfRule type="cellIs" dxfId="19028" priority="990" operator="equal">
      <formula>1</formula>
    </cfRule>
  </conditionalFormatting>
  <conditionalFormatting sqref="K43:AB43">
    <cfRule type="expression" dxfId="19027" priority="991">
      <formula>$D43="SSMM"</formula>
    </cfRule>
  </conditionalFormatting>
  <conditionalFormatting sqref="K43:AB43">
    <cfRule type="cellIs" dxfId="19026" priority="992" operator="equal">
      <formula>"F"</formula>
    </cfRule>
  </conditionalFormatting>
  <conditionalFormatting sqref="K62:AB62">
    <cfRule type="expression" dxfId="19025" priority="980">
      <formula>$C$2="F"</formula>
    </cfRule>
  </conditionalFormatting>
  <conditionalFormatting sqref="K62:AB62">
    <cfRule type="expression" dxfId="19024" priority="981">
      <formula>$D62="Facturacion"</formula>
    </cfRule>
  </conditionalFormatting>
  <conditionalFormatting sqref="K62:AB62">
    <cfRule type="expression" dxfId="19023" priority="982">
      <formula>$D62="Specialist"</formula>
    </cfRule>
  </conditionalFormatting>
  <conditionalFormatting sqref="K62:AB62">
    <cfRule type="cellIs" dxfId="19022" priority="983" operator="equal">
      <formula>1</formula>
    </cfRule>
  </conditionalFormatting>
  <conditionalFormatting sqref="K62:AB62">
    <cfRule type="expression" dxfId="19021" priority="984">
      <formula>$D62="SSMM"</formula>
    </cfRule>
  </conditionalFormatting>
  <conditionalFormatting sqref="K62:AB62">
    <cfRule type="cellIs" dxfId="19020" priority="985" operator="equal">
      <formula>"F"</formula>
    </cfRule>
  </conditionalFormatting>
  <conditionalFormatting sqref="K81:AB81">
    <cfRule type="expression" dxfId="19019" priority="973">
      <formula>$C$2="F"</formula>
    </cfRule>
  </conditionalFormatting>
  <conditionalFormatting sqref="K81:AB81">
    <cfRule type="expression" dxfId="19018" priority="974">
      <formula>$D81="Facturacion"</formula>
    </cfRule>
  </conditionalFormatting>
  <conditionalFormatting sqref="K81:AB81">
    <cfRule type="expression" dxfId="19017" priority="975">
      <formula>$D81="Specialist"</formula>
    </cfRule>
  </conditionalFormatting>
  <conditionalFormatting sqref="K81:AB81">
    <cfRule type="cellIs" dxfId="19016" priority="976" operator="equal">
      <formula>1</formula>
    </cfRule>
  </conditionalFormatting>
  <conditionalFormatting sqref="K81:AB81">
    <cfRule type="expression" dxfId="19015" priority="977">
      <formula>$D81="SSMM"</formula>
    </cfRule>
  </conditionalFormatting>
  <conditionalFormatting sqref="K81:AB81">
    <cfRule type="cellIs" dxfId="19014" priority="978" operator="equal">
      <formula>"F"</formula>
    </cfRule>
  </conditionalFormatting>
  <conditionalFormatting sqref="I23:AD23">
    <cfRule type="expression" dxfId="19013" priority="966">
      <formula>$C$2="F"</formula>
    </cfRule>
  </conditionalFormatting>
  <conditionalFormatting sqref="I23:AD23">
    <cfRule type="expression" dxfId="19012" priority="967">
      <formula>$D23="Facturacion"</formula>
    </cfRule>
  </conditionalFormatting>
  <conditionalFormatting sqref="I23:AD23">
    <cfRule type="expression" dxfId="19011" priority="968">
      <formula>$D23="Specialist"</formula>
    </cfRule>
  </conditionalFormatting>
  <conditionalFormatting sqref="I23:AD23">
    <cfRule type="cellIs" dxfId="19010" priority="969" operator="equal">
      <formula>1</formula>
    </cfRule>
  </conditionalFormatting>
  <conditionalFormatting sqref="I23:AD23">
    <cfRule type="expression" dxfId="19009" priority="970">
      <formula>$D23="SSMM"</formula>
    </cfRule>
  </conditionalFormatting>
  <conditionalFormatting sqref="I23:AD23">
    <cfRule type="cellIs" dxfId="19008" priority="971" operator="equal">
      <formula>"F"</formula>
    </cfRule>
  </conditionalFormatting>
  <conditionalFormatting sqref="G84:R84">
    <cfRule type="expression" dxfId="19007" priority="959">
      <formula>$C$2="F"</formula>
    </cfRule>
  </conditionalFormatting>
  <conditionalFormatting sqref="G84:R84">
    <cfRule type="expression" dxfId="19006" priority="960">
      <formula>$D84="Facturacion"</formula>
    </cfRule>
  </conditionalFormatting>
  <conditionalFormatting sqref="G84:R84">
    <cfRule type="expression" dxfId="19005" priority="961">
      <formula>$D84="Specialist"</formula>
    </cfRule>
  </conditionalFormatting>
  <conditionalFormatting sqref="G84:R84">
    <cfRule type="cellIs" dxfId="19004" priority="962" operator="equal">
      <formula>1</formula>
    </cfRule>
  </conditionalFormatting>
  <conditionalFormatting sqref="G84:R84">
    <cfRule type="expression" dxfId="19003" priority="963">
      <formula>$D84="SSMM"</formula>
    </cfRule>
  </conditionalFormatting>
  <conditionalFormatting sqref="G84:R84">
    <cfRule type="cellIs" dxfId="19002" priority="964" operator="equal">
      <formula>"F"</formula>
    </cfRule>
  </conditionalFormatting>
  <conditionalFormatting sqref="I65:AD65">
    <cfRule type="expression" dxfId="19001" priority="952">
      <formula>$C$2="F"</formula>
    </cfRule>
  </conditionalFormatting>
  <conditionalFormatting sqref="I65:AD65">
    <cfRule type="expression" dxfId="19000" priority="953">
      <formula>$D65="Facturacion"</formula>
    </cfRule>
  </conditionalFormatting>
  <conditionalFormatting sqref="I65:AD65">
    <cfRule type="expression" dxfId="18999" priority="954">
      <formula>$D65="Specialist"</formula>
    </cfRule>
  </conditionalFormatting>
  <conditionalFormatting sqref="I65:AD65">
    <cfRule type="cellIs" dxfId="18998" priority="955" operator="equal">
      <formula>1</formula>
    </cfRule>
  </conditionalFormatting>
  <conditionalFormatting sqref="I65:AD65">
    <cfRule type="expression" dxfId="18997" priority="956">
      <formula>$D65="SSMM"</formula>
    </cfRule>
  </conditionalFormatting>
  <conditionalFormatting sqref="I65:AD65">
    <cfRule type="cellIs" dxfId="18996" priority="957" operator="equal">
      <formula>"F"</formula>
    </cfRule>
  </conditionalFormatting>
  <conditionalFormatting sqref="I49:AD49">
    <cfRule type="expression" dxfId="18995" priority="945">
      <formula>$C$2="F"</formula>
    </cfRule>
  </conditionalFormatting>
  <conditionalFormatting sqref="I49:AD49">
    <cfRule type="expression" dxfId="18994" priority="946">
      <formula>$D49="Facturacion"</formula>
    </cfRule>
  </conditionalFormatting>
  <conditionalFormatting sqref="I49:AD49">
    <cfRule type="expression" dxfId="18993" priority="947">
      <formula>$D49="Specialist"</formula>
    </cfRule>
  </conditionalFormatting>
  <conditionalFormatting sqref="I49:AD49">
    <cfRule type="cellIs" dxfId="18992" priority="948" operator="equal">
      <formula>1</formula>
    </cfRule>
  </conditionalFormatting>
  <conditionalFormatting sqref="I49:AD49">
    <cfRule type="expression" dxfId="18991" priority="949">
      <formula>$D49="SSMM"</formula>
    </cfRule>
  </conditionalFormatting>
  <conditionalFormatting sqref="I49:AD49">
    <cfRule type="cellIs" dxfId="18990" priority="950" operator="equal">
      <formula>"F"</formula>
    </cfRule>
  </conditionalFormatting>
  <conditionalFormatting sqref="I85:AD85">
    <cfRule type="expression" dxfId="18989" priority="938">
      <formula>$C$2="F"</formula>
    </cfRule>
  </conditionalFormatting>
  <conditionalFormatting sqref="I85:AD85">
    <cfRule type="expression" dxfId="18988" priority="939">
      <formula>$D85="Facturacion"</formula>
    </cfRule>
  </conditionalFormatting>
  <conditionalFormatting sqref="I85:AD85">
    <cfRule type="expression" dxfId="18987" priority="940">
      <formula>$D85="Specialist"</formula>
    </cfRule>
  </conditionalFormatting>
  <conditionalFormatting sqref="I85:AD85">
    <cfRule type="cellIs" dxfId="18986" priority="941" operator="equal">
      <formula>1</formula>
    </cfRule>
  </conditionalFormatting>
  <conditionalFormatting sqref="I85:AD85">
    <cfRule type="expression" dxfId="18985" priority="942">
      <formula>$D85="SSMM"</formula>
    </cfRule>
  </conditionalFormatting>
  <conditionalFormatting sqref="I85:AD85">
    <cfRule type="cellIs" dxfId="18984" priority="943" operator="equal">
      <formula>"F"</formula>
    </cfRule>
  </conditionalFormatting>
  <conditionalFormatting sqref="I29:AD29">
    <cfRule type="expression" dxfId="18983" priority="931">
      <formula>$C$2="F"</formula>
    </cfRule>
  </conditionalFormatting>
  <conditionalFormatting sqref="I29:AD29">
    <cfRule type="expression" dxfId="18982" priority="932">
      <formula>$D29="Facturacion"</formula>
    </cfRule>
  </conditionalFormatting>
  <conditionalFormatting sqref="I29:AD29">
    <cfRule type="expression" dxfId="18981" priority="933">
      <formula>$D29="Specialist"</formula>
    </cfRule>
  </conditionalFormatting>
  <conditionalFormatting sqref="I29:AD29">
    <cfRule type="cellIs" dxfId="18980" priority="934" operator="equal">
      <formula>1</formula>
    </cfRule>
  </conditionalFormatting>
  <conditionalFormatting sqref="I29:AD29">
    <cfRule type="expression" dxfId="18979" priority="935">
      <formula>$D29="SSMM"</formula>
    </cfRule>
  </conditionalFormatting>
  <conditionalFormatting sqref="I29:AD29">
    <cfRule type="cellIs" dxfId="18978" priority="936" operator="equal">
      <formula>"F"</formula>
    </cfRule>
  </conditionalFormatting>
  <conditionalFormatting sqref="I25:AD25">
    <cfRule type="expression" dxfId="18977" priority="924">
      <formula>$C$2="F"</formula>
    </cfRule>
  </conditionalFormatting>
  <conditionalFormatting sqref="I25:AD25">
    <cfRule type="expression" dxfId="18976" priority="925">
      <formula>$D25="Facturacion"</formula>
    </cfRule>
  </conditionalFormatting>
  <conditionalFormatting sqref="I25:AD25">
    <cfRule type="expression" dxfId="18975" priority="926">
      <formula>$D25="Specialist"</formula>
    </cfRule>
  </conditionalFormatting>
  <conditionalFormatting sqref="I25:AD25">
    <cfRule type="cellIs" dxfId="18974" priority="927" operator="equal">
      <formula>1</formula>
    </cfRule>
  </conditionalFormatting>
  <conditionalFormatting sqref="I25:AD25">
    <cfRule type="expression" dxfId="18973" priority="928">
      <formula>$D25="SSMM"</formula>
    </cfRule>
  </conditionalFormatting>
  <conditionalFormatting sqref="I25:AD25">
    <cfRule type="cellIs" dxfId="18972" priority="929" operator="equal">
      <formula>"F"</formula>
    </cfRule>
  </conditionalFormatting>
  <conditionalFormatting sqref="I10:AD10">
    <cfRule type="expression" dxfId="18971" priority="917">
      <formula>$C$2="F"</formula>
    </cfRule>
  </conditionalFormatting>
  <conditionalFormatting sqref="I10:AD10">
    <cfRule type="expression" dxfId="18970" priority="918">
      <formula>$D10="Facturacion"</formula>
    </cfRule>
  </conditionalFormatting>
  <conditionalFormatting sqref="I10:AD10">
    <cfRule type="expression" dxfId="18969" priority="919">
      <formula>$D10="Specialist"</formula>
    </cfRule>
  </conditionalFormatting>
  <conditionalFormatting sqref="I10:AD10">
    <cfRule type="cellIs" dxfId="18968" priority="920" operator="equal">
      <formula>1</formula>
    </cfRule>
  </conditionalFormatting>
  <conditionalFormatting sqref="I10:AD10">
    <cfRule type="expression" dxfId="18967" priority="921">
      <formula>$D10="SSMM"</formula>
    </cfRule>
  </conditionalFormatting>
  <conditionalFormatting sqref="I10:AD10">
    <cfRule type="cellIs" dxfId="18966" priority="922" operator="equal">
      <formula>"F"</formula>
    </cfRule>
  </conditionalFormatting>
  <conditionalFormatting sqref="I80:AD80">
    <cfRule type="expression" dxfId="18965" priority="910">
      <formula>$C$2="F"</formula>
    </cfRule>
  </conditionalFormatting>
  <conditionalFormatting sqref="I80:AD80">
    <cfRule type="expression" dxfId="18964" priority="911">
      <formula>$D80="Facturacion"</formula>
    </cfRule>
  </conditionalFormatting>
  <conditionalFormatting sqref="I80:AD80">
    <cfRule type="expression" dxfId="18963" priority="912">
      <formula>$D80="Specialist"</formula>
    </cfRule>
  </conditionalFormatting>
  <conditionalFormatting sqref="I80:AD80">
    <cfRule type="cellIs" dxfId="18962" priority="913" operator="equal">
      <formula>1</formula>
    </cfRule>
  </conditionalFormatting>
  <conditionalFormatting sqref="I80:AD80">
    <cfRule type="expression" dxfId="18961" priority="914">
      <formula>$D80="SSMM"</formula>
    </cfRule>
  </conditionalFormatting>
  <conditionalFormatting sqref="I80:AD80">
    <cfRule type="cellIs" dxfId="18960" priority="915" operator="equal">
      <formula>"F"</formula>
    </cfRule>
  </conditionalFormatting>
  <conditionalFormatting sqref="AE17">
    <cfRule type="expression" dxfId="18959" priority="437">
      <formula>$C$21="F"</formula>
    </cfRule>
  </conditionalFormatting>
  <conditionalFormatting sqref="AE17:AE19">
    <cfRule type="expression" dxfId="18958" priority="439">
      <formula>$C$2="F"</formula>
    </cfRule>
  </conditionalFormatting>
  <conditionalFormatting sqref="AE17:AE19">
    <cfRule type="expression" dxfId="18957" priority="440">
      <formula>$D17="Facturacion"</formula>
    </cfRule>
  </conditionalFormatting>
  <conditionalFormatting sqref="AE17:AE19">
    <cfRule type="expression" dxfId="18956" priority="441">
      <formula>$D17="Specialist"</formula>
    </cfRule>
  </conditionalFormatting>
  <conditionalFormatting sqref="AE17:AE19">
    <cfRule type="cellIs" dxfId="18955" priority="442" operator="equal">
      <formula>1</formula>
    </cfRule>
  </conditionalFormatting>
  <conditionalFormatting sqref="AE17:AE19">
    <cfRule type="expression" dxfId="18954" priority="443">
      <formula>$D17="SSMM"</formula>
    </cfRule>
  </conditionalFormatting>
  <conditionalFormatting sqref="AE17:AE19">
    <cfRule type="cellIs" dxfId="18953" priority="444" operator="equal">
      <formula>"F"</formula>
    </cfRule>
  </conditionalFormatting>
  <conditionalFormatting sqref="AC17:AD17">
    <cfRule type="expression" dxfId="18952" priority="371">
      <formula>$C$21="F"</formula>
    </cfRule>
  </conditionalFormatting>
  <conditionalFormatting sqref="AC17:AD19">
    <cfRule type="expression" dxfId="18951" priority="373">
      <formula>$C$2="F"</formula>
    </cfRule>
  </conditionalFormatting>
  <conditionalFormatting sqref="AC17:AD19">
    <cfRule type="expression" dxfId="18950" priority="374">
      <formula>$D17="Facturacion"</formula>
    </cfRule>
  </conditionalFormatting>
  <conditionalFormatting sqref="AC17:AD19">
    <cfRule type="expression" dxfId="18949" priority="375">
      <formula>$D17="Specialist"</formula>
    </cfRule>
  </conditionalFormatting>
  <conditionalFormatting sqref="AC17:AD19">
    <cfRule type="cellIs" dxfId="18948" priority="376" operator="equal">
      <formula>1</formula>
    </cfRule>
  </conditionalFormatting>
  <conditionalFormatting sqref="AC17:AD19">
    <cfRule type="expression" dxfId="18947" priority="377">
      <formula>$D17="SSMM"</formula>
    </cfRule>
  </conditionalFormatting>
  <conditionalFormatting sqref="AC17:AD19">
    <cfRule type="cellIs" dxfId="18946" priority="378" operator="equal">
      <formula>"F"</formula>
    </cfRule>
  </conditionalFormatting>
  <conditionalFormatting sqref="E17:H17">
    <cfRule type="expression" dxfId="18945" priority="363">
      <formula>$C$21="F"</formula>
    </cfRule>
  </conditionalFormatting>
  <conditionalFormatting sqref="E17:H19">
    <cfRule type="expression" dxfId="18944" priority="365">
      <formula>$C$2="F"</formula>
    </cfRule>
  </conditionalFormatting>
  <conditionalFormatting sqref="E17:H19">
    <cfRule type="expression" dxfId="18943" priority="366">
      <formula>$D17="Facturacion"</formula>
    </cfRule>
  </conditionalFormatting>
  <conditionalFormatting sqref="E17:H19">
    <cfRule type="expression" dxfId="18942" priority="367">
      <formula>$D17="Specialist"</formula>
    </cfRule>
  </conditionalFormatting>
  <conditionalFormatting sqref="E17:H19">
    <cfRule type="cellIs" dxfId="18941" priority="368" operator="equal">
      <formula>1</formula>
    </cfRule>
  </conditionalFormatting>
  <conditionalFormatting sqref="E17:H19">
    <cfRule type="expression" dxfId="18940" priority="369">
      <formula>$D17="SSMM"</formula>
    </cfRule>
  </conditionalFormatting>
  <conditionalFormatting sqref="E17:H19">
    <cfRule type="cellIs" dxfId="18939" priority="370" operator="equal">
      <formula>"F"</formula>
    </cfRule>
  </conditionalFormatting>
  <conditionalFormatting sqref="AA17:AB17">
    <cfRule type="expression" dxfId="18938" priority="355">
      <formula>$C$21="F"</formula>
    </cfRule>
  </conditionalFormatting>
  <conditionalFormatting sqref="AA17:AB17">
    <cfRule type="expression" dxfId="18937" priority="357">
      <formula>$C$2="F"</formula>
    </cfRule>
  </conditionalFormatting>
  <conditionalFormatting sqref="AA17:AB17">
    <cfRule type="expression" dxfId="18936" priority="358">
      <formula>$D17="Facturacion"</formula>
    </cfRule>
  </conditionalFormatting>
  <conditionalFormatting sqref="AA17:AB17">
    <cfRule type="expression" dxfId="18935" priority="359">
      <formula>$D17="Specialist"</formula>
    </cfRule>
  </conditionalFormatting>
  <conditionalFormatting sqref="AA17:AB17">
    <cfRule type="cellIs" dxfId="18934" priority="360" operator="equal">
      <formula>1</formula>
    </cfRule>
  </conditionalFormatting>
  <conditionalFormatting sqref="AA17:AB17">
    <cfRule type="expression" dxfId="18933" priority="361">
      <formula>$D17="SSMM"</formula>
    </cfRule>
  </conditionalFormatting>
  <conditionalFormatting sqref="AA17:AB17">
    <cfRule type="cellIs" dxfId="18932" priority="362" operator="equal">
      <formula>"F"</formula>
    </cfRule>
  </conditionalFormatting>
  <conditionalFormatting sqref="I17:W17">
    <cfRule type="expression" dxfId="18931" priority="345">
      <formula>$C$78="F"</formula>
    </cfRule>
  </conditionalFormatting>
  <conditionalFormatting sqref="I17:W17">
    <cfRule type="expression" dxfId="18930" priority="346">
      <formula>$C$59="F"</formula>
    </cfRule>
  </conditionalFormatting>
  <conditionalFormatting sqref="I17:W17">
    <cfRule type="expression" dxfId="18929" priority="347">
      <formula>$C$40="F"</formula>
    </cfRule>
  </conditionalFormatting>
  <conditionalFormatting sqref="I17:W17">
    <cfRule type="expression" dxfId="18928" priority="348">
      <formula>$C$21="F"</formula>
    </cfRule>
  </conditionalFormatting>
  <conditionalFormatting sqref="I17:Z17">
    <cfRule type="expression" dxfId="18927" priority="349">
      <formula>$C$2="F"</formula>
    </cfRule>
  </conditionalFormatting>
  <conditionalFormatting sqref="I17:Z17">
    <cfRule type="expression" dxfId="18926" priority="350">
      <formula>$D17="Facturacion"</formula>
    </cfRule>
  </conditionalFormatting>
  <conditionalFormatting sqref="I17:Z17">
    <cfRule type="expression" dxfId="18925" priority="351">
      <formula>$D17="Specialist"</formula>
    </cfRule>
  </conditionalFormatting>
  <conditionalFormatting sqref="I17:Z17">
    <cfRule type="cellIs" dxfId="18924" priority="352" operator="equal">
      <formula>1</formula>
    </cfRule>
  </conditionalFormatting>
  <conditionalFormatting sqref="I17:Z17">
    <cfRule type="expression" dxfId="18923" priority="353">
      <formula>$D17="SSMM"</formula>
    </cfRule>
  </conditionalFormatting>
  <conditionalFormatting sqref="I17:Z17">
    <cfRule type="cellIs" dxfId="18922" priority="354" operator="equal">
      <formula>"F"</formula>
    </cfRule>
  </conditionalFormatting>
  <conditionalFormatting sqref="AA18:AB18">
    <cfRule type="expression" dxfId="18921" priority="339">
      <formula>$C$2="F"</formula>
    </cfRule>
  </conditionalFormatting>
  <conditionalFormatting sqref="AA18:AB18">
    <cfRule type="expression" dxfId="18920" priority="340">
      <formula>$D18="Facturacion"</formula>
    </cfRule>
  </conditionalFormatting>
  <conditionalFormatting sqref="AA18:AB18">
    <cfRule type="expression" dxfId="18919" priority="341">
      <formula>$D18="Specialist"</formula>
    </cfRule>
  </conditionalFormatting>
  <conditionalFormatting sqref="AA18:AB18">
    <cfRule type="cellIs" dxfId="18918" priority="342" operator="equal">
      <formula>1</formula>
    </cfRule>
  </conditionalFormatting>
  <conditionalFormatting sqref="AA18:AB18">
    <cfRule type="expression" dxfId="18917" priority="343">
      <formula>$D18="SSMM"</formula>
    </cfRule>
  </conditionalFormatting>
  <conditionalFormatting sqref="AA18:AB18">
    <cfRule type="cellIs" dxfId="18916" priority="344" operator="equal">
      <formula>"F"</formula>
    </cfRule>
  </conditionalFormatting>
  <conditionalFormatting sqref="I18:W18">
    <cfRule type="expression" dxfId="18915" priority="329">
      <formula>$C$78="F"</formula>
    </cfRule>
  </conditionalFormatting>
  <conditionalFormatting sqref="I18:W18">
    <cfRule type="expression" dxfId="18914" priority="330">
      <formula>$C$59="F"</formula>
    </cfRule>
  </conditionalFormatting>
  <conditionalFormatting sqref="I18:W18">
    <cfRule type="expression" dxfId="18913" priority="331">
      <formula>$C$40="F"</formula>
    </cfRule>
  </conditionalFormatting>
  <conditionalFormatting sqref="I18:W18">
    <cfRule type="expression" dxfId="18912" priority="332">
      <formula>$C$21="F"</formula>
    </cfRule>
  </conditionalFormatting>
  <conditionalFormatting sqref="I18:Z18">
    <cfRule type="expression" dxfId="18911" priority="333">
      <formula>$C$2="F"</formula>
    </cfRule>
  </conditionalFormatting>
  <conditionalFormatting sqref="I18:Z18">
    <cfRule type="expression" dxfId="18910" priority="334">
      <formula>$D18="Facturacion"</formula>
    </cfRule>
  </conditionalFormatting>
  <conditionalFormatting sqref="I18:Z18">
    <cfRule type="expression" dxfId="18909" priority="335">
      <formula>$D18="Specialist"</formula>
    </cfRule>
  </conditionalFormatting>
  <conditionalFormatting sqref="I18:Z18">
    <cfRule type="cellIs" dxfId="18908" priority="336" operator="equal">
      <formula>1</formula>
    </cfRule>
  </conditionalFormatting>
  <conditionalFormatting sqref="I18:Z18">
    <cfRule type="expression" dxfId="18907" priority="337">
      <formula>$D18="SSMM"</formula>
    </cfRule>
  </conditionalFormatting>
  <conditionalFormatting sqref="I18:Z18">
    <cfRule type="cellIs" dxfId="18906" priority="338" operator="equal">
      <formula>"F"</formula>
    </cfRule>
  </conditionalFormatting>
  <conditionalFormatting sqref="AA19:AB19">
    <cfRule type="expression" dxfId="18905" priority="323">
      <formula>$C$2="F"</formula>
    </cfRule>
  </conditionalFormatting>
  <conditionalFormatting sqref="AA19:AB19">
    <cfRule type="expression" dxfId="18904" priority="324">
      <formula>$D19="Facturacion"</formula>
    </cfRule>
  </conditionalFormatting>
  <conditionalFormatting sqref="AA19:AB19">
    <cfRule type="expression" dxfId="18903" priority="325">
      <formula>$D19="Specialist"</formula>
    </cfRule>
  </conditionalFormatting>
  <conditionalFormatting sqref="AA19:AB19">
    <cfRule type="cellIs" dxfId="18902" priority="326" operator="equal">
      <formula>1</formula>
    </cfRule>
  </conditionalFormatting>
  <conditionalFormatting sqref="AA19:AB19">
    <cfRule type="expression" dxfId="18901" priority="327">
      <formula>$D19="SSMM"</formula>
    </cfRule>
  </conditionalFormatting>
  <conditionalFormatting sqref="AA19:AB19">
    <cfRule type="cellIs" dxfId="18900" priority="328" operator="equal">
      <formula>"F"</formula>
    </cfRule>
  </conditionalFormatting>
  <conditionalFormatting sqref="I19:W19">
    <cfRule type="expression" dxfId="18899" priority="313">
      <formula>$C$78="F"</formula>
    </cfRule>
  </conditionalFormatting>
  <conditionalFormatting sqref="I19:W19">
    <cfRule type="expression" dxfId="18898" priority="314">
      <formula>$C$59="F"</formula>
    </cfRule>
  </conditionalFormatting>
  <conditionalFormatting sqref="I19:W19">
    <cfRule type="expression" dxfId="18897" priority="315">
      <formula>$C$40="F"</formula>
    </cfRule>
  </conditionalFormatting>
  <conditionalFormatting sqref="I19:W19">
    <cfRule type="expression" dxfId="18896" priority="316">
      <formula>$C$21="F"</formula>
    </cfRule>
  </conditionalFormatting>
  <conditionalFormatting sqref="I19:Z19">
    <cfRule type="expression" dxfId="18895" priority="317">
      <formula>$C$2="F"</formula>
    </cfRule>
  </conditionalFormatting>
  <conditionalFormatting sqref="I19:Z19">
    <cfRule type="expression" dxfId="18894" priority="318">
      <formula>$D19="Facturacion"</formula>
    </cfRule>
  </conditionalFormatting>
  <conditionalFormatting sqref="I19:Z19">
    <cfRule type="expression" dxfId="18893" priority="319">
      <formula>$D19="Specialist"</formula>
    </cfRule>
  </conditionalFormatting>
  <conditionalFormatting sqref="I19:Z19">
    <cfRule type="cellIs" dxfId="18892" priority="320" operator="equal">
      <formula>1</formula>
    </cfRule>
  </conditionalFormatting>
  <conditionalFormatting sqref="I19:Z19">
    <cfRule type="expression" dxfId="18891" priority="321">
      <formula>$D19="SSMM"</formula>
    </cfRule>
  </conditionalFormatting>
  <conditionalFormatting sqref="I19:Z19">
    <cfRule type="cellIs" dxfId="18890" priority="322" operator="equal">
      <formula>"F"</formula>
    </cfRule>
  </conditionalFormatting>
  <conditionalFormatting sqref="AC36:AD36">
    <cfRule type="expression" dxfId="18889" priority="305">
      <formula>$C$21="F"</formula>
    </cfRule>
  </conditionalFormatting>
  <conditionalFormatting sqref="AC36:AD38">
    <cfRule type="expression" dxfId="18888" priority="307">
      <formula>$C$2="F"</formula>
    </cfRule>
  </conditionalFormatting>
  <conditionalFormatting sqref="AC36:AD38">
    <cfRule type="expression" dxfId="18887" priority="308">
      <formula>$D36="Facturacion"</formula>
    </cfRule>
  </conditionalFormatting>
  <conditionalFormatting sqref="AC36:AD38">
    <cfRule type="expression" dxfId="18886" priority="309">
      <formula>$D36="Specialist"</formula>
    </cfRule>
  </conditionalFormatting>
  <conditionalFormatting sqref="AC36:AD38">
    <cfRule type="cellIs" dxfId="18885" priority="310" operator="equal">
      <formula>1</formula>
    </cfRule>
  </conditionalFormatting>
  <conditionalFormatting sqref="AC36:AD38">
    <cfRule type="expression" dxfId="18884" priority="311">
      <formula>$D36="SSMM"</formula>
    </cfRule>
  </conditionalFormatting>
  <conditionalFormatting sqref="AC36:AD38">
    <cfRule type="cellIs" dxfId="18883" priority="312" operator="equal">
      <formula>"F"</formula>
    </cfRule>
  </conditionalFormatting>
  <conditionalFormatting sqref="E36:H36">
    <cfRule type="expression" dxfId="18882" priority="239">
      <formula>$C$21="F"</formula>
    </cfRule>
  </conditionalFormatting>
  <conditionalFormatting sqref="E36:H38">
    <cfRule type="expression" dxfId="18881" priority="241">
      <formula>$C$2="F"</formula>
    </cfRule>
  </conditionalFormatting>
  <conditionalFormatting sqref="E36:H38">
    <cfRule type="expression" dxfId="18880" priority="242">
      <formula>$D36="Facturacion"</formula>
    </cfRule>
  </conditionalFormatting>
  <conditionalFormatting sqref="E36:H38">
    <cfRule type="expression" dxfId="18879" priority="243">
      <formula>$D36="Specialist"</formula>
    </cfRule>
  </conditionalFormatting>
  <conditionalFormatting sqref="E36:H38">
    <cfRule type="cellIs" dxfId="18878" priority="244" operator="equal">
      <formula>1</formula>
    </cfRule>
  </conditionalFormatting>
  <conditionalFormatting sqref="E36:H38">
    <cfRule type="expression" dxfId="18877" priority="245">
      <formula>$D36="SSMM"</formula>
    </cfRule>
  </conditionalFormatting>
  <conditionalFormatting sqref="E36:H38">
    <cfRule type="cellIs" dxfId="18876" priority="246" operator="equal">
      <formula>"F"</formula>
    </cfRule>
  </conditionalFormatting>
  <conditionalFormatting sqref="AA36:AB36">
    <cfRule type="expression" dxfId="18875" priority="231">
      <formula>$C$21="F"</formula>
    </cfRule>
  </conditionalFormatting>
  <conditionalFormatting sqref="AA36:AB36">
    <cfRule type="expression" dxfId="18874" priority="233">
      <formula>$C$2="F"</formula>
    </cfRule>
  </conditionalFormatting>
  <conditionalFormatting sqref="AA36:AB36">
    <cfRule type="expression" dxfId="18873" priority="234">
      <formula>$D36="Facturacion"</formula>
    </cfRule>
  </conditionalFormatting>
  <conditionalFormatting sqref="AA36:AB36">
    <cfRule type="expression" dxfId="18872" priority="235">
      <formula>$D36="Specialist"</formula>
    </cfRule>
  </conditionalFormatting>
  <conditionalFormatting sqref="AA36:AB36">
    <cfRule type="cellIs" dxfId="18871" priority="236" operator="equal">
      <formula>1</formula>
    </cfRule>
  </conditionalFormatting>
  <conditionalFormatting sqref="AA36:AB36">
    <cfRule type="expression" dxfId="18870" priority="237">
      <formula>$D36="SSMM"</formula>
    </cfRule>
  </conditionalFormatting>
  <conditionalFormatting sqref="AA36:AB36">
    <cfRule type="cellIs" dxfId="18869" priority="238" operator="equal">
      <formula>"F"</formula>
    </cfRule>
  </conditionalFormatting>
  <conditionalFormatting sqref="I36:W36">
    <cfRule type="expression" dxfId="18868" priority="221">
      <formula>$C$78="F"</formula>
    </cfRule>
  </conditionalFormatting>
  <conditionalFormatting sqref="I36:W36">
    <cfRule type="expression" dxfId="18867" priority="222">
      <formula>$C$59="F"</formula>
    </cfRule>
  </conditionalFormatting>
  <conditionalFormatting sqref="I36:W36">
    <cfRule type="expression" dxfId="18866" priority="223">
      <formula>$C$40="F"</formula>
    </cfRule>
  </conditionalFormatting>
  <conditionalFormatting sqref="I36:W36">
    <cfRule type="expression" dxfId="18865" priority="224">
      <formula>$C$21="F"</formula>
    </cfRule>
  </conditionalFormatting>
  <conditionalFormatting sqref="I36:Z36">
    <cfRule type="expression" dxfId="18864" priority="225">
      <formula>$C$2="F"</formula>
    </cfRule>
  </conditionalFormatting>
  <conditionalFormatting sqref="I36:Z36">
    <cfRule type="expression" dxfId="18863" priority="226">
      <formula>$D36="Facturacion"</formula>
    </cfRule>
  </conditionalFormatting>
  <conditionalFormatting sqref="I36:Z36">
    <cfRule type="expression" dxfId="18862" priority="227">
      <formula>$D36="Specialist"</formula>
    </cfRule>
  </conditionalFormatting>
  <conditionalFormatting sqref="I36:Z36">
    <cfRule type="cellIs" dxfId="18861" priority="228" operator="equal">
      <formula>1</formula>
    </cfRule>
  </conditionalFormatting>
  <conditionalFormatting sqref="I36:Z36">
    <cfRule type="expression" dxfId="18860" priority="229">
      <formula>$D36="SSMM"</formula>
    </cfRule>
  </conditionalFormatting>
  <conditionalFormatting sqref="I36:Z36">
    <cfRule type="cellIs" dxfId="18859" priority="230" operator="equal">
      <formula>"F"</formula>
    </cfRule>
  </conditionalFormatting>
  <conditionalFormatting sqref="AA37:AB37">
    <cfRule type="expression" dxfId="18858" priority="215">
      <formula>$C$2="F"</formula>
    </cfRule>
  </conditionalFormatting>
  <conditionalFormatting sqref="AA37:AB37">
    <cfRule type="expression" dxfId="18857" priority="216">
      <formula>$D37="Facturacion"</formula>
    </cfRule>
  </conditionalFormatting>
  <conditionalFormatting sqref="AA37:AB37">
    <cfRule type="expression" dxfId="18856" priority="217">
      <formula>$D37="Specialist"</formula>
    </cfRule>
  </conditionalFormatting>
  <conditionalFormatting sqref="AA37:AB37">
    <cfRule type="cellIs" dxfId="18855" priority="218" operator="equal">
      <formula>1</formula>
    </cfRule>
  </conditionalFormatting>
  <conditionalFormatting sqref="AA37:AB37">
    <cfRule type="expression" dxfId="18854" priority="219">
      <formula>$D37="SSMM"</formula>
    </cfRule>
  </conditionalFormatting>
  <conditionalFormatting sqref="AA37:AB37">
    <cfRule type="cellIs" dxfId="18853" priority="220" operator="equal">
      <formula>"F"</formula>
    </cfRule>
  </conditionalFormatting>
  <conditionalFormatting sqref="I37:W37">
    <cfRule type="expression" dxfId="18852" priority="205">
      <formula>$C$78="F"</formula>
    </cfRule>
  </conditionalFormatting>
  <conditionalFormatting sqref="I37:W37">
    <cfRule type="expression" dxfId="18851" priority="206">
      <formula>$C$59="F"</formula>
    </cfRule>
  </conditionalFormatting>
  <conditionalFormatting sqref="I37:W37">
    <cfRule type="expression" dxfId="18850" priority="207">
      <formula>$C$40="F"</formula>
    </cfRule>
  </conditionalFormatting>
  <conditionalFormatting sqref="I37:W37">
    <cfRule type="expression" dxfId="18849" priority="208">
      <formula>$C$21="F"</formula>
    </cfRule>
  </conditionalFormatting>
  <conditionalFormatting sqref="I37:Z37">
    <cfRule type="expression" dxfId="18848" priority="209">
      <formula>$C$2="F"</formula>
    </cfRule>
  </conditionalFormatting>
  <conditionalFormatting sqref="I37:Z37">
    <cfRule type="expression" dxfId="18847" priority="210">
      <formula>$D37="Facturacion"</formula>
    </cfRule>
  </conditionalFormatting>
  <conditionalFormatting sqref="I37:Z37">
    <cfRule type="expression" dxfId="18846" priority="211">
      <formula>$D37="Specialist"</formula>
    </cfRule>
  </conditionalFormatting>
  <conditionalFormatting sqref="I37:Z37">
    <cfRule type="cellIs" dxfId="18845" priority="212" operator="equal">
      <formula>1</formula>
    </cfRule>
  </conditionalFormatting>
  <conditionalFormatting sqref="I37:Z37">
    <cfRule type="expression" dxfId="18844" priority="213">
      <formula>$D37="SSMM"</formula>
    </cfRule>
  </conditionalFormatting>
  <conditionalFormatting sqref="I37:Z37">
    <cfRule type="cellIs" dxfId="18843" priority="214" operator="equal">
      <formula>"F"</formula>
    </cfRule>
  </conditionalFormatting>
  <conditionalFormatting sqref="AA38:AB38">
    <cfRule type="expression" dxfId="18842" priority="199">
      <formula>$C$2="F"</formula>
    </cfRule>
  </conditionalFormatting>
  <conditionalFormatting sqref="AA38:AB38">
    <cfRule type="expression" dxfId="18841" priority="200">
      <formula>$D38="Facturacion"</formula>
    </cfRule>
  </conditionalFormatting>
  <conditionalFormatting sqref="AA38:AB38">
    <cfRule type="expression" dxfId="18840" priority="201">
      <formula>$D38="Specialist"</formula>
    </cfRule>
  </conditionalFormatting>
  <conditionalFormatting sqref="AA38:AB38">
    <cfRule type="cellIs" dxfId="18839" priority="202" operator="equal">
      <formula>1</formula>
    </cfRule>
  </conditionalFormatting>
  <conditionalFormatting sqref="AA38:AB38">
    <cfRule type="expression" dxfId="18838" priority="203">
      <formula>$D38="SSMM"</formula>
    </cfRule>
  </conditionalFormatting>
  <conditionalFormatting sqref="AA38:AB38">
    <cfRule type="cellIs" dxfId="18837" priority="204" operator="equal">
      <formula>"F"</formula>
    </cfRule>
  </conditionalFormatting>
  <conditionalFormatting sqref="I38:W38">
    <cfRule type="expression" dxfId="18836" priority="189">
      <formula>$C$78="F"</formula>
    </cfRule>
  </conditionalFormatting>
  <conditionalFormatting sqref="I38:W38">
    <cfRule type="expression" dxfId="18835" priority="190">
      <formula>$C$59="F"</formula>
    </cfRule>
  </conditionalFormatting>
  <conditionalFormatting sqref="I38:W38">
    <cfRule type="expression" dxfId="18834" priority="191">
      <formula>$C$40="F"</formula>
    </cfRule>
  </conditionalFormatting>
  <conditionalFormatting sqref="I38:W38">
    <cfRule type="expression" dxfId="18833" priority="192">
      <formula>$C$21="F"</formula>
    </cfRule>
  </conditionalFormatting>
  <conditionalFormatting sqref="I38:Z38">
    <cfRule type="expression" dxfId="18832" priority="193">
      <formula>$C$2="F"</formula>
    </cfRule>
  </conditionalFormatting>
  <conditionalFormatting sqref="I38:Z38">
    <cfRule type="expression" dxfId="18831" priority="194">
      <formula>$D38="Facturacion"</formula>
    </cfRule>
  </conditionalFormatting>
  <conditionalFormatting sqref="I38:Z38">
    <cfRule type="expression" dxfId="18830" priority="195">
      <formula>$D38="Specialist"</formula>
    </cfRule>
  </conditionalFormatting>
  <conditionalFormatting sqref="I38:Z38">
    <cfRule type="cellIs" dxfId="18829" priority="196" operator="equal">
      <formula>1</formula>
    </cfRule>
  </conditionalFormatting>
  <conditionalFormatting sqref="I38:Z38">
    <cfRule type="expression" dxfId="18828" priority="197">
      <formula>$D38="SSMM"</formula>
    </cfRule>
  </conditionalFormatting>
  <conditionalFormatting sqref="I38:Z38">
    <cfRule type="cellIs" dxfId="18827" priority="198" operator="equal">
      <formula>"F"</formula>
    </cfRule>
  </conditionalFormatting>
  <conditionalFormatting sqref="E55:H55">
    <cfRule type="expression" dxfId="18826" priority="181">
      <formula>$C$21="F"</formula>
    </cfRule>
  </conditionalFormatting>
  <conditionalFormatting sqref="E55:H57">
    <cfRule type="expression" dxfId="18825" priority="183">
      <formula>$C$2="F"</formula>
    </cfRule>
  </conditionalFormatting>
  <conditionalFormatting sqref="E55:H57">
    <cfRule type="expression" dxfId="18824" priority="184">
      <formula>$D55="Facturacion"</formula>
    </cfRule>
  </conditionalFormatting>
  <conditionalFormatting sqref="E55:H57">
    <cfRule type="expression" dxfId="18823" priority="185">
      <formula>$D55="Specialist"</formula>
    </cfRule>
  </conditionalFormatting>
  <conditionalFormatting sqref="E55:H57">
    <cfRule type="cellIs" dxfId="18822" priority="186" operator="equal">
      <formula>1</formula>
    </cfRule>
  </conditionalFormatting>
  <conditionalFormatting sqref="E55:H57">
    <cfRule type="expression" dxfId="18821" priority="187">
      <formula>$D55="SSMM"</formula>
    </cfRule>
  </conditionalFormatting>
  <conditionalFormatting sqref="E55:H57">
    <cfRule type="cellIs" dxfId="18820" priority="188" operator="equal">
      <formula>"F"</formula>
    </cfRule>
  </conditionalFormatting>
  <conditionalFormatting sqref="AA55:AB55">
    <cfRule type="expression" dxfId="18819" priority="173">
      <formula>$C$21="F"</formula>
    </cfRule>
  </conditionalFormatting>
  <conditionalFormatting sqref="AA55:AB55">
    <cfRule type="expression" dxfId="18818" priority="175">
      <formula>$C$2="F"</formula>
    </cfRule>
  </conditionalFormatting>
  <conditionalFormatting sqref="AA55:AB55">
    <cfRule type="expression" dxfId="18817" priority="176">
      <formula>$D55="Facturacion"</formula>
    </cfRule>
  </conditionalFormatting>
  <conditionalFormatting sqref="AA55:AB55">
    <cfRule type="expression" dxfId="18816" priority="177">
      <formula>$D55="Specialist"</formula>
    </cfRule>
  </conditionalFormatting>
  <conditionalFormatting sqref="AA55:AB55">
    <cfRule type="cellIs" dxfId="18815" priority="178" operator="equal">
      <formula>1</formula>
    </cfRule>
  </conditionalFormatting>
  <conditionalFormatting sqref="AA55:AB55">
    <cfRule type="expression" dxfId="18814" priority="179">
      <formula>$D55="SSMM"</formula>
    </cfRule>
  </conditionalFormatting>
  <conditionalFormatting sqref="AA55:AB55">
    <cfRule type="cellIs" dxfId="18813" priority="180" operator="equal">
      <formula>"F"</formula>
    </cfRule>
  </conditionalFormatting>
  <conditionalFormatting sqref="I55:W55">
    <cfRule type="expression" dxfId="18812" priority="163">
      <formula>$C$78="F"</formula>
    </cfRule>
  </conditionalFormatting>
  <conditionalFormatting sqref="I55:W55">
    <cfRule type="expression" dxfId="18811" priority="164">
      <formula>$C$59="F"</formula>
    </cfRule>
  </conditionalFormatting>
  <conditionalFormatting sqref="I55:W55">
    <cfRule type="expression" dxfId="18810" priority="165">
      <formula>$C$40="F"</formula>
    </cfRule>
  </conditionalFormatting>
  <conditionalFormatting sqref="I55:W55">
    <cfRule type="expression" dxfId="18809" priority="166">
      <formula>$C$21="F"</formula>
    </cfRule>
  </conditionalFormatting>
  <conditionalFormatting sqref="I55:Z55">
    <cfRule type="expression" dxfId="18808" priority="167">
      <formula>$C$2="F"</formula>
    </cfRule>
  </conditionalFormatting>
  <conditionalFormatting sqref="I55:Z55">
    <cfRule type="expression" dxfId="18807" priority="168">
      <formula>$D55="Facturacion"</formula>
    </cfRule>
  </conditionalFormatting>
  <conditionalFormatting sqref="I55:Z55">
    <cfRule type="expression" dxfId="18806" priority="169">
      <formula>$D55="Specialist"</formula>
    </cfRule>
  </conditionalFormatting>
  <conditionalFormatting sqref="I55:Z55">
    <cfRule type="cellIs" dxfId="18805" priority="170" operator="equal">
      <formula>1</formula>
    </cfRule>
  </conditionalFormatting>
  <conditionalFormatting sqref="I55:Z55">
    <cfRule type="expression" dxfId="18804" priority="171">
      <formula>$D55="SSMM"</formula>
    </cfRule>
  </conditionalFormatting>
  <conditionalFormatting sqref="I55:Z55">
    <cfRule type="cellIs" dxfId="18803" priority="172" operator="equal">
      <formula>"F"</formula>
    </cfRule>
  </conditionalFormatting>
  <conditionalFormatting sqref="AA56:AB56">
    <cfRule type="expression" dxfId="18802" priority="157">
      <formula>$C$2="F"</formula>
    </cfRule>
  </conditionalFormatting>
  <conditionalFormatting sqref="AA56:AB56">
    <cfRule type="expression" dxfId="18801" priority="158">
      <formula>$D56="Facturacion"</formula>
    </cfRule>
  </conditionalFormatting>
  <conditionalFormatting sqref="AA56:AB56">
    <cfRule type="expression" dxfId="18800" priority="159">
      <formula>$D56="Specialist"</formula>
    </cfRule>
  </conditionalFormatting>
  <conditionalFormatting sqref="AA56:AB56">
    <cfRule type="cellIs" dxfId="18799" priority="160" operator="equal">
      <formula>1</formula>
    </cfRule>
  </conditionalFormatting>
  <conditionalFormatting sqref="AA56:AB56">
    <cfRule type="expression" dxfId="18798" priority="161">
      <formula>$D56="SSMM"</formula>
    </cfRule>
  </conditionalFormatting>
  <conditionalFormatting sqref="AA56:AB56">
    <cfRule type="cellIs" dxfId="18797" priority="162" operator="equal">
      <formula>"F"</formula>
    </cfRule>
  </conditionalFormatting>
  <conditionalFormatting sqref="I56:W56">
    <cfRule type="expression" dxfId="18796" priority="147">
      <formula>$C$78="F"</formula>
    </cfRule>
  </conditionalFormatting>
  <conditionalFormatting sqref="I56:W56">
    <cfRule type="expression" dxfId="18795" priority="148">
      <formula>$C$59="F"</formula>
    </cfRule>
  </conditionalFormatting>
  <conditionalFormatting sqref="I56:W56">
    <cfRule type="expression" dxfId="18794" priority="149">
      <formula>$C$40="F"</formula>
    </cfRule>
  </conditionalFormatting>
  <conditionalFormatting sqref="I56:W56">
    <cfRule type="expression" dxfId="18793" priority="150">
      <formula>$C$21="F"</formula>
    </cfRule>
  </conditionalFormatting>
  <conditionalFormatting sqref="I56:Z56">
    <cfRule type="expression" dxfId="18792" priority="151">
      <formula>$C$2="F"</formula>
    </cfRule>
  </conditionalFormatting>
  <conditionalFormatting sqref="I56:Z56">
    <cfRule type="expression" dxfId="18791" priority="152">
      <formula>$D56="Facturacion"</formula>
    </cfRule>
  </conditionalFormatting>
  <conditionalFormatting sqref="I56:Z56">
    <cfRule type="expression" dxfId="18790" priority="153">
      <formula>$D56="Specialist"</formula>
    </cfRule>
  </conditionalFormatting>
  <conditionalFormatting sqref="I56:Z56">
    <cfRule type="cellIs" dxfId="18789" priority="154" operator="equal">
      <formula>1</formula>
    </cfRule>
  </conditionalFormatting>
  <conditionalFormatting sqref="I56:Z56">
    <cfRule type="expression" dxfId="18788" priority="155">
      <formula>$D56="SSMM"</formula>
    </cfRule>
  </conditionalFormatting>
  <conditionalFormatting sqref="I56:Z56">
    <cfRule type="cellIs" dxfId="18787" priority="156" operator="equal">
      <formula>"F"</formula>
    </cfRule>
  </conditionalFormatting>
  <conditionalFormatting sqref="AA57:AB57">
    <cfRule type="expression" dxfId="18786" priority="141">
      <formula>$C$2="F"</formula>
    </cfRule>
  </conditionalFormatting>
  <conditionalFormatting sqref="AA57:AB57">
    <cfRule type="expression" dxfId="18785" priority="142">
      <formula>$D57="Facturacion"</formula>
    </cfRule>
  </conditionalFormatting>
  <conditionalFormatting sqref="AA57:AB57">
    <cfRule type="expression" dxfId="18784" priority="143">
      <formula>$D57="Specialist"</formula>
    </cfRule>
  </conditionalFormatting>
  <conditionalFormatting sqref="AA57:AB57">
    <cfRule type="cellIs" dxfId="18783" priority="144" operator="equal">
      <formula>1</formula>
    </cfRule>
  </conditionalFormatting>
  <conditionalFormatting sqref="AA57:AB57">
    <cfRule type="expression" dxfId="18782" priority="145">
      <formula>$D57="SSMM"</formula>
    </cfRule>
  </conditionalFormatting>
  <conditionalFormatting sqref="AA57:AB57">
    <cfRule type="cellIs" dxfId="18781" priority="146" operator="equal">
      <formula>"F"</formula>
    </cfRule>
  </conditionalFormatting>
  <conditionalFormatting sqref="I57:W57">
    <cfRule type="expression" dxfId="18780" priority="131">
      <formula>$C$78="F"</formula>
    </cfRule>
  </conditionalFormatting>
  <conditionalFormatting sqref="I57:W57">
    <cfRule type="expression" dxfId="18779" priority="132">
      <formula>$C$59="F"</formula>
    </cfRule>
  </conditionalFormatting>
  <conditionalFormatting sqref="I57:W57">
    <cfRule type="expression" dxfId="18778" priority="133">
      <formula>$C$40="F"</formula>
    </cfRule>
  </conditionalFormatting>
  <conditionalFormatting sqref="I57:W57">
    <cfRule type="expression" dxfId="18777" priority="134">
      <formula>$C$21="F"</formula>
    </cfRule>
  </conditionalFormatting>
  <conditionalFormatting sqref="I57:Z57">
    <cfRule type="expression" dxfId="18776" priority="135">
      <formula>$C$2="F"</formula>
    </cfRule>
  </conditionalFormatting>
  <conditionalFormatting sqref="I57:Z57">
    <cfRule type="expression" dxfId="18775" priority="136">
      <formula>$D57="Facturacion"</formula>
    </cfRule>
  </conditionalFormatting>
  <conditionalFormatting sqref="I57:Z57">
    <cfRule type="expression" dxfId="18774" priority="137">
      <formula>$D57="Specialist"</formula>
    </cfRule>
  </conditionalFormatting>
  <conditionalFormatting sqref="I57:Z57">
    <cfRule type="cellIs" dxfId="18773" priority="138" operator="equal">
      <formula>1</formula>
    </cfRule>
  </conditionalFormatting>
  <conditionalFormatting sqref="I57:Z57">
    <cfRule type="expression" dxfId="18772" priority="139">
      <formula>$D57="SSMM"</formula>
    </cfRule>
  </conditionalFormatting>
  <conditionalFormatting sqref="I57:Z57">
    <cfRule type="cellIs" dxfId="18771" priority="140" operator="equal">
      <formula>"F"</formula>
    </cfRule>
  </conditionalFormatting>
  <conditionalFormatting sqref="E74:H74">
    <cfRule type="expression" dxfId="18770" priority="123">
      <formula>$C$21="F"</formula>
    </cfRule>
  </conditionalFormatting>
  <conditionalFormatting sqref="E74:H76">
    <cfRule type="expression" dxfId="18769" priority="125">
      <formula>$C$2="F"</formula>
    </cfRule>
  </conditionalFormatting>
  <conditionalFormatting sqref="E74:H76">
    <cfRule type="expression" dxfId="18768" priority="126">
      <formula>$D74="Facturacion"</formula>
    </cfRule>
  </conditionalFormatting>
  <conditionalFormatting sqref="E74:H76">
    <cfRule type="expression" dxfId="18767" priority="127">
      <formula>$D74="Specialist"</formula>
    </cfRule>
  </conditionalFormatting>
  <conditionalFormatting sqref="E74:H76">
    <cfRule type="cellIs" dxfId="18766" priority="128" operator="equal">
      <formula>1</formula>
    </cfRule>
  </conditionalFormatting>
  <conditionalFormatting sqref="E74:H76">
    <cfRule type="expression" dxfId="18765" priority="129">
      <formula>$D74="SSMM"</formula>
    </cfRule>
  </conditionalFormatting>
  <conditionalFormatting sqref="E74:H76">
    <cfRule type="cellIs" dxfId="18764" priority="130" operator="equal">
      <formula>"F"</formula>
    </cfRule>
  </conditionalFormatting>
  <conditionalFormatting sqref="AA74:AB74">
    <cfRule type="expression" dxfId="18763" priority="115">
      <formula>$C$21="F"</formula>
    </cfRule>
  </conditionalFormatting>
  <conditionalFormatting sqref="AA74:AB74">
    <cfRule type="expression" dxfId="18762" priority="117">
      <formula>$C$2="F"</formula>
    </cfRule>
  </conditionalFormatting>
  <conditionalFormatting sqref="AA74:AB74">
    <cfRule type="expression" dxfId="18761" priority="118">
      <formula>$D74="Facturacion"</formula>
    </cfRule>
  </conditionalFormatting>
  <conditionalFormatting sqref="AA74:AB74">
    <cfRule type="expression" dxfId="18760" priority="119">
      <formula>$D74="Specialist"</formula>
    </cfRule>
  </conditionalFormatting>
  <conditionalFormatting sqref="AA74:AB74">
    <cfRule type="cellIs" dxfId="18759" priority="120" operator="equal">
      <formula>1</formula>
    </cfRule>
  </conditionalFormatting>
  <conditionalFormatting sqref="AA74:AB74">
    <cfRule type="expression" dxfId="18758" priority="121">
      <formula>$D74="SSMM"</formula>
    </cfRule>
  </conditionalFormatting>
  <conditionalFormatting sqref="AA74:AB74">
    <cfRule type="cellIs" dxfId="18757" priority="122" operator="equal">
      <formula>"F"</formula>
    </cfRule>
  </conditionalFormatting>
  <conditionalFormatting sqref="I74:W74">
    <cfRule type="expression" dxfId="18756" priority="105">
      <formula>$C$78="F"</formula>
    </cfRule>
  </conditionalFormatting>
  <conditionalFormatting sqref="I74:W74">
    <cfRule type="expression" dxfId="18755" priority="106">
      <formula>$C$59="F"</formula>
    </cfRule>
  </conditionalFormatting>
  <conditionalFormatting sqref="I74:W74">
    <cfRule type="expression" dxfId="18754" priority="107">
      <formula>$C$40="F"</formula>
    </cfRule>
  </conditionalFormatting>
  <conditionalFormatting sqref="I74:W74">
    <cfRule type="expression" dxfId="18753" priority="108">
      <formula>$C$21="F"</formula>
    </cfRule>
  </conditionalFormatting>
  <conditionalFormatting sqref="I74:Z74">
    <cfRule type="expression" dxfId="18752" priority="109">
      <formula>$C$2="F"</formula>
    </cfRule>
  </conditionalFormatting>
  <conditionalFormatting sqref="I74:Z74">
    <cfRule type="expression" dxfId="18751" priority="110">
      <formula>$D74="Facturacion"</formula>
    </cfRule>
  </conditionalFormatting>
  <conditionalFormatting sqref="I74:Z74">
    <cfRule type="expression" dxfId="18750" priority="111">
      <formula>$D74="Specialist"</formula>
    </cfRule>
  </conditionalFormatting>
  <conditionalFormatting sqref="I74:Z74">
    <cfRule type="cellIs" dxfId="18749" priority="112" operator="equal">
      <formula>1</formula>
    </cfRule>
  </conditionalFormatting>
  <conditionalFormatting sqref="I74:Z74">
    <cfRule type="expression" dxfId="18748" priority="113">
      <formula>$D74="SSMM"</formula>
    </cfRule>
  </conditionalFormatting>
  <conditionalFormatting sqref="I74:Z74">
    <cfRule type="cellIs" dxfId="18747" priority="114" operator="equal">
      <formula>"F"</formula>
    </cfRule>
  </conditionalFormatting>
  <conditionalFormatting sqref="AA75:AB75">
    <cfRule type="expression" dxfId="18746" priority="99">
      <formula>$C$2="F"</formula>
    </cfRule>
  </conditionalFormatting>
  <conditionalFormatting sqref="AA75:AB75">
    <cfRule type="expression" dxfId="18745" priority="100">
      <formula>$D75="Facturacion"</formula>
    </cfRule>
  </conditionalFormatting>
  <conditionalFormatting sqref="AA75:AB75">
    <cfRule type="expression" dxfId="18744" priority="101">
      <formula>$D75="Specialist"</formula>
    </cfRule>
  </conditionalFormatting>
  <conditionalFormatting sqref="AA75:AB75">
    <cfRule type="cellIs" dxfId="18743" priority="102" operator="equal">
      <formula>1</formula>
    </cfRule>
  </conditionalFormatting>
  <conditionalFormatting sqref="AA75:AB75">
    <cfRule type="expression" dxfId="18742" priority="103">
      <formula>$D75="SSMM"</formula>
    </cfRule>
  </conditionalFormatting>
  <conditionalFormatting sqref="AA75:AB75">
    <cfRule type="cellIs" dxfId="18741" priority="104" operator="equal">
      <formula>"F"</formula>
    </cfRule>
  </conditionalFormatting>
  <conditionalFormatting sqref="I75:W75">
    <cfRule type="expression" dxfId="18740" priority="89">
      <formula>$C$78="F"</formula>
    </cfRule>
  </conditionalFormatting>
  <conditionalFormatting sqref="I75:W75">
    <cfRule type="expression" dxfId="18739" priority="90">
      <formula>$C$59="F"</formula>
    </cfRule>
  </conditionalFormatting>
  <conditionalFormatting sqref="I75:W75">
    <cfRule type="expression" dxfId="18738" priority="91">
      <formula>$C$40="F"</formula>
    </cfRule>
  </conditionalFormatting>
  <conditionalFormatting sqref="I75:W75">
    <cfRule type="expression" dxfId="18737" priority="92">
      <formula>$C$21="F"</formula>
    </cfRule>
  </conditionalFormatting>
  <conditionalFormatting sqref="I75:Z75">
    <cfRule type="expression" dxfId="18736" priority="93">
      <formula>$C$2="F"</formula>
    </cfRule>
  </conditionalFormatting>
  <conditionalFormatting sqref="I75:Z75">
    <cfRule type="expression" dxfId="18735" priority="94">
      <formula>$D75="Facturacion"</formula>
    </cfRule>
  </conditionalFormatting>
  <conditionalFormatting sqref="I75:Z75">
    <cfRule type="expression" dxfId="18734" priority="95">
      <formula>$D75="Specialist"</formula>
    </cfRule>
  </conditionalFormatting>
  <conditionalFormatting sqref="I75:Z75">
    <cfRule type="cellIs" dxfId="18733" priority="96" operator="equal">
      <formula>1</formula>
    </cfRule>
  </conditionalFormatting>
  <conditionalFormatting sqref="I75:Z75">
    <cfRule type="expression" dxfId="18732" priority="97">
      <formula>$D75="SSMM"</formula>
    </cfRule>
  </conditionalFormatting>
  <conditionalFormatting sqref="I75:Z75">
    <cfRule type="cellIs" dxfId="18731" priority="98" operator="equal">
      <formula>"F"</formula>
    </cfRule>
  </conditionalFormatting>
  <conditionalFormatting sqref="AA76:AB76">
    <cfRule type="expression" dxfId="18730" priority="83">
      <formula>$C$2="F"</formula>
    </cfRule>
  </conditionalFormatting>
  <conditionalFormatting sqref="AA76:AB76">
    <cfRule type="expression" dxfId="18729" priority="84">
      <formula>$D76="Facturacion"</formula>
    </cfRule>
  </conditionalFormatting>
  <conditionalFormatting sqref="AA76:AB76">
    <cfRule type="expression" dxfId="18728" priority="85">
      <formula>$D76="Specialist"</formula>
    </cfRule>
  </conditionalFormatting>
  <conditionalFormatting sqref="AA76:AB76">
    <cfRule type="cellIs" dxfId="18727" priority="86" operator="equal">
      <formula>1</formula>
    </cfRule>
  </conditionalFormatting>
  <conditionalFormatting sqref="AA76:AB76">
    <cfRule type="expression" dxfId="18726" priority="87">
      <formula>$D76="SSMM"</formula>
    </cfRule>
  </conditionalFormatting>
  <conditionalFormatting sqref="AA76:AB76">
    <cfRule type="cellIs" dxfId="18725" priority="88" operator="equal">
      <formula>"F"</formula>
    </cfRule>
  </conditionalFormatting>
  <conditionalFormatting sqref="I76:W76">
    <cfRule type="expression" dxfId="18724" priority="73">
      <formula>$C$78="F"</formula>
    </cfRule>
  </conditionalFormatting>
  <conditionalFormatting sqref="I76:W76">
    <cfRule type="expression" dxfId="18723" priority="74">
      <formula>$C$59="F"</formula>
    </cfRule>
  </conditionalFormatting>
  <conditionalFormatting sqref="I76:W76">
    <cfRule type="expression" dxfId="18722" priority="75">
      <formula>$C$40="F"</formula>
    </cfRule>
  </conditionalFormatting>
  <conditionalFormatting sqref="I76:W76">
    <cfRule type="expression" dxfId="18721" priority="76">
      <formula>$C$21="F"</formula>
    </cfRule>
  </conditionalFormatting>
  <conditionalFormatting sqref="I76:Z76">
    <cfRule type="expression" dxfId="18720" priority="77">
      <formula>$C$2="F"</formula>
    </cfRule>
  </conditionalFormatting>
  <conditionalFormatting sqref="I76:Z76">
    <cfRule type="expression" dxfId="18719" priority="78">
      <formula>$D76="Facturacion"</formula>
    </cfRule>
  </conditionalFormatting>
  <conditionalFormatting sqref="I76:Z76">
    <cfRule type="expression" dxfId="18718" priority="79">
      <formula>$D76="Specialist"</formula>
    </cfRule>
  </conditionalFormatting>
  <conditionalFormatting sqref="I76:Z76">
    <cfRule type="cellIs" dxfId="18717" priority="80" operator="equal">
      <formula>1</formula>
    </cfRule>
  </conditionalFormatting>
  <conditionalFormatting sqref="I76:Z76">
    <cfRule type="expression" dxfId="18716" priority="81">
      <formula>$D76="SSMM"</formula>
    </cfRule>
  </conditionalFormatting>
  <conditionalFormatting sqref="I76:Z76">
    <cfRule type="cellIs" dxfId="18715" priority="82" operator="equal">
      <formula>"F"</formula>
    </cfRule>
  </conditionalFormatting>
  <conditionalFormatting sqref="E93:H93">
    <cfRule type="expression" dxfId="18714" priority="65">
      <formula>$C$21="F"</formula>
    </cfRule>
  </conditionalFormatting>
  <conditionalFormatting sqref="E93:H95">
    <cfRule type="expression" dxfId="18713" priority="67">
      <formula>$C$2="F"</formula>
    </cfRule>
  </conditionalFormatting>
  <conditionalFormatting sqref="E93:H95">
    <cfRule type="expression" dxfId="18712" priority="68">
      <formula>$D93="Facturacion"</formula>
    </cfRule>
  </conditionalFormatting>
  <conditionalFormatting sqref="E93:H95">
    <cfRule type="expression" dxfId="18711" priority="69">
      <formula>$D93="Specialist"</formula>
    </cfRule>
  </conditionalFormatting>
  <conditionalFormatting sqref="E93:H95">
    <cfRule type="cellIs" dxfId="18710" priority="70" operator="equal">
      <formula>1</formula>
    </cfRule>
  </conditionalFormatting>
  <conditionalFormatting sqref="E93:H95">
    <cfRule type="expression" dxfId="18709" priority="71">
      <formula>$D93="SSMM"</formula>
    </cfRule>
  </conditionalFormatting>
  <conditionalFormatting sqref="E93:H95">
    <cfRule type="cellIs" dxfId="18708" priority="72" operator="equal">
      <formula>"F"</formula>
    </cfRule>
  </conditionalFormatting>
  <conditionalFormatting sqref="AA93:AB93">
    <cfRule type="expression" dxfId="18707" priority="57">
      <formula>$C$21="F"</formula>
    </cfRule>
  </conditionalFormatting>
  <conditionalFormatting sqref="AA93:AB93">
    <cfRule type="expression" dxfId="18706" priority="59">
      <formula>$C$2="F"</formula>
    </cfRule>
  </conditionalFormatting>
  <conditionalFormatting sqref="AA93:AB93">
    <cfRule type="expression" dxfId="18705" priority="60">
      <formula>$D93="Facturacion"</formula>
    </cfRule>
  </conditionalFormatting>
  <conditionalFormatting sqref="AA93:AB93">
    <cfRule type="expression" dxfId="18704" priority="61">
      <formula>$D93="Specialist"</formula>
    </cfRule>
  </conditionalFormatting>
  <conditionalFormatting sqref="AA93:AB93">
    <cfRule type="cellIs" dxfId="18703" priority="62" operator="equal">
      <formula>1</formula>
    </cfRule>
  </conditionalFormatting>
  <conditionalFormatting sqref="AA93:AB93">
    <cfRule type="expression" dxfId="18702" priority="63">
      <formula>$D93="SSMM"</formula>
    </cfRule>
  </conditionalFormatting>
  <conditionalFormatting sqref="AA93:AB93">
    <cfRule type="cellIs" dxfId="18701" priority="64" operator="equal">
      <formula>"F"</formula>
    </cfRule>
  </conditionalFormatting>
  <conditionalFormatting sqref="I93:W93">
    <cfRule type="expression" dxfId="18700" priority="47">
      <formula>$C$78="F"</formula>
    </cfRule>
  </conditionalFormatting>
  <conditionalFormatting sqref="I93:W93">
    <cfRule type="expression" dxfId="18699" priority="48">
      <formula>$C$59="F"</formula>
    </cfRule>
  </conditionalFormatting>
  <conditionalFormatting sqref="I93:W93">
    <cfRule type="expression" dxfId="18698" priority="49">
      <formula>$C$40="F"</formula>
    </cfRule>
  </conditionalFormatting>
  <conditionalFormatting sqref="I93:W93">
    <cfRule type="expression" dxfId="18697" priority="50">
      <formula>$C$21="F"</formula>
    </cfRule>
  </conditionalFormatting>
  <conditionalFormatting sqref="I93:Z93">
    <cfRule type="expression" dxfId="18696" priority="51">
      <formula>$C$2="F"</formula>
    </cfRule>
  </conditionalFormatting>
  <conditionalFormatting sqref="I93:Z93">
    <cfRule type="expression" dxfId="18695" priority="52">
      <formula>$D93="Facturacion"</formula>
    </cfRule>
  </conditionalFormatting>
  <conditionalFormatting sqref="I93:Z93">
    <cfRule type="expression" dxfId="18694" priority="53">
      <formula>$D93="Specialist"</formula>
    </cfRule>
  </conditionalFormatting>
  <conditionalFormatting sqref="I93:Z93">
    <cfRule type="cellIs" dxfId="18693" priority="54" operator="equal">
      <formula>1</formula>
    </cfRule>
  </conditionalFormatting>
  <conditionalFormatting sqref="I93:Z93">
    <cfRule type="expression" dxfId="18692" priority="55">
      <formula>$D93="SSMM"</formula>
    </cfRule>
  </conditionalFormatting>
  <conditionalFormatting sqref="I93:Z93">
    <cfRule type="cellIs" dxfId="18691" priority="56" operator="equal">
      <formula>"F"</formula>
    </cfRule>
  </conditionalFormatting>
  <conditionalFormatting sqref="AA94:AB94">
    <cfRule type="expression" dxfId="18690" priority="41">
      <formula>$C$2="F"</formula>
    </cfRule>
  </conditionalFormatting>
  <conditionalFormatting sqref="AA94:AB94">
    <cfRule type="expression" dxfId="18689" priority="42">
      <formula>$D94="Facturacion"</formula>
    </cfRule>
  </conditionalFormatting>
  <conditionalFormatting sqref="AA94:AB94">
    <cfRule type="expression" dxfId="18688" priority="43">
      <formula>$D94="Specialist"</formula>
    </cfRule>
  </conditionalFormatting>
  <conditionalFormatting sqref="AA94:AB94">
    <cfRule type="cellIs" dxfId="18687" priority="44" operator="equal">
      <formula>1</formula>
    </cfRule>
  </conditionalFormatting>
  <conditionalFormatting sqref="AA94:AB94">
    <cfRule type="expression" dxfId="18686" priority="45">
      <formula>$D94="SSMM"</formula>
    </cfRule>
  </conditionalFormatting>
  <conditionalFormatting sqref="AA94:AB94">
    <cfRule type="cellIs" dxfId="18685" priority="46" operator="equal">
      <formula>"F"</formula>
    </cfRule>
  </conditionalFormatting>
  <conditionalFormatting sqref="I94:W94">
    <cfRule type="expression" dxfId="18684" priority="31">
      <formula>$C$78="F"</formula>
    </cfRule>
  </conditionalFormatting>
  <conditionalFormatting sqref="I94:W94">
    <cfRule type="expression" dxfId="18683" priority="32">
      <formula>$C$59="F"</formula>
    </cfRule>
  </conditionalFormatting>
  <conditionalFormatting sqref="I94:W94">
    <cfRule type="expression" dxfId="18682" priority="33">
      <formula>$C$40="F"</formula>
    </cfRule>
  </conditionalFormatting>
  <conditionalFormatting sqref="I94:W94">
    <cfRule type="expression" dxfId="18681" priority="34">
      <formula>$C$21="F"</formula>
    </cfRule>
  </conditionalFormatting>
  <conditionalFormatting sqref="I94:Z94">
    <cfRule type="expression" dxfId="18680" priority="35">
      <formula>$C$2="F"</formula>
    </cfRule>
  </conditionalFormatting>
  <conditionalFormatting sqref="I94:Z94">
    <cfRule type="expression" dxfId="18679" priority="36">
      <formula>$D94="Facturacion"</formula>
    </cfRule>
  </conditionalFormatting>
  <conditionalFormatting sqref="I94:Z94">
    <cfRule type="expression" dxfId="18678" priority="37">
      <formula>$D94="Specialist"</formula>
    </cfRule>
  </conditionalFormatting>
  <conditionalFormatting sqref="I94:Z94">
    <cfRule type="cellIs" dxfId="18677" priority="38" operator="equal">
      <formula>1</formula>
    </cfRule>
  </conditionalFormatting>
  <conditionalFormatting sqref="I94:Z94">
    <cfRule type="expression" dxfId="18676" priority="39">
      <formula>$D94="SSMM"</formula>
    </cfRule>
  </conditionalFormatting>
  <conditionalFormatting sqref="I94:Z94">
    <cfRule type="cellIs" dxfId="18675" priority="40" operator="equal">
      <formula>"F"</formula>
    </cfRule>
  </conditionalFormatting>
  <conditionalFormatting sqref="AA95:AB95">
    <cfRule type="expression" dxfId="18674" priority="25">
      <formula>$C$2="F"</formula>
    </cfRule>
  </conditionalFormatting>
  <conditionalFormatting sqref="AA95:AB95">
    <cfRule type="expression" dxfId="18673" priority="26">
      <formula>$D95="Facturacion"</formula>
    </cfRule>
  </conditionalFormatting>
  <conditionalFormatting sqref="AA95:AB95">
    <cfRule type="expression" dxfId="18672" priority="27">
      <formula>$D95="Specialist"</formula>
    </cfRule>
  </conditionalFormatting>
  <conditionalFormatting sqref="AA95:AB95">
    <cfRule type="cellIs" dxfId="18671" priority="28" operator="equal">
      <formula>1</formula>
    </cfRule>
  </conditionalFormatting>
  <conditionalFormatting sqref="AA95:AB95">
    <cfRule type="expression" dxfId="18670" priority="29">
      <formula>$D95="SSMM"</formula>
    </cfRule>
  </conditionalFormatting>
  <conditionalFormatting sqref="AA95:AB95">
    <cfRule type="cellIs" dxfId="18669" priority="30" operator="equal">
      <formula>"F"</formula>
    </cfRule>
  </conditionalFormatting>
  <conditionalFormatting sqref="I95:W95">
    <cfRule type="expression" dxfId="18668" priority="15">
      <formula>$C$78="F"</formula>
    </cfRule>
  </conditionalFormatting>
  <conditionalFormatting sqref="I95:W95">
    <cfRule type="expression" dxfId="18667" priority="16">
      <formula>$C$59="F"</formula>
    </cfRule>
  </conditionalFormatting>
  <conditionalFormatting sqref="I95:W95">
    <cfRule type="expression" dxfId="18666" priority="17">
      <formula>$C$40="F"</formula>
    </cfRule>
  </conditionalFormatting>
  <conditionalFormatting sqref="I95:W95">
    <cfRule type="expression" dxfId="18665" priority="18">
      <formula>$C$21="F"</formula>
    </cfRule>
  </conditionalFormatting>
  <conditionalFormatting sqref="I95:Z95">
    <cfRule type="expression" dxfId="18664" priority="19">
      <formula>$C$2="F"</formula>
    </cfRule>
  </conditionalFormatting>
  <conditionalFormatting sqref="I95:Z95">
    <cfRule type="expression" dxfId="18663" priority="20">
      <formula>$D95="Facturacion"</formula>
    </cfRule>
  </conditionalFormatting>
  <conditionalFormatting sqref="I95:Z95">
    <cfRule type="expression" dxfId="18662" priority="21">
      <formula>$D95="Specialist"</formula>
    </cfRule>
  </conditionalFormatting>
  <conditionalFormatting sqref="I95:Z95">
    <cfRule type="cellIs" dxfId="18661" priority="22" operator="equal">
      <formula>1</formula>
    </cfRule>
  </conditionalFormatting>
  <conditionalFormatting sqref="I95:Z95">
    <cfRule type="expression" dxfId="18660" priority="23">
      <formula>$D95="SSMM"</formula>
    </cfRule>
  </conditionalFormatting>
  <conditionalFormatting sqref="I95:Z95">
    <cfRule type="cellIs" dxfId="18659" priority="24" operator="equal">
      <formula>"F"</formula>
    </cfRule>
  </conditionalFormatting>
  <conditionalFormatting sqref="I48:AD48">
    <cfRule type="expression" dxfId="18658" priority="9">
      <formula>$C$2="F"</formula>
    </cfRule>
  </conditionalFormatting>
  <conditionalFormatting sqref="I48:AD48">
    <cfRule type="expression" dxfId="18657" priority="10">
      <formula>$D48="Facturacion"</formula>
    </cfRule>
  </conditionalFormatting>
  <conditionalFormatting sqref="I48:AD48">
    <cfRule type="expression" dxfId="18656" priority="11">
      <formula>$D48="Specialist"</formula>
    </cfRule>
  </conditionalFormatting>
  <conditionalFormatting sqref="I48:AD48">
    <cfRule type="cellIs" dxfId="18655" priority="12" operator="equal">
      <formula>1</formula>
    </cfRule>
  </conditionalFormatting>
  <conditionalFormatting sqref="I48:AD48">
    <cfRule type="expression" dxfId="18654" priority="13">
      <formula>$D48="SSMM"</formula>
    </cfRule>
  </conditionalFormatting>
  <conditionalFormatting sqref="I48:AD48">
    <cfRule type="cellIs" dxfId="18653" priority="14" operator="equal">
      <formula>"F"</formula>
    </cfRule>
  </conditionalFormatting>
  <conditionalFormatting sqref="G10">
    <cfRule type="expression" dxfId="18652" priority="1535">
      <formula>$D11="Facturacion"</formula>
    </cfRule>
  </conditionalFormatting>
  <conditionalFormatting sqref="G10">
    <cfRule type="expression" dxfId="18651" priority="1537">
      <formula>$D11="Specialist"</formula>
    </cfRule>
  </conditionalFormatting>
  <conditionalFormatting sqref="G10">
    <cfRule type="expression" dxfId="18650" priority="1541">
      <formula>$D11="SSMM"</formula>
    </cfRule>
  </conditionalFormatting>
  <conditionalFormatting sqref="I64:AD64">
    <cfRule type="expression" dxfId="18649" priority="2">
      <formula>$C$2="F"</formula>
    </cfRule>
  </conditionalFormatting>
  <conditionalFormatting sqref="I64:AD64">
    <cfRule type="expression" dxfId="18648" priority="3">
      <formula>$D64="Facturacion"</formula>
    </cfRule>
  </conditionalFormatting>
  <conditionalFormatting sqref="I64:AD64">
    <cfRule type="expression" dxfId="18647" priority="4">
      <formula>$D64="Specialist"</formula>
    </cfRule>
  </conditionalFormatting>
  <conditionalFormatting sqref="I64:AD64">
    <cfRule type="cellIs" dxfId="18646" priority="5" operator="equal">
      <formula>1</formula>
    </cfRule>
  </conditionalFormatting>
  <conditionalFormatting sqref="I64:AD64">
    <cfRule type="expression" dxfId="18645" priority="6">
      <formula>$D64="SSMM"</formula>
    </cfRule>
  </conditionalFormatting>
  <conditionalFormatting sqref="I64:AD64">
    <cfRule type="cellIs" dxfId="18644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09" id="{98C140D3-CCD6-45A4-BCCC-0144EAF6994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AF17:AG19 E4:AG9 E12:AG16 E26:AG27 AE28:AG28 E28:T28 E25:H25 AE25:AG25 AE10:AG11 I11:AD11 E11:F11 E10:H10</xm:sqref>
        </x14:conditionalFormatting>
        <x14:conditionalFormatting xmlns:xm="http://schemas.microsoft.com/office/excel/2006/main">
          <x14:cfRule type="expression" priority="1291" id="{82837096-4967-41AE-A3CF-6765B0E2629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AE36:AG38</xm:sqref>
        </x14:conditionalFormatting>
        <x14:conditionalFormatting xmlns:xm="http://schemas.microsoft.com/office/excel/2006/main">
          <x14:cfRule type="expression" priority="1280" id="{C0A6E9D7-60CB-46DD-8F4E-9FA20AE1E04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E23:H23 E24:J24 AC24:AG24 AE23:AG23 E30:AG31 E29:H29 AE29:AG29</xm:sqref>
        </x14:conditionalFormatting>
        <x14:conditionalFormatting xmlns:xm="http://schemas.microsoft.com/office/excel/2006/main">
          <x14:cfRule type="expression" priority="1273" id="{C38B0EAE-F3A2-4DF3-B1E8-6405CF8A4F4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1262" id="{98EAF058-3A8C-4B56-8E47-9F9389A9C6C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E43:J43 AC43:AG43 E50:AG50 E42:AG42 E44:AG47 E48:H49 AE48:AG49</xm:sqref>
        </x14:conditionalFormatting>
        <x14:conditionalFormatting xmlns:xm="http://schemas.microsoft.com/office/excel/2006/main">
          <x14:cfRule type="expression" priority="1255" id="{D129DE86-C0AD-426C-A581-B8F5B9315D8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1244" id="{4E0E6A5D-0110-4B0F-8BA6-2366E5267AA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E62:J62 AC62:AG62 E61:AG61 E63:AG63 E66:AG69 E64:H65 AE64:AG65</xm:sqref>
        </x14:conditionalFormatting>
        <x14:conditionalFormatting xmlns:xm="http://schemas.microsoft.com/office/excel/2006/main">
          <x14:cfRule type="expression" priority="1237" id="{37096261-D6FC-423C-8DB8-8A30065049A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1226" id="{CE87223B-0E06-4252-887E-29E2A554C24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E81:J81 AC81:AG81 E84:F84 S84:AG84 E85:H85 AE85:AG85 E80:H80 E82:AG83 E86:AG88 AE80:AG80</xm:sqref>
        </x14:conditionalFormatting>
        <x14:conditionalFormatting xmlns:xm="http://schemas.microsoft.com/office/excel/2006/main">
          <x14:cfRule type="expression" priority="1219" id="{FDEF8840-4143-4FBD-8C27-2754D9E7CFA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1208" id="{699E2F4A-C053-45D9-B524-386EDA11901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E99:AG107</xm:sqref>
        </x14:conditionalFormatting>
        <x14:conditionalFormatting xmlns:xm="http://schemas.microsoft.com/office/excel/2006/main">
          <x14:cfRule type="expression" priority="1201" id="{6C6C4C47-7A35-4C41-97B2-952859012E2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1190" id="{3B08D64B-A939-4FD6-A3CF-88DE8366039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993" id="{6DBB66B5-F726-456C-B9D5-D33CCA14B8A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K24:AB24</xm:sqref>
        </x14:conditionalFormatting>
        <x14:conditionalFormatting xmlns:xm="http://schemas.microsoft.com/office/excel/2006/main">
          <x14:cfRule type="expression" priority="986" id="{31794F2B-91EF-4025-946B-1DDC540B36A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K43:AB43</xm:sqref>
        </x14:conditionalFormatting>
        <x14:conditionalFormatting xmlns:xm="http://schemas.microsoft.com/office/excel/2006/main">
          <x14:cfRule type="expression" priority="979" id="{486FAAC6-6D1A-40B0-88E4-AE3EEB899F9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K62:AB62</xm:sqref>
        </x14:conditionalFormatting>
        <x14:conditionalFormatting xmlns:xm="http://schemas.microsoft.com/office/excel/2006/main">
          <x14:cfRule type="expression" priority="972" id="{B32C0E13-EC2F-4F8A-9AF6-6551CBE803D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K81:AB81</xm:sqref>
        </x14:conditionalFormatting>
        <x14:conditionalFormatting xmlns:xm="http://schemas.microsoft.com/office/excel/2006/main">
          <x14:cfRule type="expression" priority="965" id="{6A1E0965-7BEA-4DBC-9BE0-7906BEAD76F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I23:AD23</xm:sqref>
        </x14:conditionalFormatting>
        <x14:conditionalFormatting xmlns:xm="http://schemas.microsoft.com/office/excel/2006/main">
          <x14:cfRule type="expression" priority="958" id="{3980A7DD-20A4-40CF-9A6D-8A4D7132701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G84:R84</xm:sqref>
        </x14:conditionalFormatting>
        <x14:conditionalFormatting xmlns:xm="http://schemas.microsoft.com/office/excel/2006/main">
          <x14:cfRule type="expression" priority="951" id="{E89E3D95-035C-48AA-AA9C-947C7FF2226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I65:AD65</xm:sqref>
        </x14:conditionalFormatting>
        <x14:conditionalFormatting xmlns:xm="http://schemas.microsoft.com/office/excel/2006/main">
          <x14:cfRule type="expression" priority="944" id="{81E8A83B-3E52-4DFD-835C-56872EEB4E6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I49:AD49</xm:sqref>
        </x14:conditionalFormatting>
        <x14:conditionalFormatting xmlns:xm="http://schemas.microsoft.com/office/excel/2006/main">
          <x14:cfRule type="expression" priority="937" id="{B4BA7D94-3A05-4284-B2AB-F3DE4285200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I85:AD85</xm:sqref>
        </x14:conditionalFormatting>
        <x14:conditionalFormatting xmlns:xm="http://schemas.microsoft.com/office/excel/2006/main">
          <x14:cfRule type="expression" priority="930" id="{4AD8AE97-F11A-4D01-AF3E-C82BD94EE8E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I29:AD29</xm:sqref>
        </x14:conditionalFormatting>
        <x14:conditionalFormatting xmlns:xm="http://schemas.microsoft.com/office/excel/2006/main">
          <x14:cfRule type="expression" priority="923" id="{737CAB43-328C-47E6-825D-E7E034AB86F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I25:AD25</xm:sqref>
        </x14:conditionalFormatting>
        <x14:conditionalFormatting xmlns:xm="http://schemas.microsoft.com/office/excel/2006/main">
          <x14:cfRule type="expression" priority="916" id="{EB4C064A-696D-441E-BC65-C05DCB62184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I10:AD10</xm:sqref>
        </x14:conditionalFormatting>
        <x14:conditionalFormatting xmlns:xm="http://schemas.microsoft.com/office/excel/2006/main">
          <x14:cfRule type="expression" priority="909" id="{D10F2082-54C3-43A5-8B95-F9B5D506F40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I80:AD80</xm:sqref>
        </x14:conditionalFormatting>
        <x14:conditionalFormatting xmlns:xm="http://schemas.microsoft.com/office/excel/2006/main">
          <x14:cfRule type="expression" priority="438" id="{D605D30A-1D8A-4FD7-BDDA-7662FF08950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AE17:AE19</xm:sqref>
        </x14:conditionalFormatting>
        <x14:conditionalFormatting xmlns:xm="http://schemas.microsoft.com/office/excel/2006/main">
          <x14:cfRule type="expression" priority="372" id="{B59689DA-1F16-4881-A642-75CB05F03BC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AC17:AD19</xm:sqref>
        </x14:conditionalFormatting>
        <x14:conditionalFormatting xmlns:xm="http://schemas.microsoft.com/office/excel/2006/main">
          <x14:cfRule type="expression" priority="364" id="{8CA2B952-1E9D-4124-BCB8-0CDD0636644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</xm:sqref>
        </x14:conditionalFormatting>
        <x14:conditionalFormatting xmlns:xm="http://schemas.microsoft.com/office/excel/2006/main">
          <x14:cfRule type="expression" priority="356" id="{C1D68A9A-032F-45E9-82A4-6D3BCF198B3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306" id="{D9615F4E-2F99-43CD-8B19-C73DCF41348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AC36:AD38</xm:sqref>
        </x14:conditionalFormatting>
        <x14:conditionalFormatting xmlns:xm="http://schemas.microsoft.com/office/excel/2006/main">
          <x14:cfRule type="expression" priority="240" id="{C0322981-D252-4B95-9E2F-A6FD1D53A53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</xm:sqref>
        </x14:conditionalFormatting>
        <x14:conditionalFormatting xmlns:xm="http://schemas.microsoft.com/office/excel/2006/main">
          <x14:cfRule type="expression" priority="232" id="{1483D594-4746-423B-B4A7-D7EDC4986FE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182" id="{D045E378-1D3B-4635-8919-876692E0D1C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174" id="{213F827A-97E7-4417-ABD9-14D20531EA0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124" id="{28550A9B-54F8-4AED-8C9B-257D97B3DF7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</xm:sqref>
        </x14:conditionalFormatting>
        <x14:conditionalFormatting xmlns:xm="http://schemas.microsoft.com/office/excel/2006/main">
          <x14:cfRule type="expression" priority="116" id="{860A991B-2E9F-4CF7-90C9-FE9EE89289B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66" id="{30AD5534-4D05-41B8-A72E-AB7970FA7B0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E93:H95</xm:sqref>
        </x14:conditionalFormatting>
        <x14:conditionalFormatting xmlns:xm="http://schemas.microsoft.com/office/excel/2006/main">
          <x14:cfRule type="expression" priority="58" id="{ECD0C573-EB68-4A5D-9FEF-5AC36BEEF80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  <x14:conditionalFormatting xmlns:xm="http://schemas.microsoft.com/office/excel/2006/main">
          <x14:cfRule type="expression" priority="8" id="{D3D9FFAE-1063-4F31-A214-AD0D2DAF7B1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I48:AD48</xm:sqref>
        </x14:conditionalFormatting>
        <x14:conditionalFormatting xmlns:xm="http://schemas.microsoft.com/office/excel/2006/main">
          <x14:cfRule type="expression" priority="1" id="{AE1A1016-B26C-4CE1-B1AB-C84F9224B6B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I64:AD64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93EEE38F-867A-482E-8094-DD0940C985C4}">
          <x14:formula1>
            <xm:f>Personal!$A$2:$A$50</xm:f>
          </x14:formula1>
          <xm:sqref>B23:B38 B4:B19 B42:B57 B118:B133 B61:B76 B99:B114 B80:B95</xm:sqref>
        </x14:dataValidation>
        <x14:dataValidation type="list" allowBlank="1" showInputMessage="1" showErrorMessage="1" prompt="Elige una de las opciones disponibles" xr:uid="{F823FF59-3506-4ACD-8626-DC27D4350814}">
          <x14:formula1>
            <xm:f>Personal!$F$1:$F$15</xm:f>
          </x14:formula1>
          <xm:sqref>AE28:AG28 E118:AG133 E42:AG57 E29:AG38 E12:AG19 E23:AG27 E80:AG95 E99:AG114 E11:F11 E28:T28 I11:AG11 E4:AG10 E61:AG76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rgb="FFFFFFFF"/>
    <outlinePr summaryBelow="0" summaryRight="0"/>
    <pageSetUpPr fitToPage="1"/>
  </sheetPr>
  <dimension ref="A1:AJ1000"/>
  <sheetViews>
    <sheetView workbookViewId="0">
      <selection activeCell="A9" sqref="A9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41796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  <col min="35" max="35" width="7.0117187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8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  <c r="AJ2" s="8"/>
    </row>
    <row r="3" spans="1:36" ht="15.75" customHeight="1" x14ac:dyDescent="0.15">
      <c r="A3" s="10"/>
      <c r="B3" s="11" t="s">
        <v>53</v>
      </c>
      <c r="C3" s="12">
        <f>'S9'!C117+1</f>
        <v>45355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>
        <v>1</v>
      </c>
      <c r="I4" s="8">
        <v>1</v>
      </c>
      <c r="J4" s="8">
        <v>1</v>
      </c>
      <c r="K4" s="8">
        <v>1</v>
      </c>
      <c r="L4" s="8">
        <v>1</v>
      </c>
      <c r="M4" s="8">
        <v>1</v>
      </c>
      <c r="N4" s="8">
        <v>1</v>
      </c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3.5</v>
      </c>
      <c r="AI4" s="1"/>
      <c r="AJ4" s="1">
        <f t="shared" ref="AJ4:AJ20" si="1">AH4+AH23+AH42+AH61+AH80+AH99+AH118</f>
        <v>35.5</v>
      </c>
    </row>
    <row r="5" spans="1:36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8">
        <v>1</v>
      </c>
      <c r="I5" s="8">
        <v>1</v>
      </c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>
        <v>1</v>
      </c>
      <c r="T5" s="8">
        <v>1</v>
      </c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1">
        <f t="shared" si="0"/>
        <v>6.5</v>
      </c>
      <c r="AI5" s="1"/>
      <c r="AJ5" s="1">
        <f t="shared" si="1"/>
        <v>39</v>
      </c>
    </row>
    <row r="6" spans="1:36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/>
      <c r="I6" s="8"/>
      <c r="J6" s="8"/>
      <c r="K6" s="8">
        <v>1</v>
      </c>
      <c r="L6" s="8">
        <v>1</v>
      </c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/>
      <c r="T6" s="8"/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/>
      <c r="AD6" s="8"/>
      <c r="AE6" s="8"/>
      <c r="AF6" s="8"/>
      <c r="AG6" s="8"/>
      <c r="AH6" s="1">
        <f t="shared" si="0"/>
        <v>8</v>
      </c>
      <c r="AI6" s="1"/>
      <c r="AJ6" s="1">
        <f t="shared" si="1"/>
        <v>40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 t="shared" si="1"/>
        <v>20</v>
      </c>
    </row>
    <row r="8" spans="1:36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 t="shared" si="1"/>
        <v>32</v>
      </c>
    </row>
    <row r="9" spans="1:36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6</v>
      </c>
      <c r="AI9" s="1"/>
      <c r="AJ9" s="1">
        <f t="shared" si="1"/>
        <v>32</v>
      </c>
    </row>
    <row r="10" spans="1:36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/>
      <c r="J10" s="8"/>
      <c r="K10" s="8"/>
      <c r="L10" s="8"/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>
        <v>1</v>
      </c>
      <c r="S10" s="8">
        <v>1</v>
      </c>
      <c r="T10" s="8">
        <v>1</v>
      </c>
      <c r="U10" s="8"/>
      <c r="V10" s="8"/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>
        <v>1</v>
      </c>
      <c r="AC10" s="8">
        <v>1</v>
      </c>
      <c r="AD10" s="8">
        <v>1</v>
      </c>
      <c r="AE10" s="8"/>
      <c r="AF10" s="8"/>
      <c r="AG10" s="8"/>
      <c r="AH10" s="1">
        <f t="shared" si="0"/>
        <v>8</v>
      </c>
      <c r="AI10" s="1"/>
      <c r="AJ10" s="1">
        <f t="shared" si="1"/>
        <v>40</v>
      </c>
    </row>
    <row r="11" spans="1:36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/>
      <c r="I11" s="8" t="s">
        <v>15</v>
      </c>
      <c r="J11" s="8" t="s">
        <v>15</v>
      </c>
      <c r="K11" s="8" t="s">
        <v>15</v>
      </c>
      <c r="L11" s="8" t="s">
        <v>15</v>
      </c>
      <c r="M11" s="8" t="s">
        <v>15</v>
      </c>
      <c r="N11" s="8" t="s">
        <v>15</v>
      </c>
      <c r="O11" s="8" t="s">
        <v>15</v>
      </c>
      <c r="P11" s="8" t="s">
        <v>15</v>
      </c>
      <c r="Q11" s="8" t="s">
        <v>15</v>
      </c>
      <c r="R11" s="8" t="s">
        <v>15</v>
      </c>
      <c r="S11" s="8" t="s">
        <v>15</v>
      </c>
      <c r="T11" s="8" t="s">
        <v>15</v>
      </c>
      <c r="U11" s="8" t="s">
        <v>15</v>
      </c>
      <c r="V11" s="8" t="s">
        <v>15</v>
      </c>
      <c r="W11" s="8" t="s">
        <v>15</v>
      </c>
      <c r="X11" s="8" t="s">
        <v>15</v>
      </c>
      <c r="Y11" s="8" t="s">
        <v>15</v>
      </c>
      <c r="Z11" s="8" t="s">
        <v>15</v>
      </c>
      <c r="AA11" s="8" t="s">
        <v>15</v>
      </c>
      <c r="AB11" s="8" t="s">
        <v>15</v>
      </c>
      <c r="AC11" s="8" t="s">
        <v>15</v>
      </c>
      <c r="AD11" s="8" t="s">
        <v>15</v>
      </c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>
        <v>0</v>
      </c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>
        <v>0</v>
      </c>
      <c r="C13" s="19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>
        <v>0</v>
      </c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>
        <v>0</v>
      </c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>
        <v>0</v>
      </c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 t="s">
        <v>21</v>
      </c>
      <c r="F17" s="59"/>
      <c r="G17" s="59"/>
      <c r="H17" s="59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3</v>
      </c>
      <c r="I20" s="23">
        <f t="shared" si="3"/>
        <v>3</v>
      </c>
      <c r="J20" s="23">
        <f t="shared" si="3"/>
        <v>3</v>
      </c>
      <c r="K20" s="23">
        <f t="shared" si="3"/>
        <v>4</v>
      </c>
      <c r="L20" s="23">
        <f t="shared" si="3"/>
        <v>4</v>
      </c>
      <c r="M20" s="23">
        <f t="shared" si="3"/>
        <v>5</v>
      </c>
      <c r="N20" s="23">
        <f t="shared" si="3"/>
        <v>5</v>
      </c>
      <c r="O20" s="23">
        <f t="shared" si="3"/>
        <v>4</v>
      </c>
      <c r="P20" s="23">
        <f t="shared" si="3"/>
        <v>4</v>
      </c>
      <c r="Q20" s="23">
        <f t="shared" si="3"/>
        <v>4</v>
      </c>
      <c r="R20" s="23">
        <f t="shared" si="3"/>
        <v>4</v>
      </c>
      <c r="S20" s="23">
        <f t="shared" si="3"/>
        <v>3</v>
      </c>
      <c r="T20" s="23">
        <f t="shared" si="3"/>
        <v>3</v>
      </c>
      <c r="U20" s="23">
        <f t="shared" si="3"/>
        <v>2</v>
      </c>
      <c r="V20" s="23">
        <f t="shared" si="3"/>
        <v>2</v>
      </c>
      <c r="W20" s="23">
        <f t="shared" si="3"/>
        <v>4</v>
      </c>
      <c r="X20" s="23">
        <f t="shared" si="3"/>
        <v>4</v>
      </c>
      <c r="Y20" s="23">
        <f t="shared" si="3"/>
        <v>4</v>
      </c>
      <c r="Z20" s="23">
        <f t="shared" si="3"/>
        <v>4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42</v>
      </c>
      <c r="AI20" s="1">
        <f>SUM(AI13:AI19)</f>
        <v>16</v>
      </c>
      <c r="AJ20" s="1">
        <f t="shared" si="1"/>
        <v>238.5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45356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  <c r="AJ22" s="8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>
        <v>1</v>
      </c>
      <c r="I23" s="8">
        <v>1</v>
      </c>
      <c r="J23" s="8">
        <v>1</v>
      </c>
      <c r="K23" s="8">
        <v>1</v>
      </c>
      <c r="L23" s="8">
        <v>1</v>
      </c>
      <c r="M23" s="8">
        <v>1</v>
      </c>
      <c r="N23" s="8">
        <v>1</v>
      </c>
      <c r="O23" s="8">
        <v>1</v>
      </c>
      <c r="P23" s="8">
        <v>1</v>
      </c>
      <c r="Q23" s="8">
        <v>1</v>
      </c>
      <c r="R23" s="8">
        <v>1</v>
      </c>
      <c r="S23" s="8">
        <v>1</v>
      </c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6</v>
      </c>
      <c r="AI23" s="1"/>
      <c r="AJ23" s="8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>
        <v>1</v>
      </c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>
        <v>1</v>
      </c>
      <c r="R24" s="8">
        <v>1</v>
      </c>
      <c r="S24" s="8">
        <v>1</v>
      </c>
      <c r="T24" s="8">
        <v>1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1">
        <f t="shared" si="4"/>
        <v>6.5</v>
      </c>
      <c r="AI24" s="1"/>
      <c r="AJ24" s="8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/>
      <c r="J25" s="8">
        <v>1</v>
      </c>
      <c r="K25" s="8">
        <v>1</v>
      </c>
      <c r="L25" s="8">
        <v>1</v>
      </c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>
        <v>1</v>
      </c>
      <c r="S25" s="8"/>
      <c r="T25" s="8"/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/>
      <c r="AC25" s="8"/>
      <c r="AD25" s="8"/>
      <c r="AE25" s="8"/>
      <c r="AF25" s="8"/>
      <c r="AG25" s="8"/>
      <c r="AH25" s="1">
        <f t="shared" si="4"/>
        <v>8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 t="s">
        <v>7</v>
      </c>
      <c r="J26" s="8" t="s">
        <v>7</v>
      </c>
      <c r="K26" s="8" t="s">
        <v>7</v>
      </c>
      <c r="L26" s="8" t="s">
        <v>7</v>
      </c>
      <c r="M26" s="8" t="s">
        <v>7</v>
      </c>
      <c r="N26" s="8" t="s">
        <v>7</v>
      </c>
      <c r="O26" s="8" t="s">
        <v>7</v>
      </c>
      <c r="P26" s="8" t="s">
        <v>7</v>
      </c>
      <c r="Q26" s="8" t="s">
        <v>7</v>
      </c>
      <c r="R26" s="8" t="s">
        <v>7</v>
      </c>
      <c r="S26" s="8" t="s">
        <v>7</v>
      </c>
      <c r="T26" s="8" t="s">
        <v>7</v>
      </c>
      <c r="U26" s="8" t="s">
        <v>7</v>
      </c>
      <c r="V26" s="8" t="s">
        <v>7</v>
      </c>
      <c r="W26" s="8" t="s">
        <v>7</v>
      </c>
      <c r="X26" s="8" t="s">
        <v>7</v>
      </c>
      <c r="Y26" s="8" t="s">
        <v>7</v>
      </c>
      <c r="Z26" s="8" t="s">
        <v>7</v>
      </c>
      <c r="AA26" s="8" t="s">
        <v>7</v>
      </c>
      <c r="AB26" s="8" t="s">
        <v>7</v>
      </c>
      <c r="AC26" s="8" t="s">
        <v>7</v>
      </c>
      <c r="AD26" s="8" t="s">
        <v>7</v>
      </c>
      <c r="AE26" s="8"/>
      <c r="AF26" s="8"/>
      <c r="AG26" s="8"/>
      <c r="AH26" s="1">
        <f t="shared" si="4"/>
        <v>0</v>
      </c>
      <c r="AI26" s="1"/>
      <c r="AJ26" s="8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>
        <v>1</v>
      </c>
      <c r="T27" s="8">
        <v>1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6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>
        <v>1</v>
      </c>
      <c r="T28" s="8">
        <v>1</v>
      </c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>
        <v>1</v>
      </c>
      <c r="AA28" s="8">
        <v>1</v>
      </c>
      <c r="AB28" s="8">
        <v>1</v>
      </c>
      <c r="AC28" s="8">
        <v>1</v>
      </c>
      <c r="AD28" s="8">
        <v>1</v>
      </c>
      <c r="AE28" s="8"/>
      <c r="AF28" s="8"/>
      <c r="AG28" s="8"/>
      <c r="AH28" s="1">
        <f t="shared" si="4"/>
        <v>6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/>
      <c r="J29" s="8"/>
      <c r="K29" s="8"/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/>
      <c r="T29" s="8"/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>
        <v>1</v>
      </c>
      <c r="AB29" s="8">
        <v>1</v>
      </c>
      <c r="AC29" s="8">
        <v>1</v>
      </c>
      <c r="AD29" s="8"/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 t="s">
        <v>15</v>
      </c>
      <c r="T30" s="8" t="s">
        <v>15</v>
      </c>
      <c r="U30" s="8" t="s">
        <v>15</v>
      </c>
      <c r="V30" s="8" t="s">
        <v>15</v>
      </c>
      <c r="W30" s="8" t="s">
        <v>15</v>
      </c>
      <c r="X30" s="8" t="s">
        <v>15</v>
      </c>
      <c r="Y30" s="8" t="s">
        <v>15</v>
      </c>
      <c r="Z30" s="8" t="s">
        <v>15</v>
      </c>
      <c r="AA30" s="8" t="s">
        <v>15</v>
      </c>
      <c r="AB30" s="8" t="s">
        <v>15</v>
      </c>
      <c r="AC30" s="8" t="s">
        <v>15</v>
      </c>
      <c r="AD30" s="8" t="s">
        <v>15</v>
      </c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19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 t="s">
        <v>21</v>
      </c>
      <c r="F36" s="59"/>
      <c r="G36" s="59"/>
      <c r="H36" s="59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2</v>
      </c>
      <c r="I39" s="23">
        <f t="shared" si="6"/>
        <v>2</v>
      </c>
      <c r="J39" s="23">
        <f t="shared" si="6"/>
        <v>3</v>
      </c>
      <c r="K39" s="23">
        <f t="shared" si="6"/>
        <v>3</v>
      </c>
      <c r="L39" s="23">
        <f t="shared" si="6"/>
        <v>4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4</v>
      </c>
      <c r="R39" s="23">
        <f t="shared" si="6"/>
        <v>4</v>
      </c>
      <c r="S39" s="23">
        <f t="shared" si="6"/>
        <v>4</v>
      </c>
      <c r="T39" s="23">
        <f t="shared" si="6"/>
        <v>3</v>
      </c>
      <c r="U39" s="23">
        <f t="shared" si="6"/>
        <v>4</v>
      </c>
      <c r="V39" s="23">
        <f t="shared" si="6"/>
        <v>4</v>
      </c>
      <c r="W39" s="23">
        <f t="shared" si="6"/>
        <v>4</v>
      </c>
      <c r="X39" s="23">
        <f t="shared" si="6"/>
        <v>4</v>
      </c>
      <c r="Y39" s="23">
        <f t="shared" si="6"/>
        <v>4</v>
      </c>
      <c r="Z39" s="23">
        <f t="shared" si="6"/>
        <v>4</v>
      </c>
      <c r="AA39" s="23">
        <f t="shared" si="6"/>
        <v>4</v>
      </c>
      <c r="AB39" s="23">
        <f t="shared" si="6"/>
        <v>3</v>
      </c>
      <c r="AC39" s="23">
        <f t="shared" si="6"/>
        <v>3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40.5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45357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>
        <v>1</v>
      </c>
      <c r="T42" s="8">
        <v>1</v>
      </c>
      <c r="U42" s="8">
        <v>1</v>
      </c>
      <c r="V42" s="8">
        <v>1</v>
      </c>
      <c r="W42" s="8">
        <v>1</v>
      </c>
      <c r="X42" s="8">
        <v>1</v>
      </c>
      <c r="Y42" s="8">
        <v>1</v>
      </c>
      <c r="Z42" s="8">
        <v>1</v>
      </c>
      <c r="AA42" s="8">
        <v>1</v>
      </c>
      <c r="AB42" s="8">
        <v>1</v>
      </c>
      <c r="AC42" s="8">
        <v>1</v>
      </c>
      <c r="AD42" s="8">
        <v>1</v>
      </c>
      <c r="AE42" s="8"/>
      <c r="AF42" s="8"/>
      <c r="AG42" s="8"/>
      <c r="AH42" s="1">
        <f t="shared" ref="AH42:AH57" si="7">SUM(E42:AG42)/2</f>
        <v>6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>
        <v>1</v>
      </c>
      <c r="I43" s="8">
        <v>1</v>
      </c>
      <c r="J43" s="8">
        <v>1</v>
      </c>
      <c r="K43" s="8">
        <v>1</v>
      </c>
      <c r="L43" s="8">
        <v>1</v>
      </c>
      <c r="M43" s="8">
        <v>1</v>
      </c>
      <c r="N43" s="8">
        <v>1</v>
      </c>
      <c r="O43" s="8">
        <v>1</v>
      </c>
      <c r="P43" s="8">
        <v>1</v>
      </c>
      <c r="Q43" s="8">
        <v>1</v>
      </c>
      <c r="R43" s="8">
        <v>1</v>
      </c>
      <c r="S43" s="8">
        <v>1</v>
      </c>
      <c r="T43" s="8">
        <v>1</v>
      </c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1">
        <f t="shared" si="7"/>
        <v>6.5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/>
      <c r="J44" s="8"/>
      <c r="K44" s="8">
        <v>1</v>
      </c>
      <c r="L44" s="8">
        <v>1</v>
      </c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/>
      <c r="T44" s="8"/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/>
      <c r="AD44" s="8"/>
      <c r="AE44" s="8"/>
      <c r="AF44" s="8"/>
      <c r="AG44" s="8"/>
      <c r="AH44" s="1">
        <f t="shared" si="7"/>
        <v>8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>
        <v>1</v>
      </c>
      <c r="T46" s="8">
        <v>1</v>
      </c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>
        <v>1</v>
      </c>
      <c r="AA46" s="8">
        <v>1</v>
      </c>
      <c r="AB46" s="8">
        <v>1</v>
      </c>
      <c r="AC46" s="8">
        <v>1</v>
      </c>
      <c r="AD46" s="8">
        <v>1</v>
      </c>
      <c r="AE46" s="8"/>
      <c r="AF46" s="8"/>
      <c r="AG46" s="8"/>
      <c r="AH46" s="1">
        <f t="shared" si="7"/>
        <v>6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>
        <v>1</v>
      </c>
      <c r="I47" s="8">
        <v>1</v>
      </c>
      <c r="J47" s="8">
        <v>1</v>
      </c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>
        <v>1</v>
      </c>
      <c r="R47" s="8">
        <v>1</v>
      </c>
      <c r="S47" s="8">
        <v>1</v>
      </c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1">
        <f t="shared" si="7"/>
        <v>6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>
        <v>1</v>
      </c>
      <c r="J48" s="8">
        <v>1</v>
      </c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/>
      <c r="T48" s="8"/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/>
      <c r="AB48" s="8"/>
      <c r="AC48" s="8"/>
      <c r="AD48" s="8"/>
      <c r="AE48" s="8"/>
      <c r="AF48" s="8"/>
      <c r="AG48" s="8"/>
      <c r="AH48" s="1">
        <f t="shared" si="7"/>
        <v>8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 t="s">
        <v>7</v>
      </c>
      <c r="J49" s="8" t="s">
        <v>7</v>
      </c>
      <c r="K49" s="8" t="s">
        <v>7</v>
      </c>
      <c r="L49" s="8" t="s">
        <v>7</v>
      </c>
      <c r="M49" s="8" t="s">
        <v>7</v>
      </c>
      <c r="N49" s="8" t="s">
        <v>7</v>
      </c>
      <c r="O49" s="8" t="s">
        <v>7</v>
      </c>
      <c r="P49" s="8" t="s">
        <v>7</v>
      </c>
      <c r="Q49" s="8" t="s">
        <v>7</v>
      </c>
      <c r="R49" s="8" t="s">
        <v>7</v>
      </c>
      <c r="S49" s="8" t="s">
        <v>7</v>
      </c>
      <c r="T49" s="8" t="s">
        <v>7</v>
      </c>
      <c r="U49" s="8" t="s">
        <v>7</v>
      </c>
      <c r="V49" s="8" t="s">
        <v>7</v>
      </c>
      <c r="W49" s="8" t="s">
        <v>7</v>
      </c>
      <c r="X49" s="8" t="s">
        <v>7</v>
      </c>
      <c r="Y49" s="8" t="s">
        <v>7</v>
      </c>
      <c r="Z49" s="8" t="s">
        <v>7</v>
      </c>
      <c r="AA49" s="8" t="s">
        <v>7</v>
      </c>
      <c r="AB49" s="8" t="s">
        <v>7</v>
      </c>
      <c r="AC49" s="8" t="s">
        <v>7</v>
      </c>
      <c r="AD49" s="8"/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19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 t="s">
        <v>21</v>
      </c>
      <c r="F55" s="59"/>
      <c r="G55" s="59"/>
      <c r="H55" s="59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2</v>
      </c>
      <c r="I58" s="23">
        <f t="shared" si="9"/>
        <v>3</v>
      </c>
      <c r="J58" s="23">
        <f t="shared" si="9"/>
        <v>3</v>
      </c>
      <c r="K58" s="23">
        <f t="shared" si="9"/>
        <v>4</v>
      </c>
      <c r="L58" s="23">
        <f t="shared" si="9"/>
        <v>4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4</v>
      </c>
      <c r="R58" s="23">
        <f t="shared" si="9"/>
        <v>4</v>
      </c>
      <c r="S58" s="23">
        <f t="shared" si="9"/>
        <v>4</v>
      </c>
      <c r="T58" s="23">
        <f t="shared" si="9"/>
        <v>3</v>
      </c>
      <c r="U58" s="23">
        <f t="shared" si="9"/>
        <v>4</v>
      </c>
      <c r="V58" s="23">
        <f t="shared" si="9"/>
        <v>4</v>
      </c>
      <c r="W58" s="23">
        <f t="shared" si="9"/>
        <v>5</v>
      </c>
      <c r="X58" s="23">
        <f t="shared" si="9"/>
        <v>5</v>
      </c>
      <c r="Y58" s="23">
        <f t="shared" si="9"/>
        <v>5</v>
      </c>
      <c r="Z58" s="23">
        <f t="shared" si="9"/>
        <v>5</v>
      </c>
      <c r="AA58" s="23">
        <f t="shared" si="9"/>
        <v>4</v>
      </c>
      <c r="AB58" s="23">
        <f t="shared" si="9"/>
        <v>4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44.5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45358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>
        <v>1</v>
      </c>
      <c r="T61" s="8">
        <v>1</v>
      </c>
      <c r="U61" s="8">
        <v>1</v>
      </c>
      <c r="V61" s="8">
        <v>1</v>
      </c>
      <c r="W61" s="8">
        <v>1</v>
      </c>
      <c r="X61" s="8">
        <v>1</v>
      </c>
      <c r="Y61" s="8">
        <v>1</v>
      </c>
      <c r="Z61" s="8">
        <v>1</v>
      </c>
      <c r="AA61" s="8">
        <v>1</v>
      </c>
      <c r="AB61" s="8">
        <v>1</v>
      </c>
      <c r="AC61" s="8">
        <v>1</v>
      </c>
      <c r="AD61" s="8">
        <v>1</v>
      </c>
      <c r="AE61" s="8"/>
      <c r="AF61" s="8"/>
      <c r="AG61" s="8"/>
      <c r="AH61" s="1">
        <f t="shared" ref="AH61:AH76" si="10">SUM(E61:AG61)/2</f>
        <v>6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>
        <v>1</v>
      </c>
      <c r="I62" s="8">
        <v>1</v>
      </c>
      <c r="J62" s="8">
        <v>1</v>
      </c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>
        <v>1</v>
      </c>
      <c r="R62" s="8">
        <v>1</v>
      </c>
      <c r="S62" s="8">
        <v>1</v>
      </c>
      <c r="T62" s="8">
        <v>1</v>
      </c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1">
        <f t="shared" si="10"/>
        <v>6.5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/>
      <c r="J63" s="8"/>
      <c r="K63" s="8">
        <v>1</v>
      </c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>
        <v>1</v>
      </c>
      <c r="R63" s="8">
        <v>1</v>
      </c>
      <c r="S63" s="8"/>
      <c r="T63" s="8"/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/>
      <c r="AD63" s="8"/>
      <c r="AE63" s="8"/>
      <c r="AF63" s="8"/>
      <c r="AG63" s="8"/>
      <c r="AH63" s="1">
        <f t="shared" si="10"/>
        <v>8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 t="s">
        <v>7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>
        <v>1</v>
      </c>
      <c r="I66" s="8">
        <v>1</v>
      </c>
      <c r="J66" s="8">
        <v>1</v>
      </c>
      <c r="K66" s="8">
        <v>1</v>
      </c>
      <c r="L66" s="8">
        <v>1</v>
      </c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>
        <v>1</v>
      </c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6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>
        <v>1</v>
      </c>
      <c r="J67" s="8">
        <v>1</v>
      </c>
      <c r="K67" s="8">
        <v>1</v>
      </c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/>
      <c r="R67" s="8"/>
      <c r="S67" s="8">
        <v>1</v>
      </c>
      <c r="T67" s="8">
        <v>1</v>
      </c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/>
      <c r="AB67" s="8"/>
      <c r="AC67" s="8"/>
      <c r="AD67" s="8"/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 t="s">
        <v>15</v>
      </c>
      <c r="J68" s="8" t="s">
        <v>15</v>
      </c>
      <c r="K68" s="8" t="s">
        <v>15</v>
      </c>
      <c r="L68" s="8" t="s">
        <v>15</v>
      </c>
      <c r="M68" s="8" t="s">
        <v>15</v>
      </c>
      <c r="N68" s="8" t="s">
        <v>15</v>
      </c>
      <c r="O68" s="8" t="s">
        <v>15</v>
      </c>
      <c r="P68" s="8" t="s">
        <v>15</v>
      </c>
      <c r="Q68" s="8" t="s">
        <v>15</v>
      </c>
      <c r="R68" s="8" t="s">
        <v>15</v>
      </c>
      <c r="S68" s="8" t="s">
        <v>15</v>
      </c>
      <c r="T68" s="8" t="s">
        <v>15</v>
      </c>
      <c r="U68" s="8" t="s">
        <v>15</v>
      </c>
      <c r="V68" s="8" t="s">
        <v>15</v>
      </c>
      <c r="W68" s="8" t="s">
        <v>15</v>
      </c>
      <c r="X68" s="8" t="s">
        <v>15</v>
      </c>
      <c r="Y68" s="8" t="s">
        <v>15</v>
      </c>
      <c r="Z68" s="8" t="s">
        <v>15</v>
      </c>
      <c r="AA68" s="8" t="s">
        <v>15</v>
      </c>
      <c r="AB68" s="8" t="s">
        <v>15</v>
      </c>
      <c r="AC68" s="8" t="s">
        <v>15</v>
      </c>
      <c r="AD68" s="8" t="s">
        <v>15</v>
      </c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si="11"/>
        <v>0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">
        <v>90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 t="s">
        <v>21</v>
      </c>
      <c r="F74" s="59"/>
      <c r="G74" s="59"/>
      <c r="H74" s="59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">
        <v>88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">
        <v>89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2</v>
      </c>
      <c r="I77" s="23">
        <f t="shared" si="12"/>
        <v>3</v>
      </c>
      <c r="J77" s="23">
        <f t="shared" si="12"/>
        <v>3</v>
      </c>
      <c r="K77" s="23">
        <f t="shared" si="12"/>
        <v>4</v>
      </c>
      <c r="L77" s="23">
        <f t="shared" si="12"/>
        <v>4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3</v>
      </c>
      <c r="R77" s="23">
        <f t="shared" si="12"/>
        <v>3</v>
      </c>
      <c r="S77" s="23">
        <f t="shared" si="12"/>
        <v>4</v>
      </c>
      <c r="T77" s="23">
        <f t="shared" si="12"/>
        <v>3</v>
      </c>
      <c r="U77" s="23">
        <f t="shared" si="12"/>
        <v>3</v>
      </c>
      <c r="V77" s="23">
        <f t="shared" si="12"/>
        <v>3</v>
      </c>
      <c r="W77" s="23">
        <f t="shared" si="12"/>
        <v>4</v>
      </c>
      <c r="X77" s="23">
        <f t="shared" si="12"/>
        <v>4</v>
      </c>
      <c r="Y77" s="23">
        <f t="shared" si="12"/>
        <v>4</v>
      </c>
      <c r="Z77" s="23">
        <f t="shared" si="12"/>
        <v>4</v>
      </c>
      <c r="AA77" s="23">
        <f t="shared" si="12"/>
        <v>3</v>
      </c>
      <c r="AB77" s="23">
        <f t="shared" si="12"/>
        <v>3</v>
      </c>
      <c r="AC77" s="23">
        <f t="shared" si="12"/>
        <v>2</v>
      </c>
      <c r="AD77" s="23">
        <f t="shared" si="12"/>
        <v>2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38.5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45359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1</v>
      </c>
      <c r="AA80" s="8">
        <v>1</v>
      </c>
      <c r="AB80" s="8">
        <v>1</v>
      </c>
      <c r="AC80" s="8">
        <v>1</v>
      </c>
      <c r="AD80" s="8">
        <v>1</v>
      </c>
      <c r="AE80" s="8"/>
      <c r="AF80" s="8"/>
      <c r="AG80" s="8"/>
      <c r="AH80" s="1">
        <f t="shared" ref="AH80:AH95" si="13">SUM(E80:AG80)/2</f>
        <v>6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>
        <v>1</v>
      </c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>
        <v>1</v>
      </c>
      <c r="R81" s="8">
        <v>1</v>
      </c>
      <c r="S81" s="8">
        <v>1</v>
      </c>
      <c r="T81" s="8">
        <v>1</v>
      </c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1">
        <f t="shared" si="13"/>
        <v>6.5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/>
      <c r="J82" s="8"/>
      <c r="K82" s="8">
        <v>1</v>
      </c>
      <c r="L82" s="8">
        <v>1</v>
      </c>
      <c r="M82" s="8">
        <v>1</v>
      </c>
      <c r="N82" s="8">
        <v>1</v>
      </c>
      <c r="O82" s="8">
        <v>1</v>
      </c>
      <c r="P82" s="8">
        <v>1</v>
      </c>
      <c r="Q82" s="8"/>
      <c r="R82" s="8"/>
      <c r="S82" s="8">
        <v>1</v>
      </c>
      <c r="T82" s="8">
        <v>1</v>
      </c>
      <c r="U82" s="8">
        <v>1</v>
      </c>
      <c r="V82" s="8">
        <v>1</v>
      </c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/>
      <c r="AD82" s="8"/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>
        <v>1</v>
      </c>
      <c r="F84" s="8">
        <v>1</v>
      </c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6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 t="s">
        <v>7</v>
      </c>
      <c r="J85" s="8" t="s">
        <v>7</v>
      </c>
      <c r="K85" s="8" t="s">
        <v>7</v>
      </c>
      <c r="L85" s="8" t="s">
        <v>7</v>
      </c>
      <c r="M85" s="8" t="s">
        <v>7</v>
      </c>
      <c r="N85" s="8" t="s">
        <v>7</v>
      </c>
      <c r="O85" s="8" t="s">
        <v>7</v>
      </c>
      <c r="P85" s="8" t="s">
        <v>7</v>
      </c>
      <c r="Q85" s="8" t="s">
        <v>7</v>
      </c>
      <c r="R85" s="8" t="s">
        <v>7</v>
      </c>
      <c r="S85" s="8" t="s">
        <v>7</v>
      </c>
      <c r="T85" s="8" t="s">
        <v>7</v>
      </c>
      <c r="U85" s="8" t="s">
        <v>7</v>
      </c>
      <c r="V85" s="8" t="s">
        <v>7</v>
      </c>
      <c r="W85" s="8" t="s">
        <v>7</v>
      </c>
      <c r="X85" s="8" t="s">
        <v>7</v>
      </c>
      <c r="Y85" s="8" t="s">
        <v>7</v>
      </c>
      <c r="Z85" s="8" t="s">
        <v>7</v>
      </c>
      <c r="AA85" s="8" t="s">
        <v>7</v>
      </c>
      <c r="AB85" s="8" t="s">
        <v>7</v>
      </c>
      <c r="AC85" s="8" t="s">
        <v>7</v>
      </c>
      <c r="AD85" s="8" t="s">
        <v>7</v>
      </c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/>
      <c r="L86" s="8"/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/>
      <c r="T86" s="8"/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>
        <v>1</v>
      </c>
      <c r="AD86" s="8">
        <v>1</v>
      </c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 t="s">
        <v>15</v>
      </c>
      <c r="J87" s="8" t="s">
        <v>15</v>
      </c>
      <c r="K87" s="8" t="s">
        <v>15</v>
      </c>
      <c r="L87" s="8" t="s">
        <v>15</v>
      </c>
      <c r="M87" s="8" t="s">
        <v>15</v>
      </c>
      <c r="N87" s="8" t="s">
        <v>15</v>
      </c>
      <c r="O87" s="8" t="s">
        <v>15</v>
      </c>
      <c r="P87" s="8" t="s">
        <v>15</v>
      </c>
      <c r="Q87" s="8" t="s">
        <v>15</v>
      </c>
      <c r="R87" s="8" t="s">
        <v>15</v>
      </c>
      <c r="S87" s="8" t="s">
        <v>15</v>
      </c>
      <c r="T87" s="8" t="s">
        <v>15</v>
      </c>
      <c r="U87" s="8" t="s">
        <v>15</v>
      </c>
      <c r="V87" s="8" t="s">
        <v>15</v>
      </c>
      <c r="W87" s="8" t="s">
        <v>15</v>
      </c>
      <c r="X87" s="8" t="s">
        <v>15</v>
      </c>
      <c r="Y87" s="8" t="s">
        <v>15</v>
      </c>
      <c r="Z87" s="8" t="s">
        <v>15</v>
      </c>
      <c r="AA87" s="8" t="s">
        <v>15</v>
      </c>
      <c r="AB87" s="8" t="s">
        <v>15</v>
      </c>
      <c r="AC87" s="8"/>
      <c r="AD87" s="8"/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f t="shared" si="14"/>
        <v>0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 t="s">
        <v>21</v>
      </c>
      <c r="F93" s="59"/>
      <c r="G93" s="59"/>
      <c r="H93" s="59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1</v>
      </c>
      <c r="F96" s="23">
        <f t="shared" si="15"/>
        <v>1</v>
      </c>
      <c r="G96" s="23">
        <f t="shared" si="15"/>
        <v>1</v>
      </c>
      <c r="H96" s="23">
        <f t="shared" si="15"/>
        <v>2</v>
      </c>
      <c r="I96" s="23">
        <f t="shared" si="15"/>
        <v>2</v>
      </c>
      <c r="J96" s="23">
        <f t="shared" si="15"/>
        <v>2</v>
      </c>
      <c r="K96" s="23">
        <f t="shared" si="15"/>
        <v>3</v>
      </c>
      <c r="L96" s="23">
        <f t="shared" si="15"/>
        <v>3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2</v>
      </c>
      <c r="R96" s="23">
        <f t="shared" si="15"/>
        <v>2</v>
      </c>
      <c r="S96" s="23">
        <f t="shared" si="15"/>
        <v>3</v>
      </c>
      <c r="T96" s="23">
        <f t="shared" si="15"/>
        <v>3</v>
      </c>
      <c r="U96" s="23">
        <f t="shared" si="15"/>
        <v>3</v>
      </c>
      <c r="V96" s="23">
        <f t="shared" si="15"/>
        <v>3</v>
      </c>
      <c r="W96" s="23">
        <f t="shared" si="15"/>
        <v>4</v>
      </c>
      <c r="X96" s="23">
        <f t="shared" si="15"/>
        <v>4</v>
      </c>
      <c r="Y96" s="23">
        <f t="shared" si="15"/>
        <v>4</v>
      </c>
      <c r="Z96" s="23">
        <f t="shared" si="15"/>
        <v>4</v>
      </c>
      <c r="AA96" s="23">
        <f t="shared" si="15"/>
        <v>4</v>
      </c>
      <c r="AB96" s="23">
        <f t="shared" si="15"/>
        <v>4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38.5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45360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/>
      <c r="J99" s="8"/>
      <c r="K99" s="8"/>
      <c r="L99" s="8"/>
      <c r="M99" s="8">
        <v>1</v>
      </c>
      <c r="N99" s="8">
        <v>1</v>
      </c>
      <c r="O99" s="8">
        <v>1</v>
      </c>
      <c r="P99" s="8">
        <v>1</v>
      </c>
      <c r="Q99" s="8">
        <v>1</v>
      </c>
      <c r="R99" s="8">
        <v>1</v>
      </c>
      <c r="S99" s="8"/>
      <c r="T99" s="8"/>
      <c r="U99" s="8">
        <v>1</v>
      </c>
      <c r="V99" s="8">
        <v>1</v>
      </c>
      <c r="W99" s="8">
        <v>1</v>
      </c>
      <c r="X99" s="8">
        <v>1</v>
      </c>
      <c r="Y99" s="8">
        <v>1</v>
      </c>
      <c r="Z99" s="8">
        <v>1</v>
      </c>
      <c r="AA99" s="8">
        <v>1</v>
      </c>
      <c r="AB99" s="8">
        <v>1</v>
      </c>
      <c r="AC99" s="8">
        <v>1</v>
      </c>
      <c r="AD99" s="8">
        <v>1</v>
      </c>
      <c r="AE99" s="8"/>
      <c r="AF99" s="8"/>
      <c r="AG99" s="8"/>
      <c r="AH99" s="1">
        <f t="shared" ref="AH99:AH114" si="16">SUM(E99:AG99)/2</f>
        <v>8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>
        <v>1</v>
      </c>
      <c r="I100" s="8">
        <v>1</v>
      </c>
      <c r="J100" s="8">
        <v>1</v>
      </c>
      <c r="K100" s="8">
        <v>1</v>
      </c>
      <c r="L100" s="8">
        <v>1</v>
      </c>
      <c r="M100" s="8">
        <v>1</v>
      </c>
      <c r="N100" s="8">
        <v>1</v>
      </c>
      <c r="O100" s="8">
        <v>1</v>
      </c>
      <c r="P100" s="8">
        <v>1</v>
      </c>
      <c r="Q100" s="8">
        <v>1</v>
      </c>
      <c r="R100" s="8">
        <v>1</v>
      </c>
      <c r="S100" s="8">
        <v>1</v>
      </c>
      <c r="T100" s="8">
        <v>1</v>
      </c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1">
        <f t="shared" si="16"/>
        <v>6.5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 t="s">
        <v>7</v>
      </c>
      <c r="J101" s="8" t="s">
        <v>7</v>
      </c>
      <c r="K101" s="8" t="s">
        <v>7</v>
      </c>
      <c r="L101" s="8" t="s">
        <v>7</v>
      </c>
      <c r="M101" s="8" t="s">
        <v>7</v>
      </c>
      <c r="N101" s="8" t="s">
        <v>7</v>
      </c>
      <c r="O101" s="8" t="s">
        <v>7</v>
      </c>
      <c r="P101" s="8" t="s">
        <v>7</v>
      </c>
      <c r="Q101" s="8" t="s">
        <v>7</v>
      </c>
      <c r="R101" s="8" t="s">
        <v>7</v>
      </c>
      <c r="S101" s="8" t="s">
        <v>7</v>
      </c>
      <c r="T101" s="8" t="s">
        <v>7</v>
      </c>
      <c r="U101" s="8" t="s">
        <v>7</v>
      </c>
      <c r="V101" s="8" t="s">
        <v>7</v>
      </c>
      <c r="W101" s="8" t="s">
        <v>7</v>
      </c>
      <c r="X101" s="8" t="s">
        <v>7</v>
      </c>
      <c r="Y101" s="8" t="s">
        <v>7</v>
      </c>
      <c r="Z101" s="8" t="s">
        <v>7</v>
      </c>
      <c r="AA101" s="8" t="s">
        <v>7</v>
      </c>
      <c r="AB101" s="8" t="s">
        <v>7</v>
      </c>
      <c r="AC101" s="8" t="s">
        <v>7</v>
      </c>
      <c r="AD101" s="8" t="s">
        <v>7</v>
      </c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>
        <v>1</v>
      </c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>
        <v>1</v>
      </c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4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/>
      <c r="J103" s="8"/>
      <c r="K103" s="8"/>
      <c r="L103" s="8"/>
      <c r="M103" s="8">
        <v>1</v>
      </c>
      <c r="N103" s="8">
        <v>1</v>
      </c>
      <c r="O103" s="8">
        <v>1</v>
      </c>
      <c r="P103" s="8">
        <v>1</v>
      </c>
      <c r="Q103" s="8">
        <v>1</v>
      </c>
      <c r="R103" s="8">
        <v>1</v>
      </c>
      <c r="S103" s="8">
        <v>1</v>
      </c>
      <c r="T103" s="8">
        <v>1</v>
      </c>
      <c r="U103" s="8"/>
      <c r="V103" s="8"/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 t="shared" si="16"/>
        <v>8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/>
      <c r="J104" s="8"/>
      <c r="K104" s="8">
        <v>1</v>
      </c>
      <c r="L104" s="8">
        <v>1</v>
      </c>
      <c r="M104" s="8">
        <v>1</v>
      </c>
      <c r="N104" s="8">
        <v>1</v>
      </c>
      <c r="O104" s="8">
        <v>1</v>
      </c>
      <c r="P104" s="8">
        <v>1</v>
      </c>
      <c r="Q104" s="8">
        <v>1</v>
      </c>
      <c r="R104" s="8">
        <v>1</v>
      </c>
      <c r="S104" s="8"/>
      <c r="T104" s="8"/>
      <c r="U104" s="8">
        <v>1</v>
      </c>
      <c r="V104" s="8">
        <v>1</v>
      </c>
      <c r="W104" s="8">
        <v>1</v>
      </c>
      <c r="X104" s="8">
        <v>1</v>
      </c>
      <c r="Y104" s="8">
        <v>1</v>
      </c>
      <c r="Z104" s="8">
        <v>1</v>
      </c>
      <c r="AA104" s="8">
        <v>1</v>
      </c>
      <c r="AB104" s="8">
        <v>1</v>
      </c>
      <c r="AC104" s="8"/>
      <c r="AD104" s="8"/>
      <c r="AE104" s="8"/>
      <c r="AF104" s="8"/>
      <c r="AG104" s="8"/>
      <c r="AH104" s="1">
        <f t="shared" si="16"/>
        <v>8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 t="s">
        <v>7</v>
      </c>
      <c r="J105" s="8" t="s">
        <v>7</v>
      </c>
      <c r="K105" s="8" t="s">
        <v>7</v>
      </c>
      <c r="L105" s="8" t="s">
        <v>7</v>
      </c>
      <c r="M105" s="8" t="s">
        <v>7</v>
      </c>
      <c r="N105" s="8" t="s">
        <v>7</v>
      </c>
      <c r="O105" s="8" t="s">
        <v>7</v>
      </c>
      <c r="P105" s="8" t="s">
        <v>7</v>
      </c>
      <c r="Q105" s="8" t="s">
        <v>7</v>
      </c>
      <c r="R105" s="8" t="s">
        <v>7</v>
      </c>
      <c r="S105" s="8" t="s">
        <v>7</v>
      </c>
      <c r="T105" s="8" t="s">
        <v>7</v>
      </c>
      <c r="U105" s="8" t="s">
        <v>7</v>
      </c>
      <c r="V105" s="8" t="s">
        <v>7</v>
      </c>
      <c r="W105" s="8" t="s">
        <v>7</v>
      </c>
      <c r="X105" s="8" t="s">
        <v>7</v>
      </c>
      <c r="Y105" s="8" t="s">
        <v>7</v>
      </c>
      <c r="Z105" s="8" t="s">
        <v>7</v>
      </c>
      <c r="AA105" s="8" t="s">
        <v>7</v>
      </c>
      <c r="AB105" s="8" t="s">
        <v>7</v>
      </c>
      <c r="AC105" s="8" t="s">
        <v>7</v>
      </c>
      <c r="AD105" s="8" t="s">
        <v>7</v>
      </c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 t="s">
        <v>15</v>
      </c>
      <c r="J106" s="8" t="s">
        <v>15</v>
      </c>
      <c r="K106" s="8" t="s">
        <v>15</v>
      </c>
      <c r="L106" s="8" t="s">
        <v>15</v>
      </c>
      <c r="M106" s="8" t="s">
        <v>15</v>
      </c>
      <c r="N106" s="8" t="s">
        <v>15</v>
      </c>
      <c r="O106" s="8" t="s">
        <v>15</v>
      </c>
      <c r="P106" s="8" t="s">
        <v>15</v>
      </c>
      <c r="Q106" s="8" t="s">
        <v>15</v>
      </c>
      <c r="R106" s="8" t="s">
        <v>15</v>
      </c>
      <c r="S106" s="8" t="s">
        <v>15</v>
      </c>
      <c r="T106" s="8" t="s">
        <v>15</v>
      </c>
      <c r="U106" s="8" t="s">
        <v>15</v>
      </c>
      <c r="V106" s="8" t="s">
        <v>15</v>
      </c>
      <c r="W106" s="8" t="s">
        <v>15</v>
      </c>
      <c r="X106" s="8" t="s">
        <v>15</v>
      </c>
      <c r="Y106" s="8" t="s">
        <v>15</v>
      </c>
      <c r="Z106" s="8" t="s">
        <v>15</v>
      </c>
      <c r="AA106" s="8" t="s">
        <v>15</v>
      </c>
      <c r="AB106" s="8" t="s">
        <v>15</v>
      </c>
      <c r="AC106" s="8" t="s">
        <v>15</v>
      </c>
      <c r="AD106" s="8" t="s">
        <v>15</v>
      </c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3</v>
      </c>
      <c r="L115" s="23">
        <f t="shared" si="18"/>
        <v>3</v>
      </c>
      <c r="M115" s="23">
        <f t="shared" si="18"/>
        <v>5</v>
      </c>
      <c r="N115" s="23">
        <f t="shared" si="18"/>
        <v>5</v>
      </c>
      <c r="O115" s="23">
        <f t="shared" si="18"/>
        <v>5</v>
      </c>
      <c r="P115" s="23">
        <f t="shared" si="18"/>
        <v>5</v>
      </c>
      <c r="Q115" s="23">
        <f t="shared" si="18"/>
        <v>4</v>
      </c>
      <c r="R115" s="23">
        <f t="shared" si="18"/>
        <v>4</v>
      </c>
      <c r="S115" s="23">
        <f t="shared" si="18"/>
        <v>2</v>
      </c>
      <c r="T115" s="23">
        <f t="shared" si="18"/>
        <v>2</v>
      </c>
      <c r="U115" s="23">
        <f t="shared" si="18"/>
        <v>2</v>
      </c>
      <c r="V115" s="23">
        <f t="shared" si="18"/>
        <v>2</v>
      </c>
      <c r="W115" s="23">
        <f t="shared" si="18"/>
        <v>3</v>
      </c>
      <c r="X115" s="23">
        <f t="shared" si="18"/>
        <v>3</v>
      </c>
      <c r="Y115" s="23">
        <f t="shared" si="18"/>
        <v>3</v>
      </c>
      <c r="Z115" s="23">
        <f t="shared" si="18"/>
        <v>3</v>
      </c>
      <c r="AA115" s="23">
        <f t="shared" si="18"/>
        <v>3</v>
      </c>
      <c r="AB115" s="23">
        <f t="shared" si="18"/>
        <v>3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34.5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45361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+bCqOGDUekTbbri+FYommBYXgvE8oyJQ7olaCV7HnHIq5j2VpVpuTQOarqQSazdkxHj0oZdtjekwpWbHtugCGQ==" saltValue="jJbe+co6ckgFDl3qNpw3Yg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H24:T24 H43:T43 H62:T62 H81:T81 H100:T100 AD26 W45:AD45 W64:AD64 W83:AD83 E4:AG6 AC17:AG19 E8:AG16 E7:H7 AE7:AG7" name="Rango2_3_1"/>
    <protectedRange algorithmName="SHA-512" hashValue="G5FAzGJX5ML8jdfkYHQa+XaFR9QNG29PKoYkCgHl9WmXxPVaBd5PCzjSk5Uim+XS6Movcs1vrN10mr+qn1crdA==" saltValue="5PigA186qshsPexNZFi/+w==" spinCount="100000" sqref="E23:AG23 E24:G24 U24:AG24 E26:H26 AE26:AG26 E25:AG25 E27:AG35 AC36:AG38 I7:AD7" name="Rango2_3_2"/>
    <protectedRange algorithmName="SHA-512" hashValue="G5FAzGJX5ML8jdfkYHQa+XaFR9QNG29PKoYkCgHl9WmXxPVaBd5PCzjSk5Uim+XS6Movcs1vrN10mr+qn1crdA==" saltValue="5PigA186qshsPexNZFi/+w==" spinCount="100000" sqref="E42:AG42 E43:G43 U43:AG43 E45:V45 AE45:AG45 E44:AG44 E46:AG54 AC55:AG57 I26:AC26" name="Rango2_3_3"/>
    <protectedRange algorithmName="SHA-512" hashValue="G5FAzGJX5ML8jdfkYHQa+XaFR9QNG29PKoYkCgHl9WmXxPVaBd5PCzjSk5Uim+XS6Movcs1vrN10mr+qn1crdA==" saltValue="5PigA186qshsPexNZFi/+w==" spinCount="100000" sqref="E61:AG61 E62:G62 U62:AG62 E64:V64 AE64:AG64 E63:AG63 E65:AG73 AC74:AG76" name="Rango2_3_4"/>
    <protectedRange algorithmName="SHA-512" hashValue="G5FAzGJX5ML8jdfkYHQa+XaFR9QNG29PKoYkCgHl9WmXxPVaBd5PCzjSk5Uim+XS6Movcs1vrN10mr+qn1crdA==" saltValue="5PigA186qshsPexNZFi/+w==" spinCount="100000" sqref="E80:AG80 E81:G81 U81:AG81 E83:V83 AE83:AG83 E84:AG84 E82:AG82 AC93:AG95 E86:AG92 E85:H85 AE85:AG85" name="Rango2_3_5"/>
    <protectedRange algorithmName="SHA-512" hashValue="G5FAzGJX5ML8jdfkYHQa+XaFR9QNG29PKoYkCgHl9WmXxPVaBd5PCzjSk5Uim+XS6Movcs1vrN10mr+qn1crdA==" saltValue="5PigA186qshsPexNZFi/+w==" spinCount="100000" sqref="E99:AG99 E100:G100 U100:AG100 E102:AG104 E105:H105 AE105:AG105 E101:H101 AE101:AG101 E106:AG114" name="Rango2_3_6"/>
    <protectedRange algorithmName="SHA-512" hashValue="G5FAzGJX5ML8jdfkYHQa+XaFR9QNG29PKoYkCgHl9WmXxPVaBd5PCzjSk5Uim+XS6Movcs1vrN10mr+qn1crdA==" saltValue="5PigA186qshsPexNZFi/+w==" spinCount="100000" sqref="E118:AG133" name="Rango2_3_7"/>
    <protectedRange algorithmName="SHA-512" hashValue="G5FAzGJX5ML8jdfkYHQa+XaFR9QNG29PKoYkCgHl9WmXxPVaBd5PCzjSk5Uim+XS6Movcs1vrN10mr+qn1crdA==" saltValue="5PigA186qshsPexNZFi/+w==" spinCount="100000" sqref="I105:AD105 I101:AD101 I85:AD85" name="Rango2_3_6_1_3"/>
    <protectedRange algorithmName="SHA-512" hashValue="G5FAzGJX5ML8jdfkYHQa+XaFR9QNG29PKoYkCgHl9WmXxPVaBd5PCzjSk5Uim+XS6Movcs1vrN10mr+qn1crdA==" saltValue="5PigA186qshsPexNZFi/+w==" spinCount="100000" sqref="E17:H19" name="Rango2_3_5_1_2"/>
    <protectedRange algorithmName="SHA-512" hashValue="G5FAzGJX5ML8jdfkYHQa+XaFR9QNG29PKoYkCgHl9WmXxPVaBd5PCzjSk5Uim+XS6Movcs1vrN10mr+qn1crdA==" saltValue="5PigA186qshsPexNZFi/+w==" spinCount="100000" sqref="I17:AB19" name="Rango2_2_3_4_1_2"/>
    <protectedRange algorithmName="SHA-512" hashValue="G5FAzGJX5ML8jdfkYHQa+XaFR9QNG29PKoYkCgHl9WmXxPVaBd5PCzjSk5Uim+XS6Movcs1vrN10mr+qn1crdA==" saltValue="5PigA186qshsPexNZFi/+w==" spinCount="100000" sqref="E36:H38" name="Rango2_3_5_1_2_1"/>
    <protectedRange algorithmName="SHA-512" hashValue="G5FAzGJX5ML8jdfkYHQa+XaFR9QNG29PKoYkCgHl9WmXxPVaBd5PCzjSk5Uim+XS6Movcs1vrN10mr+qn1crdA==" saltValue="5PigA186qshsPexNZFi/+w==" spinCount="100000" sqref="I36:AB38" name="Rango2_2_3_4_1_2_1"/>
    <protectedRange algorithmName="SHA-512" hashValue="G5FAzGJX5ML8jdfkYHQa+XaFR9QNG29PKoYkCgHl9WmXxPVaBd5PCzjSk5Uim+XS6Movcs1vrN10mr+qn1crdA==" saltValue="5PigA186qshsPexNZFi/+w==" spinCount="100000" sqref="E55:H57" name="Rango2_3_5_1_2_2"/>
    <protectedRange algorithmName="SHA-512" hashValue="G5FAzGJX5ML8jdfkYHQa+XaFR9QNG29PKoYkCgHl9WmXxPVaBd5PCzjSk5Uim+XS6Movcs1vrN10mr+qn1crdA==" saltValue="5PigA186qshsPexNZFi/+w==" spinCount="100000" sqref="I55:AB57" name="Rango2_2_3_4_1_2_2"/>
    <protectedRange algorithmName="SHA-512" hashValue="G5FAzGJX5ML8jdfkYHQa+XaFR9QNG29PKoYkCgHl9WmXxPVaBd5PCzjSk5Uim+XS6Movcs1vrN10mr+qn1crdA==" saltValue="5PigA186qshsPexNZFi/+w==" spinCount="100000" sqref="E74:H76" name="Rango2_3_5_1_2_3"/>
    <protectedRange algorithmName="SHA-512" hashValue="G5FAzGJX5ML8jdfkYHQa+XaFR9QNG29PKoYkCgHl9WmXxPVaBd5PCzjSk5Uim+XS6Movcs1vrN10mr+qn1crdA==" saltValue="5PigA186qshsPexNZFi/+w==" spinCount="100000" sqref="I74:AB76" name="Rango2_2_3_4_1_2_3"/>
    <protectedRange algorithmName="SHA-512" hashValue="G5FAzGJX5ML8jdfkYHQa+XaFR9QNG29PKoYkCgHl9WmXxPVaBd5PCzjSk5Uim+XS6Movcs1vrN10mr+qn1crdA==" saltValue="5PigA186qshsPexNZFi/+w==" spinCount="100000" sqref="E93:H95" name="Rango2_3_5_1_2_4"/>
    <protectedRange algorithmName="SHA-512" hashValue="G5FAzGJX5ML8jdfkYHQa+XaFR9QNG29PKoYkCgHl9WmXxPVaBd5PCzjSk5Uim+XS6Movcs1vrN10mr+qn1crdA==" saltValue="5PigA186qshsPexNZFi/+w==" spinCount="100000" sqref="I93:AB95" name="Rango2_2_3_4_1_2_4"/>
  </protectedRanges>
  <conditionalFormatting sqref="E20:AG20 E39:AG39 E58:AG58 E77:AG77 E96:AG96 E115:AG115 E134:AG134">
    <cfRule type="colorScale" priority="1009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">
    <cfRule type="expression" dxfId="18602" priority="797">
      <formula>$C$21="F"</formula>
    </cfRule>
  </conditionalFormatting>
  <conditionalFormatting sqref="E13:AG16 AC17:AG19">
    <cfRule type="expression" dxfId="18601" priority="799">
      <formula>$C$2="F"</formula>
    </cfRule>
  </conditionalFormatting>
  <conditionalFormatting sqref="E13:AG16 AC17:AG19">
    <cfRule type="expression" dxfId="18600" priority="800">
      <formula>$D13="Facturacion"</formula>
    </cfRule>
  </conditionalFormatting>
  <conditionalFormatting sqref="E13:AG16 AC17:AG19">
    <cfRule type="expression" dxfId="18599" priority="801">
      <formula>$D13="Specialist"</formula>
    </cfRule>
  </conditionalFormatting>
  <conditionalFormatting sqref="E13:AG16 AC17:AG19">
    <cfRule type="cellIs" dxfId="18598" priority="802" operator="equal">
      <formula>1</formula>
    </cfRule>
  </conditionalFormatting>
  <conditionalFormatting sqref="E13:AG16 AC17:AG19">
    <cfRule type="expression" dxfId="18597" priority="803">
      <formula>$D13="SSMM"</formula>
    </cfRule>
  </conditionalFormatting>
  <conditionalFormatting sqref="E13:AG16 AC17:AG19">
    <cfRule type="cellIs" dxfId="18596" priority="804" operator="equal">
      <formula>"F"</formula>
    </cfRule>
  </conditionalFormatting>
  <conditionalFormatting sqref="E4:AG6 E8:AG12 E7:H7 AE7:AG7">
    <cfRule type="expression" dxfId="18595" priority="788">
      <formula>$C$2="F"</formula>
    </cfRule>
  </conditionalFormatting>
  <conditionalFormatting sqref="E4:AG6 E8:AG12 E7:H7 AE7:AG7">
    <cfRule type="expression" dxfId="18594" priority="789">
      <formula>$D4="Facturacion"</formula>
    </cfRule>
  </conditionalFormatting>
  <conditionalFormatting sqref="E4:AG6 E8:AG12 E7:H7 AE7:AG7">
    <cfRule type="expression" dxfId="18593" priority="790">
      <formula>$D4="Specialist"</formula>
    </cfRule>
  </conditionalFormatting>
  <conditionalFormatting sqref="E4:AG6 E8:AG12 E7:H7 AE7:AG7">
    <cfRule type="cellIs" dxfId="18592" priority="791" operator="equal">
      <formula>1</formula>
    </cfRule>
  </conditionalFormatting>
  <conditionalFormatting sqref="E4:AG6 E8:AG12 E7:H7 AE7:AG7">
    <cfRule type="expression" dxfId="18591" priority="792">
      <formula>$D4="SSMM"</formula>
    </cfRule>
  </conditionalFormatting>
  <conditionalFormatting sqref="E4:AG6 E8:AG12 E7:H7 AE7:AG7">
    <cfRule type="cellIs" dxfId="18590" priority="793" operator="equal">
      <formula>"F"</formula>
    </cfRule>
  </conditionalFormatting>
  <conditionalFormatting sqref="E32:AG35 AC36:AG36">
    <cfRule type="expression" dxfId="18589" priority="779">
      <formula>$C$21="F"</formula>
    </cfRule>
  </conditionalFormatting>
  <conditionalFormatting sqref="E32:AG35 AC36:AG38">
    <cfRule type="expression" dxfId="18588" priority="781">
      <formula>$C$2="F"</formula>
    </cfRule>
  </conditionalFormatting>
  <conditionalFormatting sqref="E32:AG35 AC36:AG38">
    <cfRule type="expression" dxfId="18587" priority="782">
      <formula>$D32="Facturacion"</formula>
    </cfRule>
  </conditionalFormatting>
  <conditionalFormatting sqref="E32:AG35 AC36:AG38">
    <cfRule type="expression" dxfId="18586" priority="783">
      <formula>$D32="Specialist"</formula>
    </cfRule>
  </conditionalFormatting>
  <conditionalFormatting sqref="E32:AG35 AC36:AG38">
    <cfRule type="cellIs" dxfId="18585" priority="784" operator="equal">
      <formula>1</formula>
    </cfRule>
  </conditionalFormatting>
  <conditionalFormatting sqref="E32:AG35 AC36:AG38">
    <cfRule type="expression" dxfId="18584" priority="785">
      <formula>$D32="SSMM"</formula>
    </cfRule>
  </conditionalFormatting>
  <conditionalFormatting sqref="E32:AG35 AC36:AG38">
    <cfRule type="cellIs" dxfId="18583" priority="786" operator="equal">
      <formula>"F"</formula>
    </cfRule>
  </conditionalFormatting>
  <conditionalFormatting sqref="E23:AG23 E24:G24 U24:AG24 E26:H26 AE26:AG26 E25:AG25 E27:AG31">
    <cfRule type="expression" dxfId="18582" priority="770">
      <formula>$C$2="F"</formula>
    </cfRule>
  </conditionalFormatting>
  <conditionalFormatting sqref="E23:AG23 E24:G24 U24:AG24 E26:H26 AE26:AG26 E25:AG25 E27:AG31">
    <cfRule type="expression" dxfId="18581" priority="771">
      <formula>$D23="Facturacion"</formula>
    </cfRule>
  </conditionalFormatting>
  <conditionalFormatting sqref="E23:AG23 E24:G24 U24:AG24 E26:H26 AE26:AG26 E25:AG25 E27:AG31">
    <cfRule type="expression" dxfId="18580" priority="772">
      <formula>$D23="Specialist"</formula>
    </cfRule>
  </conditionalFormatting>
  <conditionalFormatting sqref="E23:AG23 E24:G24 U24:AG24 E26:H26 AE26:AG26 E25:AG25 E27:AG31">
    <cfRule type="cellIs" dxfId="18579" priority="773" operator="equal">
      <formula>1</formula>
    </cfRule>
  </conditionalFormatting>
  <conditionalFormatting sqref="E23:AG23 E24:G24 U24:AG24 E26:H26 AE26:AG26 E25:AG25 E27:AG31">
    <cfRule type="expression" dxfId="18578" priority="774">
      <formula>$D23="SSMM"</formula>
    </cfRule>
  </conditionalFormatting>
  <conditionalFormatting sqref="E23:AG23 E24:G24 U24:AG24 E26:H26 AE26:AG26 E25:AG25 E27:AG31">
    <cfRule type="cellIs" dxfId="18577" priority="775" operator="equal">
      <formula>"F"</formula>
    </cfRule>
  </conditionalFormatting>
  <conditionalFormatting sqref="E51:AG54 AC55:AG55">
    <cfRule type="expression" dxfId="18576" priority="761">
      <formula>$C$21="F"</formula>
    </cfRule>
  </conditionalFormatting>
  <conditionalFormatting sqref="E51:AG54 AC55:AG57">
    <cfRule type="expression" dxfId="18575" priority="763">
      <formula>$C$2="F"</formula>
    </cfRule>
  </conditionalFormatting>
  <conditionalFormatting sqref="E51:AG54 AC55:AG57">
    <cfRule type="expression" dxfId="18574" priority="764">
      <formula>$D51="Facturacion"</formula>
    </cfRule>
  </conditionalFormatting>
  <conditionalFormatting sqref="E51:AG54 AC55:AG57">
    <cfRule type="expression" dxfId="18573" priority="765">
      <formula>$D51="Specialist"</formula>
    </cfRule>
  </conditionalFormatting>
  <conditionalFormatting sqref="E51:AG54 AC55:AG57">
    <cfRule type="cellIs" dxfId="18572" priority="766" operator="equal">
      <formula>1</formula>
    </cfRule>
  </conditionalFormatting>
  <conditionalFormatting sqref="E51:AG54 AC55:AG57">
    <cfRule type="expression" dxfId="18571" priority="767">
      <formula>$D51="SSMM"</formula>
    </cfRule>
  </conditionalFormatting>
  <conditionalFormatting sqref="E51:AG54 AC55:AG57">
    <cfRule type="cellIs" dxfId="18570" priority="768" operator="equal">
      <formula>"F"</formula>
    </cfRule>
  </conditionalFormatting>
  <conditionalFormatting sqref="E42:AG42 E43:G43 U43:AG43 E45:V45 AE45:AG45 E44:AG44 E46:AG50">
    <cfRule type="expression" dxfId="18569" priority="752">
      <formula>$C$2="F"</formula>
    </cfRule>
  </conditionalFormatting>
  <conditionalFormatting sqref="E42:AG42 E43:G43 U43:AG43 E45:V45 AE45:AG45 E44:AG44 E46:AG50">
    <cfRule type="expression" dxfId="18568" priority="753">
      <formula>$D42="Facturacion"</formula>
    </cfRule>
  </conditionalFormatting>
  <conditionalFormatting sqref="E42:AG42 E43:G43 U43:AG43 E45:V45 AE45:AG45 E44:AG44 E46:AG50">
    <cfRule type="expression" dxfId="18567" priority="754">
      <formula>$D42="Specialist"</formula>
    </cfRule>
  </conditionalFormatting>
  <conditionalFormatting sqref="E42:AG42 E43:G43 U43:AG43 E45:V45 AE45:AG45 E44:AG44 E46:AG50">
    <cfRule type="cellIs" dxfId="18566" priority="755" operator="equal">
      <formula>1</formula>
    </cfRule>
  </conditionalFormatting>
  <conditionalFormatting sqref="E42:AG42 E43:G43 U43:AG43 E45:V45 AE45:AG45 E44:AG44 E46:AG50">
    <cfRule type="expression" dxfId="18565" priority="756">
      <formula>$D42="SSMM"</formula>
    </cfRule>
  </conditionalFormatting>
  <conditionalFormatting sqref="E42:AG42 E43:G43 U43:AG43 E45:V45 AE45:AG45 E44:AG44 E46:AG50">
    <cfRule type="cellIs" dxfId="18564" priority="757" operator="equal">
      <formula>"F"</formula>
    </cfRule>
  </conditionalFormatting>
  <conditionalFormatting sqref="E70:AG73 AC74:AG74">
    <cfRule type="expression" dxfId="18563" priority="743">
      <formula>$C$21="F"</formula>
    </cfRule>
  </conditionalFormatting>
  <conditionalFormatting sqref="E70:AG73 AC74:AG76">
    <cfRule type="expression" dxfId="18562" priority="745">
      <formula>$C$2="F"</formula>
    </cfRule>
  </conditionalFormatting>
  <conditionalFormatting sqref="E70:AG73 AC74:AG76">
    <cfRule type="expression" dxfId="18561" priority="746">
      <formula>$D70="Facturacion"</formula>
    </cfRule>
  </conditionalFormatting>
  <conditionalFormatting sqref="E70:AG73 AC74:AG76">
    <cfRule type="expression" dxfId="18560" priority="747">
      <formula>$D70="Specialist"</formula>
    </cfRule>
  </conditionalFormatting>
  <conditionalFormatting sqref="E70:AG73 AC74:AG76">
    <cfRule type="cellIs" dxfId="18559" priority="748" operator="equal">
      <formula>1</formula>
    </cfRule>
  </conditionalFormatting>
  <conditionalFormatting sqref="E70:AG73 AC74:AG76">
    <cfRule type="expression" dxfId="18558" priority="749">
      <formula>$D70="SSMM"</formula>
    </cfRule>
  </conditionalFormatting>
  <conditionalFormatting sqref="E70:AG73 AC74:AG76">
    <cfRule type="cellIs" dxfId="18557" priority="750" operator="equal">
      <formula>"F"</formula>
    </cfRule>
  </conditionalFormatting>
  <conditionalFormatting sqref="E61:AG61 E62:G62 U62:AG62 E64:V64 AE64:AG64 E63:AG63 E65:AG69">
    <cfRule type="expression" dxfId="18556" priority="734">
      <formula>$C$2="F"</formula>
    </cfRule>
  </conditionalFormatting>
  <conditionalFormatting sqref="E61:AG61 E62:G62 U62:AG62 E64:V64 AE64:AG64 E63:AG63 E65:AG69">
    <cfRule type="expression" dxfId="18555" priority="735">
      <formula>$D61="Facturacion"</formula>
    </cfRule>
  </conditionalFormatting>
  <conditionalFormatting sqref="E61:AG61 E62:G62 U62:AG62 E64:V64 AE64:AG64 E63:AG63 E65:AG69">
    <cfRule type="expression" dxfId="18554" priority="736">
      <formula>$D61="Specialist"</formula>
    </cfRule>
  </conditionalFormatting>
  <conditionalFormatting sqref="E61:AG61 E62:G62 U62:AG62 E64:V64 AE64:AG64 E63:AG63 E65:AG69">
    <cfRule type="cellIs" dxfId="18553" priority="737" operator="equal">
      <formula>1</formula>
    </cfRule>
  </conditionalFormatting>
  <conditionalFormatting sqref="E61:AG61 E62:G62 U62:AG62 E64:V64 AE64:AG64 E63:AG63 E65:AG69">
    <cfRule type="expression" dxfId="18552" priority="738">
      <formula>$D61="SSMM"</formula>
    </cfRule>
  </conditionalFormatting>
  <conditionalFormatting sqref="E61:AG61 E62:G62 U62:AG62 E64:V64 AE64:AG64 E63:AG63 E65:AG69">
    <cfRule type="cellIs" dxfId="18551" priority="739" operator="equal">
      <formula>"F"</formula>
    </cfRule>
  </conditionalFormatting>
  <conditionalFormatting sqref="E89:AG92 AC93:AG93">
    <cfRule type="expression" dxfId="18550" priority="725">
      <formula>$C$21="F"</formula>
    </cfRule>
  </conditionalFormatting>
  <conditionalFormatting sqref="E89:AG92 AC93:AG95">
    <cfRule type="expression" dxfId="18549" priority="727">
      <formula>$C$2="F"</formula>
    </cfRule>
  </conditionalFormatting>
  <conditionalFormatting sqref="E89:AG92 AC93:AG95">
    <cfRule type="expression" dxfId="18548" priority="728">
      <formula>$D89="Facturacion"</formula>
    </cfRule>
  </conditionalFormatting>
  <conditionalFormatting sqref="E89:AG92 AC93:AG95">
    <cfRule type="expression" dxfId="18547" priority="729">
      <formula>$D89="Specialist"</formula>
    </cfRule>
  </conditionalFormatting>
  <conditionalFormatting sqref="E89:AG92 AC93:AG95">
    <cfRule type="cellIs" dxfId="18546" priority="730" operator="equal">
      <formula>1</formula>
    </cfRule>
  </conditionalFormatting>
  <conditionalFormatting sqref="E89:AG92 AC93:AG95">
    <cfRule type="expression" dxfId="18545" priority="731">
      <formula>$D89="SSMM"</formula>
    </cfRule>
  </conditionalFormatting>
  <conditionalFormatting sqref="E89:AG92 AC93:AG95">
    <cfRule type="cellIs" dxfId="18544" priority="732" operator="equal">
      <formula>"F"</formula>
    </cfRule>
  </conditionalFormatting>
  <conditionalFormatting sqref="E80:AG80 E81:G81 U81:AG81 E83:V83 AE83:AG83 E84:AG84 E82:AG82 E86:AG88 E85:H85 AE85:AG85">
    <cfRule type="expression" dxfId="18543" priority="716">
      <formula>$C$2="F"</formula>
    </cfRule>
  </conditionalFormatting>
  <conditionalFormatting sqref="E80:AG80 E81:G81 U81:AG81 E83:V83 AE83:AG83 E84:AG84 E82:AG82 E86:AG88 E85:H85 AE85:AG85">
    <cfRule type="expression" dxfId="18542" priority="717">
      <formula>$D80="Facturacion"</formula>
    </cfRule>
  </conditionalFormatting>
  <conditionalFormatting sqref="E80:AG80 E81:G81 U81:AG81 E83:V83 AE83:AG83 E84:AG84 E82:AG82 E86:AG88 E85:H85 AE85:AG85">
    <cfRule type="expression" dxfId="18541" priority="718">
      <formula>$D80="Specialist"</formula>
    </cfRule>
  </conditionalFormatting>
  <conditionalFormatting sqref="E80:AG80 E81:G81 U81:AG81 E83:V83 AE83:AG83 E84:AG84 E82:AG82 E86:AG88 E85:H85 AE85:AG85">
    <cfRule type="cellIs" dxfId="18540" priority="719" operator="equal">
      <formula>1</formula>
    </cfRule>
  </conditionalFormatting>
  <conditionalFormatting sqref="E80:AG80 E81:G81 U81:AG81 E83:V83 AE83:AG83 E84:AG84 E82:AG82 E86:AG88 E85:H85 AE85:AG85">
    <cfRule type="expression" dxfId="18539" priority="720">
      <formula>$D80="SSMM"</formula>
    </cfRule>
  </conditionalFormatting>
  <conditionalFormatting sqref="E80:AG80 E81:G81 U81:AG81 E83:V83 AE83:AG83 E84:AG84 E82:AG82 E86:AG88 E85:H85 AE85:AG85">
    <cfRule type="cellIs" dxfId="18538" priority="721" operator="equal">
      <formula>"F"</formula>
    </cfRule>
  </conditionalFormatting>
  <conditionalFormatting sqref="I113:W113">
    <cfRule type="expression" dxfId="18537" priority="704">
      <formula>$C$78="F"</formula>
    </cfRule>
  </conditionalFormatting>
  <conditionalFormatting sqref="I113:W113">
    <cfRule type="expression" dxfId="18536" priority="705">
      <formula>$C$59="F"</formula>
    </cfRule>
  </conditionalFormatting>
  <conditionalFormatting sqref="I113:W113">
    <cfRule type="expression" dxfId="18535" priority="706">
      <formula>$C$40="F"</formula>
    </cfRule>
  </conditionalFormatting>
  <conditionalFormatting sqref="E108:H112 I108:W113 X108:AG112">
    <cfRule type="expression" dxfId="18534" priority="707">
      <formula>$C$21="F"</formula>
    </cfRule>
  </conditionalFormatting>
  <conditionalFormatting sqref="E108:AG114">
    <cfRule type="expression" dxfId="18533" priority="709">
      <formula>$C$2="F"</formula>
    </cfRule>
  </conditionalFormatting>
  <conditionalFormatting sqref="E108:AG114">
    <cfRule type="expression" dxfId="18532" priority="710">
      <formula>$D108="Facturacion"</formula>
    </cfRule>
  </conditionalFormatting>
  <conditionalFormatting sqref="E108:AG114">
    <cfRule type="expression" dxfId="18531" priority="711">
      <formula>$D108="Specialist"</formula>
    </cfRule>
  </conditionalFormatting>
  <conditionalFormatting sqref="E108:AG114">
    <cfRule type="cellIs" dxfId="18530" priority="712" operator="equal">
      <formula>1</formula>
    </cfRule>
  </conditionalFormatting>
  <conditionalFormatting sqref="E108:AG114">
    <cfRule type="expression" dxfId="18529" priority="713">
      <formula>$D108="SSMM"</formula>
    </cfRule>
  </conditionalFormatting>
  <conditionalFormatting sqref="E108:AG114">
    <cfRule type="cellIs" dxfId="18528" priority="714" operator="equal">
      <formula>"F"</formula>
    </cfRule>
  </conditionalFormatting>
  <conditionalFormatting sqref="E99:AG99 E100:G100 U100:AG100 E102:AG104 E105:H105 AE105:AG105 E101:H101 AE101:AG101 E106:AG107">
    <cfRule type="expression" dxfId="18527" priority="698">
      <formula>$C$2="F"</formula>
    </cfRule>
  </conditionalFormatting>
  <conditionalFormatting sqref="E99:AG99 E100:G100 U100:AG100 E102:AG104 E105:H105 AE105:AG105 E101:H101 AE101:AG101 E106:AG107">
    <cfRule type="expression" dxfId="18526" priority="699">
      <formula>$D99="Facturacion"</formula>
    </cfRule>
  </conditionalFormatting>
  <conditionalFormatting sqref="E99:AG99 E100:G100 U100:AG100 E102:AG104 E105:H105 AE105:AG105 E101:H101 AE101:AG101 E106:AG107">
    <cfRule type="expression" dxfId="18525" priority="700">
      <formula>$D99="Specialist"</formula>
    </cfRule>
  </conditionalFormatting>
  <conditionalFormatting sqref="E99:AG99 E100:G100 U100:AG100 E102:AG104 E105:H105 AE105:AG105 E101:H101 AE101:AG101 E106:AG107">
    <cfRule type="cellIs" dxfId="18524" priority="701" operator="equal">
      <formula>1</formula>
    </cfRule>
  </conditionalFormatting>
  <conditionalFormatting sqref="E99:AG99 E100:G100 U100:AG100 E102:AG104 E105:H105 AE105:AG105 E101:H101 AE101:AG101 E106:AG107">
    <cfRule type="expression" dxfId="18523" priority="702">
      <formula>$D99="SSMM"</formula>
    </cfRule>
  </conditionalFormatting>
  <conditionalFormatting sqref="E99:AG99 E100:G100 U100:AG100 E102:AG104 E105:H105 AE105:AG105 E101:H101 AE101:AG101 E106:AG107">
    <cfRule type="cellIs" dxfId="18522" priority="703" operator="equal">
      <formula>"F"</formula>
    </cfRule>
  </conditionalFormatting>
  <conditionalFormatting sqref="I132:W132">
    <cfRule type="expression" dxfId="18521" priority="686">
      <formula>$C$78="F"</formula>
    </cfRule>
  </conditionalFormatting>
  <conditionalFormatting sqref="I132:W132">
    <cfRule type="expression" dxfId="18520" priority="687">
      <formula>$C$59="F"</formula>
    </cfRule>
  </conditionalFormatting>
  <conditionalFormatting sqref="I132:W132">
    <cfRule type="expression" dxfId="18519" priority="688">
      <formula>$C$40="F"</formula>
    </cfRule>
  </conditionalFormatting>
  <conditionalFormatting sqref="E127:H131 I127:W132 X127:AG131">
    <cfRule type="expression" dxfId="18518" priority="689">
      <formula>$C$21="F"</formula>
    </cfRule>
  </conditionalFormatting>
  <conditionalFormatting sqref="E127:AG133">
    <cfRule type="expression" dxfId="18517" priority="691">
      <formula>$C$2="F"</formula>
    </cfRule>
  </conditionalFormatting>
  <conditionalFormatting sqref="E127:AG133">
    <cfRule type="expression" dxfId="18516" priority="692">
      <formula>$D127="Facturacion"</formula>
    </cfRule>
  </conditionalFormatting>
  <conditionalFormatting sqref="E127:AG133">
    <cfRule type="expression" dxfId="18515" priority="693">
      <formula>$D127="Specialist"</formula>
    </cfRule>
  </conditionalFormatting>
  <conditionalFormatting sqref="E127:AG133">
    <cfRule type="cellIs" dxfId="18514" priority="694" operator="equal">
      <formula>1</formula>
    </cfRule>
  </conditionalFormatting>
  <conditionalFormatting sqref="E127:AG133">
    <cfRule type="expression" dxfId="18513" priority="695">
      <formula>$D127="SSMM"</formula>
    </cfRule>
  </conditionalFormatting>
  <conditionalFormatting sqref="E127:AG133">
    <cfRule type="cellIs" dxfId="18512" priority="696" operator="equal">
      <formula>"F"</formula>
    </cfRule>
  </conditionalFormatting>
  <conditionalFormatting sqref="E118:AG126">
    <cfRule type="expression" dxfId="18511" priority="680">
      <formula>$C$2="F"</formula>
    </cfRule>
  </conditionalFormatting>
  <conditionalFormatting sqref="E118:AG126">
    <cfRule type="expression" dxfId="18510" priority="681">
      <formula>$D118="Facturacion"</formula>
    </cfRule>
  </conditionalFormatting>
  <conditionalFormatting sqref="E118:AG126">
    <cfRule type="expression" dxfId="18509" priority="682">
      <formula>$D118="Specialist"</formula>
    </cfRule>
  </conditionalFormatting>
  <conditionalFormatting sqref="E118:AG126">
    <cfRule type="cellIs" dxfId="18508" priority="683" operator="equal">
      <formula>1</formula>
    </cfRule>
  </conditionalFormatting>
  <conditionalFormatting sqref="E118:AG126">
    <cfRule type="expression" dxfId="18507" priority="684">
      <formula>$D118="SSMM"</formula>
    </cfRule>
  </conditionalFormatting>
  <conditionalFormatting sqref="E118:AG126">
    <cfRule type="cellIs" dxfId="18506" priority="685" operator="equal">
      <formula>"F"</formula>
    </cfRule>
  </conditionalFormatting>
  <conditionalFormatting sqref="H24:T24">
    <cfRule type="expression" dxfId="18505" priority="673">
      <formula>$C$2="F"</formula>
    </cfRule>
  </conditionalFormatting>
  <conditionalFormatting sqref="H24:T24">
    <cfRule type="expression" dxfId="18504" priority="674">
      <formula>$D24="Facturacion"</formula>
    </cfRule>
  </conditionalFormatting>
  <conditionalFormatting sqref="H24:T24">
    <cfRule type="expression" dxfId="18503" priority="675">
      <formula>$D24="Specialist"</formula>
    </cfRule>
  </conditionalFormatting>
  <conditionalFormatting sqref="H24:T24">
    <cfRule type="cellIs" dxfId="18502" priority="676" operator="equal">
      <formula>1</formula>
    </cfRule>
  </conditionalFormatting>
  <conditionalFormatting sqref="H24:T24">
    <cfRule type="expression" dxfId="18501" priority="677">
      <formula>$D24="SSMM"</formula>
    </cfRule>
  </conditionalFormatting>
  <conditionalFormatting sqref="H24:T24">
    <cfRule type="cellIs" dxfId="18500" priority="678" operator="equal">
      <formula>"F"</formula>
    </cfRule>
  </conditionalFormatting>
  <conditionalFormatting sqref="H43:T43">
    <cfRule type="expression" dxfId="18499" priority="666">
      <formula>$C$2="F"</formula>
    </cfRule>
  </conditionalFormatting>
  <conditionalFormatting sqref="H43:T43">
    <cfRule type="expression" dxfId="18498" priority="667">
      <formula>$D43="Facturacion"</formula>
    </cfRule>
  </conditionalFormatting>
  <conditionalFormatting sqref="H43:T43">
    <cfRule type="expression" dxfId="18497" priority="668">
      <formula>$D43="Specialist"</formula>
    </cfRule>
  </conditionalFormatting>
  <conditionalFormatting sqref="H43:T43">
    <cfRule type="cellIs" dxfId="18496" priority="669" operator="equal">
      <formula>1</formula>
    </cfRule>
  </conditionalFormatting>
  <conditionalFormatting sqref="H43:T43">
    <cfRule type="expression" dxfId="18495" priority="670">
      <formula>$D43="SSMM"</formula>
    </cfRule>
  </conditionalFormatting>
  <conditionalFormatting sqref="H43:T43">
    <cfRule type="cellIs" dxfId="18494" priority="671" operator="equal">
      <formula>"F"</formula>
    </cfRule>
  </conditionalFormatting>
  <conditionalFormatting sqref="H62:T62">
    <cfRule type="expression" dxfId="18493" priority="659">
      <formula>$C$2="F"</formula>
    </cfRule>
  </conditionalFormatting>
  <conditionalFormatting sqref="H62:T62">
    <cfRule type="expression" dxfId="18492" priority="660">
      <formula>$D62="Facturacion"</formula>
    </cfRule>
  </conditionalFormatting>
  <conditionalFormatting sqref="H62:T62">
    <cfRule type="expression" dxfId="18491" priority="661">
      <formula>$D62="Specialist"</formula>
    </cfRule>
  </conditionalFormatting>
  <conditionalFormatting sqref="H62:T62">
    <cfRule type="cellIs" dxfId="18490" priority="662" operator="equal">
      <formula>1</formula>
    </cfRule>
  </conditionalFormatting>
  <conditionalFormatting sqref="H62:T62">
    <cfRule type="expression" dxfId="18489" priority="663">
      <formula>$D62="SSMM"</formula>
    </cfRule>
  </conditionalFormatting>
  <conditionalFormatting sqref="H62:T62">
    <cfRule type="cellIs" dxfId="18488" priority="664" operator="equal">
      <formula>"F"</formula>
    </cfRule>
  </conditionalFormatting>
  <conditionalFormatting sqref="H81:T81">
    <cfRule type="expression" dxfId="18487" priority="652">
      <formula>$C$2="F"</formula>
    </cfRule>
  </conditionalFormatting>
  <conditionalFormatting sqref="H81:T81">
    <cfRule type="expression" dxfId="18486" priority="653">
      <formula>$D81="Facturacion"</formula>
    </cfRule>
  </conditionalFormatting>
  <conditionalFormatting sqref="H81:T81">
    <cfRule type="expression" dxfId="18485" priority="654">
      <formula>$D81="Specialist"</formula>
    </cfRule>
  </conditionalFormatting>
  <conditionalFormatting sqref="H81:T81">
    <cfRule type="cellIs" dxfId="18484" priority="655" operator="equal">
      <formula>1</formula>
    </cfRule>
  </conditionalFormatting>
  <conditionalFormatting sqref="H81:T81">
    <cfRule type="expression" dxfId="18483" priority="656">
      <formula>$D81="SSMM"</formula>
    </cfRule>
  </conditionalFormatting>
  <conditionalFormatting sqref="H81:T81">
    <cfRule type="cellIs" dxfId="18482" priority="657" operator="equal">
      <formula>"F"</formula>
    </cfRule>
  </conditionalFormatting>
  <conditionalFormatting sqref="H100:T100">
    <cfRule type="expression" dxfId="18481" priority="645">
      <formula>$C$2="F"</formula>
    </cfRule>
  </conditionalFormatting>
  <conditionalFormatting sqref="H100:T100">
    <cfRule type="expression" dxfId="18480" priority="646">
      <formula>$D100="Facturacion"</formula>
    </cfRule>
  </conditionalFormatting>
  <conditionalFormatting sqref="H100:T100">
    <cfRule type="expression" dxfId="18479" priority="647">
      <formula>$D100="Specialist"</formula>
    </cfRule>
  </conditionalFormatting>
  <conditionalFormatting sqref="H100:T100">
    <cfRule type="cellIs" dxfId="18478" priority="648" operator="equal">
      <formula>1</formula>
    </cfRule>
  </conditionalFormatting>
  <conditionalFormatting sqref="H100:T100">
    <cfRule type="expression" dxfId="18477" priority="649">
      <formula>$D100="SSMM"</formula>
    </cfRule>
  </conditionalFormatting>
  <conditionalFormatting sqref="H100:T100">
    <cfRule type="cellIs" dxfId="18476" priority="650" operator="equal">
      <formula>"F"</formula>
    </cfRule>
  </conditionalFormatting>
  <conditionalFormatting sqref="AD26">
    <cfRule type="expression" dxfId="18475" priority="638">
      <formula>$C$2="F"</formula>
    </cfRule>
  </conditionalFormatting>
  <conditionalFormatting sqref="AD26">
    <cfRule type="expression" dxfId="18474" priority="639">
      <formula>$D26="Facturacion"</formula>
    </cfRule>
  </conditionalFormatting>
  <conditionalFormatting sqref="AD26">
    <cfRule type="expression" dxfId="18473" priority="640">
      <formula>$D26="Specialist"</formula>
    </cfRule>
  </conditionalFormatting>
  <conditionalFormatting sqref="AD26">
    <cfRule type="cellIs" dxfId="18472" priority="641" operator="equal">
      <formula>1</formula>
    </cfRule>
  </conditionalFormatting>
  <conditionalFormatting sqref="AD26">
    <cfRule type="expression" dxfId="18471" priority="642">
      <formula>$D26="SSMM"</formula>
    </cfRule>
  </conditionalFormatting>
  <conditionalFormatting sqref="AD26">
    <cfRule type="cellIs" dxfId="18470" priority="643" operator="equal">
      <formula>"F"</formula>
    </cfRule>
  </conditionalFormatting>
  <conditionalFormatting sqref="W45:AD45">
    <cfRule type="expression" dxfId="18469" priority="631">
      <formula>$C$2="F"</formula>
    </cfRule>
  </conditionalFormatting>
  <conditionalFormatting sqref="W45:AD45">
    <cfRule type="expression" dxfId="18468" priority="632">
      <formula>$D45="Facturacion"</formula>
    </cfRule>
  </conditionalFormatting>
  <conditionalFormatting sqref="W45:AD45">
    <cfRule type="expression" dxfId="18467" priority="633">
      <formula>$D45="Specialist"</formula>
    </cfRule>
  </conditionalFormatting>
  <conditionalFormatting sqref="W45:AD45">
    <cfRule type="cellIs" dxfId="18466" priority="634" operator="equal">
      <formula>1</formula>
    </cfRule>
  </conditionalFormatting>
  <conditionalFormatting sqref="W45:AD45">
    <cfRule type="expression" dxfId="18465" priority="635">
      <formula>$D45="SSMM"</formula>
    </cfRule>
  </conditionalFormatting>
  <conditionalFormatting sqref="W45:AD45">
    <cfRule type="cellIs" dxfId="18464" priority="636" operator="equal">
      <formula>"F"</formula>
    </cfRule>
  </conditionalFormatting>
  <conditionalFormatting sqref="W64:AD64">
    <cfRule type="expression" dxfId="18463" priority="624">
      <formula>$C$2="F"</formula>
    </cfRule>
  </conditionalFormatting>
  <conditionalFormatting sqref="W64:AD64">
    <cfRule type="expression" dxfId="18462" priority="625">
      <formula>$D64="Facturacion"</formula>
    </cfRule>
  </conditionalFormatting>
  <conditionalFormatting sqref="W64:AD64">
    <cfRule type="expression" dxfId="18461" priority="626">
      <formula>$D64="Specialist"</formula>
    </cfRule>
  </conditionalFormatting>
  <conditionalFormatting sqref="W64:AD64">
    <cfRule type="cellIs" dxfId="18460" priority="627" operator="equal">
      <formula>1</formula>
    </cfRule>
  </conditionalFormatting>
  <conditionalFormatting sqref="W64:AD64">
    <cfRule type="expression" dxfId="18459" priority="628">
      <formula>$D64="SSMM"</formula>
    </cfRule>
  </conditionalFormatting>
  <conditionalFormatting sqref="W64:AD64">
    <cfRule type="cellIs" dxfId="18458" priority="629" operator="equal">
      <formula>"F"</formula>
    </cfRule>
  </conditionalFormatting>
  <conditionalFormatting sqref="W83:AD83">
    <cfRule type="expression" dxfId="18457" priority="617">
      <formula>$C$2="F"</formula>
    </cfRule>
  </conditionalFormatting>
  <conditionalFormatting sqref="W83:AD83">
    <cfRule type="expression" dxfId="18456" priority="618">
      <formula>$D83="Facturacion"</formula>
    </cfRule>
  </conditionalFormatting>
  <conditionalFormatting sqref="W83:AD83">
    <cfRule type="expression" dxfId="18455" priority="619">
      <formula>$D83="Specialist"</formula>
    </cfRule>
  </conditionalFormatting>
  <conditionalFormatting sqref="W83:AD83">
    <cfRule type="cellIs" dxfId="18454" priority="620" operator="equal">
      <formula>1</formula>
    </cfRule>
  </conditionalFormatting>
  <conditionalFormatting sqref="W83:AD83">
    <cfRule type="expression" dxfId="18453" priority="621">
      <formula>$D83="SSMM"</formula>
    </cfRule>
  </conditionalFormatting>
  <conditionalFormatting sqref="W83:AD83">
    <cfRule type="cellIs" dxfId="18452" priority="622" operator="equal">
      <formula>"F"</formula>
    </cfRule>
  </conditionalFormatting>
  <conditionalFormatting sqref="I105:AD105">
    <cfRule type="expression" dxfId="18451" priority="610">
      <formula>$C$2="F"</formula>
    </cfRule>
  </conditionalFormatting>
  <conditionalFormatting sqref="I105:AD105">
    <cfRule type="expression" dxfId="18450" priority="611">
      <formula>$D105="Facturacion"</formula>
    </cfRule>
  </conditionalFormatting>
  <conditionalFormatting sqref="I105:AD105">
    <cfRule type="expression" dxfId="18449" priority="612">
      <formula>$D105="Specialist"</formula>
    </cfRule>
  </conditionalFormatting>
  <conditionalFormatting sqref="I105:AD105">
    <cfRule type="cellIs" dxfId="18448" priority="613" operator="equal">
      <formula>1</formula>
    </cfRule>
  </conditionalFormatting>
  <conditionalFormatting sqref="I105:AD105">
    <cfRule type="expression" dxfId="18447" priority="614">
      <formula>$D105="SSMM"</formula>
    </cfRule>
  </conditionalFormatting>
  <conditionalFormatting sqref="I105:AD105">
    <cfRule type="cellIs" dxfId="18446" priority="615" operator="equal">
      <formula>"F"</formula>
    </cfRule>
  </conditionalFormatting>
  <conditionalFormatting sqref="I101:AD101">
    <cfRule type="expression" dxfId="18445" priority="313">
      <formula>$C$2="F"</formula>
    </cfRule>
  </conditionalFormatting>
  <conditionalFormatting sqref="I101:AD101">
    <cfRule type="expression" dxfId="18444" priority="314">
      <formula>$D101="Facturacion"</formula>
    </cfRule>
  </conditionalFormatting>
  <conditionalFormatting sqref="I101:AD101">
    <cfRule type="expression" dxfId="18443" priority="315">
      <formula>$D101="Specialist"</formula>
    </cfRule>
  </conditionalFormatting>
  <conditionalFormatting sqref="I101:AD101">
    <cfRule type="cellIs" dxfId="18442" priority="316" operator="equal">
      <formula>1</formula>
    </cfRule>
  </conditionalFormatting>
  <conditionalFormatting sqref="I101:AD101">
    <cfRule type="expression" dxfId="18441" priority="317">
      <formula>$D101="SSMM"</formula>
    </cfRule>
  </conditionalFormatting>
  <conditionalFormatting sqref="I101:AD101">
    <cfRule type="cellIs" dxfId="18440" priority="318" operator="equal">
      <formula>"F"</formula>
    </cfRule>
  </conditionalFormatting>
  <conditionalFormatting sqref="E17:H17">
    <cfRule type="expression" dxfId="18439" priority="304">
      <formula>$C$21="F"</formula>
    </cfRule>
  </conditionalFormatting>
  <conditionalFormatting sqref="E17:H19">
    <cfRule type="expression" dxfId="18438" priority="306">
      <formula>$C$2="F"</formula>
    </cfRule>
  </conditionalFormatting>
  <conditionalFormatting sqref="E17:H19">
    <cfRule type="expression" dxfId="18437" priority="307">
      <formula>$D17="Facturacion"</formula>
    </cfRule>
  </conditionalFormatting>
  <conditionalFormatting sqref="E17:H19">
    <cfRule type="expression" dxfId="18436" priority="308">
      <formula>$D17="Specialist"</formula>
    </cfRule>
  </conditionalFormatting>
  <conditionalFormatting sqref="E17:H19">
    <cfRule type="cellIs" dxfId="18435" priority="309" operator="equal">
      <formula>1</formula>
    </cfRule>
  </conditionalFormatting>
  <conditionalFormatting sqref="E17:H19">
    <cfRule type="expression" dxfId="18434" priority="310">
      <formula>$D17="SSMM"</formula>
    </cfRule>
  </conditionalFormatting>
  <conditionalFormatting sqref="E17:H19">
    <cfRule type="cellIs" dxfId="18433" priority="311" operator="equal">
      <formula>"F"</formula>
    </cfRule>
  </conditionalFormatting>
  <conditionalFormatting sqref="AA17:AB17">
    <cfRule type="expression" dxfId="18432" priority="296">
      <formula>$C$21="F"</formula>
    </cfRule>
  </conditionalFormatting>
  <conditionalFormatting sqref="AA17:AB17">
    <cfRule type="expression" dxfId="18431" priority="298">
      <formula>$C$2="F"</formula>
    </cfRule>
  </conditionalFormatting>
  <conditionalFormatting sqref="AA17:AB17">
    <cfRule type="expression" dxfId="18430" priority="299">
      <formula>$D17="Facturacion"</formula>
    </cfRule>
  </conditionalFormatting>
  <conditionalFormatting sqref="AA17:AB17">
    <cfRule type="expression" dxfId="18429" priority="300">
      <formula>$D17="Specialist"</formula>
    </cfRule>
  </conditionalFormatting>
  <conditionalFormatting sqref="AA17:AB17">
    <cfRule type="cellIs" dxfId="18428" priority="301" operator="equal">
      <formula>1</formula>
    </cfRule>
  </conditionalFormatting>
  <conditionalFormatting sqref="AA17:AB17">
    <cfRule type="expression" dxfId="18427" priority="302">
      <formula>$D17="SSMM"</formula>
    </cfRule>
  </conditionalFormatting>
  <conditionalFormatting sqref="AA17:AB17">
    <cfRule type="cellIs" dxfId="18426" priority="303" operator="equal">
      <formula>"F"</formula>
    </cfRule>
  </conditionalFormatting>
  <conditionalFormatting sqref="I17:W17">
    <cfRule type="expression" dxfId="18425" priority="286">
      <formula>$C$78="F"</formula>
    </cfRule>
  </conditionalFormatting>
  <conditionalFormatting sqref="I17:W17">
    <cfRule type="expression" dxfId="18424" priority="287">
      <formula>$C$59="F"</formula>
    </cfRule>
  </conditionalFormatting>
  <conditionalFormatting sqref="I17:W17">
    <cfRule type="expression" dxfId="18423" priority="288">
      <formula>$C$40="F"</formula>
    </cfRule>
  </conditionalFormatting>
  <conditionalFormatting sqref="I17:W17">
    <cfRule type="expression" dxfId="18422" priority="289">
      <formula>$C$21="F"</formula>
    </cfRule>
  </conditionalFormatting>
  <conditionalFormatting sqref="I17:Z17">
    <cfRule type="expression" dxfId="18421" priority="290">
      <formula>$C$2="F"</formula>
    </cfRule>
  </conditionalFormatting>
  <conditionalFormatting sqref="I17:Z17">
    <cfRule type="expression" dxfId="18420" priority="291">
      <formula>$D17="Facturacion"</formula>
    </cfRule>
  </conditionalFormatting>
  <conditionalFormatting sqref="I17:Z17">
    <cfRule type="expression" dxfId="18419" priority="292">
      <formula>$D17="Specialist"</formula>
    </cfRule>
  </conditionalFormatting>
  <conditionalFormatting sqref="I17:Z17">
    <cfRule type="cellIs" dxfId="18418" priority="293" operator="equal">
      <formula>1</formula>
    </cfRule>
  </conditionalFormatting>
  <conditionalFormatting sqref="I17:Z17">
    <cfRule type="expression" dxfId="18417" priority="294">
      <formula>$D17="SSMM"</formula>
    </cfRule>
  </conditionalFormatting>
  <conditionalFormatting sqref="I17:Z17">
    <cfRule type="cellIs" dxfId="18416" priority="295" operator="equal">
      <formula>"F"</formula>
    </cfRule>
  </conditionalFormatting>
  <conditionalFormatting sqref="AA18:AB18">
    <cfRule type="expression" dxfId="18415" priority="280">
      <formula>$C$2="F"</formula>
    </cfRule>
  </conditionalFormatting>
  <conditionalFormatting sqref="AA18:AB18">
    <cfRule type="expression" dxfId="18414" priority="281">
      <formula>$D18="Facturacion"</formula>
    </cfRule>
  </conditionalFormatting>
  <conditionalFormatting sqref="AA18:AB18">
    <cfRule type="expression" dxfId="18413" priority="282">
      <formula>$D18="Specialist"</formula>
    </cfRule>
  </conditionalFormatting>
  <conditionalFormatting sqref="AA18:AB18">
    <cfRule type="cellIs" dxfId="18412" priority="283" operator="equal">
      <formula>1</formula>
    </cfRule>
  </conditionalFormatting>
  <conditionalFormatting sqref="AA18:AB18">
    <cfRule type="expression" dxfId="18411" priority="284">
      <formula>$D18="SSMM"</formula>
    </cfRule>
  </conditionalFormatting>
  <conditionalFormatting sqref="AA18:AB18">
    <cfRule type="cellIs" dxfId="18410" priority="285" operator="equal">
      <formula>"F"</formula>
    </cfRule>
  </conditionalFormatting>
  <conditionalFormatting sqref="I18:W18">
    <cfRule type="expression" dxfId="18409" priority="270">
      <formula>$C$78="F"</formula>
    </cfRule>
  </conditionalFormatting>
  <conditionalFormatting sqref="I18:W18">
    <cfRule type="expression" dxfId="18408" priority="271">
      <formula>$C$59="F"</formula>
    </cfRule>
  </conditionalFormatting>
  <conditionalFormatting sqref="I18:W18">
    <cfRule type="expression" dxfId="18407" priority="272">
      <formula>$C$40="F"</formula>
    </cfRule>
  </conditionalFormatting>
  <conditionalFormatting sqref="I18:W18">
    <cfRule type="expression" dxfId="18406" priority="273">
      <formula>$C$21="F"</formula>
    </cfRule>
  </conditionalFormatting>
  <conditionalFormatting sqref="I18:Z18">
    <cfRule type="expression" dxfId="18405" priority="274">
      <formula>$C$2="F"</formula>
    </cfRule>
  </conditionalFormatting>
  <conditionalFormatting sqref="I18:Z18">
    <cfRule type="expression" dxfId="18404" priority="275">
      <formula>$D18="Facturacion"</formula>
    </cfRule>
  </conditionalFormatting>
  <conditionalFormatting sqref="I18:Z18">
    <cfRule type="expression" dxfId="18403" priority="276">
      <formula>$D18="Specialist"</formula>
    </cfRule>
  </conditionalFormatting>
  <conditionalFormatting sqref="I18:Z18">
    <cfRule type="cellIs" dxfId="18402" priority="277" operator="equal">
      <formula>1</formula>
    </cfRule>
  </conditionalFormatting>
  <conditionalFormatting sqref="I18:Z18">
    <cfRule type="expression" dxfId="18401" priority="278">
      <formula>$D18="SSMM"</formula>
    </cfRule>
  </conditionalFormatting>
  <conditionalFormatting sqref="I18:Z18">
    <cfRule type="cellIs" dxfId="18400" priority="279" operator="equal">
      <formula>"F"</formula>
    </cfRule>
  </conditionalFormatting>
  <conditionalFormatting sqref="AA19:AB19">
    <cfRule type="expression" dxfId="18399" priority="264">
      <formula>$C$2="F"</formula>
    </cfRule>
  </conditionalFormatting>
  <conditionalFormatting sqref="AA19:AB19">
    <cfRule type="expression" dxfId="18398" priority="265">
      <formula>$D19="Facturacion"</formula>
    </cfRule>
  </conditionalFormatting>
  <conditionalFormatting sqref="AA19:AB19">
    <cfRule type="expression" dxfId="18397" priority="266">
      <formula>$D19="Specialist"</formula>
    </cfRule>
  </conditionalFormatting>
  <conditionalFormatting sqref="AA19:AB19">
    <cfRule type="cellIs" dxfId="18396" priority="267" operator="equal">
      <formula>1</formula>
    </cfRule>
  </conditionalFormatting>
  <conditionalFormatting sqref="AA19:AB19">
    <cfRule type="expression" dxfId="18395" priority="268">
      <formula>$D19="SSMM"</formula>
    </cfRule>
  </conditionalFormatting>
  <conditionalFormatting sqref="AA19:AB19">
    <cfRule type="cellIs" dxfId="18394" priority="269" operator="equal">
      <formula>"F"</formula>
    </cfRule>
  </conditionalFormatting>
  <conditionalFormatting sqref="I19:W19">
    <cfRule type="expression" dxfId="18393" priority="254">
      <formula>$C$78="F"</formula>
    </cfRule>
  </conditionalFormatting>
  <conditionalFormatting sqref="I19:W19">
    <cfRule type="expression" dxfId="18392" priority="255">
      <formula>$C$59="F"</formula>
    </cfRule>
  </conditionalFormatting>
  <conditionalFormatting sqref="I19:W19">
    <cfRule type="expression" dxfId="18391" priority="256">
      <formula>$C$40="F"</formula>
    </cfRule>
  </conditionalFormatting>
  <conditionalFormatting sqref="I19:W19">
    <cfRule type="expression" dxfId="18390" priority="257">
      <formula>$C$21="F"</formula>
    </cfRule>
  </conditionalFormatting>
  <conditionalFormatting sqref="I19:Z19">
    <cfRule type="expression" dxfId="18389" priority="258">
      <formula>$C$2="F"</formula>
    </cfRule>
  </conditionalFormatting>
  <conditionalFormatting sqref="I19:Z19">
    <cfRule type="expression" dxfId="18388" priority="259">
      <formula>$D19="Facturacion"</formula>
    </cfRule>
  </conditionalFormatting>
  <conditionalFormatting sqref="I19:Z19">
    <cfRule type="expression" dxfId="18387" priority="260">
      <formula>$D19="Specialist"</formula>
    </cfRule>
  </conditionalFormatting>
  <conditionalFormatting sqref="I19:Z19">
    <cfRule type="cellIs" dxfId="18386" priority="261" operator="equal">
      <formula>1</formula>
    </cfRule>
  </conditionalFormatting>
  <conditionalFormatting sqref="I19:Z19">
    <cfRule type="expression" dxfId="18385" priority="262">
      <formula>$D19="SSMM"</formula>
    </cfRule>
  </conditionalFormatting>
  <conditionalFormatting sqref="I19:Z19">
    <cfRule type="cellIs" dxfId="18384" priority="263" operator="equal">
      <formula>"F"</formula>
    </cfRule>
  </conditionalFormatting>
  <conditionalFormatting sqref="E36:H36">
    <cfRule type="expression" dxfId="18383" priority="246">
      <formula>$C$21="F"</formula>
    </cfRule>
  </conditionalFormatting>
  <conditionalFormatting sqref="E36:H38">
    <cfRule type="expression" dxfId="18382" priority="248">
      <formula>$C$2="F"</formula>
    </cfRule>
  </conditionalFormatting>
  <conditionalFormatting sqref="E36:H38">
    <cfRule type="expression" dxfId="18381" priority="249">
      <formula>$D36="Facturacion"</formula>
    </cfRule>
  </conditionalFormatting>
  <conditionalFormatting sqref="E36:H38">
    <cfRule type="expression" dxfId="18380" priority="250">
      <formula>$D36="Specialist"</formula>
    </cfRule>
  </conditionalFormatting>
  <conditionalFormatting sqref="E36:H38">
    <cfRule type="cellIs" dxfId="18379" priority="251" operator="equal">
      <formula>1</formula>
    </cfRule>
  </conditionalFormatting>
  <conditionalFormatting sqref="E36:H38">
    <cfRule type="expression" dxfId="18378" priority="252">
      <formula>$D36="SSMM"</formula>
    </cfRule>
  </conditionalFormatting>
  <conditionalFormatting sqref="E36:H38">
    <cfRule type="cellIs" dxfId="18377" priority="253" operator="equal">
      <formula>"F"</formula>
    </cfRule>
  </conditionalFormatting>
  <conditionalFormatting sqref="AA36:AB36">
    <cfRule type="expression" dxfId="18376" priority="238">
      <formula>$C$21="F"</formula>
    </cfRule>
  </conditionalFormatting>
  <conditionalFormatting sqref="AA36:AB36">
    <cfRule type="expression" dxfId="18375" priority="240">
      <formula>$C$2="F"</formula>
    </cfRule>
  </conditionalFormatting>
  <conditionalFormatting sqref="AA36:AB36">
    <cfRule type="expression" dxfId="18374" priority="241">
      <formula>$D36="Facturacion"</formula>
    </cfRule>
  </conditionalFormatting>
  <conditionalFormatting sqref="AA36:AB36">
    <cfRule type="expression" dxfId="18373" priority="242">
      <formula>$D36="Specialist"</formula>
    </cfRule>
  </conditionalFormatting>
  <conditionalFormatting sqref="AA36:AB36">
    <cfRule type="cellIs" dxfId="18372" priority="243" operator="equal">
      <formula>1</formula>
    </cfRule>
  </conditionalFormatting>
  <conditionalFormatting sqref="AA36:AB36">
    <cfRule type="expression" dxfId="18371" priority="244">
      <formula>$D36="SSMM"</formula>
    </cfRule>
  </conditionalFormatting>
  <conditionalFormatting sqref="AA36:AB36">
    <cfRule type="cellIs" dxfId="18370" priority="245" operator="equal">
      <formula>"F"</formula>
    </cfRule>
  </conditionalFormatting>
  <conditionalFormatting sqref="I36:W36">
    <cfRule type="expression" dxfId="18369" priority="228">
      <formula>$C$78="F"</formula>
    </cfRule>
  </conditionalFormatting>
  <conditionalFormatting sqref="I36:W36">
    <cfRule type="expression" dxfId="18368" priority="229">
      <formula>$C$59="F"</formula>
    </cfRule>
  </conditionalFormatting>
  <conditionalFormatting sqref="I36:W36">
    <cfRule type="expression" dxfId="18367" priority="230">
      <formula>$C$40="F"</formula>
    </cfRule>
  </conditionalFormatting>
  <conditionalFormatting sqref="I36:W36">
    <cfRule type="expression" dxfId="18366" priority="231">
      <formula>$C$21="F"</formula>
    </cfRule>
  </conditionalFormatting>
  <conditionalFormatting sqref="I36:Z36">
    <cfRule type="expression" dxfId="18365" priority="232">
      <formula>$C$2="F"</formula>
    </cfRule>
  </conditionalFormatting>
  <conditionalFormatting sqref="I36:Z36">
    <cfRule type="expression" dxfId="18364" priority="233">
      <formula>$D36="Facturacion"</formula>
    </cfRule>
  </conditionalFormatting>
  <conditionalFormatting sqref="I36:Z36">
    <cfRule type="expression" dxfId="18363" priority="234">
      <formula>$D36="Specialist"</formula>
    </cfRule>
  </conditionalFormatting>
  <conditionalFormatting sqref="I36:Z36">
    <cfRule type="cellIs" dxfId="18362" priority="235" operator="equal">
      <formula>1</formula>
    </cfRule>
  </conditionalFormatting>
  <conditionalFormatting sqref="I36:Z36">
    <cfRule type="expression" dxfId="18361" priority="236">
      <formula>$D36="SSMM"</formula>
    </cfRule>
  </conditionalFormatting>
  <conditionalFormatting sqref="I36:Z36">
    <cfRule type="cellIs" dxfId="18360" priority="237" operator="equal">
      <formula>"F"</formula>
    </cfRule>
  </conditionalFormatting>
  <conditionalFormatting sqref="AA37:AB37">
    <cfRule type="expression" dxfId="18359" priority="222">
      <formula>$C$2="F"</formula>
    </cfRule>
  </conditionalFormatting>
  <conditionalFormatting sqref="AA37:AB37">
    <cfRule type="expression" dxfId="18358" priority="223">
      <formula>$D37="Facturacion"</formula>
    </cfRule>
  </conditionalFormatting>
  <conditionalFormatting sqref="AA37:AB37">
    <cfRule type="expression" dxfId="18357" priority="224">
      <formula>$D37="Specialist"</formula>
    </cfRule>
  </conditionalFormatting>
  <conditionalFormatting sqref="AA37:AB37">
    <cfRule type="cellIs" dxfId="18356" priority="225" operator="equal">
      <formula>1</formula>
    </cfRule>
  </conditionalFormatting>
  <conditionalFormatting sqref="AA37:AB37">
    <cfRule type="expression" dxfId="18355" priority="226">
      <formula>$D37="SSMM"</formula>
    </cfRule>
  </conditionalFormatting>
  <conditionalFormatting sqref="AA37:AB37">
    <cfRule type="cellIs" dxfId="18354" priority="227" operator="equal">
      <formula>"F"</formula>
    </cfRule>
  </conditionalFormatting>
  <conditionalFormatting sqref="I37:W37">
    <cfRule type="expression" dxfId="18353" priority="212">
      <formula>$C$78="F"</formula>
    </cfRule>
  </conditionalFormatting>
  <conditionalFormatting sqref="I37:W37">
    <cfRule type="expression" dxfId="18352" priority="213">
      <formula>$C$59="F"</formula>
    </cfRule>
  </conditionalFormatting>
  <conditionalFormatting sqref="I37:W37">
    <cfRule type="expression" dxfId="18351" priority="214">
      <formula>$C$40="F"</formula>
    </cfRule>
  </conditionalFormatting>
  <conditionalFormatting sqref="I37:W37">
    <cfRule type="expression" dxfId="18350" priority="215">
      <formula>$C$21="F"</formula>
    </cfRule>
  </conditionalFormatting>
  <conditionalFormatting sqref="I37:Z37">
    <cfRule type="expression" dxfId="18349" priority="216">
      <formula>$C$2="F"</formula>
    </cfRule>
  </conditionalFormatting>
  <conditionalFormatting sqref="I37:Z37">
    <cfRule type="expression" dxfId="18348" priority="217">
      <formula>$D37="Facturacion"</formula>
    </cfRule>
  </conditionalFormatting>
  <conditionalFormatting sqref="I37:Z37">
    <cfRule type="expression" dxfId="18347" priority="218">
      <formula>$D37="Specialist"</formula>
    </cfRule>
  </conditionalFormatting>
  <conditionalFormatting sqref="I37:Z37">
    <cfRule type="cellIs" dxfId="18346" priority="219" operator="equal">
      <formula>1</formula>
    </cfRule>
  </conditionalFormatting>
  <conditionalFormatting sqref="I37:Z37">
    <cfRule type="expression" dxfId="18345" priority="220">
      <formula>$D37="SSMM"</formula>
    </cfRule>
  </conditionalFormatting>
  <conditionalFormatting sqref="I37:Z37">
    <cfRule type="cellIs" dxfId="18344" priority="221" operator="equal">
      <formula>"F"</formula>
    </cfRule>
  </conditionalFormatting>
  <conditionalFormatting sqref="AA38:AB38">
    <cfRule type="expression" dxfId="18343" priority="206">
      <formula>$C$2="F"</formula>
    </cfRule>
  </conditionalFormatting>
  <conditionalFormatting sqref="AA38:AB38">
    <cfRule type="expression" dxfId="18342" priority="207">
      <formula>$D38="Facturacion"</formula>
    </cfRule>
  </conditionalFormatting>
  <conditionalFormatting sqref="AA38:AB38">
    <cfRule type="expression" dxfId="18341" priority="208">
      <formula>$D38="Specialist"</formula>
    </cfRule>
  </conditionalFormatting>
  <conditionalFormatting sqref="AA38:AB38">
    <cfRule type="cellIs" dxfId="18340" priority="209" operator="equal">
      <formula>1</formula>
    </cfRule>
  </conditionalFormatting>
  <conditionalFormatting sqref="AA38:AB38">
    <cfRule type="expression" dxfId="18339" priority="210">
      <formula>$D38="SSMM"</formula>
    </cfRule>
  </conditionalFormatting>
  <conditionalFormatting sqref="AA38:AB38">
    <cfRule type="cellIs" dxfId="18338" priority="211" operator="equal">
      <formula>"F"</formula>
    </cfRule>
  </conditionalFormatting>
  <conditionalFormatting sqref="I38:W38">
    <cfRule type="expression" dxfId="18337" priority="196">
      <formula>$C$78="F"</formula>
    </cfRule>
  </conditionalFormatting>
  <conditionalFormatting sqref="I38:W38">
    <cfRule type="expression" dxfId="18336" priority="197">
      <formula>$C$59="F"</formula>
    </cfRule>
  </conditionalFormatting>
  <conditionalFormatting sqref="I38:W38">
    <cfRule type="expression" dxfId="18335" priority="198">
      <formula>$C$40="F"</formula>
    </cfRule>
  </conditionalFormatting>
  <conditionalFormatting sqref="I38:W38">
    <cfRule type="expression" dxfId="18334" priority="199">
      <formula>$C$21="F"</formula>
    </cfRule>
  </conditionalFormatting>
  <conditionalFormatting sqref="I38:Z38">
    <cfRule type="expression" dxfId="18333" priority="200">
      <formula>$C$2="F"</formula>
    </cfRule>
  </conditionalFormatting>
  <conditionalFormatting sqref="I38:Z38">
    <cfRule type="expression" dxfId="18332" priority="201">
      <formula>$D38="Facturacion"</formula>
    </cfRule>
  </conditionalFormatting>
  <conditionalFormatting sqref="I38:Z38">
    <cfRule type="expression" dxfId="18331" priority="202">
      <formula>$D38="Specialist"</formula>
    </cfRule>
  </conditionalFormatting>
  <conditionalFormatting sqref="I38:Z38">
    <cfRule type="cellIs" dxfId="18330" priority="203" operator="equal">
      <formula>1</formula>
    </cfRule>
  </conditionalFormatting>
  <conditionalFormatting sqref="I38:Z38">
    <cfRule type="expression" dxfId="18329" priority="204">
      <formula>$D38="SSMM"</formula>
    </cfRule>
  </conditionalFormatting>
  <conditionalFormatting sqref="I38:Z38">
    <cfRule type="cellIs" dxfId="18328" priority="205" operator="equal">
      <formula>"F"</formula>
    </cfRule>
  </conditionalFormatting>
  <conditionalFormatting sqref="E55:H55">
    <cfRule type="expression" dxfId="18327" priority="188">
      <formula>$C$21="F"</formula>
    </cfRule>
  </conditionalFormatting>
  <conditionalFormatting sqref="E55:H57">
    <cfRule type="expression" dxfId="18326" priority="190">
      <formula>$C$2="F"</formula>
    </cfRule>
  </conditionalFormatting>
  <conditionalFormatting sqref="E55:H57">
    <cfRule type="expression" dxfId="18325" priority="191">
      <formula>$D55="Facturacion"</formula>
    </cfRule>
  </conditionalFormatting>
  <conditionalFormatting sqref="E55:H57">
    <cfRule type="expression" dxfId="18324" priority="192">
      <formula>$D55="Specialist"</formula>
    </cfRule>
  </conditionalFormatting>
  <conditionalFormatting sqref="E55:H57">
    <cfRule type="cellIs" dxfId="18323" priority="193" operator="equal">
      <formula>1</formula>
    </cfRule>
  </conditionalFormatting>
  <conditionalFormatting sqref="E55:H57">
    <cfRule type="expression" dxfId="18322" priority="194">
      <formula>$D55="SSMM"</formula>
    </cfRule>
  </conditionalFormatting>
  <conditionalFormatting sqref="E55:H57">
    <cfRule type="cellIs" dxfId="18321" priority="195" operator="equal">
      <formula>"F"</formula>
    </cfRule>
  </conditionalFormatting>
  <conditionalFormatting sqref="AA55:AB55">
    <cfRule type="expression" dxfId="18320" priority="180">
      <formula>$C$21="F"</formula>
    </cfRule>
  </conditionalFormatting>
  <conditionalFormatting sqref="AA55:AB55">
    <cfRule type="expression" dxfId="18319" priority="182">
      <formula>$C$2="F"</formula>
    </cfRule>
  </conditionalFormatting>
  <conditionalFormatting sqref="AA55:AB55">
    <cfRule type="expression" dxfId="18318" priority="183">
      <formula>$D55="Facturacion"</formula>
    </cfRule>
  </conditionalFormatting>
  <conditionalFormatting sqref="AA55:AB55">
    <cfRule type="expression" dxfId="18317" priority="184">
      <formula>$D55="Specialist"</formula>
    </cfRule>
  </conditionalFormatting>
  <conditionalFormatting sqref="AA55:AB55">
    <cfRule type="cellIs" dxfId="18316" priority="185" operator="equal">
      <formula>1</formula>
    </cfRule>
  </conditionalFormatting>
  <conditionalFormatting sqref="AA55:AB55">
    <cfRule type="expression" dxfId="18315" priority="186">
      <formula>$D55="SSMM"</formula>
    </cfRule>
  </conditionalFormatting>
  <conditionalFormatting sqref="AA55:AB55">
    <cfRule type="cellIs" dxfId="18314" priority="187" operator="equal">
      <formula>"F"</formula>
    </cfRule>
  </conditionalFormatting>
  <conditionalFormatting sqref="I55:W55">
    <cfRule type="expression" dxfId="18313" priority="170">
      <formula>$C$78="F"</formula>
    </cfRule>
  </conditionalFormatting>
  <conditionalFormatting sqref="I55:W55">
    <cfRule type="expression" dxfId="18312" priority="171">
      <formula>$C$59="F"</formula>
    </cfRule>
  </conditionalFormatting>
  <conditionalFormatting sqref="I55:W55">
    <cfRule type="expression" dxfId="18311" priority="172">
      <formula>$C$40="F"</formula>
    </cfRule>
  </conditionalFormatting>
  <conditionalFormatting sqref="I55:W55">
    <cfRule type="expression" dxfId="18310" priority="173">
      <formula>$C$21="F"</formula>
    </cfRule>
  </conditionalFormatting>
  <conditionalFormatting sqref="I55:Z55">
    <cfRule type="expression" dxfId="18309" priority="174">
      <formula>$C$2="F"</formula>
    </cfRule>
  </conditionalFormatting>
  <conditionalFormatting sqref="I55:Z55">
    <cfRule type="expression" dxfId="18308" priority="175">
      <formula>$D55="Facturacion"</formula>
    </cfRule>
  </conditionalFormatting>
  <conditionalFormatting sqref="I55:Z55">
    <cfRule type="expression" dxfId="18307" priority="176">
      <formula>$D55="Specialist"</formula>
    </cfRule>
  </conditionalFormatting>
  <conditionalFormatting sqref="I55:Z55">
    <cfRule type="cellIs" dxfId="18306" priority="177" operator="equal">
      <formula>1</formula>
    </cfRule>
  </conditionalFormatting>
  <conditionalFormatting sqref="I55:Z55">
    <cfRule type="expression" dxfId="18305" priority="178">
      <formula>$D55="SSMM"</formula>
    </cfRule>
  </conditionalFormatting>
  <conditionalFormatting sqref="I55:Z55">
    <cfRule type="cellIs" dxfId="18304" priority="179" operator="equal">
      <formula>"F"</formula>
    </cfRule>
  </conditionalFormatting>
  <conditionalFormatting sqref="AA56:AB56">
    <cfRule type="expression" dxfId="18303" priority="164">
      <formula>$C$2="F"</formula>
    </cfRule>
  </conditionalFormatting>
  <conditionalFormatting sqref="AA56:AB56">
    <cfRule type="expression" dxfId="18302" priority="165">
      <formula>$D56="Facturacion"</formula>
    </cfRule>
  </conditionalFormatting>
  <conditionalFormatting sqref="AA56:AB56">
    <cfRule type="expression" dxfId="18301" priority="166">
      <formula>$D56="Specialist"</formula>
    </cfRule>
  </conditionalFormatting>
  <conditionalFormatting sqref="AA56:AB56">
    <cfRule type="cellIs" dxfId="18300" priority="167" operator="equal">
      <formula>1</formula>
    </cfRule>
  </conditionalFormatting>
  <conditionalFormatting sqref="AA56:AB56">
    <cfRule type="expression" dxfId="18299" priority="168">
      <formula>$D56="SSMM"</formula>
    </cfRule>
  </conditionalFormatting>
  <conditionalFormatting sqref="AA56:AB56">
    <cfRule type="cellIs" dxfId="18298" priority="169" operator="equal">
      <formula>"F"</formula>
    </cfRule>
  </conditionalFormatting>
  <conditionalFormatting sqref="I56:W56">
    <cfRule type="expression" dxfId="18297" priority="154">
      <formula>$C$78="F"</formula>
    </cfRule>
  </conditionalFormatting>
  <conditionalFormatting sqref="I56:W56">
    <cfRule type="expression" dxfId="18296" priority="155">
      <formula>$C$59="F"</formula>
    </cfRule>
  </conditionalFormatting>
  <conditionalFormatting sqref="I56:W56">
    <cfRule type="expression" dxfId="18295" priority="156">
      <formula>$C$40="F"</formula>
    </cfRule>
  </conditionalFormatting>
  <conditionalFormatting sqref="I56:W56">
    <cfRule type="expression" dxfId="18294" priority="157">
      <formula>$C$21="F"</formula>
    </cfRule>
  </conditionalFormatting>
  <conditionalFormatting sqref="I56:Z56">
    <cfRule type="expression" dxfId="18293" priority="158">
      <formula>$C$2="F"</formula>
    </cfRule>
  </conditionalFormatting>
  <conditionalFormatting sqref="I56:Z56">
    <cfRule type="expression" dxfId="18292" priority="159">
      <formula>$D56="Facturacion"</formula>
    </cfRule>
  </conditionalFormatting>
  <conditionalFormatting sqref="I56:Z56">
    <cfRule type="expression" dxfId="18291" priority="160">
      <formula>$D56="Specialist"</formula>
    </cfRule>
  </conditionalFormatting>
  <conditionalFormatting sqref="I56:Z56">
    <cfRule type="cellIs" dxfId="18290" priority="161" operator="equal">
      <formula>1</formula>
    </cfRule>
  </conditionalFormatting>
  <conditionalFormatting sqref="I56:Z56">
    <cfRule type="expression" dxfId="18289" priority="162">
      <formula>$D56="SSMM"</formula>
    </cfRule>
  </conditionalFormatting>
  <conditionalFormatting sqref="I56:Z56">
    <cfRule type="cellIs" dxfId="18288" priority="163" operator="equal">
      <formula>"F"</formula>
    </cfRule>
  </conditionalFormatting>
  <conditionalFormatting sqref="AA57:AB57">
    <cfRule type="expression" dxfId="18287" priority="148">
      <formula>$C$2="F"</formula>
    </cfRule>
  </conditionalFormatting>
  <conditionalFormatting sqref="AA57:AB57">
    <cfRule type="expression" dxfId="18286" priority="149">
      <formula>$D57="Facturacion"</formula>
    </cfRule>
  </conditionalFormatting>
  <conditionalFormatting sqref="AA57:AB57">
    <cfRule type="expression" dxfId="18285" priority="150">
      <formula>$D57="Specialist"</formula>
    </cfRule>
  </conditionalFormatting>
  <conditionalFormatting sqref="AA57:AB57">
    <cfRule type="cellIs" dxfId="18284" priority="151" operator="equal">
      <formula>1</formula>
    </cfRule>
  </conditionalFormatting>
  <conditionalFormatting sqref="AA57:AB57">
    <cfRule type="expression" dxfId="18283" priority="152">
      <formula>$D57="SSMM"</formula>
    </cfRule>
  </conditionalFormatting>
  <conditionalFormatting sqref="AA57:AB57">
    <cfRule type="cellIs" dxfId="18282" priority="153" operator="equal">
      <formula>"F"</formula>
    </cfRule>
  </conditionalFormatting>
  <conditionalFormatting sqref="I57:W57">
    <cfRule type="expression" dxfId="18281" priority="138">
      <formula>$C$78="F"</formula>
    </cfRule>
  </conditionalFormatting>
  <conditionalFormatting sqref="I57:W57">
    <cfRule type="expression" dxfId="18280" priority="139">
      <formula>$C$59="F"</formula>
    </cfRule>
  </conditionalFormatting>
  <conditionalFormatting sqref="I57:W57">
    <cfRule type="expression" dxfId="18279" priority="140">
      <formula>$C$40="F"</formula>
    </cfRule>
  </conditionalFormatting>
  <conditionalFormatting sqref="I57:W57">
    <cfRule type="expression" dxfId="18278" priority="141">
      <formula>$C$21="F"</formula>
    </cfRule>
  </conditionalFormatting>
  <conditionalFormatting sqref="I57:Z57">
    <cfRule type="expression" dxfId="18277" priority="142">
      <formula>$C$2="F"</formula>
    </cfRule>
  </conditionalFormatting>
  <conditionalFormatting sqref="I57:Z57">
    <cfRule type="expression" dxfId="18276" priority="143">
      <formula>$D57="Facturacion"</formula>
    </cfRule>
  </conditionalFormatting>
  <conditionalFormatting sqref="I57:Z57">
    <cfRule type="expression" dxfId="18275" priority="144">
      <formula>$D57="Specialist"</formula>
    </cfRule>
  </conditionalFormatting>
  <conditionalFormatting sqref="I57:Z57">
    <cfRule type="cellIs" dxfId="18274" priority="145" operator="equal">
      <formula>1</formula>
    </cfRule>
  </conditionalFormatting>
  <conditionalFormatting sqref="I57:Z57">
    <cfRule type="expression" dxfId="18273" priority="146">
      <formula>$D57="SSMM"</formula>
    </cfRule>
  </conditionalFormatting>
  <conditionalFormatting sqref="I57:Z57">
    <cfRule type="cellIs" dxfId="18272" priority="147" operator="equal">
      <formula>"F"</formula>
    </cfRule>
  </conditionalFormatting>
  <conditionalFormatting sqref="E74:H74">
    <cfRule type="expression" dxfId="18271" priority="130">
      <formula>$C$21="F"</formula>
    </cfRule>
  </conditionalFormatting>
  <conditionalFormatting sqref="E74:H76">
    <cfRule type="expression" dxfId="18270" priority="132">
      <formula>$C$2="F"</formula>
    </cfRule>
  </conditionalFormatting>
  <conditionalFormatting sqref="E74:H76">
    <cfRule type="expression" dxfId="18269" priority="133">
      <formula>$D74="Facturacion"</formula>
    </cfRule>
  </conditionalFormatting>
  <conditionalFormatting sqref="E74:H76">
    <cfRule type="expression" dxfId="18268" priority="134">
      <formula>$D74="Specialist"</formula>
    </cfRule>
  </conditionalFormatting>
  <conditionalFormatting sqref="E74:H76">
    <cfRule type="cellIs" dxfId="18267" priority="135" operator="equal">
      <formula>1</formula>
    </cfRule>
  </conditionalFormatting>
  <conditionalFormatting sqref="E74:H76">
    <cfRule type="expression" dxfId="18266" priority="136">
      <formula>$D74="SSMM"</formula>
    </cfRule>
  </conditionalFormatting>
  <conditionalFormatting sqref="E74:H76">
    <cfRule type="cellIs" dxfId="18265" priority="137" operator="equal">
      <formula>"F"</formula>
    </cfRule>
  </conditionalFormatting>
  <conditionalFormatting sqref="AA74:AB74">
    <cfRule type="expression" dxfId="18264" priority="122">
      <formula>$C$21="F"</formula>
    </cfRule>
  </conditionalFormatting>
  <conditionalFormatting sqref="AA74:AB74">
    <cfRule type="expression" dxfId="18263" priority="124">
      <formula>$C$2="F"</formula>
    </cfRule>
  </conditionalFormatting>
  <conditionalFormatting sqref="AA74:AB74">
    <cfRule type="expression" dxfId="18262" priority="125">
      <formula>$D74="Facturacion"</formula>
    </cfRule>
  </conditionalFormatting>
  <conditionalFormatting sqref="AA74:AB74">
    <cfRule type="expression" dxfId="18261" priority="126">
      <formula>$D74="Specialist"</formula>
    </cfRule>
  </conditionalFormatting>
  <conditionalFormatting sqref="AA74:AB74">
    <cfRule type="cellIs" dxfId="18260" priority="127" operator="equal">
      <formula>1</formula>
    </cfRule>
  </conditionalFormatting>
  <conditionalFormatting sqref="AA74:AB74">
    <cfRule type="expression" dxfId="18259" priority="128">
      <formula>$D74="SSMM"</formula>
    </cfRule>
  </conditionalFormatting>
  <conditionalFormatting sqref="AA74:AB74">
    <cfRule type="cellIs" dxfId="18258" priority="129" operator="equal">
      <formula>"F"</formula>
    </cfRule>
  </conditionalFormatting>
  <conditionalFormatting sqref="I74:W74">
    <cfRule type="expression" dxfId="18257" priority="112">
      <formula>$C$78="F"</formula>
    </cfRule>
  </conditionalFormatting>
  <conditionalFormatting sqref="I74:W74">
    <cfRule type="expression" dxfId="18256" priority="113">
      <formula>$C$59="F"</formula>
    </cfRule>
  </conditionalFormatting>
  <conditionalFormatting sqref="I74:W74">
    <cfRule type="expression" dxfId="18255" priority="114">
      <formula>$C$40="F"</formula>
    </cfRule>
  </conditionalFormatting>
  <conditionalFormatting sqref="I74:W74">
    <cfRule type="expression" dxfId="18254" priority="115">
      <formula>$C$21="F"</formula>
    </cfRule>
  </conditionalFormatting>
  <conditionalFormatting sqref="I74:Z74">
    <cfRule type="expression" dxfId="18253" priority="116">
      <formula>$C$2="F"</formula>
    </cfRule>
  </conditionalFormatting>
  <conditionalFormatting sqref="I74:Z74">
    <cfRule type="expression" dxfId="18252" priority="117">
      <formula>$D74="Facturacion"</formula>
    </cfRule>
  </conditionalFormatting>
  <conditionalFormatting sqref="I74:Z74">
    <cfRule type="expression" dxfId="18251" priority="118">
      <formula>$D74="Specialist"</formula>
    </cfRule>
  </conditionalFormatting>
  <conditionalFormatting sqref="I74:Z74">
    <cfRule type="cellIs" dxfId="18250" priority="119" operator="equal">
      <formula>1</formula>
    </cfRule>
  </conditionalFormatting>
  <conditionalFormatting sqref="I74:Z74">
    <cfRule type="expression" dxfId="18249" priority="120">
      <formula>$D74="SSMM"</formula>
    </cfRule>
  </conditionalFormatting>
  <conditionalFormatting sqref="I74:Z74">
    <cfRule type="cellIs" dxfId="18248" priority="121" operator="equal">
      <formula>"F"</formula>
    </cfRule>
  </conditionalFormatting>
  <conditionalFormatting sqref="AA75:AB75">
    <cfRule type="expression" dxfId="18247" priority="106">
      <formula>$C$2="F"</formula>
    </cfRule>
  </conditionalFormatting>
  <conditionalFormatting sqref="AA75:AB75">
    <cfRule type="expression" dxfId="18246" priority="107">
      <formula>$D75="Facturacion"</formula>
    </cfRule>
  </conditionalFormatting>
  <conditionalFormatting sqref="AA75:AB75">
    <cfRule type="expression" dxfId="18245" priority="108">
      <formula>$D75="Specialist"</formula>
    </cfRule>
  </conditionalFormatting>
  <conditionalFormatting sqref="AA75:AB75">
    <cfRule type="cellIs" dxfId="18244" priority="109" operator="equal">
      <formula>1</formula>
    </cfRule>
  </conditionalFormatting>
  <conditionalFormatting sqref="AA75:AB75">
    <cfRule type="expression" dxfId="18243" priority="110">
      <formula>$D75="SSMM"</formula>
    </cfRule>
  </conditionalFormatting>
  <conditionalFormatting sqref="AA75:AB75">
    <cfRule type="cellIs" dxfId="18242" priority="111" operator="equal">
      <formula>"F"</formula>
    </cfRule>
  </conditionalFormatting>
  <conditionalFormatting sqref="I75:W75">
    <cfRule type="expression" dxfId="18241" priority="96">
      <formula>$C$78="F"</formula>
    </cfRule>
  </conditionalFormatting>
  <conditionalFormatting sqref="I75:W75">
    <cfRule type="expression" dxfId="18240" priority="97">
      <formula>$C$59="F"</formula>
    </cfRule>
  </conditionalFormatting>
  <conditionalFormatting sqref="I75:W75">
    <cfRule type="expression" dxfId="18239" priority="98">
      <formula>$C$40="F"</formula>
    </cfRule>
  </conditionalFormatting>
  <conditionalFormatting sqref="I75:W75">
    <cfRule type="expression" dxfId="18238" priority="99">
      <formula>$C$21="F"</formula>
    </cfRule>
  </conditionalFormatting>
  <conditionalFormatting sqref="I75:Z75">
    <cfRule type="expression" dxfId="18237" priority="100">
      <formula>$C$2="F"</formula>
    </cfRule>
  </conditionalFormatting>
  <conditionalFormatting sqref="I75:Z75">
    <cfRule type="expression" dxfId="18236" priority="101">
      <formula>$D75="Facturacion"</formula>
    </cfRule>
  </conditionalFormatting>
  <conditionalFormatting sqref="I75:Z75">
    <cfRule type="expression" dxfId="18235" priority="102">
      <formula>$D75="Specialist"</formula>
    </cfRule>
  </conditionalFormatting>
  <conditionalFormatting sqref="I75:Z75">
    <cfRule type="cellIs" dxfId="18234" priority="103" operator="equal">
      <formula>1</formula>
    </cfRule>
  </conditionalFormatting>
  <conditionalFormatting sqref="I75:Z75">
    <cfRule type="expression" dxfId="18233" priority="104">
      <formula>$D75="SSMM"</formula>
    </cfRule>
  </conditionalFormatting>
  <conditionalFormatting sqref="I75:Z75">
    <cfRule type="cellIs" dxfId="18232" priority="105" operator="equal">
      <formula>"F"</formula>
    </cfRule>
  </conditionalFormatting>
  <conditionalFormatting sqref="AA76:AB76">
    <cfRule type="expression" dxfId="18231" priority="90">
      <formula>$C$2="F"</formula>
    </cfRule>
  </conditionalFormatting>
  <conditionalFormatting sqref="AA76:AB76">
    <cfRule type="expression" dxfId="18230" priority="91">
      <formula>$D76="Facturacion"</formula>
    </cfRule>
  </conditionalFormatting>
  <conditionalFormatting sqref="AA76:AB76">
    <cfRule type="expression" dxfId="18229" priority="92">
      <formula>$D76="Specialist"</formula>
    </cfRule>
  </conditionalFormatting>
  <conditionalFormatting sqref="AA76:AB76">
    <cfRule type="cellIs" dxfId="18228" priority="93" operator="equal">
      <formula>1</formula>
    </cfRule>
  </conditionalFormatting>
  <conditionalFormatting sqref="AA76:AB76">
    <cfRule type="expression" dxfId="18227" priority="94">
      <formula>$D76="SSMM"</formula>
    </cfRule>
  </conditionalFormatting>
  <conditionalFormatting sqref="AA76:AB76">
    <cfRule type="cellIs" dxfId="18226" priority="95" operator="equal">
      <formula>"F"</formula>
    </cfRule>
  </conditionalFormatting>
  <conditionalFormatting sqref="I76:W76">
    <cfRule type="expression" dxfId="18225" priority="80">
      <formula>$C$78="F"</formula>
    </cfRule>
  </conditionalFormatting>
  <conditionalFormatting sqref="I76:W76">
    <cfRule type="expression" dxfId="18224" priority="81">
      <formula>$C$59="F"</formula>
    </cfRule>
  </conditionalFormatting>
  <conditionalFormatting sqref="I76:W76">
    <cfRule type="expression" dxfId="18223" priority="82">
      <formula>$C$40="F"</formula>
    </cfRule>
  </conditionalFormatting>
  <conditionalFormatting sqref="I76:W76">
    <cfRule type="expression" dxfId="18222" priority="83">
      <formula>$C$21="F"</formula>
    </cfRule>
  </conditionalFormatting>
  <conditionalFormatting sqref="I76:Z76">
    <cfRule type="expression" dxfId="18221" priority="84">
      <formula>$C$2="F"</formula>
    </cfRule>
  </conditionalFormatting>
  <conditionalFormatting sqref="I76:Z76">
    <cfRule type="expression" dxfId="18220" priority="85">
      <formula>$D76="Facturacion"</formula>
    </cfRule>
  </conditionalFormatting>
  <conditionalFormatting sqref="I76:Z76">
    <cfRule type="expression" dxfId="18219" priority="86">
      <formula>$D76="Specialist"</formula>
    </cfRule>
  </conditionalFormatting>
  <conditionalFormatting sqref="I76:Z76">
    <cfRule type="cellIs" dxfId="18218" priority="87" operator="equal">
      <formula>1</formula>
    </cfRule>
  </conditionalFormatting>
  <conditionalFormatting sqref="I76:Z76">
    <cfRule type="expression" dxfId="18217" priority="88">
      <formula>$D76="SSMM"</formula>
    </cfRule>
  </conditionalFormatting>
  <conditionalFormatting sqref="I76:Z76">
    <cfRule type="cellIs" dxfId="18216" priority="89" operator="equal">
      <formula>"F"</formula>
    </cfRule>
  </conditionalFormatting>
  <conditionalFormatting sqref="E93:H93">
    <cfRule type="expression" dxfId="18215" priority="72">
      <formula>$C$21="F"</formula>
    </cfRule>
  </conditionalFormatting>
  <conditionalFormatting sqref="E93:H95">
    <cfRule type="expression" dxfId="18214" priority="74">
      <formula>$C$2="F"</formula>
    </cfRule>
  </conditionalFormatting>
  <conditionalFormatting sqref="E93:H95">
    <cfRule type="expression" dxfId="18213" priority="75">
      <formula>$D93="Facturacion"</formula>
    </cfRule>
  </conditionalFormatting>
  <conditionalFormatting sqref="E93:H95">
    <cfRule type="expression" dxfId="18212" priority="76">
      <formula>$D93="Specialist"</formula>
    </cfRule>
  </conditionalFormatting>
  <conditionalFormatting sqref="E93:H95">
    <cfRule type="cellIs" dxfId="18211" priority="77" operator="equal">
      <formula>1</formula>
    </cfRule>
  </conditionalFormatting>
  <conditionalFormatting sqref="E93:H95">
    <cfRule type="expression" dxfId="18210" priority="78">
      <formula>$D93="SSMM"</formula>
    </cfRule>
  </conditionalFormatting>
  <conditionalFormatting sqref="E93:H95">
    <cfRule type="cellIs" dxfId="18209" priority="79" operator="equal">
      <formula>"F"</formula>
    </cfRule>
  </conditionalFormatting>
  <conditionalFormatting sqref="AA93:AB93">
    <cfRule type="expression" dxfId="18208" priority="64">
      <formula>$C$21="F"</formula>
    </cfRule>
  </conditionalFormatting>
  <conditionalFormatting sqref="AA93:AB93">
    <cfRule type="expression" dxfId="18207" priority="66">
      <formula>$C$2="F"</formula>
    </cfRule>
  </conditionalFormatting>
  <conditionalFormatting sqref="AA93:AB93">
    <cfRule type="expression" dxfId="18206" priority="67">
      <formula>$D93="Facturacion"</formula>
    </cfRule>
  </conditionalFormatting>
  <conditionalFormatting sqref="AA93:AB93">
    <cfRule type="expression" dxfId="18205" priority="68">
      <formula>$D93="Specialist"</formula>
    </cfRule>
  </conditionalFormatting>
  <conditionalFormatting sqref="AA93:AB93">
    <cfRule type="cellIs" dxfId="18204" priority="69" operator="equal">
      <formula>1</formula>
    </cfRule>
  </conditionalFormatting>
  <conditionalFormatting sqref="AA93:AB93">
    <cfRule type="expression" dxfId="18203" priority="70">
      <formula>$D93="SSMM"</formula>
    </cfRule>
  </conditionalFormatting>
  <conditionalFormatting sqref="AA93:AB93">
    <cfRule type="cellIs" dxfId="18202" priority="71" operator="equal">
      <formula>"F"</formula>
    </cfRule>
  </conditionalFormatting>
  <conditionalFormatting sqref="I93:W93">
    <cfRule type="expression" dxfId="18201" priority="54">
      <formula>$C$78="F"</formula>
    </cfRule>
  </conditionalFormatting>
  <conditionalFormatting sqref="I93:W93">
    <cfRule type="expression" dxfId="18200" priority="55">
      <formula>$C$59="F"</formula>
    </cfRule>
  </conditionalFormatting>
  <conditionalFormatting sqref="I93:W93">
    <cfRule type="expression" dxfId="18199" priority="56">
      <formula>$C$40="F"</formula>
    </cfRule>
  </conditionalFormatting>
  <conditionalFormatting sqref="I93:W93">
    <cfRule type="expression" dxfId="18198" priority="57">
      <formula>$C$21="F"</formula>
    </cfRule>
  </conditionalFormatting>
  <conditionalFormatting sqref="I93:Z93">
    <cfRule type="expression" dxfId="18197" priority="58">
      <formula>$C$2="F"</formula>
    </cfRule>
  </conditionalFormatting>
  <conditionalFormatting sqref="I93:Z93">
    <cfRule type="expression" dxfId="18196" priority="59">
      <formula>$D93="Facturacion"</formula>
    </cfRule>
  </conditionalFormatting>
  <conditionalFormatting sqref="I93:Z93">
    <cfRule type="expression" dxfId="18195" priority="60">
      <formula>$D93="Specialist"</formula>
    </cfRule>
  </conditionalFormatting>
  <conditionalFormatting sqref="I93:Z93">
    <cfRule type="cellIs" dxfId="18194" priority="61" operator="equal">
      <formula>1</formula>
    </cfRule>
  </conditionalFormatting>
  <conditionalFormatting sqref="I93:Z93">
    <cfRule type="expression" dxfId="18193" priority="62">
      <formula>$D93="SSMM"</formula>
    </cfRule>
  </conditionalFormatting>
  <conditionalFormatting sqref="I93:Z93">
    <cfRule type="cellIs" dxfId="18192" priority="63" operator="equal">
      <formula>"F"</formula>
    </cfRule>
  </conditionalFormatting>
  <conditionalFormatting sqref="AA94:AB94">
    <cfRule type="expression" dxfId="18191" priority="48">
      <formula>$C$2="F"</formula>
    </cfRule>
  </conditionalFormatting>
  <conditionalFormatting sqref="AA94:AB94">
    <cfRule type="expression" dxfId="18190" priority="49">
      <formula>$D94="Facturacion"</formula>
    </cfRule>
  </conditionalFormatting>
  <conditionalFormatting sqref="AA94:AB94">
    <cfRule type="expression" dxfId="18189" priority="50">
      <formula>$D94="Specialist"</formula>
    </cfRule>
  </conditionalFormatting>
  <conditionalFormatting sqref="AA94:AB94">
    <cfRule type="cellIs" dxfId="18188" priority="51" operator="equal">
      <formula>1</formula>
    </cfRule>
  </conditionalFormatting>
  <conditionalFormatting sqref="AA94:AB94">
    <cfRule type="expression" dxfId="18187" priority="52">
      <formula>$D94="SSMM"</formula>
    </cfRule>
  </conditionalFormatting>
  <conditionalFormatting sqref="AA94:AB94">
    <cfRule type="cellIs" dxfId="18186" priority="53" operator="equal">
      <formula>"F"</formula>
    </cfRule>
  </conditionalFormatting>
  <conditionalFormatting sqref="I94:W94">
    <cfRule type="expression" dxfId="18185" priority="38">
      <formula>$C$78="F"</formula>
    </cfRule>
  </conditionalFormatting>
  <conditionalFormatting sqref="I94:W94">
    <cfRule type="expression" dxfId="18184" priority="39">
      <formula>$C$59="F"</formula>
    </cfRule>
  </conditionalFormatting>
  <conditionalFormatting sqref="I94:W94">
    <cfRule type="expression" dxfId="18183" priority="40">
      <formula>$C$40="F"</formula>
    </cfRule>
  </conditionalFormatting>
  <conditionalFormatting sqref="I94:W94">
    <cfRule type="expression" dxfId="18182" priority="41">
      <formula>$C$21="F"</formula>
    </cfRule>
  </conditionalFormatting>
  <conditionalFormatting sqref="I94:Z94">
    <cfRule type="expression" dxfId="18181" priority="42">
      <formula>$C$2="F"</formula>
    </cfRule>
  </conditionalFormatting>
  <conditionalFormatting sqref="I94:Z94">
    <cfRule type="expression" dxfId="18180" priority="43">
      <formula>$D94="Facturacion"</formula>
    </cfRule>
  </conditionalFormatting>
  <conditionalFormatting sqref="I94:Z94">
    <cfRule type="expression" dxfId="18179" priority="44">
      <formula>$D94="Specialist"</formula>
    </cfRule>
  </conditionalFormatting>
  <conditionalFormatting sqref="I94:Z94">
    <cfRule type="cellIs" dxfId="18178" priority="45" operator="equal">
      <formula>1</formula>
    </cfRule>
  </conditionalFormatting>
  <conditionalFormatting sqref="I94:Z94">
    <cfRule type="expression" dxfId="18177" priority="46">
      <formula>$D94="SSMM"</formula>
    </cfRule>
  </conditionalFormatting>
  <conditionalFormatting sqref="I94:Z94">
    <cfRule type="cellIs" dxfId="18176" priority="47" operator="equal">
      <formula>"F"</formula>
    </cfRule>
  </conditionalFormatting>
  <conditionalFormatting sqref="AA95:AB95">
    <cfRule type="expression" dxfId="18175" priority="32">
      <formula>$C$2="F"</formula>
    </cfRule>
  </conditionalFormatting>
  <conditionalFormatting sqref="AA95:AB95">
    <cfRule type="expression" dxfId="18174" priority="33">
      <formula>$D95="Facturacion"</formula>
    </cfRule>
  </conditionalFormatting>
  <conditionalFormatting sqref="AA95:AB95">
    <cfRule type="expression" dxfId="18173" priority="34">
      <formula>$D95="Specialist"</formula>
    </cfRule>
  </conditionalFormatting>
  <conditionalFormatting sqref="AA95:AB95">
    <cfRule type="cellIs" dxfId="18172" priority="35" operator="equal">
      <formula>1</formula>
    </cfRule>
  </conditionalFormatting>
  <conditionalFormatting sqref="AA95:AB95">
    <cfRule type="expression" dxfId="18171" priority="36">
      <formula>$D95="SSMM"</formula>
    </cfRule>
  </conditionalFormatting>
  <conditionalFormatting sqref="AA95:AB95">
    <cfRule type="cellIs" dxfId="18170" priority="37" operator="equal">
      <formula>"F"</formula>
    </cfRule>
  </conditionalFormatting>
  <conditionalFormatting sqref="I95:W95">
    <cfRule type="expression" dxfId="18169" priority="22">
      <formula>$C$78="F"</formula>
    </cfRule>
  </conditionalFormatting>
  <conditionalFormatting sqref="I95:W95">
    <cfRule type="expression" dxfId="18168" priority="23">
      <formula>$C$59="F"</formula>
    </cfRule>
  </conditionalFormatting>
  <conditionalFormatting sqref="I95:W95">
    <cfRule type="expression" dxfId="18167" priority="24">
      <formula>$C$40="F"</formula>
    </cfRule>
  </conditionalFormatting>
  <conditionalFormatting sqref="I95:W95">
    <cfRule type="expression" dxfId="18166" priority="25">
      <formula>$C$21="F"</formula>
    </cfRule>
  </conditionalFormatting>
  <conditionalFormatting sqref="I95:Z95">
    <cfRule type="expression" dxfId="18165" priority="26">
      <formula>$C$2="F"</formula>
    </cfRule>
  </conditionalFormatting>
  <conditionalFormatting sqref="I95:Z95">
    <cfRule type="expression" dxfId="18164" priority="27">
      <formula>$D95="Facturacion"</formula>
    </cfRule>
  </conditionalFormatting>
  <conditionalFormatting sqref="I95:Z95">
    <cfRule type="expression" dxfId="18163" priority="28">
      <formula>$D95="Specialist"</formula>
    </cfRule>
  </conditionalFormatting>
  <conditionalFormatting sqref="I95:Z95">
    <cfRule type="cellIs" dxfId="18162" priority="29" operator="equal">
      <formula>1</formula>
    </cfRule>
  </conditionalFormatting>
  <conditionalFormatting sqref="I95:Z95">
    <cfRule type="expression" dxfId="18161" priority="30">
      <formula>$D95="SSMM"</formula>
    </cfRule>
  </conditionalFormatting>
  <conditionalFormatting sqref="I95:Z95">
    <cfRule type="cellIs" dxfId="18160" priority="31" operator="equal">
      <formula>"F"</formula>
    </cfRule>
  </conditionalFormatting>
  <conditionalFormatting sqref="I85:AD85">
    <cfRule type="expression" dxfId="18159" priority="16">
      <formula>$C$2="F"</formula>
    </cfRule>
  </conditionalFormatting>
  <conditionalFormatting sqref="I85:AD85">
    <cfRule type="expression" dxfId="18158" priority="17">
      <formula>$D85="Facturacion"</formula>
    </cfRule>
  </conditionalFormatting>
  <conditionalFormatting sqref="I85:AD85">
    <cfRule type="expression" dxfId="18157" priority="18">
      <formula>$D85="Specialist"</formula>
    </cfRule>
  </conditionalFormatting>
  <conditionalFormatting sqref="I85:AD85">
    <cfRule type="cellIs" dxfId="18156" priority="19" operator="equal">
      <formula>1</formula>
    </cfRule>
  </conditionalFormatting>
  <conditionalFormatting sqref="I85:AD85">
    <cfRule type="expression" dxfId="18155" priority="20">
      <formula>$D85="SSMM"</formula>
    </cfRule>
  </conditionalFormatting>
  <conditionalFormatting sqref="I85:AD85">
    <cfRule type="cellIs" dxfId="18154" priority="21" operator="equal">
      <formula>"F"</formula>
    </cfRule>
  </conditionalFormatting>
  <conditionalFormatting sqref="I7:AD7">
    <cfRule type="expression" dxfId="18153" priority="9">
      <formula>$C$2="F"</formula>
    </cfRule>
  </conditionalFormatting>
  <conditionalFormatting sqref="I7:AD7">
    <cfRule type="expression" dxfId="18152" priority="10">
      <formula>$D7="Facturacion"</formula>
    </cfRule>
  </conditionalFormatting>
  <conditionalFormatting sqref="I7:AD7">
    <cfRule type="expression" dxfId="18151" priority="11">
      <formula>$D7="Specialist"</formula>
    </cfRule>
  </conditionalFormatting>
  <conditionalFormatting sqref="I7:AD7">
    <cfRule type="cellIs" dxfId="18150" priority="12" operator="equal">
      <formula>1</formula>
    </cfRule>
  </conditionalFormatting>
  <conditionalFormatting sqref="I7:AD7">
    <cfRule type="expression" dxfId="18149" priority="13">
      <formula>$D7="SSMM"</formula>
    </cfRule>
  </conditionalFormatting>
  <conditionalFormatting sqref="I7:AD7">
    <cfRule type="cellIs" dxfId="18148" priority="14" operator="equal">
      <formula>"F"</formula>
    </cfRule>
  </conditionalFormatting>
  <conditionalFormatting sqref="I26:AC26">
    <cfRule type="expression" dxfId="18147" priority="2">
      <formula>$C$2="F"</formula>
    </cfRule>
  </conditionalFormatting>
  <conditionalFormatting sqref="I26:AC26">
    <cfRule type="expression" dxfId="18146" priority="3">
      <formula>$D26="Facturacion"</formula>
    </cfRule>
  </conditionalFormatting>
  <conditionalFormatting sqref="I26:AC26">
    <cfRule type="expression" dxfId="18145" priority="4">
      <formula>$D26="Specialist"</formula>
    </cfRule>
  </conditionalFormatting>
  <conditionalFormatting sqref="I26:AC26">
    <cfRule type="cellIs" dxfId="18144" priority="5" operator="equal">
      <formula>1</formula>
    </cfRule>
  </conditionalFormatting>
  <conditionalFormatting sqref="I26:AC26">
    <cfRule type="expression" dxfId="18143" priority="6">
      <formula>$D26="SSMM"</formula>
    </cfRule>
  </conditionalFormatting>
  <conditionalFormatting sqref="I26:AC26">
    <cfRule type="cellIs" dxfId="18142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98" id="{19CE4918-4C29-4DD6-B909-8D13EEA1C98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AC17:AG19</xm:sqref>
        </x14:conditionalFormatting>
        <x14:conditionalFormatting xmlns:xm="http://schemas.microsoft.com/office/excel/2006/main">
          <x14:cfRule type="expression" priority="787" id="{530AFF33-A3D0-4F7E-B102-8B081B68455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E4:AG6 E8:AG12 E7:H7 AE7:AG7</xm:sqref>
        </x14:conditionalFormatting>
        <x14:conditionalFormatting xmlns:xm="http://schemas.microsoft.com/office/excel/2006/main">
          <x14:cfRule type="expression" priority="780" id="{52CBA2E1-4729-4409-8D08-4225D28C6F1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769" id="{FBAA1830-C5D2-4AEE-A651-E5485EAA697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E23:AG23 E24:G24 U24:AG24 E26:H26 AE26:AG26 E25:AG25 E27:AG31</xm:sqref>
        </x14:conditionalFormatting>
        <x14:conditionalFormatting xmlns:xm="http://schemas.microsoft.com/office/excel/2006/main">
          <x14:cfRule type="expression" priority="762" id="{BB772146-B01E-4E81-AADB-B7004CDEE6B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751" id="{911B5A03-05F1-4532-BE06-79F00F75E36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E42:AG42 E43:G43 U43:AG43 E45:V45 AE45:AG45 E44:AG44 E46:AG50</xm:sqref>
        </x14:conditionalFormatting>
        <x14:conditionalFormatting xmlns:xm="http://schemas.microsoft.com/office/excel/2006/main">
          <x14:cfRule type="expression" priority="744" id="{CB5C30E5-AE56-4D15-9DD1-08299F5FC45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733" id="{5F330B33-470B-4CE9-9ED6-906929D9114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E61:AG61 E62:G62 U62:AG62 E64:V64 AE64:AG64 E63:AG63 E65:AG69</xm:sqref>
        </x14:conditionalFormatting>
        <x14:conditionalFormatting xmlns:xm="http://schemas.microsoft.com/office/excel/2006/main">
          <x14:cfRule type="expression" priority="726" id="{76D67654-E272-46E1-BA52-3250E710908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715" id="{D5959BF3-A83E-4D3C-858F-E14C6030F52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E80:AG80 E81:G81 U81:AG81 E83:V83 AE83:AG83 E84:AG84 E82:AG82 E86:AG88 E85:H85 AE85:AG85</xm:sqref>
        </x14:conditionalFormatting>
        <x14:conditionalFormatting xmlns:xm="http://schemas.microsoft.com/office/excel/2006/main">
          <x14:cfRule type="expression" priority="708" id="{F6AFF0F2-6345-4487-80FC-69B50697058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697" id="{A8559134-4677-4673-BA25-88324A3CAEA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E99:AG99 E100:G100 U100:AG100 E102:AG104 E105:H105 AE105:AG105 E101:H101 AE101:AG101 E106:AG107</xm:sqref>
        </x14:conditionalFormatting>
        <x14:conditionalFormatting xmlns:xm="http://schemas.microsoft.com/office/excel/2006/main">
          <x14:cfRule type="expression" priority="690" id="{A91C445E-9759-4814-A206-24827963F17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679" id="{5EA9D6B7-D3C5-4205-9B9D-87C9A5D986C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672" id="{04B02142-2941-4048-A31F-7064346E09B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H24:T24</xm:sqref>
        </x14:conditionalFormatting>
        <x14:conditionalFormatting xmlns:xm="http://schemas.microsoft.com/office/excel/2006/main">
          <x14:cfRule type="expression" priority="665" id="{59C77C67-DE36-4B16-ACA6-94BA58BDA69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H43:T43</xm:sqref>
        </x14:conditionalFormatting>
        <x14:conditionalFormatting xmlns:xm="http://schemas.microsoft.com/office/excel/2006/main">
          <x14:cfRule type="expression" priority="658" id="{F0E68935-6DB6-45D9-9A49-B347F9C7CE8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H62:T62</xm:sqref>
        </x14:conditionalFormatting>
        <x14:conditionalFormatting xmlns:xm="http://schemas.microsoft.com/office/excel/2006/main">
          <x14:cfRule type="expression" priority="651" id="{1E26C1F2-3AD9-431E-8B0D-7F4F9F9A3DA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H81:T81</xm:sqref>
        </x14:conditionalFormatting>
        <x14:conditionalFormatting xmlns:xm="http://schemas.microsoft.com/office/excel/2006/main">
          <x14:cfRule type="expression" priority="644" id="{10E75829-3BE8-41E2-9093-3764769489E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H100:T100</xm:sqref>
        </x14:conditionalFormatting>
        <x14:conditionalFormatting xmlns:xm="http://schemas.microsoft.com/office/excel/2006/main">
          <x14:cfRule type="expression" priority="637" id="{E106CED8-238F-4EF3-9D69-F3C34CBCED3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AD26</xm:sqref>
        </x14:conditionalFormatting>
        <x14:conditionalFormatting xmlns:xm="http://schemas.microsoft.com/office/excel/2006/main">
          <x14:cfRule type="expression" priority="630" id="{07E0DACF-333E-4799-9FAB-C72B0551AF9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W45:AD45</xm:sqref>
        </x14:conditionalFormatting>
        <x14:conditionalFormatting xmlns:xm="http://schemas.microsoft.com/office/excel/2006/main">
          <x14:cfRule type="expression" priority="623" id="{D2842281-465F-4F27-98F0-4D2CF62C715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W64:AD64</xm:sqref>
        </x14:conditionalFormatting>
        <x14:conditionalFormatting xmlns:xm="http://schemas.microsoft.com/office/excel/2006/main">
          <x14:cfRule type="expression" priority="616" id="{3111989A-DD53-4B0D-B436-28893B1A36B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W83:AD83</xm:sqref>
        </x14:conditionalFormatting>
        <x14:conditionalFormatting xmlns:xm="http://schemas.microsoft.com/office/excel/2006/main">
          <x14:cfRule type="expression" priority="609" id="{1F1BC61F-560F-49F5-AA71-774737E0D66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I105:AD105</xm:sqref>
        </x14:conditionalFormatting>
        <x14:conditionalFormatting xmlns:xm="http://schemas.microsoft.com/office/excel/2006/main">
          <x14:cfRule type="expression" priority="312" id="{8946F5CC-4FA8-40AB-B11D-77F98B97ABA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I101:AD101</xm:sqref>
        </x14:conditionalFormatting>
        <x14:conditionalFormatting xmlns:xm="http://schemas.microsoft.com/office/excel/2006/main">
          <x14:cfRule type="expression" priority="305" id="{A41E4A7C-ED49-42E2-B340-0B0CC02DCE2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</xm:sqref>
        </x14:conditionalFormatting>
        <x14:conditionalFormatting xmlns:xm="http://schemas.microsoft.com/office/excel/2006/main">
          <x14:cfRule type="expression" priority="297" id="{DCF2DA63-A8F4-4872-938F-9CE7F0EE5A3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247" id="{8A2A1323-9361-4490-81DF-394821D3151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</xm:sqref>
        </x14:conditionalFormatting>
        <x14:conditionalFormatting xmlns:xm="http://schemas.microsoft.com/office/excel/2006/main">
          <x14:cfRule type="expression" priority="239" id="{C60CC02A-E5B5-44A3-B825-C1B025DE16E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189" id="{9DF1947D-9687-4C13-BA5E-B9682F0BD24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181" id="{0EE5328D-FDA9-44D1-AC6D-066B931F237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131" id="{E5D476DD-48C1-4CA4-887B-1F7239D3784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</xm:sqref>
        </x14:conditionalFormatting>
        <x14:conditionalFormatting xmlns:xm="http://schemas.microsoft.com/office/excel/2006/main">
          <x14:cfRule type="expression" priority="123" id="{A2AC25B3-5B9F-4B88-8D83-65C71F723F3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73" id="{9148BD8C-63E9-43D9-BEA1-A6662C8CAA0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E93:H95</xm:sqref>
        </x14:conditionalFormatting>
        <x14:conditionalFormatting xmlns:xm="http://schemas.microsoft.com/office/excel/2006/main">
          <x14:cfRule type="expression" priority="65" id="{C3D18F1F-5D4A-43DC-B36B-445204F8086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  <x14:conditionalFormatting xmlns:xm="http://schemas.microsoft.com/office/excel/2006/main">
          <x14:cfRule type="expression" priority="15" id="{1F8EA0A9-73E2-45A6-88B6-1FCD20961C5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I85:AD85</xm:sqref>
        </x14:conditionalFormatting>
        <x14:conditionalFormatting xmlns:xm="http://schemas.microsoft.com/office/excel/2006/main">
          <x14:cfRule type="expression" priority="8" id="{2B2C500D-FBA4-45C1-BAC3-43F916415D4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I7:AD7</xm:sqref>
        </x14:conditionalFormatting>
        <x14:conditionalFormatting xmlns:xm="http://schemas.microsoft.com/office/excel/2006/main">
          <x14:cfRule type="expression" priority="1" id="{2006982F-1B78-4A18-B214-BA98B7BCCDF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I26:AC26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1A7D01AA-B241-498C-AD1D-C949A2D6E421}">
          <x14:formula1>
            <xm:f>Personal!$A$2:$A$50</xm:f>
          </x14:formula1>
          <xm:sqref>B42:B57 B23:B38 B4:B19 B61:B76 B118:B133 B99:B114 B80:B95</xm:sqref>
        </x14:dataValidation>
        <x14:dataValidation type="list" allowBlank="1" showInputMessage="1" showErrorMessage="1" prompt="Elige una de las opciones disponibles" xr:uid="{2A109561-3FD9-4FC4-AA24-444988258766}">
          <x14:formula1>
            <xm:f>Personal!$F$1:$F$15</xm:f>
          </x14:formula1>
          <xm:sqref>E80:AG95 E23:AG38 E118:AG133 E42:AG57 E61:AG76 E4:AG19 E99:AG114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>
    <tabColor rgb="FFFFFFFF"/>
    <outlinePr summaryBelow="0" summaryRight="0"/>
    <pageSetUpPr fitToPage="1"/>
  </sheetPr>
  <dimension ref="A1:AJ1000"/>
  <sheetViews>
    <sheetView workbookViewId="0">
      <selection activeCell="A9" sqref="A9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41796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  <col min="35" max="35" width="12.1367187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8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  <c r="AJ2" s="8"/>
    </row>
    <row r="3" spans="1:36" ht="15.75" customHeight="1" x14ac:dyDescent="0.15">
      <c r="A3" s="10"/>
      <c r="B3" s="11" t="s">
        <v>53</v>
      </c>
      <c r="C3" s="12">
        <f>'S10'!C117+1</f>
        <v>45362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 t="s">
        <v>11</v>
      </c>
      <c r="J4" s="8" t="s">
        <v>11</v>
      </c>
      <c r="K4" s="8" t="s">
        <v>11</v>
      </c>
      <c r="L4" s="8" t="s">
        <v>11</v>
      </c>
      <c r="M4" s="8" t="s">
        <v>11</v>
      </c>
      <c r="N4" s="8" t="s">
        <v>11</v>
      </c>
      <c r="O4" s="8" t="s">
        <v>11</v>
      </c>
      <c r="P4" s="8" t="s">
        <v>11</v>
      </c>
      <c r="Q4" s="8" t="s">
        <v>11</v>
      </c>
      <c r="R4" s="8" t="s">
        <v>11</v>
      </c>
      <c r="S4" s="8" t="s">
        <v>11</v>
      </c>
      <c r="T4" s="8" t="s">
        <v>11</v>
      </c>
      <c r="U4" s="8" t="s">
        <v>11</v>
      </c>
      <c r="V4" s="8" t="s">
        <v>11</v>
      </c>
      <c r="W4" s="8" t="s">
        <v>11</v>
      </c>
      <c r="X4" s="8" t="s">
        <v>11</v>
      </c>
      <c r="Y4" s="8" t="s">
        <v>11</v>
      </c>
      <c r="Z4" s="8" t="s">
        <v>11</v>
      </c>
      <c r="AA4" s="8" t="s">
        <v>11</v>
      </c>
      <c r="AB4" s="8" t="s">
        <v>11</v>
      </c>
      <c r="AC4" s="8" t="s">
        <v>11</v>
      </c>
      <c r="AD4" s="8" t="s">
        <v>11</v>
      </c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8"/>
      <c r="I5" s="8">
        <v>1</v>
      </c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/>
      <c r="R5" s="8"/>
      <c r="S5" s="8">
        <v>1</v>
      </c>
      <c r="T5" s="8">
        <v>1</v>
      </c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/>
      <c r="AB5" s="8"/>
      <c r="AC5" s="8"/>
      <c r="AD5" s="8"/>
      <c r="AE5" s="8"/>
      <c r="AF5" s="8"/>
      <c r="AG5" s="8"/>
      <c r="AH5" s="1">
        <f t="shared" si="0"/>
        <v>8</v>
      </c>
      <c r="AI5" s="1"/>
      <c r="AJ5" s="1">
        <f t="shared" si="1"/>
        <v>41</v>
      </c>
    </row>
    <row r="6" spans="1:36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/>
      <c r="I6" s="8"/>
      <c r="J6" s="8"/>
      <c r="K6" s="8">
        <v>1</v>
      </c>
      <c r="L6" s="8">
        <v>1</v>
      </c>
      <c r="M6" s="8">
        <v>1</v>
      </c>
      <c r="N6" s="8">
        <v>1</v>
      </c>
      <c r="O6" s="8">
        <v>1</v>
      </c>
      <c r="P6" s="8">
        <v>1</v>
      </c>
      <c r="Q6" s="8"/>
      <c r="R6" s="8"/>
      <c r="S6" s="8">
        <v>1</v>
      </c>
      <c r="T6" s="8">
        <v>1</v>
      </c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/>
      <c r="AD6" s="8"/>
      <c r="AE6" s="8"/>
      <c r="AF6" s="8"/>
      <c r="AG6" s="8"/>
      <c r="AH6" s="1">
        <f t="shared" si="0"/>
        <v>8</v>
      </c>
      <c r="AI6" s="1"/>
      <c r="AJ6" s="1">
        <f t="shared" si="1"/>
        <v>40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 t="s">
        <v>7</v>
      </c>
      <c r="J7" s="8" t="s">
        <v>7</v>
      </c>
      <c r="K7" s="8" t="s">
        <v>7</v>
      </c>
      <c r="L7" s="8" t="s">
        <v>7</v>
      </c>
      <c r="M7" s="8" t="s">
        <v>7</v>
      </c>
      <c r="N7" s="8" t="s">
        <v>7</v>
      </c>
      <c r="O7" s="8" t="s">
        <v>7</v>
      </c>
      <c r="P7" s="8" t="s">
        <v>7</v>
      </c>
      <c r="Q7" s="8" t="s">
        <v>7</v>
      </c>
      <c r="R7" s="8" t="s">
        <v>7</v>
      </c>
      <c r="S7" s="8" t="s">
        <v>7</v>
      </c>
      <c r="T7" s="8" t="s">
        <v>7</v>
      </c>
      <c r="U7" s="8" t="s">
        <v>7</v>
      </c>
      <c r="V7" s="8" t="s">
        <v>7</v>
      </c>
      <c r="W7" s="8" t="s">
        <v>7</v>
      </c>
      <c r="X7" s="8" t="s">
        <v>7</v>
      </c>
      <c r="Y7" s="8" t="s">
        <v>7</v>
      </c>
      <c r="Z7" s="8" t="s">
        <v>7</v>
      </c>
      <c r="AA7" s="8" t="s">
        <v>7</v>
      </c>
      <c r="AB7" s="8" t="s">
        <v>7</v>
      </c>
      <c r="AC7" s="8" t="s">
        <v>7</v>
      </c>
      <c r="AD7" s="8" t="s">
        <v>7</v>
      </c>
      <c r="AE7" s="8"/>
      <c r="AF7" s="8"/>
      <c r="AG7" s="8"/>
      <c r="AH7" s="1">
        <f t="shared" si="0"/>
        <v>0</v>
      </c>
      <c r="AI7" s="1"/>
      <c r="AJ7" s="1">
        <f t="shared" si="1"/>
        <v>20</v>
      </c>
    </row>
    <row r="8" spans="1:36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 t="shared" si="1"/>
        <v>30</v>
      </c>
    </row>
    <row r="9" spans="1:36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/>
      <c r="I9" s="8"/>
      <c r="J9" s="8"/>
      <c r="K9" s="8"/>
      <c r="L9" s="8"/>
      <c r="M9" s="8">
        <v>1</v>
      </c>
      <c r="N9" s="8">
        <v>1</v>
      </c>
      <c r="O9" s="8">
        <v>1</v>
      </c>
      <c r="P9" s="8">
        <v>1</v>
      </c>
      <c r="Q9" s="8">
        <v>1</v>
      </c>
      <c r="R9" s="8">
        <v>1</v>
      </c>
      <c r="S9" s="8">
        <v>1</v>
      </c>
      <c r="T9" s="8">
        <v>1</v>
      </c>
      <c r="U9" s="8"/>
      <c r="V9" s="8"/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8</v>
      </c>
      <c r="AI9" s="1"/>
      <c r="AJ9" s="1">
        <f t="shared" si="1"/>
        <v>34</v>
      </c>
    </row>
    <row r="10" spans="1:36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/>
      <c r="J10" s="8"/>
      <c r="K10" s="8"/>
      <c r="L10" s="8"/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>
        <v>1</v>
      </c>
      <c r="S10" s="8"/>
      <c r="T10" s="8"/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>
        <v>1</v>
      </c>
      <c r="AC10" s="8">
        <v>1</v>
      </c>
      <c r="AD10" s="8">
        <v>1</v>
      </c>
      <c r="AE10" s="8"/>
      <c r="AF10" s="8"/>
      <c r="AG10" s="8"/>
      <c r="AH10" s="1">
        <f t="shared" si="0"/>
        <v>8</v>
      </c>
      <c r="AI10" s="1"/>
      <c r="AJ10" s="1">
        <f t="shared" si="1"/>
        <v>40</v>
      </c>
    </row>
    <row r="11" spans="1:36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/>
      <c r="I11" s="8" t="s">
        <v>15</v>
      </c>
      <c r="J11" s="8" t="s">
        <v>15</v>
      </c>
      <c r="K11" s="8" t="s">
        <v>15</v>
      </c>
      <c r="L11" s="8" t="s">
        <v>15</v>
      </c>
      <c r="M11" s="8" t="s">
        <v>15</v>
      </c>
      <c r="N11" s="8" t="s">
        <v>15</v>
      </c>
      <c r="O11" s="8" t="s">
        <v>15</v>
      </c>
      <c r="P11" s="8" t="s">
        <v>15</v>
      </c>
      <c r="Q11" s="8" t="s">
        <v>15</v>
      </c>
      <c r="R11" s="8" t="s">
        <v>15</v>
      </c>
      <c r="S11" s="8" t="s">
        <v>15</v>
      </c>
      <c r="T11" s="8" t="s">
        <v>15</v>
      </c>
      <c r="U11" s="8" t="s">
        <v>15</v>
      </c>
      <c r="V11" s="8" t="s">
        <v>15</v>
      </c>
      <c r="W11" s="8" t="s">
        <v>15</v>
      </c>
      <c r="X11" s="8" t="s">
        <v>15</v>
      </c>
      <c r="Y11" s="8" t="s">
        <v>15</v>
      </c>
      <c r="Z11" s="8" t="s">
        <v>15</v>
      </c>
      <c r="AA11" s="8" t="s">
        <v>15</v>
      </c>
      <c r="AB11" s="8" t="s">
        <v>15</v>
      </c>
      <c r="AC11" s="8" t="s">
        <v>15</v>
      </c>
      <c r="AD11" s="8" t="s">
        <v>15</v>
      </c>
      <c r="AE11" s="8"/>
      <c r="AF11" s="8"/>
      <c r="AG11" s="8"/>
      <c r="AH11" s="1">
        <f t="shared" si="0"/>
        <v>0</v>
      </c>
      <c r="AI11" s="1"/>
      <c r="AJ11" s="1">
        <f t="shared" si="1"/>
        <v>20</v>
      </c>
    </row>
    <row r="12" spans="1:36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/>
      <c r="C13" s="19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 t="s">
        <v>21</v>
      </c>
      <c r="F17" s="59"/>
      <c r="G17" s="59"/>
      <c r="H17" s="59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1</v>
      </c>
      <c r="I20" s="23">
        <f t="shared" si="3"/>
        <v>2</v>
      </c>
      <c r="J20" s="23">
        <f t="shared" si="3"/>
        <v>2</v>
      </c>
      <c r="K20" s="23">
        <f t="shared" si="3"/>
        <v>3</v>
      </c>
      <c r="L20" s="23">
        <f t="shared" si="3"/>
        <v>3</v>
      </c>
      <c r="M20" s="23">
        <f t="shared" si="3"/>
        <v>5</v>
      </c>
      <c r="N20" s="23">
        <f t="shared" si="3"/>
        <v>5</v>
      </c>
      <c r="O20" s="23">
        <f t="shared" si="3"/>
        <v>5</v>
      </c>
      <c r="P20" s="23">
        <f t="shared" si="3"/>
        <v>5</v>
      </c>
      <c r="Q20" s="23">
        <f t="shared" si="3"/>
        <v>3</v>
      </c>
      <c r="R20" s="23">
        <f t="shared" si="3"/>
        <v>3</v>
      </c>
      <c r="S20" s="23">
        <f t="shared" si="3"/>
        <v>3</v>
      </c>
      <c r="T20" s="23">
        <f t="shared" si="3"/>
        <v>3</v>
      </c>
      <c r="U20" s="23">
        <f t="shared" si="3"/>
        <v>3</v>
      </c>
      <c r="V20" s="23">
        <f t="shared" si="3"/>
        <v>3</v>
      </c>
      <c r="W20" s="23">
        <f t="shared" si="3"/>
        <v>4</v>
      </c>
      <c r="X20" s="23">
        <f t="shared" si="3"/>
        <v>4</v>
      </c>
      <c r="Y20" s="23">
        <f t="shared" si="3"/>
        <v>4</v>
      </c>
      <c r="Z20" s="23">
        <f t="shared" si="3"/>
        <v>4</v>
      </c>
      <c r="AA20" s="23">
        <f t="shared" si="3"/>
        <v>3</v>
      </c>
      <c r="AB20" s="23">
        <f t="shared" si="3"/>
        <v>3</v>
      </c>
      <c r="AC20" s="23">
        <f t="shared" si="3"/>
        <v>2</v>
      </c>
      <c r="AD20" s="23">
        <f t="shared" si="3"/>
        <v>2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38</v>
      </c>
      <c r="AI20" s="1">
        <f>SUM(AI13:AI19)</f>
        <v>16</v>
      </c>
      <c r="AJ20" s="1">
        <f t="shared" si="1"/>
        <v>225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45363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  <c r="AJ22" s="8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 t="s">
        <v>11</v>
      </c>
      <c r="J23" s="8" t="s">
        <v>11</v>
      </c>
      <c r="K23" s="8" t="s">
        <v>11</v>
      </c>
      <c r="L23" s="8" t="s">
        <v>11</v>
      </c>
      <c r="M23" s="8" t="s">
        <v>11</v>
      </c>
      <c r="N23" s="8" t="s">
        <v>11</v>
      </c>
      <c r="O23" s="8" t="s">
        <v>11</v>
      </c>
      <c r="P23" s="8" t="s">
        <v>11</v>
      </c>
      <c r="Q23" s="8" t="s">
        <v>11</v>
      </c>
      <c r="R23" s="8" t="s">
        <v>11</v>
      </c>
      <c r="S23" s="8" t="s">
        <v>11</v>
      </c>
      <c r="T23" s="8" t="s">
        <v>11</v>
      </c>
      <c r="U23" s="8" t="s">
        <v>11</v>
      </c>
      <c r="V23" s="8" t="s">
        <v>11</v>
      </c>
      <c r="W23" s="8" t="s">
        <v>11</v>
      </c>
      <c r="X23" s="8" t="s">
        <v>11</v>
      </c>
      <c r="Y23" s="8" t="s">
        <v>11</v>
      </c>
      <c r="Z23" s="8" t="s">
        <v>11</v>
      </c>
      <c r="AA23" s="8" t="s">
        <v>11</v>
      </c>
      <c r="AB23" s="8" t="s">
        <v>11</v>
      </c>
      <c r="AC23" s="8" t="s">
        <v>11</v>
      </c>
      <c r="AD23" s="8" t="s">
        <v>11</v>
      </c>
      <c r="AE23" s="8"/>
      <c r="AF23" s="8"/>
      <c r="AG23" s="8"/>
      <c r="AH23" s="1">
        <f t="shared" ref="AH23:AH38" si="4">SUM(E23:AG23)/2</f>
        <v>0</v>
      </c>
      <c r="AI23" s="1"/>
      <c r="AJ23" s="8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>
        <v>1</v>
      </c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/>
      <c r="R24" s="8"/>
      <c r="S24" s="8">
        <v>1</v>
      </c>
      <c r="T24" s="8">
        <v>1</v>
      </c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/>
      <c r="AB24" s="8"/>
      <c r="AC24" s="8"/>
      <c r="AD24" s="8"/>
      <c r="AE24" s="8"/>
      <c r="AF24" s="8"/>
      <c r="AG24" s="8"/>
      <c r="AH24" s="1">
        <f t="shared" si="4"/>
        <v>8.5</v>
      </c>
      <c r="AI24" s="1"/>
      <c r="AJ24" s="8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/>
      <c r="J25" s="8"/>
      <c r="K25" s="8">
        <v>1</v>
      </c>
      <c r="L25" s="8">
        <v>1</v>
      </c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>
        <v>1</v>
      </c>
      <c r="S25" s="8"/>
      <c r="T25" s="8"/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/>
      <c r="AD25" s="8"/>
      <c r="AE25" s="8"/>
      <c r="AF25" s="8"/>
      <c r="AG25" s="8"/>
      <c r="AH25" s="1">
        <f t="shared" si="4"/>
        <v>8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  <c r="AJ26" s="8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>
        <v>1</v>
      </c>
      <c r="T27" s="8">
        <v>1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6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/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>
        <v>1</v>
      </c>
      <c r="R28" s="8">
        <v>1</v>
      </c>
      <c r="S28" s="8"/>
      <c r="T28" s="8"/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>
        <v>1</v>
      </c>
      <c r="AA28" s="8">
        <v>1</v>
      </c>
      <c r="AB28" s="8"/>
      <c r="AC28" s="8"/>
      <c r="AD28" s="8"/>
      <c r="AE28" s="8"/>
      <c r="AF28" s="8"/>
      <c r="AG28" s="8"/>
      <c r="AH28" s="1">
        <f t="shared" si="4"/>
        <v>8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 t="s">
        <v>7</v>
      </c>
      <c r="J29" s="8" t="s">
        <v>7</v>
      </c>
      <c r="K29" s="8" t="s">
        <v>7</v>
      </c>
      <c r="L29" s="8" t="s">
        <v>7</v>
      </c>
      <c r="M29" s="8" t="s">
        <v>7</v>
      </c>
      <c r="N29" s="8" t="s">
        <v>7</v>
      </c>
      <c r="O29" s="8" t="s">
        <v>7</v>
      </c>
      <c r="P29" s="8" t="s">
        <v>7</v>
      </c>
      <c r="Q29" s="8" t="s">
        <v>7</v>
      </c>
      <c r="R29" s="8" t="s">
        <v>7</v>
      </c>
      <c r="S29" s="8" t="s">
        <v>7</v>
      </c>
      <c r="T29" s="8" t="s">
        <v>7</v>
      </c>
      <c r="U29" s="8" t="s">
        <v>7</v>
      </c>
      <c r="V29" s="8" t="s">
        <v>7</v>
      </c>
      <c r="W29" s="8" t="s">
        <v>7</v>
      </c>
      <c r="X29" s="8" t="s">
        <v>7</v>
      </c>
      <c r="Y29" s="8" t="s">
        <v>7</v>
      </c>
      <c r="Z29" s="8" t="s">
        <v>7</v>
      </c>
      <c r="AA29" s="8" t="s">
        <v>7</v>
      </c>
      <c r="AB29" s="8" t="s">
        <v>7</v>
      </c>
      <c r="AC29" s="8" t="s">
        <v>7</v>
      </c>
      <c r="AD29" s="8" t="s">
        <v>7</v>
      </c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>
        <v>1</v>
      </c>
      <c r="J30" s="8">
        <v>1</v>
      </c>
      <c r="K30" s="8">
        <v>1</v>
      </c>
      <c r="L30" s="8">
        <v>1</v>
      </c>
      <c r="M30" s="8" t="s">
        <v>17</v>
      </c>
      <c r="N30" s="8" t="s">
        <v>17</v>
      </c>
      <c r="O30" s="8" t="s">
        <v>17</v>
      </c>
      <c r="P30" s="8" t="s">
        <v>17</v>
      </c>
      <c r="Q30" s="8" t="s">
        <v>17</v>
      </c>
      <c r="R30" s="8" t="s">
        <v>17</v>
      </c>
      <c r="S30" s="8" t="s">
        <v>17</v>
      </c>
      <c r="T30" s="8" t="s">
        <v>17</v>
      </c>
      <c r="U30" s="8" t="s">
        <v>17</v>
      </c>
      <c r="V30" s="8" t="s">
        <v>17</v>
      </c>
      <c r="W30" s="8" t="s">
        <v>17</v>
      </c>
      <c r="X30" s="8" t="s">
        <v>17</v>
      </c>
      <c r="Y30" s="8" t="s">
        <v>17</v>
      </c>
      <c r="Z30" s="8" t="s">
        <v>17</v>
      </c>
      <c r="AA30" s="8" t="s">
        <v>17</v>
      </c>
      <c r="AB30" s="8" t="s">
        <v>17</v>
      </c>
      <c r="AC30" s="8" t="s">
        <v>17</v>
      </c>
      <c r="AD30" s="8" t="s">
        <v>17</v>
      </c>
      <c r="AE30" s="8"/>
      <c r="AF30" s="8"/>
      <c r="AG30" s="8"/>
      <c r="AH30" s="1">
        <f t="shared" si="4"/>
        <v>2</v>
      </c>
      <c r="AI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19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 t="s">
        <v>21</v>
      </c>
      <c r="F36" s="59"/>
      <c r="G36" s="59"/>
      <c r="H36" s="59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3</v>
      </c>
      <c r="K39" s="23">
        <f t="shared" si="6"/>
        <v>4</v>
      </c>
      <c r="L39" s="23">
        <f t="shared" si="6"/>
        <v>4</v>
      </c>
      <c r="M39" s="23">
        <f t="shared" si="6"/>
        <v>3</v>
      </c>
      <c r="N39" s="23">
        <f t="shared" si="6"/>
        <v>3</v>
      </c>
      <c r="O39" s="23">
        <f t="shared" si="6"/>
        <v>3</v>
      </c>
      <c r="P39" s="23">
        <f t="shared" si="6"/>
        <v>3</v>
      </c>
      <c r="Q39" s="23">
        <f t="shared" si="6"/>
        <v>2</v>
      </c>
      <c r="R39" s="23">
        <f t="shared" si="6"/>
        <v>2</v>
      </c>
      <c r="S39" s="23">
        <f t="shared" si="6"/>
        <v>2</v>
      </c>
      <c r="T39" s="23">
        <f t="shared" si="6"/>
        <v>2</v>
      </c>
      <c r="U39" s="23">
        <f t="shared" si="6"/>
        <v>4</v>
      </c>
      <c r="V39" s="23">
        <f t="shared" si="6"/>
        <v>4</v>
      </c>
      <c r="W39" s="23">
        <f t="shared" si="6"/>
        <v>5</v>
      </c>
      <c r="X39" s="23">
        <f t="shared" si="6"/>
        <v>5</v>
      </c>
      <c r="Y39" s="23">
        <f t="shared" si="6"/>
        <v>5</v>
      </c>
      <c r="Z39" s="23">
        <f t="shared" si="6"/>
        <v>5</v>
      </c>
      <c r="AA39" s="23">
        <f t="shared" si="6"/>
        <v>4</v>
      </c>
      <c r="AB39" s="23">
        <f t="shared" si="6"/>
        <v>3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36.5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45364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 t="s">
        <v>11</v>
      </c>
      <c r="J42" s="8" t="s">
        <v>11</v>
      </c>
      <c r="K42" s="8" t="s">
        <v>11</v>
      </c>
      <c r="L42" s="8" t="s">
        <v>11</v>
      </c>
      <c r="M42" s="8" t="s">
        <v>11</v>
      </c>
      <c r="N42" s="8" t="s">
        <v>11</v>
      </c>
      <c r="O42" s="8" t="s">
        <v>11</v>
      </c>
      <c r="P42" s="8" t="s">
        <v>11</v>
      </c>
      <c r="Q42" s="8" t="s">
        <v>11</v>
      </c>
      <c r="R42" s="8" t="s">
        <v>11</v>
      </c>
      <c r="S42" s="8" t="s">
        <v>11</v>
      </c>
      <c r="T42" s="8" t="s">
        <v>11</v>
      </c>
      <c r="U42" s="8" t="s">
        <v>11</v>
      </c>
      <c r="V42" s="8" t="s">
        <v>11</v>
      </c>
      <c r="W42" s="8" t="s">
        <v>11</v>
      </c>
      <c r="X42" s="8" t="s">
        <v>11</v>
      </c>
      <c r="Y42" s="8" t="s">
        <v>11</v>
      </c>
      <c r="Z42" s="8" t="s">
        <v>11</v>
      </c>
      <c r="AA42" s="8" t="s">
        <v>11</v>
      </c>
      <c r="AB42" s="8" t="s">
        <v>11</v>
      </c>
      <c r="AC42" s="8" t="s">
        <v>11</v>
      </c>
      <c r="AD42" s="8" t="s">
        <v>11</v>
      </c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>
        <v>1</v>
      </c>
      <c r="J43" s="8">
        <v>1</v>
      </c>
      <c r="K43" s="8">
        <v>1</v>
      </c>
      <c r="L43" s="8">
        <v>1</v>
      </c>
      <c r="M43" s="8">
        <v>1</v>
      </c>
      <c r="N43" s="8">
        <v>1</v>
      </c>
      <c r="O43" s="8">
        <v>1</v>
      </c>
      <c r="P43" s="8">
        <v>1</v>
      </c>
      <c r="Q43" s="8"/>
      <c r="R43" s="8"/>
      <c r="S43" s="8">
        <v>1</v>
      </c>
      <c r="T43" s="8">
        <v>1</v>
      </c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/>
      <c r="AB43" s="8"/>
      <c r="AC43" s="8"/>
      <c r="AD43" s="8"/>
      <c r="AE43" s="8"/>
      <c r="AF43" s="8"/>
      <c r="AG43" s="8"/>
      <c r="AH43" s="1">
        <f t="shared" si="7"/>
        <v>8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 t="s">
        <v>7</v>
      </c>
      <c r="J44" s="8" t="s">
        <v>7</v>
      </c>
      <c r="K44" s="8" t="s">
        <v>7</v>
      </c>
      <c r="L44" s="8" t="s">
        <v>7</v>
      </c>
      <c r="M44" s="8" t="s">
        <v>7</v>
      </c>
      <c r="N44" s="8" t="s">
        <v>7</v>
      </c>
      <c r="O44" s="8" t="s">
        <v>7</v>
      </c>
      <c r="P44" s="8" t="s">
        <v>7</v>
      </c>
      <c r="Q44" s="8" t="s">
        <v>7</v>
      </c>
      <c r="R44" s="8" t="s">
        <v>7</v>
      </c>
      <c r="S44" s="8" t="s">
        <v>7</v>
      </c>
      <c r="T44" s="8" t="s">
        <v>7</v>
      </c>
      <c r="U44" s="8" t="s">
        <v>7</v>
      </c>
      <c r="V44" s="8" t="s">
        <v>7</v>
      </c>
      <c r="W44" s="8" t="s">
        <v>7</v>
      </c>
      <c r="X44" s="8" t="s">
        <v>7</v>
      </c>
      <c r="Y44" s="8" t="s">
        <v>7</v>
      </c>
      <c r="Z44" s="8" t="s">
        <v>7</v>
      </c>
      <c r="AA44" s="8" t="s">
        <v>7</v>
      </c>
      <c r="AB44" s="8" t="s">
        <v>7</v>
      </c>
      <c r="AC44" s="8" t="s">
        <v>7</v>
      </c>
      <c r="AD44" s="8" t="s">
        <v>7</v>
      </c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>
        <v>1</v>
      </c>
      <c r="I46" s="8">
        <v>1</v>
      </c>
      <c r="J46" s="8">
        <v>1</v>
      </c>
      <c r="K46" s="8">
        <v>1</v>
      </c>
      <c r="L46" s="8">
        <v>1</v>
      </c>
      <c r="M46" s="8">
        <v>1</v>
      </c>
      <c r="N46" s="8">
        <v>1</v>
      </c>
      <c r="O46" s="8">
        <v>1</v>
      </c>
      <c r="P46" s="8">
        <v>1</v>
      </c>
      <c r="Q46" s="8">
        <v>1</v>
      </c>
      <c r="R46" s="8">
        <v>1</v>
      </c>
      <c r="S46" s="8">
        <v>1</v>
      </c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1">
        <f t="shared" si="7"/>
        <v>6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>
        <v>1</v>
      </c>
      <c r="P47" s="8">
        <v>1</v>
      </c>
      <c r="Q47" s="8">
        <v>1</v>
      </c>
      <c r="R47" s="8">
        <v>1</v>
      </c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</v>
      </c>
      <c r="Z47" s="8">
        <v>1</v>
      </c>
      <c r="AA47" s="8"/>
      <c r="AB47" s="8"/>
      <c r="AC47" s="8"/>
      <c r="AD47" s="8"/>
      <c r="AE47" s="8"/>
      <c r="AF47" s="8"/>
      <c r="AG47" s="8"/>
      <c r="AH47" s="1">
        <f t="shared" si="7"/>
        <v>6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/>
      <c r="J48" s="8"/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/>
      <c r="T48" s="8"/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>
        <v>1</v>
      </c>
      <c r="AB48" s="8">
        <v>1</v>
      </c>
      <c r="AC48" s="8"/>
      <c r="AD48" s="8"/>
      <c r="AE48" s="8"/>
      <c r="AF48" s="8"/>
      <c r="AG48" s="8"/>
      <c r="AH48" s="1">
        <f t="shared" si="7"/>
        <v>8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>
        <v>1</v>
      </c>
      <c r="T49" s="8">
        <v>1</v>
      </c>
      <c r="U49" s="8">
        <v>1</v>
      </c>
      <c r="V49" s="8">
        <v>1</v>
      </c>
      <c r="W49" s="8">
        <v>1</v>
      </c>
      <c r="X49" s="8">
        <v>1</v>
      </c>
      <c r="Y49" s="8">
        <v>1</v>
      </c>
      <c r="Z49" s="8">
        <v>1</v>
      </c>
      <c r="AA49" s="8">
        <v>1</v>
      </c>
      <c r="AB49" s="8">
        <v>1</v>
      </c>
      <c r="AC49" s="8">
        <v>1</v>
      </c>
      <c r="AD49" s="8">
        <v>1</v>
      </c>
      <c r="AE49" s="8"/>
      <c r="AF49" s="8"/>
      <c r="AG49" s="8"/>
      <c r="AH49" s="1">
        <f t="shared" si="7"/>
        <v>6</v>
      </c>
      <c r="AI49" s="1"/>
    </row>
    <row r="50" spans="1:35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19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 t="s">
        <v>21</v>
      </c>
      <c r="F55" s="59"/>
      <c r="G55" s="59"/>
      <c r="H55" s="59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3</v>
      </c>
      <c r="N58" s="23">
        <f t="shared" si="9"/>
        <v>3</v>
      </c>
      <c r="O58" s="23">
        <f t="shared" si="9"/>
        <v>4</v>
      </c>
      <c r="P58" s="23">
        <f t="shared" si="9"/>
        <v>4</v>
      </c>
      <c r="Q58" s="23">
        <f t="shared" si="9"/>
        <v>3</v>
      </c>
      <c r="R58" s="23">
        <f t="shared" si="9"/>
        <v>3</v>
      </c>
      <c r="S58" s="23">
        <f t="shared" si="9"/>
        <v>4</v>
      </c>
      <c r="T58" s="23">
        <f t="shared" si="9"/>
        <v>3</v>
      </c>
      <c r="U58" s="23">
        <f t="shared" si="9"/>
        <v>4</v>
      </c>
      <c r="V58" s="23">
        <f t="shared" si="9"/>
        <v>4</v>
      </c>
      <c r="W58" s="23">
        <f t="shared" si="9"/>
        <v>5</v>
      </c>
      <c r="X58" s="23">
        <f t="shared" si="9"/>
        <v>5</v>
      </c>
      <c r="Y58" s="23">
        <f t="shared" si="9"/>
        <v>5</v>
      </c>
      <c r="Z58" s="23">
        <f t="shared" si="9"/>
        <v>5</v>
      </c>
      <c r="AA58" s="23">
        <f t="shared" si="9"/>
        <v>3</v>
      </c>
      <c r="AB58" s="23">
        <f t="shared" si="9"/>
        <v>3</v>
      </c>
      <c r="AC58" s="23">
        <f t="shared" si="9"/>
        <v>2</v>
      </c>
      <c r="AD58" s="23">
        <f t="shared" si="9"/>
        <v>2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38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45365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 t="s">
        <v>11</v>
      </c>
      <c r="J61" s="8" t="s">
        <v>11</v>
      </c>
      <c r="K61" s="8" t="s">
        <v>11</v>
      </c>
      <c r="L61" s="8" t="s">
        <v>11</v>
      </c>
      <c r="M61" s="8" t="s">
        <v>11</v>
      </c>
      <c r="N61" s="8" t="s">
        <v>11</v>
      </c>
      <c r="O61" s="8" t="s">
        <v>11</v>
      </c>
      <c r="P61" s="8" t="s">
        <v>11</v>
      </c>
      <c r="Q61" s="8" t="s">
        <v>11</v>
      </c>
      <c r="R61" s="8" t="s">
        <v>11</v>
      </c>
      <c r="S61" s="8" t="s">
        <v>11</v>
      </c>
      <c r="T61" s="8" t="s">
        <v>11</v>
      </c>
      <c r="U61" s="8" t="s">
        <v>11</v>
      </c>
      <c r="V61" s="8" t="s">
        <v>11</v>
      </c>
      <c r="W61" s="8" t="s">
        <v>11</v>
      </c>
      <c r="X61" s="8" t="s">
        <v>11</v>
      </c>
      <c r="Y61" s="8" t="s">
        <v>11</v>
      </c>
      <c r="Z61" s="8" t="s">
        <v>11</v>
      </c>
      <c r="AA61" s="8" t="s">
        <v>11</v>
      </c>
      <c r="AB61" s="8" t="s">
        <v>11</v>
      </c>
      <c r="AC61" s="8" t="s">
        <v>11</v>
      </c>
      <c r="AD61" s="8" t="s">
        <v>11</v>
      </c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>
        <v>1</v>
      </c>
      <c r="J62" s="8">
        <v>1</v>
      </c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/>
      <c r="R62" s="8"/>
      <c r="S62" s="8">
        <v>1</v>
      </c>
      <c r="T62" s="8">
        <v>1</v>
      </c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>
        <v>1</v>
      </c>
      <c r="AA62" s="8"/>
      <c r="AB62" s="8"/>
      <c r="AC62" s="8"/>
      <c r="AD62" s="8"/>
      <c r="AE62" s="8"/>
      <c r="AF62" s="8"/>
      <c r="AG62" s="8"/>
      <c r="AH62" s="1">
        <f t="shared" si="10"/>
        <v>8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/>
      <c r="J63" s="8"/>
      <c r="K63" s="8"/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>
        <v>1</v>
      </c>
      <c r="R63" s="8">
        <v>1</v>
      </c>
      <c r="S63" s="8"/>
      <c r="T63" s="8"/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>
        <v>1</v>
      </c>
      <c r="AD63" s="8"/>
      <c r="AE63" s="8"/>
      <c r="AF63" s="8"/>
      <c r="AG63" s="8"/>
      <c r="AH63" s="1">
        <f t="shared" si="10"/>
        <v>8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 t="s">
        <v>7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>
        <v>1</v>
      </c>
      <c r="I66" s="8">
        <v>1</v>
      </c>
      <c r="J66" s="8">
        <v>1</v>
      </c>
      <c r="K66" s="8">
        <v>1</v>
      </c>
      <c r="L66" s="8">
        <v>1</v>
      </c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>
        <v>1</v>
      </c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6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>
        <v>1</v>
      </c>
      <c r="J67" s="8">
        <v>1</v>
      </c>
      <c r="K67" s="8">
        <v>1</v>
      </c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/>
      <c r="R67" s="8"/>
      <c r="S67" s="8">
        <v>1</v>
      </c>
      <c r="T67" s="8">
        <v>1</v>
      </c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/>
      <c r="AB67" s="8"/>
      <c r="AC67" s="8"/>
      <c r="AD67" s="8"/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>
        <v>1</v>
      </c>
      <c r="T68" s="8">
        <v>1</v>
      </c>
      <c r="U68" s="8">
        <v>1</v>
      </c>
      <c r="V68" s="8">
        <v>1</v>
      </c>
      <c r="W68" s="8">
        <v>1</v>
      </c>
      <c r="X68" s="8">
        <v>1</v>
      </c>
      <c r="Y68" s="8">
        <v>1</v>
      </c>
      <c r="Z68" s="8">
        <v>1</v>
      </c>
      <c r="AA68" s="8">
        <v>1</v>
      </c>
      <c r="AB68" s="8">
        <v>1</v>
      </c>
      <c r="AC68" s="8">
        <v>1</v>
      </c>
      <c r="AD68" s="8">
        <v>1</v>
      </c>
      <c r="AE68" s="8"/>
      <c r="AF68" s="8"/>
      <c r="AG68" s="8"/>
      <c r="AH68" s="1">
        <f t="shared" si="10"/>
        <v>6</v>
      </c>
      <c r="AI68" s="1"/>
    </row>
    <row r="69" spans="1:35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si="11"/>
        <v>0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">
        <v>90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 t="s">
        <v>21</v>
      </c>
      <c r="F74" s="59"/>
      <c r="G74" s="59"/>
      <c r="H74" s="59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">
        <v>88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">
        <v>89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3</v>
      </c>
      <c r="J77" s="23">
        <f t="shared" si="12"/>
        <v>3</v>
      </c>
      <c r="K77" s="23">
        <f t="shared" si="12"/>
        <v>3</v>
      </c>
      <c r="L77" s="23">
        <f t="shared" si="12"/>
        <v>4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2</v>
      </c>
      <c r="R77" s="23">
        <f t="shared" si="12"/>
        <v>2</v>
      </c>
      <c r="S77" s="23">
        <f t="shared" si="12"/>
        <v>4</v>
      </c>
      <c r="T77" s="23">
        <f t="shared" si="12"/>
        <v>3</v>
      </c>
      <c r="U77" s="23">
        <f t="shared" si="12"/>
        <v>4</v>
      </c>
      <c r="V77" s="23">
        <f t="shared" si="12"/>
        <v>4</v>
      </c>
      <c r="W77" s="23">
        <f t="shared" si="12"/>
        <v>5</v>
      </c>
      <c r="X77" s="23">
        <f t="shared" si="12"/>
        <v>5</v>
      </c>
      <c r="Y77" s="23">
        <f t="shared" si="12"/>
        <v>5</v>
      </c>
      <c r="Z77" s="23">
        <f t="shared" si="12"/>
        <v>5</v>
      </c>
      <c r="AA77" s="23">
        <f t="shared" si="12"/>
        <v>3</v>
      </c>
      <c r="AB77" s="23">
        <f t="shared" si="12"/>
        <v>3</v>
      </c>
      <c r="AC77" s="23">
        <f t="shared" si="12"/>
        <v>3</v>
      </c>
      <c r="AD77" s="23">
        <f t="shared" si="12"/>
        <v>2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40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45366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 t="s">
        <v>11</v>
      </c>
      <c r="J80" s="8" t="s">
        <v>11</v>
      </c>
      <c r="K80" s="8" t="s">
        <v>11</v>
      </c>
      <c r="L80" s="8" t="s">
        <v>11</v>
      </c>
      <c r="M80" s="8" t="s">
        <v>11</v>
      </c>
      <c r="N80" s="8" t="s">
        <v>11</v>
      </c>
      <c r="O80" s="8" t="s">
        <v>11</v>
      </c>
      <c r="P80" s="8" t="s">
        <v>11</v>
      </c>
      <c r="Q80" s="8" t="s">
        <v>11</v>
      </c>
      <c r="R80" s="8" t="s">
        <v>11</v>
      </c>
      <c r="S80" s="8" t="s">
        <v>11</v>
      </c>
      <c r="T80" s="8" t="s">
        <v>11</v>
      </c>
      <c r="U80" s="8" t="s">
        <v>11</v>
      </c>
      <c r="V80" s="8" t="s">
        <v>11</v>
      </c>
      <c r="W80" s="8" t="s">
        <v>11</v>
      </c>
      <c r="X80" s="8" t="s">
        <v>11</v>
      </c>
      <c r="Y80" s="8" t="s">
        <v>11</v>
      </c>
      <c r="Z80" s="8" t="s">
        <v>11</v>
      </c>
      <c r="AA80" s="8" t="s">
        <v>11</v>
      </c>
      <c r="AB80" s="8" t="s">
        <v>11</v>
      </c>
      <c r="AC80" s="8" t="s">
        <v>11</v>
      </c>
      <c r="AD80" s="8" t="s">
        <v>11</v>
      </c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>
        <v>1</v>
      </c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/>
      <c r="R81" s="8"/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</v>
      </c>
      <c r="AA81" s="8"/>
      <c r="AB81" s="8"/>
      <c r="AC81" s="8"/>
      <c r="AD81" s="8"/>
      <c r="AE81" s="8"/>
      <c r="AF81" s="8"/>
      <c r="AG81" s="8"/>
      <c r="AH81" s="1">
        <f t="shared" si="13"/>
        <v>8.5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/>
      <c r="J82" s="8"/>
      <c r="K82" s="8"/>
      <c r="L82" s="8"/>
      <c r="M82" s="8">
        <v>1</v>
      </c>
      <c r="N82" s="8">
        <v>1</v>
      </c>
      <c r="O82" s="8">
        <v>1</v>
      </c>
      <c r="P82" s="8">
        <v>1</v>
      </c>
      <c r="Q82" s="8">
        <v>1</v>
      </c>
      <c r="R82" s="8">
        <v>1</v>
      </c>
      <c r="S82" s="8">
        <v>1</v>
      </c>
      <c r="T82" s="8">
        <v>1</v>
      </c>
      <c r="U82" s="8"/>
      <c r="V82" s="8"/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>
        <v>1</v>
      </c>
      <c r="AD82" s="8">
        <v>1</v>
      </c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>
        <v>1</v>
      </c>
      <c r="R84" s="8">
        <v>1</v>
      </c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6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>
        <v>1</v>
      </c>
      <c r="P85" s="8">
        <v>1</v>
      </c>
      <c r="Q85" s="8">
        <v>1</v>
      </c>
      <c r="R85" s="8">
        <v>1</v>
      </c>
      <c r="S85" s="8">
        <v>1</v>
      </c>
      <c r="T85" s="8">
        <v>1</v>
      </c>
      <c r="U85" s="8">
        <v>1</v>
      </c>
      <c r="V85" s="8">
        <v>1</v>
      </c>
      <c r="W85" s="8">
        <v>1</v>
      </c>
      <c r="X85" s="8">
        <v>1</v>
      </c>
      <c r="Y85" s="8">
        <v>1</v>
      </c>
      <c r="Z85" s="8">
        <v>1</v>
      </c>
      <c r="AA85" s="8"/>
      <c r="AB85" s="8"/>
      <c r="AC85" s="8"/>
      <c r="AD85" s="8"/>
      <c r="AE85" s="8"/>
      <c r="AF85" s="8"/>
      <c r="AG85" s="8"/>
      <c r="AH85" s="1">
        <f t="shared" si="13"/>
        <v>6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/>
      <c r="L86" s="8">
        <v>1</v>
      </c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/>
      <c r="S86" s="8"/>
      <c r="T86" s="8">
        <v>1</v>
      </c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>
        <v>1</v>
      </c>
      <c r="AD86" s="8"/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 t="s">
        <v>7</v>
      </c>
      <c r="J87" s="8" t="s">
        <v>7</v>
      </c>
      <c r="K87" s="8" t="s">
        <v>7</v>
      </c>
      <c r="L87" s="8" t="s">
        <v>7</v>
      </c>
      <c r="M87" s="8" t="s">
        <v>7</v>
      </c>
      <c r="N87" s="8" t="s">
        <v>7</v>
      </c>
      <c r="O87" s="8" t="s">
        <v>7</v>
      </c>
      <c r="P87" s="8" t="s">
        <v>7</v>
      </c>
      <c r="Q87" s="8" t="s">
        <v>7</v>
      </c>
      <c r="R87" s="8" t="s">
        <v>7</v>
      </c>
      <c r="S87" s="8" t="s">
        <v>7</v>
      </c>
      <c r="T87" s="8" t="s">
        <v>7</v>
      </c>
      <c r="U87" s="8" t="s">
        <v>7</v>
      </c>
      <c r="V87" s="8" t="s">
        <v>7</v>
      </c>
      <c r="W87" s="8" t="s">
        <v>7</v>
      </c>
      <c r="X87" s="8" t="s">
        <v>7</v>
      </c>
      <c r="Y87" s="8" t="s">
        <v>7</v>
      </c>
      <c r="Z87" s="8" t="s">
        <v>7</v>
      </c>
      <c r="AA87" s="8" t="s">
        <v>7</v>
      </c>
      <c r="AB87" s="8" t="s">
        <v>7</v>
      </c>
      <c r="AC87" s="8" t="s">
        <v>7</v>
      </c>
      <c r="AD87" s="8" t="s">
        <v>7</v>
      </c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f t="shared" si="14"/>
        <v>0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 t="s">
        <v>21</v>
      </c>
      <c r="F93" s="59"/>
      <c r="G93" s="59"/>
      <c r="H93" s="59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2</v>
      </c>
      <c r="I96" s="23">
        <f t="shared" si="15"/>
        <v>2</v>
      </c>
      <c r="J96" s="23">
        <f t="shared" si="15"/>
        <v>2</v>
      </c>
      <c r="K96" s="23">
        <f t="shared" si="15"/>
        <v>2</v>
      </c>
      <c r="L96" s="23">
        <f t="shared" si="15"/>
        <v>3</v>
      </c>
      <c r="M96" s="23">
        <f t="shared" si="15"/>
        <v>4</v>
      </c>
      <c r="N96" s="23">
        <f t="shared" si="15"/>
        <v>4</v>
      </c>
      <c r="O96" s="23">
        <f t="shared" si="15"/>
        <v>5</v>
      </c>
      <c r="P96" s="23">
        <f t="shared" si="15"/>
        <v>5</v>
      </c>
      <c r="Q96" s="23">
        <f t="shared" si="15"/>
        <v>4</v>
      </c>
      <c r="R96" s="23">
        <f t="shared" si="15"/>
        <v>3</v>
      </c>
      <c r="S96" s="23">
        <f t="shared" si="15"/>
        <v>3</v>
      </c>
      <c r="T96" s="23">
        <f t="shared" si="15"/>
        <v>4</v>
      </c>
      <c r="U96" s="23">
        <f t="shared" si="15"/>
        <v>3</v>
      </c>
      <c r="V96" s="23">
        <f t="shared" si="15"/>
        <v>3</v>
      </c>
      <c r="W96" s="23">
        <f t="shared" si="15"/>
        <v>5</v>
      </c>
      <c r="X96" s="23">
        <f t="shared" si="15"/>
        <v>5</v>
      </c>
      <c r="Y96" s="23">
        <f t="shared" si="15"/>
        <v>5</v>
      </c>
      <c r="Z96" s="23">
        <f t="shared" si="15"/>
        <v>5</v>
      </c>
      <c r="AA96" s="23">
        <f t="shared" si="15"/>
        <v>3</v>
      </c>
      <c r="AB96" s="23">
        <f t="shared" si="15"/>
        <v>3</v>
      </c>
      <c r="AC96" s="23">
        <f t="shared" si="15"/>
        <v>3</v>
      </c>
      <c r="AD96" s="23">
        <f t="shared" si="15"/>
        <v>2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40.5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45367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 t="s">
        <v>11</v>
      </c>
      <c r="J99" s="8" t="s">
        <v>11</v>
      </c>
      <c r="K99" s="8" t="s">
        <v>11</v>
      </c>
      <c r="L99" s="8" t="s">
        <v>11</v>
      </c>
      <c r="M99" s="8" t="s">
        <v>11</v>
      </c>
      <c r="N99" s="8" t="s">
        <v>11</v>
      </c>
      <c r="O99" s="8" t="s">
        <v>11</v>
      </c>
      <c r="P99" s="8" t="s">
        <v>11</v>
      </c>
      <c r="Q99" s="8" t="s">
        <v>11</v>
      </c>
      <c r="R99" s="8" t="s">
        <v>11</v>
      </c>
      <c r="S99" s="8" t="s">
        <v>11</v>
      </c>
      <c r="T99" s="8" t="s">
        <v>11</v>
      </c>
      <c r="U99" s="8" t="s">
        <v>11</v>
      </c>
      <c r="V99" s="8" t="s">
        <v>11</v>
      </c>
      <c r="W99" s="8" t="s">
        <v>11</v>
      </c>
      <c r="X99" s="8" t="s">
        <v>11</v>
      </c>
      <c r="Y99" s="8" t="s">
        <v>11</v>
      </c>
      <c r="Z99" s="8" t="s">
        <v>11</v>
      </c>
      <c r="AA99" s="8" t="s">
        <v>11</v>
      </c>
      <c r="AB99" s="8" t="s">
        <v>11</v>
      </c>
      <c r="AC99" s="8" t="s">
        <v>11</v>
      </c>
      <c r="AD99" s="8" t="s">
        <v>11</v>
      </c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 t="s">
        <v>7</v>
      </c>
      <c r="J100" s="8" t="s">
        <v>7</v>
      </c>
      <c r="K100" s="8" t="s">
        <v>7</v>
      </c>
      <c r="L100" s="8" t="s">
        <v>7</v>
      </c>
      <c r="M100" s="8" t="s">
        <v>7</v>
      </c>
      <c r="N100" s="8" t="s">
        <v>7</v>
      </c>
      <c r="O100" s="8" t="s">
        <v>7</v>
      </c>
      <c r="P100" s="8" t="s">
        <v>7</v>
      </c>
      <c r="Q100" s="8" t="s">
        <v>7</v>
      </c>
      <c r="R100" s="8" t="s">
        <v>7</v>
      </c>
      <c r="S100" s="8" t="s">
        <v>7</v>
      </c>
      <c r="T100" s="8" t="s">
        <v>7</v>
      </c>
      <c r="U100" s="8" t="s">
        <v>7</v>
      </c>
      <c r="V100" s="8" t="s">
        <v>7</v>
      </c>
      <c r="W100" s="8" t="s">
        <v>7</v>
      </c>
      <c r="X100" s="8" t="s">
        <v>7</v>
      </c>
      <c r="Y100" s="8" t="s">
        <v>7</v>
      </c>
      <c r="Z100" s="8" t="s">
        <v>7</v>
      </c>
      <c r="AA100" s="8" t="s">
        <v>7</v>
      </c>
      <c r="AB100" s="8" t="s">
        <v>7</v>
      </c>
      <c r="AC100" s="8" t="s">
        <v>7</v>
      </c>
      <c r="AD100" s="8" t="s">
        <v>7</v>
      </c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/>
      <c r="J101" s="8"/>
      <c r="K101" s="8"/>
      <c r="L101" s="8"/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>
        <v>1</v>
      </c>
      <c r="T101" s="8">
        <v>1</v>
      </c>
      <c r="U101" s="8"/>
      <c r="V101" s="8"/>
      <c r="W101" s="8">
        <v>1</v>
      </c>
      <c r="X101" s="8">
        <v>1</v>
      </c>
      <c r="Y101" s="8">
        <v>1</v>
      </c>
      <c r="Z101" s="8">
        <v>1</v>
      </c>
      <c r="AA101" s="8">
        <v>1</v>
      </c>
      <c r="AB101" s="8">
        <v>1</v>
      </c>
      <c r="AC101" s="8">
        <v>1</v>
      </c>
      <c r="AD101" s="8">
        <v>1</v>
      </c>
      <c r="AE101" s="8"/>
      <c r="AF101" s="8"/>
      <c r="AG101" s="8"/>
      <c r="AH101" s="1">
        <f t="shared" si="16"/>
        <v>8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>
        <v>1</v>
      </c>
      <c r="I102" s="8">
        <v>1</v>
      </c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4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>
        <v>1</v>
      </c>
      <c r="T103" s="8">
        <v>1</v>
      </c>
      <c r="U103" s="8">
        <v>1</v>
      </c>
      <c r="V103" s="8">
        <v>1</v>
      </c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 t="shared" si="16"/>
        <v>6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 t="s">
        <v>7</v>
      </c>
      <c r="J104" s="8" t="s">
        <v>7</v>
      </c>
      <c r="K104" s="8" t="s">
        <v>7</v>
      </c>
      <c r="L104" s="8" t="s">
        <v>7</v>
      </c>
      <c r="M104" s="8" t="s">
        <v>7</v>
      </c>
      <c r="N104" s="8" t="s">
        <v>7</v>
      </c>
      <c r="O104" s="8" t="s">
        <v>7</v>
      </c>
      <c r="P104" s="8" t="s">
        <v>7</v>
      </c>
      <c r="Q104" s="8" t="s">
        <v>7</v>
      </c>
      <c r="R104" s="8" t="s">
        <v>7</v>
      </c>
      <c r="S104" s="8" t="s">
        <v>7</v>
      </c>
      <c r="T104" s="8" t="s">
        <v>7</v>
      </c>
      <c r="U104" s="8" t="s">
        <v>7</v>
      </c>
      <c r="V104" s="8" t="s">
        <v>7</v>
      </c>
      <c r="W104" s="8" t="s">
        <v>7</v>
      </c>
      <c r="X104" s="8" t="s">
        <v>7</v>
      </c>
      <c r="Y104" s="8" t="s">
        <v>7</v>
      </c>
      <c r="Z104" s="8" t="s">
        <v>7</v>
      </c>
      <c r="AA104" s="8" t="s">
        <v>7</v>
      </c>
      <c r="AB104" s="8" t="s">
        <v>7</v>
      </c>
      <c r="AC104" s="8" t="s">
        <v>7</v>
      </c>
      <c r="AD104" s="8" t="s">
        <v>7</v>
      </c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/>
      <c r="J105" s="8"/>
      <c r="K105" s="8">
        <v>1</v>
      </c>
      <c r="L105" s="8">
        <v>1</v>
      </c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/>
      <c r="T105" s="8"/>
      <c r="U105" s="8">
        <v>1</v>
      </c>
      <c r="V105" s="8">
        <v>1</v>
      </c>
      <c r="W105" s="8">
        <v>1</v>
      </c>
      <c r="X105" s="8">
        <v>1</v>
      </c>
      <c r="Y105" s="8">
        <v>1</v>
      </c>
      <c r="Z105" s="8">
        <v>1</v>
      </c>
      <c r="AA105" s="8">
        <v>1</v>
      </c>
      <c r="AB105" s="8">
        <v>1</v>
      </c>
      <c r="AC105" s="8"/>
      <c r="AD105" s="8"/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>
        <v>1</v>
      </c>
      <c r="J106" s="8">
        <v>1</v>
      </c>
      <c r="K106" s="8">
        <v>1</v>
      </c>
      <c r="L106" s="8">
        <v>1</v>
      </c>
      <c r="M106" s="8">
        <v>1</v>
      </c>
      <c r="N106" s="8">
        <v>1</v>
      </c>
      <c r="O106" s="8">
        <v>1</v>
      </c>
      <c r="P106" s="8">
        <v>1</v>
      </c>
      <c r="Q106" s="8">
        <v>1</v>
      </c>
      <c r="R106" s="8">
        <v>1</v>
      </c>
      <c r="S106" s="8">
        <v>1</v>
      </c>
      <c r="T106" s="8">
        <v>1</v>
      </c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6"/>
        <v>6</v>
      </c>
      <c r="AI106" s="1"/>
    </row>
    <row r="107" spans="1:35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3</v>
      </c>
      <c r="L115" s="23">
        <f t="shared" si="18"/>
        <v>3</v>
      </c>
      <c r="M115" s="23">
        <f t="shared" si="18"/>
        <v>4</v>
      </c>
      <c r="N115" s="23">
        <f t="shared" si="18"/>
        <v>4</v>
      </c>
      <c r="O115" s="23">
        <f t="shared" si="18"/>
        <v>4</v>
      </c>
      <c r="P115" s="23">
        <f t="shared" si="18"/>
        <v>3</v>
      </c>
      <c r="Q115" s="23">
        <f t="shared" si="18"/>
        <v>3</v>
      </c>
      <c r="R115" s="23">
        <f t="shared" si="18"/>
        <v>3</v>
      </c>
      <c r="S115" s="23">
        <f t="shared" si="18"/>
        <v>3</v>
      </c>
      <c r="T115" s="23">
        <f t="shared" si="18"/>
        <v>3</v>
      </c>
      <c r="U115" s="23">
        <f t="shared" si="18"/>
        <v>2</v>
      </c>
      <c r="V115" s="23">
        <f t="shared" si="18"/>
        <v>2</v>
      </c>
      <c r="W115" s="23">
        <f t="shared" si="18"/>
        <v>3</v>
      </c>
      <c r="X115" s="23">
        <f t="shared" si="18"/>
        <v>3</v>
      </c>
      <c r="Y115" s="23">
        <f t="shared" si="18"/>
        <v>3</v>
      </c>
      <c r="Z115" s="23">
        <f t="shared" si="18"/>
        <v>3</v>
      </c>
      <c r="AA115" s="23">
        <f t="shared" si="18"/>
        <v>3</v>
      </c>
      <c r="AB115" s="23">
        <f t="shared" si="18"/>
        <v>3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32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45368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3T+brNckeESsM1zns85rnHfiLEtQcV4Hpd52+zxG2IAhA8MxNwGqD2BBKx/QTOHrYonNe0sVJQm+htNEony0xg==" saltValue="K0EsK2+Xgl5i8JLohSJ5VQ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I24:AA24 I43:AA43 I62:AA62 I81:AA81 E4:AG6 AC17:AG19 I23:AD23 I42:AD42 I61:AD61 I80:AD80 I99:AD99 E8:AG16 E7:H7 AE7:AG7" name="Rango2_3_1"/>
    <protectedRange algorithmName="SHA-512" hashValue="G5FAzGJX5ML8jdfkYHQa+XaFR9QNG29PKoYkCgHl9WmXxPVaBd5PCzjSk5Uim+XS6Movcs1vrN10mr+qn1crdA==" saltValue="5PigA186qshsPexNZFi/+w==" spinCount="100000" sqref="AB24:AG24 E23:H24 AC36:AG38 AE23:AG23 I7:AD7 E25:AG35" name="Rango2_3_2"/>
    <protectedRange algorithmName="SHA-512" hashValue="G5FAzGJX5ML8jdfkYHQa+XaFR9QNG29PKoYkCgHl9WmXxPVaBd5PCzjSk5Uim+XS6Movcs1vrN10mr+qn1crdA==" saltValue="5PigA186qshsPexNZFi/+w==" spinCount="100000" sqref="AB43:AG43 E42:H43 AC55:AG57 AE42:AG42 E44:AG54" name="Rango2_3_3"/>
    <protectedRange algorithmName="SHA-512" hashValue="G5FAzGJX5ML8jdfkYHQa+XaFR9QNG29PKoYkCgHl9WmXxPVaBd5PCzjSk5Uim+XS6Movcs1vrN10mr+qn1crdA==" saltValue="5PigA186qshsPexNZFi/+w==" spinCount="100000" sqref="AB62:AG62 E61:H62 E63:AG73 AC74:AG76 AE61:AG61" name="Rango2_3_4"/>
    <protectedRange algorithmName="SHA-512" hashValue="G5FAzGJX5ML8jdfkYHQa+XaFR9QNG29PKoYkCgHl9WmXxPVaBd5PCzjSk5Uim+XS6Movcs1vrN10mr+qn1crdA==" saltValue="5PigA186qshsPexNZFi/+w==" spinCount="100000" sqref="AB81:AG81 E80:H81 E82:AG92 AC93:AG95 AE80:AG80" name="Rango2_3_5"/>
    <protectedRange algorithmName="SHA-512" hashValue="G5FAzGJX5ML8jdfkYHQa+XaFR9QNG29PKoYkCgHl9WmXxPVaBd5PCzjSk5Uim+XS6Movcs1vrN10mr+qn1crdA==" saltValue="5PigA186qshsPexNZFi/+w==" spinCount="100000" sqref="E99:H101 E102:AG103 AE99:AG101 E105:AG114 AF104:AG104 E104:I104" name="Rango2_3_6"/>
    <protectedRange algorithmName="SHA-512" hashValue="G5FAzGJX5ML8jdfkYHQa+XaFR9QNG29PKoYkCgHl9WmXxPVaBd5PCzjSk5Uim+XS6Movcs1vrN10mr+qn1crdA==" saltValue="5PigA186qshsPexNZFi/+w==" spinCount="100000" sqref="E118:AG133" name="Rango2_3_7"/>
    <protectedRange algorithmName="SHA-512" hashValue="G5FAzGJX5ML8jdfkYHQa+XaFR9QNG29PKoYkCgHl9WmXxPVaBd5PCzjSk5Uim+XS6Movcs1vrN10mr+qn1crdA==" saltValue="5PigA186qshsPexNZFi/+w==" spinCount="100000" sqref="I100:AD100" name="Rango2_3_6_1"/>
    <protectedRange algorithmName="SHA-512" hashValue="G5FAzGJX5ML8jdfkYHQa+XaFR9QNG29PKoYkCgHl9WmXxPVaBd5PCzjSk5Uim+XS6Movcs1vrN10mr+qn1crdA==" saltValue="5PigA186qshsPexNZFi/+w==" spinCount="100000" sqref="I101:AD101 J104:AE104" name="Rango2_3_6_1_1"/>
    <protectedRange algorithmName="SHA-512" hashValue="G5FAzGJX5ML8jdfkYHQa+XaFR9QNG29PKoYkCgHl9WmXxPVaBd5PCzjSk5Uim+XS6Movcs1vrN10mr+qn1crdA==" saltValue="5PigA186qshsPexNZFi/+w==" spinCount="100000" sqref="E17:H19" name="Rango2_3_5_1_2"/>
    <protectedRange algorithmName="SHA-512" hashValue="G5FAzGJX5ML8jdfkYHQa+XaFR9QNG29PKoYkCgHl9WmXxPVaBd5PCzjSk5Uim+XS6Movcs1vrN10mr+qn1crdA==" saltValue="5PigA186qshsPexNZFi/+w==" spinCount="100000" sqref="I17:AB19" name="Rango2_2_3_4_1_2"/>
    <protectedRange algorithmName="SHA-512" hashValue="G5FAzGJX5ML8jdfkYHQa+XaFR9QNG29PKoYkCgHl9WmXxPVaBd5PCzjSk5Uim+XS6Movcs1vrN10mr+qn1crdA==" saltValue="5PigA186qshsPexNZFi/+w==" spinCount="100000" sqref="E36:H38" name="Rango2_3_5_1_2_1"/>
    <protectedRange algorithmName="SHA-512" hashValue="G5FAzGJX5ML8jdfkYHQa+XaFR9QNG29PKoYkCgHl9WmXxPVaBd5PCzjSk5Uim+XS6Movcs1vrN10mr+qn1crdA==" saltValue="5PigA186qshsPexNZFi/+w==" spinCount="100000" sqref="I36:AB38" name="Rango2_2_3_4_1_2_1"/>
    <protectedRange algorithmName="SHA-512" hashValue="G5FAzGJX5ML8jdfkYHQa+XaFR9QNG29PKoYkCgHl9WmXxPVaBd5PCzjSk5Uim+XS6Movcs1vrN10mr+qn1crdA==" saltValue="5PigA186qshsPexNZFi/+w==" spinCount="100000" sqref="E55:H57" name="Rango2_3_5_1_2_2"/>
    <protectedRange algorithmName="SHA-512" hashValue="G5FAzGJX5ML8jdfkYHQa+XaFR9QNG29PKoYkCgHl9WmXxPVaBd5PCzjSk5Uim+XS6Movcs1vrN10mr+qn1crdA==" saltValue="5PigA186qshsPexNZFi/+w==" spinCount="100000" sqref="I55:AB57" name="Rango2_2_3_4_1_2_2"/>
    <protectedRange algorithmName="SHA-512" hashValue="G5FAzGJX5ML8jdfkYHQa+XaFR9QNG29PKoYkCgHl9WmXxPVaBd5PCzjSk5Uim+XS6Movcs1vrN10mr+qn1crdA==" saltValue="5PigA186qshsPexNZFi/+w==" spinCount="100000" sqref="E74:H76" name="Rango2_3_5_1_2_3"/>
    <protectedRange algorithmName="SHA-512" hashValue="G5FAzGJX5ML8jdfkYHQa+XaFR9QNG29PKoYkCgHl9WmXxPVaBd5PCzjSk5Uim+XS6Movcs1vrN10mr+qn1crdA==" saltValue="5PigA186qshsPexNZFi/+w==" spinCount="100000" sqref="I74:AB76" name="Rango2_2_3_4_1_2_3"/>
    <protectedRange algorithmName="SHA-512" hashValue="G5FAzGJX5ML8jdfkYHQa+XaFR9QNG29PKoYkCgHl9WmXxPVaBd5PCzjSk5Uim+XS6Movcs1vrN10mr+qn1crdA==" saltValue="5PigA186qshsPexNZFi/+w==" spinCount="100000" sqref="E93:H95" name="Rango2_3_5_1_2_4"/>
    <protectedRange algorithmName="SHA-512" hashValue="G5FAzGJX5ML8jdfkYHQa+XaFR9QNG29PKoYkCgHl9WmXxPVaBd5PCzjSk5Uim+XS6Movcs1vrN10mr+qn1crdA==" saltValue="5PigA186qshsPexNZFi/+w==" spinCount="100000" sqref="I93:AB95" name="Rango2_2_3_4_1_2_4"/>
  </protectedRanges>
  <conditionalFormatting sqref="E20:AG20 E39:AG39 E58:AG58 E77:AG77 E96:AG96 E115:AG115 E134:AG134">
    <cfRule type="colorScale" priority="1009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">
    <cfRule type="expression" dxfId="18103" priority="797">
      <formula>$C$21="F"</formula>
    </cfRule>
  </conditionalFormatting>
  <conditionalFormatting sqref="E13:AG16 AC17:AG19">
    <cfRule type="expression" dxfId="18102" priority="799">
      <formula>$C$2="F"</formula>
    </cfRule>
  </conditionalFormatting>
  <conditionalFormatting sqref="E13:AG16 AC17:AG19">
    <cfRule type="expression" dxfId="18101" priority="800">
      <formula>$D13="Facturacion"</formula>
    </cfRule>
  </conditionalFormatting>
  <conditionalFormatting sqref="E13:AG16 AC17:AG19">
    <cfRule type="expression" dxfId="18100" priority="801">
      <formula>$D13="Specialist"</formula>
    </cfRule>
  </conditionalFormatting>
  <conditionalFormatting sqref="E13:AG16 AC17:AG19">
    <cfRule type="cellIs" dxfId="18099" priority="802" operator="equal">
      <formula>1</formula>
    </cfRule>
  </conditionalFormatting>
  <conditionalFormatting sqref="E13:AG16 AC17:AG19">
    <cfRule type="expression" dxfId="18098" priority="803">
      <formula>$D13="SSMM"</formula>
    </cfRule>
  </conditionalFormatting>
  <conditionalFormatting sqref="E13:AG16 AC17:AG19">
    <cfRule type="cellIs" dxfId="18097" priority="804" operator="equal">
      <formula>"F"</formula>
    </cfRule>
  </conditionalFormatting>
  <conditionalFormatting sqref="E4:AG6 E8:AG12 E7:H7 AE7:AG7">
    <cfRule type="expression" dxfId="18096" priority="788">
      <formula>$C$2="F"</formula>
    </cfRule>
  </conditionalFormatting>
  <conditionalFormatting sqref="E4:AG6 E8:AG12 E7:H7 AE7:AG7">
    <cfRule type="expression" dxfId="18095" priority="789">
      <formula>$D4="Facturacion"</formula>
    </cfRule>
  </conditionalFormatting>
  <conditionalFormatting sqref="E4:AG6 E8:AG12 E7:H7 AE7:AG7">
    <cfRule type="expression" dxfId="18094" priority="790">
      <formula>$D4="Specialist"</formula>
    </cfRule>
  </conditionalFormatting>
  <conditionalFormatting sqref="E4:AG6 E8:AG12 E7:H7 AE7:AG7">
    <cfRule type="cellIs" dxfId="18093" priority="791" operator="equal">
      <formula>1</formula>
    </cfRule>
  </conditionalFormatting>
  <conditionalFormatting sqref="E4:AG6 E8:AG12 E7:H7 AE7:AG7">
    <cfRule type="expression" dxfId="18092" priority="792">
      <formula>$D4="SSMM"</formula>
    </cfRule>
  </conditionalFormatting>
  <conditionalFormatting sqref="E4:AG6 E8:AG12 E7:H7 AE7:AG7">
    <cfRule type="cellIs" dxfId="18091" priority="793" operator="equal">
      <formula>"F"</formula>
    </cfRule>
  </conditionalFormatting>
  <conditionalFormatting sqref="E32:AG35 AC36:AG36">
    <cfRule type="expression" dxfId="18090" priority="779">
      <formula>$C$21="F"</formula>
    </cfRule>
  </conditionalFormatting>
  <conditionalFormatting sqref="E32:AG35 AC36:AG38">
    <cfRule type="expression" dxfId="18089" priority="781">
      <formula>$C$2="F"</formula>
    </cfRule>
  </conditionalFormatting>
  <conditionalFormatting sqref="E32:AG35 AC36:AG38">
    <cfRule type="expression" dxfId="18088" priority="782">
      <formula>$D32="Facturacion"</formula>
    </cfRule>
  </conditionalFormatting>
  <conditionalFormatting sqref="E32:AG35 AC36:AG38">
    <cfRule type="expression" dxfId="18087" priority="783">
      <formula>$D32="Specialist"</formula>
    </cfRule>
  </conditionalFormatting>
  <conditionalFormatting sqref="E32:AG35 AC36:AG38">
    <cfRule type="cellIs" dxfId="18086" priority="784" operator="equal">
      <formula>1</formula>
    </cfRule>
  </conditionalFormatting>
  <conditionalFormatting sqref="E32:AG35 AC36:AG38">
    <cfRule type="expression" dxfId="18085" priority="785">
      <formula>$D32="SSMM"</formula>
    </cfRule>
  </conditionalFormatting>
  <conditionalFormatting sqref="E32:AG35 AC36:AG38">
    <cfRule type="cellIs" dxfId="18084" priority="786" operator="equal">
      <formula>"F"</formula>
    </cfRule>
  </conditionalFormatting>
  <conditionalFormatting sqref="AB24:AG24 E23:H24 E25:AG28 AE23:AG23 E30:AG31 E29:H29 AE29:AG29">
    <cfRule type="expression" dxfId="18083" priority="770">
      <formula>$C$2="F"</formula>
    </cfRule>
  </conditionalFormatting>
  <conditionalFormatting sqref="AB24:AG24 E23:H24 E25:AG28 AE23:AG23 E30:AG31 E29:H29 AE29:AG29">
    <cfRule type="expression" dxfId="18082" priority="771">
      <formula>$D23="Facturacion"</formula>
    </cfRule>
  </conditionalFormatting>
  <conditionalFormatting sqref="AB24:AG24 E23:H24 E25:AG28 AE23:AG23 E30:AG31 E29:H29 AE29:AG29">
    <cfRule type="expression" dxfId="18081" priority="772">
      <formula>$D23="Specialist"</formula>
    </cfRule>
  </conditionalFormatting>
  <conditionalFormatting sqref="AB24:AG24 E23:H24 E25:AG28 AE23:AG23 E30:AG31 E29:H29 AE29:AG29">
    <cfRule type="cellIs" dxfId="18080" priority="773" operator="equal">
      <formula>1</formula>
    </cfRule>
  </conditionalFormatting>
  <conditionalFormatting sqref="AB24:AG24 E23:H24 E25:AG28 AE23:AG23 E30:AG31 E29:H29 AE29:AG29">
    <cfRule type="expression" dxfId="18079" priority="774">
      <formula>$D23="SSMM"</formula>
    </cfRule>
  </conditionalFormatting>
  <conditionalFormatting sqref="AB24:AG24 E23:H24 E25:AG28 AE23:AG23 E30:AG31 E29:H29 AE29:AG29">
    <cfRule type="cellIs" dxfId="18078" priority="775" operator="equal">
      <formula>"F"</formula>
    </cfRule>
  </conditionalFormatting>
  <conditionalFormatting sqref="E51:AG54 AC55:AG55">
    <cfRule type="expression" dxfId="18077" priority="761">
      <formula>$C$21="F"</formula>
    </cfRule>
  </conditionalFormatting>
  <conditionalFormatting sqref="E51:AG54 AC55:AG57">
    <cfRule type="expression" dxfId="18076" priority="763">
      <formula>$C$2="F"</formula>
    </cfRule>
  </conditionalFormatting>
  <conditionalFormatting sqref="E51:AG54 AC55:AG57">
    <cfRule type="expression" dxfId="18075" priority="764">
      <formula>$D51="Facturacion"</formula>
    </cfRule>
  </conditionalFormatting>
  <conditionalFormatting sqref="E51:AG54 AC55:AG57">
    <cfRule type="expression" dxfId="18074" priority="765">
      <formula>$D51="Specialist"</formula>
    </cfRule>
  </conditionalFormatting>
  <conditionalFormatting sqref="E51:AG54 AC55:AG57">
    <cfRule type="cellIs" dxfId="18073" priority="766" operator="equal">
      <formula>1</formula>
    </cfRule>
  </conditionalFormatting>
  <conditionalFormatting sqref="E51:AG54 AC55:AG57">
    <cfRule type="expression" dxfId="18072" priority="767">
      <formula>$D51="SSMM"</formula>
    </cfRule>
  </conditionalFormatting>
  <conditionalFormatting sqref="E51:AG54 AC55:AG57">
    <cfRule type="cellIs" dxfId="18071" priority="768" operator="equal">
      <formula>"F"</formula>
    </cfRule>
  </conditionalFormatting>
  <conditionalFormatting sqref="AB43:AG43 E42:H43 AE42:AG42 E44:AG50">
    <cfRule type="expression" dxfId="18070" priority="752">
      <formula>$C$2="F"</formula>
    </cfRule>
  </conditionalFormatting>
  <conditionalFormatting sqref="AB43:AG43 E42:H43 AE42:AG42 E44:AG50">
    <cfRule type="expression" dxfId="18069" priority="753">
      <formula>$D42="Facturacion"</formula>
    </cfRule>
  </conditionalFormatting>
  <conditionalFormatting sqref="AB43:AG43 E42:H43 AE42:AG42 E44:AG50">
    <cfRule type="expression" dxfId="18068" priority="754">
      <formula>$D42="Specialist"</formula>
    </cfRule>
  </conditionalFormatting>
  <conditionalFormatting sqref="AB43:AG43 E42:H43 AE42:AG42 E44:AG50">
    <cfRule type="cellIs" dxfId="18067" priority="755" operator="equal">
      <formula>1</formula>
    </cfRule>
  </conditionalFormatting>
  <conditionalFormatting sqref="AB43:AG43 E42:H43 AE42:AG42 E44:AG50">
    <cfRule type="expression" dxfId="18066" priority="756">
      <formula>$D42="SSMM"</formula>
    </cfRule>
  </conditionalFormatting>
  <conditionalFormatting sqref="AB43:AG43 E42:H43 AE42:AG42 E44:AG50">
    <cfRule type="cellIs" dxfId="18065" priority="757" operator="equal">
      <formula>"F"</formula>
    </cfRule>
  </conditionalFormatting>
  <conditionalFormatting sqref="E70:AG73 AC74:AG74">
    <cfRule type="expression" dxfId="18064" priority="743">
      <formula>$C$21="F"</formula>
    </cfRule>
  </conditionalFormatting>
  <conditionalFormatting sqref="E70:AG73 AC74:AG76">
    <cfRule type="expression" dxfId="18063" priority="745">
      <formula>$C$2="F"</formula>
    </cfRule>
  </conditionalFormatting>
  <conditionalFormatting sqref="E70:AG73 AC74:AG76">
    <cfRule type="expression" dxfId="18062" priority="746">
      <formula>$D70="Facturacion"</formula>
    </cfRule>
  </conditionalFormatting>
  <conditionalFormatting sqref="E70:AG73 AC74:AG76">
    <cfRule type="expression" dxfId="18061" priority="747">
      <formula>$D70="Specialist"</formula>
    </cfRule>
  </conditionalFormatting>
  <conditionalFormatting sqref="E70:AG73 AC74:AG76">
    <cfRule type="cellIs" dxfId="18060" priority="748" operator="equal">
      <formula>1</formula>
    </cfRule>
  </conditionalFormatting>
  <conditionalFormatting sqref="E70:AG73 AC74:AG76">
    <cfRule type="expression" dxfId="18059" priority="749">
      <formula>$D70="SSMM"</formula>
    </cfRule>
  </conditionalFormatting>
  <conditionalFormatting sqref="E70:AG73 AC74:AG76">
    <cfRule type="cellIs" dxfId="18058" priority="750" operator="equal">
      <formula>"F"</formula>
    </cfRule>
  </conditionalFormatting>
  <conditionalFormatting sqref="AB62:AG62 E61:H62 E63:AG69 AE61:AG61">
    <cfRule type="expression" dxfId="18057" priority="734">
      <formula>$C$2="F"</formula>
    </cfRule>
  </conditionalFormatting>
  <conditionalFormatting sqref="AB62:AG62 E61:H62 E63:AG69 AE61:AG61">
    <cfRule type="expression" dxfId="18056" priority="735">
      <formula>$D61="Facturacion"</formula>
    </cfRule>
  </conditionalFormatting>
  <conditionalFormatting sqref="AB62:AG62 E61:H62 E63:AG69 AE61:AG61">
    <cfRule type="expression" dxfId="18055" priority="736">
      <formula>$D61="Specialist"</formula>
    </cfRule>
  </conditionalFormatting>
  <conditionalFormatting sqref="AB62:AG62 E61:H62 E63:AG69 AE61:AG61">
    <cfRule type="cellIs" dxfId="18054" priority="737" operator="equal">
      <formula>1</formula>
    </cfRule>
  </conditionalFormatting>
  <conditionalFormatting sqref="AB62:AG62 E61:H62 E63:AG69 AE61:AG61">
    <cfRule type="expression" dxfId="18053" priority="738">
      <formula>$D61="SSMM"</formula>
    </cfRule>
  </conditionalFormatting>
  <conditionalFormatting sqref="AB62:AG62 E61:H62 E63:AG69 AE61:AG61">
    <cfRule type="cellIs" dxfId="18052" priority="739" operator="equal">
      <formula>"F"</formula>
    </cfRule>
  </conditionalFormatting>
  <conditionalFormatting sqref="E89:AG92 AC93:AG93">
    <cfRule type="expression" dxfId="18051" priority="725">
      <formula>$C$21="F"</formula>
    </cfRule>
  </conditionalFormatting>
  <conditionalFormatting sqref="E89:AG92 AC93:AG95">
    <cfRule type="expression" dxfId="18050" priority="727">
      <formula>$C$2="F"</formula>
    </cfRule>
  </conditionalFormatting>
  <conditionalFormatting sqref="E89:AG92 AC93:AG95">
    <cfRule type="expression" dxfId="18049" priority="728">
      <formula>$D89="Facturacion"</formula>
    </cfRule>
  </conditionalFormatting>
  <conditionalFormatting sqref="E89:AG92 AC93:AG95">
    <cfRule type="expression" dxfId="18048" priority="729">
      <formula>$D89="Specialist"</formula>
    </cfRule>
  </conditionalFormatting>
  <conditionalFormatting sqref="E89:AG92 AC93:AG95">
    <cfRule type="cellIs" dxfId="18047" priority="730" operator="equal">
      <formula>1</formula>
    </cfRule>
  </conditionalFormatting>
  <conditionalFormatting sqref="E89:AG92 AC93:AG95">
    <cfRule type="expression" dxfId="18046" priority="731">
      <formula>$D89="SSMM"</formula>
    </cfRule>
  </conditionalFormatting>
  <conditionalFormatting sqref="E89:AG92 AC93:AG95">
    <cfRule type="cellIs" dxfId="18045" priority="732" operator="equal">
      <formula>"F"</formula>
    </cfRule>
  </conditionalFormatting>
  <conditionalFormatting sqref="AB81:AG81 E80:H81 E82:AG88 AE80:AG80">
    <cfRule type="expression" dxfId="18044" priority="716">
      <formula>$C$2="F"</formula>
    </cfRule>
  </conditionalFormatting>
  <conditionalFormatting sqref="AB81:AG81 E80:H81 E82:AG88 AE80:AG80">
    <cfRule type="expression" dxfId="18043" priority="717">
      <formula>$D80="Facturacion"</formula>
    </cfRule>
  </conditionalFormatting>
  <conditionalFormatting sqref="AB81:AG81 E80:H81 E82:AG88 AE80:AG80">
    <cfRule type="expression" dxfId="18042" priority="718">
      <formula>$D80="Specialist"</formula>
    </cfRule>
  </conditionalFormatting>
  <conditionalFormatting sqref="AB81:AG81 E80:H81 E82:AG88 AE80:AG80">
    <cfRule type="cellIs" dxfId="18041" priority="719" operator="equal">
      <formula>1</formula>
    </cfRule>
  </conditionalFormatting>
  <conditionalFormatting sqref="AB81:AG81 E80:H81 E82:AG88 AE80:AG80">
    <cfRule type="expression" dxfId="18040" priority="720">
      <formula>$D80="SSMM"</formula>
    </cfRule>
  </conditionalFormatting>
  <conditionalFormatting sqref="AB81:AG81 E80:H81 E82:AG88 AE80:AG80">
    <cfRule type="cellIs" dxfId="18039" priority="721" operator="equal">
      <formula>"F"</formula>
    </cfRule>
  </conditionalFormatting>
  <conditionalFormatting sqref="I113:W113">
    <cfRule type="expression" dxfId="18038" priority="704">
      <formula>$C$78="F"</formula>
    </cfRule>
  </conditionalFormatting>
  <conditionalFormatting sqref="I113:W113">
    <cfRule type="expression" dxfId="18037" priority="705">
      <formula>$C$59="F"</formula>
    </cfRule>
  </conditionalFormatting>
  <conditionalFormatting sqref="I113:W113">
    <cfRule type="expression" dxfId="18036" priority="706">
      <formula>$C$40="F"</formula>
    </cfRule>
  </conditionalFormatting>
  <conditionalFormatting sqref="E108:H112 I108:W113 X108:AG112">
    <cfRule type="expression" dxfId="18035" priority="707">
      <formula>$C$21="F"</formula>
    </cfRule>
  </conditionalFormatting>
  <conditionalFormatting sqref="E108:AG114">
    <cfRule type="expression" dxfId="18034" priority="709">
      <formula>$C$2="F"</formula>
    </cfRule>
  </conditionalFormatting>
  <conditionalFormatting sqref="E108:AG114">
    <cfRule type="expression" dxfId="18033" priority="710">
      <formula>$D108="Facturacion"</formula>
    </cfRule>
  </conditionalFormatting>
  <conditionalFormatting sqref="E108:AG114">
    <cfRule type="expression" dxfId="18032" priority="711">
      <formula>$D108="Specialist"</formula>
    </cfRule>
  </conditionalFormatting>
  <conditionalFormatting sqref="E108:AG114">
    <cfRule type="cellIs" dxfId="18031" priority="712" operator="equal">
      <formula>1</formula>
    </cfRule>
  </conditionalFormatting>
  <conditionalFormatting sqref="E108:AG114">
    <cfRule type="expression" dxfId="18030" priority="713">
      <formula>$D108="SSMM"</formula>
    </cfRule>
  </conditionalFormatting>
  <conditionalFormatting sqref="E108:AG114">
    <cfRule type="cellIs" dxfId="18029" priority="714" operator="equal">
      <formula>"F"</formula>
    </cfRule>
  </conditionalFormatting>
  <conditionalFormatting sqref="E99:H101 E102:AG103 AE99:AG101 E105:AG107 AF104:AG104 E104:I104">
    <cfRule type="expression" dxfId="18028" priority="698">
      <formula>$C$2="F"</formula>
    </cfRule>
  </conditionalFormatting>
  <conditionalFormatting sqref="E99:H101 E102:AG103 AE99:AG101 E105:AG107 AF104:AG104 E104:I104">
    <cfRule type="expression" dxfId="18027" priority="699">
      <formula>$D99="Facturacion"</formula>
    </cfRule>
  </conditionalFormatting>
  <conditionalFormatting sqref="E99:H101 E102:AG103 AE99:AG101 E105:AG107 AF104:AG104 E104:I104">
    <cfRule type="expression" dxfId="18026" priority="700">
      <formula>$D99="Specialist"</formula>
    </cfRule>
  </conditionalFormatting>
  <conditionalFormatting sqref="E99:H101 E102:AG103 AE99:AG101 E105:AG107 AF104:AG104 E104:I104">
    <cfRule type="cellIs" dxfId="18025" priority="701" operator="equal">
      <formula>1</formula>
    </cfRule>
  </conditionalFormatting>
  <conditionalFormatting sqref="E99:H101 E102:AG103 AE99:AG101 E105:AG107 AF104:AG104 E104:I104">
    <cfRule type="expression" dxfId="18024" priority="702">
      <formula>$D99="SSMM"</formula>
    </cfRule>
  </conditionalFormatting>
  <conditionalFormatting sqref="E99:H101 E102:AG103 AE99:AG101 E105:AG107 AF104:AG104 E104:I104">
    <cfRule type="cellIs" dxfId="18023" priority="703" operator="equal">
      <formula>"F"</formula>
    </cfRule>
  </conditionalFormatting>
  <conditionalFormatting sqref="I132:W132">
    <cfRule type="expression" dxfId="18022" priority="686">
      <formula>$C$78="F"</formula>
    </cfRule>
  </conditionalFormatting>
  <conditionalFormatting sqref="I132:W132">
    <cfRule type="expression" dxfId="18021" priority="687">
      <formula>$C$59="F"</formula>
    </cfRule>
  </conditionalFormatting>
  <conditionalFormatting sqref="I132:W132">
    <cfRule type="expression" dxfId="18020" priority="688">
      <formula>$C$40="F"</formula>
    </cfRule>
  </conditionalFormatting>
  <conditionalFormatting sqref="E127:H131 I127:W132 X127:AG131">
    <cfRule type="expression" dxfId="18019" priority="689">
      <formula>$C$21="F"</formula>
    </cfRule>
  </conditionalFormatting>
  <conditionalFormatting sqref="E127:AG133">
    <cfRule type="expression" dxfId="18018" priority="691">
      <formula>$C$2="F"</formula>
    </cfRule>
  </conditionalFormatting>
  <conditionalFormatting sqref="E127:AG133">
    <cfRule type="expression" dxfId="18017" priority="692">
      <formula>$D127="Facturacion"</formula>
    </cfRule>
  </conditionalFormatting>
  <conditionalFormatting sqref="E127:AG133">
    <cfRule type="expression" dxfId="18016" priority="693">
      <formula>$D127="Specialist"</formula>
    </cfRule>
  </conditionalFormatting>
  <conditionalFormatting sqref="E127:AG133">
    <cfRule type="cellIs" dxfId="18015" priority="694" operator="equal">
      <formula>1</formula>
    </cfRule>
  </conditionalFormatting>
  <conditionalFormatting sqref="E127:AG133">
    <cfRule type="expression" dxfId="18014" priority="695">
      <formula>$D127="SSMM"</formula>
    </cfRule>
  </conditionalFormatting>
  <conditionalFormatting sqref="E127:AG133">
    <cfRule type="cellIs" dxfId="18013" priority="696" operator="equal">
      <formula>"F"</formula>
    </cfRule>
  </conditionalFormatting>
  <conditionalFormatting sqref="E118:AG126">
    <cfRule type="expression" dxfId="18012" priority="680">
      <formula>$C$2="F"</formula>
    </cfRule>
  </conditionalFormatting>
  <conditionalFormatting sqref="E118:AG126">
    <cfRule type="expression" dxfId="18011" priority="681">
      <formula>$D118="Facturacion"</formula>
    </cfRule>
  </conditionalFormatting>
  <conditionalFormatting sqref="E118:AG126">
    <cfRule type="expression" dxfId="18010" priority="682">
      <formula>$D118="Specialist"</formula>
    </cfRule>
  </conditionalFormatting>
  <conditionalFormatting sqref="E118:AG126">
    <cfRule type="cellIs" dxfId="18009" priority="683" operator="equal">
      <formula>1</formula>
    </cfRule>
  </conditionalFormatting>
  <conditionalFormatting sqref="E118:AG126">
    <cfRule type="expression" dxfId="18008" priority="684">
      <formula>$D118="SSMM"</formula>
    </cfRule>
  </conditionalFormatting>
  <conditionalFormatting sqref="E118:AG126">
    <cfRule type="cellIs" dxfId="18007" priority="685" operator="equal">
      <formula>"F"</formula>
    </cfRule>
  </conditionalFormatting>
  <conditionalFormatting sqref="I100:AD100">
    <cfRule type="expression" dxfId="18006" priority="673">
      <formula>$C$2="F"</formula>
    </cfRule>
  </conditionalFormatting>
  <conditionalFormatting sqref="I100:AD100">
    <cfRule type="expression" dxfId="18005" priority="674">
      <formula>$D100="Facturacion"</formula>
    </cfRule>
  </conditionalFormatting>
  <conditionalFormatting sqref="I100:AD100">
    <cfRule type="expression" dxfId="18004" priority="675">
      <formula>$D100="Specialist"</formula>
    </cfRule>
  </conditionalFormatting>
  <conditionalFormatting sqref="I100:AD100">
    <cfRule type="cellIs" dxfId="18003" priority="676" operator="equal">
      <formula>1</formula>
    </cfRule>
  </conditionalFormatting>
  <conditionalFormatting sqref="I100:AD100">
    <cfRule type="expression" dxfId="18002" priority="677">
      <formula>$D100="SSMM"</formula>
    </cfRule>
  </conditionalFormatting>
  <conditionalFormatting sqref="I100:AD100">
    <cfRule type="cellIs" dxfId="18001" priority="678" operator="equal">
      <formula>"F"</formula>
    </cfRule>
  </conditionalFormatting>
  <conditionalFormatting sqref="I101:AD101">
    <cfRule type="expression" dxfId="18000" priority="666">
      <formula>$C$2="F"</formula>
    </cfRule>
  </conditionalFormatting>
  <conditionalFormatting sqref="I101:AD101">
    <cfRule type="expression" dxfId="17999" priority="667">
      <formula>$D101="Facturacion"</formula>
    </cfRule>
  </conditionalFormatting>
  <conditionalFormatting sqref="I101:AD101">
    <cfRule type="expression" dxfId="17998" priority="668">
      <formula>$D101="Specialist"</formula>
    </cfRule>
  </conditionalFormatting>
  <conditionalFormatting sqref="I101:AD101">
    <cfRule type="cellIs" dxfId="17997" priority="669" operator="equal">
      <formula>1</formula>
    </cfRule>
  </conditionalFormatting>
  <conditionalFormatting sqref="I101:AD101">
    <cfRule type="expression" dxfId="17996" priority="670">
      <formula>$D101="SSMM"</formula>
    </cfRule>
  </conditionalFormatting>
  <conditionalFormatting sqref="I101:AD101">
    <cfRule type="cellIs" dxfId="17995" priority="671" operator="equal">
      <formula>"F"</formula>
    </cfRule>
  </conditionalFormatting>
  <conditionalFormatting sqref="I24:AA24">
    <cfRule type="expression" dxfId="17994" priority="659">
      <formula>$C$2="F"</formula>
    </cfRule>
  </conditionalFormatting>
  <conditionalFormatting sqref="I24:AA24">
    <cfRule type="expression" dxfId="17993" priority="660">
      <formula>$D24="Facturacion"</formula>
    </cfRule>
  </conditionalFormatting>
  <conditionalFormatting sqref="I24:AA24">
    <cfRule type="expression" dxfId="17992" priority="661">
      <formula>$D24="Specialist"</formula>
    </cfRule>
  </conditionalFormatting>
  <conditionalFormatting sqref="I24:AA24">
    <cfRule type="cellIs" dxfId="17991" priority="662" operator="equal">
      <formula>1</formula>
    </cfRule>
  </conditionalFormatting>
  <conditionalFormatting sqref="I24:AA24">
    <cfRule type="expression" dxfId="17990" priority="663">
      <formula>$D24="SSMM"</formula>
    </cfRule>
  </conditionalFormatting>
  <conditionalFormatting sqref="I24:AA24">
    <cfRule type="cellIs" dxfId="17989" priority="664" operator="equal">
      <formula>"F"</formula>
    </cfRule>
  </conditionalFormatting>
  <conditionalFormatting sqref="I43:AA43">
    <cfRule type="expression" dxfId="17988" priority="652">
      <formula>$C$2="F"</formula>
    </cfRule>
  </conditionalFormatting>
  <conditionalFormatting sqref="I43:AA43">
    <cfRule type="expression" dxfId="17987" priority="653">
      <formula>$D43="Facturacion"</formula>
    </cfRule>
  </conditionalFormatting>
  <conditionalFormatting sqref="I43:AA43">
    <cfRule type="expression" dxfId="17986" priority="654">
      <formula>$D43="Specialist"</formula>
    </cfRule>
  </conditionalFormatting>
  <conditionalFormatting sqref="I43:AA43">
    <cfRule type="cellIs" dxfId="17985" priority="655" operator="equal">
      <formula>1</formula>
    </cfRule>
  </conditionalFormatting>
  <conditionalFormatting sqref="I43:AA43">
    <cfRule type="expression" dxfId="17984" priority="656">
      <formula>$D43="SSMM"</formula>
    </cfRule>
  </conditionalFormatting>
  <conditionalFormatting sqref="I43:AA43">
    <cfRule type="cellIs" dxfId="17983" priority="657" operator="equal">
      <formula>"F"</formula>
    </cfRule>
  </conditionalFormatting>
  <conditionalFormatting sqref="I62:AA62">
    <cfRule type="expression" dxfId="17982" priority="645">
      <formula>$C$2="F"</formula>
    </cfRule>
  </conditionalFormatting>
  <conditionalFormatting sqref="I62:AA62">
    <cfRule type="expression" dxfId="17981" priority="646">
      <formula>$D62="Facturacion"</formula>
    </cfRule>
  </conditionalFormatting>
  <conditionalFormatting sqref="I62:AA62">
    <cfRule type="expression" dxfId="17980" priority="647">
      <formula>$D62="Specialist"</formula>
    </cfRule>
  </conditionalFormatting>
  <conditionalFormatting sqref="I62:AA62">
    <cfRule type="cellIs" dxfId="17979" priority="648" operator="equal">
      <formula>1</formula>
    </cfRule>
  </conditionalFormatting>
  <conditionalFormatting sqref="I62:AA62">
    <cfRule type="expression" dxfId="17978" priority="649">
      <formula>$D62="SSMM"</formula>
    </cfRule>
  </conditionalFormatting>
  <conditionalFormatting sqref="I62:AA62">
    <cfRule type="cellIs" dxfId="17977" priority="650" operator="equal">
      <formula>"F"</formula>
    </cfRule>
  </conditionalFormatting>
  <conditionalFormatting sqref="I81:AA81">
    <cfRule type="expression" dxfId="17976" priority="638">
      <formula>$C$2="F"</formula>
    </cfRule>
  </conditionalFormatting>
  <conditionalFormatting sqref="I81:AA81">
    <cfRule type="expression" dxfId="17975" priority="639">
      <formula>$D81="Facturacion"</formula>
    </cfRule>
  </conditionalFormatting>
  <conditionalFormatting sqref="I81:AA81">
    <cfRule type="expression" dxfId="17974" priority="640">
      <formula>$D81="Specialist"</formula>
    </cfRule>
  </conditionalFormatting>
  <conditionalFormatting sqref="I81:AA81">
    <cfRule type="cellIs" dxfId="17973" priority="641" operator="equal">
      <formula>1</formula>
    </cfRule>
  </conditionalFormatting>
  <conditionalFormatting sqref="I81:AA81">
    <cfRule type="expression" dxfId="17972" priority="642">
      <formula>$D81="SSMM"</formula>
    </cfRule>
  </conditionalFormatting>
  <conditionalFormatting sqref="I81:AA81">
    <cfRule type="cellIs" dxfId="17971" priority="643" operator="equal">
      <formula>"F"</formula>
    </cfRule>
  </conditionalFormatting>
  <conditionalFormatting sqref="I23:AD23">
    <cfRule type="expression" dxfId="17970" priority="341">
      <formula>$C$2="F"</formula>
    </cfRule>
  </conditionalFormatting>
  <conditionalFormatting sqref="I23:AD23">
    <cfRule type="expression" dxfId="17969" priority="342">
      <formula>$D23="Facturacion"</formula>
    </cfRule>
  </conditionalFormatting>
  <conditionalFormatting sqref="I23:AD23">
    <cfRule type="expression" dxfId="17968" priority="343">
      <formula>$D23="Specialist"</formula>
    </cfRule>
  </conditionalFormatting>
  <conditionalFormatting sqref="I23:AD23">
    <cfRule type="cellIs" dxfId="17967" priority="344" operator="equal">
      <formula>1</formula>
    </cfRule>
  </conditionalFormatting>
  <conditionalFormatting sqref="I23:AD23">
    <cfRule type="expression" dxfId="17966" priority="345">
      <formula>$D23="SSMM"</formula>
    </cfRule>
  </conditionalFormatting>
  <conditionalFormatting sqref="I23:AD23">
    <cfRule type="cellIs" dxfId="17965" priority="346" operator="equal">
      <formula>"F"</formula>
    </cfRule>
  </conditionalFormatting>
  <conditionalFormatting sqref="I42:AD42">
    <cfRule type="expression" dxfId="17964" priority="334">
      <formula>$C$2="F"</formula>
    </cfRule>
  </conditionalFormatting>
  <conditionalFormatting sqref="I42:AD42">
    <cfRule type="expression" dxfId="17963" priority="335">
      <formula>$D42="Facturacion"</formula>
    </cfRule>
  </conditionalFormatting>
  <conditionalFormatting sqref="I42:AD42">
    <cfRule type="expression" dxfId="17962" priority="336">
      <formula>$D42="Specialist"</formula>
    </cfRule>
  </conditionalFormatting>
  <conditionalFormatting sqref="I42:AD42">
    <cfRule type="cellIs" dxfId="17961" priority="337" operator="equal">
      <formula>1</formula>
    </cfRule>
  </conditionalFormatting>
  <conditionalFormatting sqref="I42:AD42">
    <cfRule type="expression" dxfId="17960" priority="338">
      <formula>$D42="SSMM"</formula>
    </cfRule>
  </conditionalFormatting>
  <conditionalFormatting sqref="I42:AD42">
    <cfRule type="cellIs" dxfId="17959" priority="339" operator="equal">
      <formula>"F"</formula>
    </cfRule>
  </conditionalFormatting>
  <conditionalFormatting sqref="I61:AD61">
    <cfRule type="expression" dxfId="17958" priority="327">
      <formula>$C$2="F"</formula>
    </cfRule>
  </conditionalFormatting>
  <conditionalFormatting sqref="I61:AD61">
    <cfRule type="expression" dxfId="17957" priority="328">
      <formula>$D61="Facturacion"</formula>
    </cfRule>
  </conditionalFormatting>
  <conditionalFormatting sqref="I61:AD61">
    <cfRule type="expression" dxfId="17956" priority="329">
      <formula>$D61="Specialist"</formula>
    </cfRule>
  </conditionalFormatting>
  <conditionalFormatting sqref="I61:AD61">
    <cfRule type="cellIs" dxfId="17955" priority="330" operator="equal">
      <formula>1</formula>
    </cfRule>
  </conditionalFormatting>
  <conditionalFormatting sqref="I61:AD61">
    <cfRule type="expression" dxfId="17954" priority="331">
      <formula>$D61="SSMM"</formula>
    </cfRule>
  </conditionalFormatting>
  <conditionalFormatting sqref="I61:AD61">
    <cfRule type="cellIs" dxfId="17953" priority="332" operator="equal">
      <formula>"F"</formula>
    </cfRule>
  </conditionalFormatting>
  <conditionalFormatting sqref="I80:AD80">
    <cfRule type="expression" dxfId="17952" priority="320">
      <formula>$C$2="F"</formula>
    </cfRule>
  </conditionalFormatting>
  <conditionalFormatting sqref="I80:AD80">
    <cfRule type="expression" dxfId="17951" priority="321">
      <formula>$D80="Facturacion"</formula>
    </cfRule>
  </conditionalFormatting>
  <conditionalFormatting sqref="I80:AD80">
    <cfRule type="expression" dxfId="17950" priority="322">
      <formula>$D80="Specialist"</formula>
    </cfRule>
  </conditionalFormatting>
  <conditionalFormatting sqref="I80:AD80">
    <cfRule type="cellIs" dxfId="17949" priority="323" operator="equal">
      <formula>1</formula>
    </cfRule>
  </conditionalFormatting>
  <conditionalFormatting sqref="I80:AD80">
    <cfRule type="expression" dxfId="17948" priority="324">
      <formula>$D80="SSMM"</formula>
    </cfRule>
  </conditionalFormatting>
  <conditionalFormatting sqref="I80:AD80">
    <cfRule type="cellIs" dxfId="17947" priority="325" operator="equal">
      <formula>"F"</formula>
    </cfRule>
  </conditionalFormatting>
  <conditionalFormatting sqref="I99:AD99">
    <cfRule type="expression" dxfId="17946" priority="313">
      <formula>$C$2="F"</formula>
    </cfRule>
  </conditionalFormatting>
  <conditionalFormatting sqref="I99:AD99">
    <cfRule type="expression" dxfId="17945" priority="314">
      <formula>$D99="Facturacion"</formula>
    </cfRule>
  </conditionalFormatting>
  <conditionalFormatting sqref="I99:AD99">
    <cfRule type="expression" dxfId="17944" priority="315">
      <formula>$D99="Specialist"</formula>
    </cfRule>
  </conditionalFormatting>
  <conditionalFormatting sqref="I99:AD99">
    <cfRule type="cellIs" dxfId="17943" priority="316" operator="equal">
      <formula>1</formula>
    </cfRule>
  </conditionalFormatting>
  <conditionalFormatting sqref="I99:AD99">
    <cfRule type="expression" dxfId="17942" priority="317">
      <formula>$D99="SSMM"</formula>
    </cfRule>
  </conditionalFormatting>
  <conditionalFormatting sqref="I99:AD99">
    <cfRule type="cellIs" dxfId="17941" priority="318" operator="equal">
      <formula>"F"</formula>
    </cfRule>
  </conditionalFormatting>
  <conditionalFormatting sqref="I7:AD7">
    <cfRule type="expression" dxfId="17940" priority="306">
      <formula>$C$2="F"</formula>
    </cfRule>
  </conditionalFormatting>
  <conditionalFormatting sqref="I7:AD7">
    <cfRule type="expression" dxfId="17939" priority="307">
      <formula>$D7="Facturacion"</formula>
    </cfRule>
  </conditionalFormatting>
  <conditionalFormatting sqref="I7:AD7">
    <cfRule type="expression" dxfId="17938" priority="308">
      <formula>$D7="Specialist"</formula>
    </cfRule>
  </conditionalFormatting>
  <conditionalFormatting sqref="I7:AD7">
    <cfRule type="cellIs" dxfId="17937" priority="309" operator="equal">
      <formula>1</formula>
    </cfRule>
  </conditionalFormatting>
  <conditionalFormatting sqref="I7:AD7">
    <cfRule type="expression" dxfId="17936" priority="310">
      <formula>$D7="SSMM"</formula>
    </cfRule>
  </conditionalFormatting>
  <conditionalFormatting sqref="I7:AD7">
    <cfRule type="cellIs" dxfId="17935" priority="311" operator="equal">
      <formula>"F"</formula>
    </cfRule>
  </conditionalFormatting>
  <conditionalFormatting sqref="I29:AD29">
    <cfRule type="expression" dxfId="17934" priority="299">
      <formula>$C$2="F"</formula>
    </cfRule>
  </conditionalFormatting>
  <conditionalFormatting sqref="I29:AD29">
    <cfRule type="expression" dxfId="17933" priority="300">
      <formula>$D29="Facturacion"</formula>
    </cfRule>
  </conditionalFormatting>
  <conditionalFormatting sqref="I29:AD29">
    <cfRule type="expression" dxfId="17932" priority="301">
      <formula>$D29="Specialist"</formula>
    </cfRule>
  </conditionalFormatting>
  <conditionalFormatting sqref="I29:AD29">
    <cfRule type="cellIs" dxfId="17931" priority="302" operator="equal">
      <formula>1</formula>
    </cfRule>
  </conditionalFormatting>
  <conditionalFormatting sqref="I29:AD29">
    <cfRule type="expression" dxfId="17930" priority="303">
      <formula>$D29="SSMM"</formula>
    </cfRule>
  </conditionalFormatting>
  <conditionalFormatting sqref="I29:AD29">
    <cfRule type="cellIs" dxfId="17929" priority="304" operator="equal">
      <formula>"F"</formula>
    </cfRule>
  </conditionalFormatting>
  <conditionalFormatting sqref="J104:AE104">
    <cfRule type="expression" dxfId="17928" priority="292">
      <formula>$C$2="F"</formula>
    </cfRule>
  </conditionalFormatting>
  <conditionalFormatting sqref="J104:AE104">
    <cfRule type="expression" dxfId="17927" priority="293">
      <formula>$D104="Facturacion"</formula>
    </cfRule>
  </conditionalFormatting>
  <conditionalFormatting sqref="J104:AE104">
    <cfRule type="expression" dxfId="17926" priority="294">
      <formula>$D104="Specialist"</formula>
    </cfRule>
  </conditionalFormatting>
  <conditionalFormatting sqref="J104:AE104">
    <cfRule type="cellIs" dxfId="17925" priority="295" operator="equal">
      <formula>1</formula>
    </cfRule>
  </conditionalFormatting>
  <conditionalFormatting sqref="J104:AE104">
    <cfRule type="expression" dxfId="17924" priority="296">
      <formula>$D104="SSMM"</formula>
    </cfRule>
  </conditionalFormatting>
  <conditionalFormatting sqref="J104:AE104">
    <cfRule type="cellIs" dxfId="17923" priority="297" operator="equal">
      <formula>"F"</formula>
    </cfRule>
  </conditionalFormatting>
  <conditionalFormatting sqref="E17:H17">
    <cfRule type="expression" dxfId="17922" priority="283">
      <formula>$C$21="F"</formula>
    </cfRule>
  </conditionalFormatting>
  <conditionalFormatting sqref="E17:H19">
    <cfRule type="expression" dxfId="17921" priority="285">
      <formula>$C$2="F"</formula>
    </cfRule>
  </conditionalFormatting>
  <conditionalFormatting sqref="E17:H19">
    <cfRule type="expression" dxfId="17920" priority="286">
      <formula>$D17="Facturacion"</formula>
    </cfRule>
  </conditionalFormatting>
  <conditionalFormatting sqref="E17:H19">
    <cfRule type="expression" dxfId="17919" priority="287">
      <formula>$D17="Specialist"</formula>
    </cfRule>
  </conditionalFormatting>
  <conditionalFormatting sqref="E17:H19">
    <cfRule type="cellIs" dxfId="17918" priority="288" operator="equal">
      <formula>1</formula>
    </cfRule>
  </conditionalFormatting>
  <conditionalFormatting sqref="E17:H19">
    <cfRule type="expression" dxfId="17917" priority="289">
      <formula>$D17="SSMM"</formula>
    </cfRule>
  </conditionalFormatting>
  <conditionalFormatting sqref="E17:H19">
    <cfRule type="cellIs" dxfId="17916" priority="290" operator="equal">
      <formula>"F"</formula>
    </cfRule>
  </conditionalFormatting>
  <conditionalFormatting sqref="AA17:AB17">
    <cfRule type="expression" dxfId="17915" priority="275">
      <formula>$C$21="F"</formula>
    </cfRule>
  </conditionalFormatting>
  <conditionalFormatting sqref="AA17:AB17">
    <cfRule type="expression" dxfId="17914" priority="277">
      <formula>$C$2="F"</formula>
    </cfRule>
  </conditionalFormatting>
  <conditionalFormatting sqref="AA17:AB17">
    <cfRule type="expression" dxfId="17913" priority="278">
      <formula>$D17="Facturacion"</formula>
    </cfRule>
  </conditionalFormatting>
  <conditionalFormatting sqref="AA17:AB17">
    <cfRule type="expression" dxfId="17912" priority="279">
      <formula>$D17="Specialist"</formula>
    </cfRule>
  </conditionalFormatting>
  <conditionalFormatting sqref="AA17:AB17">
    <cfRule type="cellIs" dxfId="17911" priority="280" operator="equal">
      <formula>1</formula>
    </cfRule>
  </conditionalFormatting>
  <conditionalFormatting sqref="AA17:AB17">
    <cfRule type="expression" dxfId="17910" priority="281">
      <formula>$D17="SSMM"</formula>
    </cfRule>
  </conditionalFormatting>
  <conditionalFormatting sqref="AA17:AB17">
    <cfRule type="cellIs" dxfId="17909" priority="282" operator="equal">
      <formula>"F"</formula>
    </cfRule>
  </conditionalFormatting>
  <conditionalFormatting sqref="I17:W17">
    <cfRule type="expression" dxfId="17908" priority="265">
      <formula>$C$78="F"</formula>
    </cfRule>
  </conditionalFormatting>
  <conditionalFormatting sqref="I17:W17">
    <cfRule type="expression" dxfId="17907" priority="266">
      <formula>$C$59="F"</formula>
    </cfRule>
  </conditionalFormatting>
  <conditionalFormatting sqref="I17:W17">
    <cfRule type="expression" dxfId="17906" priority="267">
      <formula>$C$40="F"</formula>
    </cfRule>
  </conditionalFormatting>
  <conditionalFormatting sqref="I17:W17">
    <cfRule type="expression" dxfId="17905" priority="268">
      <formula>$C$21="F"</formula>
    </cfRule>
  </conditionalFormatting>
  <conditionalFormatting sqref="I17:Z17">
    <cfRule type="expression" dxfId="17904" priority="269">
      <formula>$C$2="F"</formula>
    </cfRule>
  </conditionalFormatting>
  <conditionalFormatting sqref="I17:Z17">
    <cfRule type="expression" dxfId="17903" priority="270">
      <formula>$D17="Facturacion"</formula>
    </cfRule>
  </conditionalFormatting>
  <conditionalFormatting sqref="I17:Z17">
    <cfRule type="expression" dxfId="17902" priority="271">
      <formula>$D17="Specialist"</formula>
    </cfRule>
  </conditionalFormatting>
  <conditionalFormatting sqref="I17:Z17">
    <cfRule type="cellIs" dxfId="17901" priority="272" operator="equal">
      <formula>1</formula>
    </cfRule>
  </conditionalFormatting>
  <conditionalFormatting sqref="I17:Z17">
    <cfRule type="expression" dxfId="17900" priority="273">
      <formula>$D17="SSMM"</formula>
    </cfRule>
  </conditionalFormatting>
  <conditionalFormatting sqref="I17:Z17">
    <cfRule type="cellIs" dxfId="17899" priority="274" operator="equal">
      <formula>"F"</formula>
    </cfRule>
  </conditionalFormatting>
  <conditionalFormatting sqref="AA18:AB18">
    <cfRule type="expression" dxfId="17898" priority="259">
      <formula>$C$2="F"</formula>
    </cfRule>
  </conditionalFormatting>
  <conditionalFormatting sqref="AA18:AB18">
    <cfRule type="expression" dxfId="17897" priority="260">
      <formula>$D18="Facturacion"</formula>
    </cfRule>
  </conditionalFormatting>
  <conditionalFormatting sqref="AA18:AB18">
    <cfRule type="expression" dxfId="17896" priority="261">
      <formula>$D18="Specialist"</formula>
    </cfRule>
  </conditionalFormatting>
  <conditionalFormatting sqref="AA18:AB18">
    <cfRule type="cellIs" dxfId="17895" priority="262" operator="equal">
      <formula>1</formula>
    </cfRule>
  </conditionalFormatting>
  <conditionalFormatting sqref="AA18:AB18">
    <cfRule type="expression" dxfId="17894" priority="263">
      <formula>$D18="SSMM"</formula>
    </cfRule>
  </conditionalFormatting>
  <conditionalFormatting sqref="AA18:AB18">
    <cfRule type="cellIs" dxfId="17893" priority="264" operator="equal">
      <formula>"F"</formula>
    </cfRule>
  </conditionalFormatting>
  <conditionalFormatting sqref="I18:W18">
    <cfRule type="expression" dxfId="17892" priority="249">
      <formula>$C$78="F"</formula>
    </cfRule>
  </conditionalFormatting>
  <conditionalFormatting sqref="I18:W18">
    <cfRule type="expression" dxfId="17891" priority="250">
      <formula>$C$59="F"</formula>
    </cfRule>
  </conditionalFormatting>
  <conditionalFormatting sqref="I18:W18">
    <cfRule type="expression" dxfId="17890" priority="251">
      <formula>$C$40="F"</formula>
    </cfRule>
  </conditionalFormatting>
  <conditionalFormatting sqref="I18:W18">
    <cfRule type="expression" dxfId="17889" priority="252">
      <formula>$C$21="F"</formula>
    </cfRule>
  </conditionalFormatting>
  <conditionalFormatting sqref="I18:Z18">
    <cfRule type="expression" dxfId="17888" priority="253">
      <formula>$C$2="F"</formula>
    </cfRule>
  </conditionalFormatting>
  <conditionalFormatting sqref="I18:Z18">
    <cfRule type="expression" dxfId="17887" priority="254">
      <formula>$D18="Facturacion"</formula>
    </cfRule>
  </conditionalFormatting>
  <conditionalFormatting sqref="I18:Z18">
    <cfRule type="expression" dxfId="17886" priority="255">
      <formula>$D18="Specialist"</formula>
    </cfRule>
  </conditionalFormatting>
  <conditionalFormatting sqref="I18:Z18">
    <cfRule type="cellIs" dxfId="17885" priority="256" operator="equal">
      <formula>1</formula>
    </cfRule>
  </conditionalFormatting>
  <conditionalFormatting sqref="I18:Z18">
    <cfRule type="expression" dxfId="17884" priority="257">
      <formula>$D18="SSMM"</formula>
    </cfRule>
  </conditionalFormatting>
  <conditionalFormatting sqref="I18:Z18">
    <cfRule type="cellIs" dxfId="17883" priority="258" operator="equal">
      <formula>"F"</formula>
    </cfRule>
  </conditionalFormatting>
  <conditionalFormatting sqref="AA19:AB19">
    <cfRule type="expression" dxfId="17882" priority="243">
      <formula>$C$2="F"</formula>
    </cfRule>
  </conditionalFormatting>
  <conditionalFormatting sqref="AA19:AB19">
    <cfRule type="expression" dxfId="17881" priority="244">
      <formula>$D19="Facturacion"</formula>
    </cfRule>
  </conditionalFormatting>
  <conditionalFormatting sqref="AA19:AB19">
    <cfRule type="expression" dxfId="17880" priority="245">
      <formula>$D19="Specialist"</formula>
    </cfRule>
  </conditionalFormatting>
  <conditionalFormatting sqref="AA19:AB19">
    <cfRule type="cellIs" dxfId="17879" priority="246" operator="equal">
      <formula>1</formula>
    </cfRule>
  </conditionalFormatting>
  <conditionalFormatting sqref="AA19:AB19">
    <cfRule type="expression" dxfId="17878" priority="247">
      <formula>$D19="SSMM"</formula>
    </cfRule>
  </conditionalFormatting>
  <conditionalFormatting sqref="AA19:AB19">
    <cfRule type="cellIs" dxfId="17877" priority="248" operator="equal">
      <formula>"F"</formula>
    </cfRule>
  </conditionalFormatting>
  <conditionalFormatting sqref="I19:W19">
    <cfRule type="expression" dxfId="17876" priority="233">
      <formula>$C$78="F"</formula>
    </cfRule>
  </conditionalFormatting>
  <conditionalFormatting sqref="I19:W19">
    <cfRule type="expression" dxfId="17875" priority="234">
      <formula>$C$59="F"</formula>
    </cfRule>
  </conditionalFormatting>
  <conditionalFormatting sqref="I19:W19">
    <cfRule type="expression" dxfId="17874" priority="235">
      <formula>$C$40="F"</formula>
    </cfRule>
  </conditionalFormatting>
  <conditionalFormatting sqref="I19:W19">
    <cfRule type="expression" dxfId="17873" priority="236">
      <formula>$C$21="F"</formula>
    </cfRule>
  </conditionalFormatting>
  <conditionalFormatting sqref="I19:Z19">
    <cfRule type="expression" dxfId="17872" priority="237">
      <formula>$C$2="F"</formula>
    </cfRule>
  </conditionalFormatting>
  <conditionalFormatting sqref="I19:Z19">
    <cfRule type="expression" dxfId="17871" priority="238">
      <formula>$D19="Facturacion"</formula>
    </cfRule>
  </conditionalFormatting>
  <conditionalFormatting sqref="I19:Z19">
    <cfRule type="expression" dxfId="17870" priority="239">
      <formula>$D19="Specialist"</formula>
    </cfRule>
  </conditionalFormatting>
  <conditionalFormatting sqref="I19:Z19">
    <cfRule type="cellIs" dxfId="17869" priority="240" operator="equal">
      <formula>1</formula>
    </cfRule>
  </conditionalFormatting>
  <conditionalFormatting sqref="I19:Z19">
    <cfRule type="expression" dxfId="17868" priority="241">
      <formula>$D19="SSMM"</formula>
    </cfRule>
  </conditionalFormatting>
  <conditionalFormatting sqref="I19:Z19">
    <cfRule type="cellIs" dxfId="17867" priority="242" operator="equal">
      <formula>"F"</formula>
    </cfRule>
  </conditionalFormatting>
  <conditionalFormatting sqref="E36:H36">
    <cfRule type="expression" dxfId="17866" priority="225">
      <formula>$C$21="F"</formula>
    </cfRule>
  </conditionalFormatting>
  <conditionalFormatting sqref="E36:H38">
    <cfRule type="expression" dxfId="17865" priority="227">
      <formula>$C$2="F"</formula>
    </cfRule>
  </conditionalFormatting>
  <conditionalFormatting sqref="E36:H38">
    <cfRule type="expression" dxfId="17864" priority="228">
      <formula>$D36="Facturacion"</formula>
    </cfRule>
  </conditionalFormatting>
  <conditionalFormatting sqref="E36:H38">
    <cfRule type="expression" dxfId="17863" priority="229">
      <formula>$D36="Specialist"</formula>
    </cfRule>
  </conditionalFormatting>
  <conditionalFormatting sqref="E36:H38">
    <cfRule type="cellIs" dxfId="17862" priority="230" operator="equal">
      <formula>1</formula>
    </cfRule>
  </conditionalFormatting>
  <conditionalFormatting sqref="E36:H38">
    <cfRule type="expression" dxfId="17861" priority="231">
      <formula>$D36="SSMM"</formula>
    </cfRule>
  </conditionalFormatting>
  <conditionalFormatting sqref="E36:H38">
    <cfRule type="cellIs" dxfId="17860" priority="232" operator="equal">
      <formula>"F"</formula>
    </cfRule>
  </conditionalFormatting>
  <conditionalFormatting sqref="AA36:AB36">
    <cfRule type="expression" dxfId="17859" priority="217">
      <formula>$C$21="F"</formula>
    </cfRule>
  </conditionalFormatting>
  <conditionalFormatting sqref="AA36:AB36">
    <cfRule type="expression" dxfId="17858" priority="219">
      <formula>$C$2="F"</formula>
    </cfRule>
  </conditionalFormatting>
  <conditionalFormatting sqref="AA36:AB36">
    <cfRule type="expression" dxfId="17857" priority="220">
      <formula>$D36="Facturacion"</formula>
    </cfRule>
  </conditionalFormatting>
  <conditionalFormatting sqref="AA36:AB36">
    <cfRule type="expression" dxfId="17856" priority="221">
      <formula>$D36="Specialist"</formula>
    </cfRule>
  </conditionalFormatting>
  <conditionalFormatting sqref="AA36:AB36">
    <cfRule type="cellIs" dxfId="17855" priority="222" operator="equal">
      <formula>1</formula>
    </cfRule>
  </conditionalFormatting>
  <conditionalFormatting sqref="AA36:AB36">
    <cfRule type="expression" dxfId="17854" priority="223">
      <formula>$D36="SSMM"</formula>
    </cfRule>
  </conditionalFormatting>
  <conditionalFormatting sqref="AA36:AB36">
    <cfRule type="cellIs" dxfId="17853" priority="224" operator="equal">
      <formula>"F"</formula>
    </cfRule>
  </conditionalFormatting>
  <conditionalFormatting sqref="I36:W36">
    <cfRule type="expression" dxfId="17852" priority="207">
      <formula>$C$78="F"</formula>
    </cfRule>
  </conditionalFormatting>
  <conditionalFormatting sqref="I36:W36">
    <cfRule type="expression" dxfId="17851" priority="208">
      <formula>$C$59="F"</formula>
    </cfRule>
  </conditionalFormatting>
  <conditionalFormatting sqref="I36:W36">
    <cfRule type="expression" dxfId="17850" priority="209">
      <formula>$C$40="F"</formula>
    </cfRule>
  </conditionalFormatting>
  <conditionalFormatting sqref="I36:W36">
    <cfRule type="expression" dxfId="17849" priority="210">
      <formula>$C$21="F"</formula>
    </cfRule>
  </conditionalFormatting>
  <conditionalFormatting sqref="I36:Z36">
    <cfRule type="expression" dxfId="17848" priority="211">
      <formula>$C$2="F"</formula>
    </cfRule>
  </conditionalFormatting>
  <conditionalFormatting sqref="I36:Z36">
    <cfRule type="expression" dxfId="17847" priority="212">
      <formula>$D36="Facturacion"</formula>
    </cfRule>
  </conditionalFormatting>
  <conditionalFormatting sqref="I36:Z36">
    <cfRule type="expression" dxfId="17846" priority="213">
      <formula>$D36="Specialist"</formula>
    </cfRule>
  </conditionalFormatting>
  <conditionalFormatting sqref="I36:Z36">
    <cfRule type="cellIs" dxfId="17845" priority="214" operator="equal">
      <formula>1</formula>
    </cfRule>
  </conditionalFormatting>
  <conditionalFormatting sqref="I36:Z36">
    <cfRule type="expression" dxfId="17844" priority="215">
      <formula>$D36="SSMM"</formula>
    </cfRule>
  </conditionalFormatting>
  <conditionalFormatting sqref="I36:Z36">
    <cfRule type="cellIs" dxfId="17843" priority="216" operator="equal">
      <formula>"F"</formula>
    </cfRule>
  </conditionalFormatting>
  <conditionalFormatting sqref="AA37:AB37">
    <cfRule type="expression" dxfId="17842" priority="201">
      <formula>$C$2="F"</formula>
    </cfRule>
  </conditionalFormatting>
  <conditionalFormatting sqref="AA37:AB37">
    <cfRule type="expression" dxfId="17841" priority="202">
      <formula>$D37="Facturacion"</formula>
    </cfRule>
  </conditionalFormatting>
  <conditionalFormatting sqref="AA37:AB37">
    <cfRule type="expression" dxfId="17840" priority="203">
      <formula>$D37="Specialist"</formula>
    </cfRule>
  </conditionalFormatting>
  <conditionalFormatting sqref="AA37:AB37">
    <cfRule type="cellIs" dxfId="17839" priority="204" operator="equal">
      <formula>1</formula>
    </cfRule>
  </conditionalFormatting>
  <conditionalFormatting sqref="AA37:AB37">
    <cfRule type="expression" dxfId="17838" priority="205">
      <formula>$D37="SSMM"</formula>
    </cfRule>
  </conditionalFormatting>
  <conditionalFormatting sqref="AA37:AB37">
    <cfRule type="cellIs" dxfId="17837" priority="206" operator="equal">
      <formula>"F"</formula>
    </cfRule>
  </conditionalFormatting>
  <conditionalFormatting sqref="I37:W37">
    <cfRule type="expression" dxfId="17836" priority="191">
      <formula>$C$78="F"</formula>
    </cfRule>
  </conditionalFormatting>
  <conditionalFormatting sqref="I37:W37">
    <cfRule type="expression" dxfId="17835" priority="192">
      <formula>$C$59="F"</formula>
    </cfRule>
  </conditionalFormatting>
  <conditionalFormatting sqref="I37:W37">
    <cfRule type="expression" dxfId="17834" priority="193">
      <formula>$C$40="F"</formula>
    </cfRule>
  </conditionalFormatting>
  <conditionalFormatting sqref="I37:W37">
    <cfRule type="expression" dxfId="17833" priority="194">
      <formula>$C$21="F"</formula>
    </cfRule>
  </conditionalFormatting>
  <conditionalFormatting sqref="I37:Z37">
    <cfRule type="expression" dxfId="17832" priority="195">
      <formula>$C$2="F"</formula>
    </cfRule>
  </conditionalFormatting>
  <conditionalFormatting sqref="I37:Z37">
    <cfRule type="expression" dxfId="17831" priority="196">
      <formula>$D37="Facturacion"</formula>
    </cfRule>
  </conditionalFormatting>
  <conditionalFormatting sqref="I37:Z37">
    <cfRule type="expression" dxfId="17830" priority="197">
      <formula>$D37="Specialist"</formula>
    </cfRule>
  </conditionalFormatting>
  <conditionalFormatting sqref="I37:Z37">
    <cfRule type="cellIs" dxfId="17829" priority="198" operator="equal">
      <formula>1</formula>
    </cfRule>
  </conditionalFormatting>
  <conditionalFormatting sqref="I37:Z37">
    <cfRule type="expression" dxfId="17828" priority="199">
      <formula>$D37="SSMM"</formula>
    </cfRule>
  </conditionalFormatting>
  <conditionalFormatting sqref="I37:Z37">
    <cfRule type="cellIs" dxfId="17827" priority="200" operator="equal">
      <formula>"F"</formula>
    </cfRule>
  </conditionalFormatting>
  <conditionalFormatting sqref="AA38:AB38">
    <cfRule type="expression" dxfId="17826" priority="185">
      <formula>$C$2="F"</formula>
    </cfRule>
  </conditionalFormatting>
  <conditionalFormatting sqref="AA38:AB38">
    <cfRule type="expression" dxfId="17825" priority="186">
      <formula>$D38="Facturacion"</formula>
    </cfRule>
  </conditionalFormatting>
  <conditionalFormatting sqref="AA38:AB38">
    <cfRule type="expression" dxfId="17824" priority="187">
      <formula>$D38="Specialist"</formula>
    </cfRule>
  </conditionalFormatting>
  <conditionalFormatting sqref="AA38:AB38">
    <cfRule type="cellIs" dxfId="17823" priority="188" operator="equal">
      <formula>1</formula>
    </cfRule>
  </conditionalFormatting>
  <conditionalFormatting sqref="AA38:AB38">
    <cfRule type="expression" dxfId="17822" priority="189">
      <formula>$D38="SSMM"</formula>
    </cfRule>
  </conditionalFormatting>
  <conditionalFormatting sqref="AA38:AB38">
    <cfRule type="cellIs" dxfId="17821" priority="190" operator="equal">
      <formula>"F"</formula>
    </cfRule>
  </conditionalFormatting>
  <conditionalFormatting sqref="I38:W38">
    <cfRule type="expression" dxfId="17820" priority="175">
      <formula>$C$78="F"</formula>
    </cfRule>
  </conditionalFormatting>
  <conditionalFormatting sqref="I38:W38">
    <cfRule type="expression" dxfId="17819" priority="176">
      <formula>$C$59="F"</formula>
    </cfRule>
  </conditionalFormatting>
  <conditionalFormatting sqref="I38:W38">
    <cfRule type="expression" dxfId="17818" priority="177">
      <formula>$C$40="F"</formula>
    </cfRule>
  </conditionalFormatting>
  <conditionalFormatting sqref="I38:W38">
    <cfRule type="expression" dxfId="17817" priority="178">
      <formula>$C$21="F"</formula>
    </cfRule>
  </conditionalFormatting>
  <conditionalFormatting sqref="I38:Z38">
    <cfRule type="expression" dxfId="17816" priority="179">
      <formula>$C$2="F"</formula>
    </cfRule>
  </conditionalFormatting>
  <conditionalFormatting sqref="I38:Z38">
    <cfRule type="expression" dxfId="17815" priority="180">
      <formula>$D38="Facturacion"</formula>
    </cfRule>
  </conditionalFormatting>
  <conditionalFormatting sqref="I38:Z38">
    <cfRule type="expression" dxfId="17814" priority="181">
      <formula>$D38="Specialist"</formula>
    </cfRule>
  </conditionalFormatting>
  <conditionalFormatting sqref="I38:Z38">
    <cfRule type="cellIs" dxfId="17813" priority="182" operator="equal">
      <formula>1</formula>
    </cfRule>
  </conditionalFormatting>
  <conditionalFormatting sqref="I38:Z38">
    <cfRule type="expression" dxfId="17812" priority="183">
      <formula>$D38="SSMM"</formula>
    </cfRule>
  </conditionalFormatting>
  <conditionalFormatting sqref="I38:Z38">
    <cfRule type="cellIs" dxfId="17811" priority="184" operator="equal">
      <formula>"F"</formula>
    </cfRule>
  </conditionalFormatting>
  <conditionalFormatting sqref="E55:H55">
    <cfRule type="expression" dxfId="17810" priority="167">
      <formula>$C$21="F"</formula>
    </cfRule>
  </conditionalFormatting>
  <conditionalFormatting sqref="E55:H57">
    <cfRule type="expression" dxfId="17809" priority="169">
      <formula>$C$2="F"</formula>
    </cfRule>
  </conditionalFormatting>
  <conditionalFormatting sqref="E55:H57">
    <cfRule type="expression" dxfId="17808" priority="170">
      <formula>$D55="Facturacion"</formula>
    </cfRule>
  </conditionalFormatting>
  <conditionalFormatting sqref="E55:H57">
    <cfRule type="expression" dxfId="17807" priority="171">
      <formula>$D55="Specialist"</formula>
    </cfRule>
  </conditionalFormatting>
  <conditionalFormatting sqref="E55:H57">
    <cfRule type="cellIs" dxfId="17806" priority="172" operator="equal">
      <formula>1</formula>
    </cfRule>
  </conditionalFormatting>
  <conditionalFormatting sqref="E55:H57">
    <cfRule type="expression" dxfId="17805" priority="173">
      <formula>$D55="SSMM"</formula>
    </cfRule>
  </conditionalFormatting>
  <conditionalFormatting sqref="E55:H57">
    <cfRule type="cellIs" dxfId="17804" priority="174" operator="equal">
      <formula>"F"</formula>
    </cfRule>
  </conditionalFormatting>
  <conditionalFormatting sqref="AA55:AB55">
    <cfRule type="expression" dxfId="17803" priority="159">
      <formula>$C$21="F"</formula>
    </cfRule>
  </conditionalFormatting>
  <conditionalFormatting sqref="AA55:AB55">
    <cfRule type="expression" dxfId="17802" priority="161">
      <formula>$C$2="F"</formula>
    </cfRule>
  </conditionalFormatting>
  <conditionalFormatting sqref="AA55:AB55">
    <cfRule type="expression" dxfId="17801" priority="162">
      <formula>$D55="Facturacion"</formula>
    </cfRule>
  </conditionalFormatting>
  <conditionalFormatting sqref="AA55:AB55">
    <cfRule type="expression" dxfId="17800" priority="163">
      <formula>$D55="Specialist"</formula>
    </cfRule>
  </conditionalFormatting>
  <conditionalFormatting sqref="AA55:AB55">
    <cfRule type="cellIs" dxfId="17799" priority="164" operator="equal">
      <formula>1</formula>
    </cfRule>
  </conditionalFormatting>
  <conditionalFormatting sqref="AA55:AB55">
    <cfRule type="expression" dxfId="17798" priority="165">
      <formula>$D55="SSMM"</formula>
    </cfRule>
  </conditionalFormatting>
  <conditionalFormatting sqref="AA55:AB55">
    <cfRule type="cellIs" dxfId="17797" priority="166" operator="equal">
      <formula>"F"</formula>
    </cfRule>
  </conditionalFormatting>
  <conditionalFormatting sqref="I55:W55">
    <cfRule type="expression" dxfId="17796" priority="149">
      <formula>$C$78="F"</formula>
    </cfRule>
  </conditionalFormatting>
  <conditionalFormatting sqref="I55:W55">
    <cfRule type="expression" dxfId="17795" priority="150">
      <formula>$C$59="F"</formula>
    </cfRule>
  </conditionalFormatting>
  <conditionalFormatting sqref="I55:W55">
    <cfRule type="expression" dxfId="17794" priority="151">
      <formula>$C$40="F"</formula>
    </cfRule>
  </conditionalFormatting>
  <conditionalFormatting sqref="I55:W55">
    <cfRule type="expression" dxfId="17793" priority="152">
      <formula>$C$21="F"</formula>
    </cfRule>
  </conditionalFormatting>
  <conditionalFormatting sqref="I55:Z55">
    <cfRule type="expression" dxfId="17792" priority="153">
      <formula>$C$2="F"</formula>
    </cfRule>
  </conditionalFormatting>
  <conditionalFormatting sqref="I55:Z55">
    <cfRule type="expression" dxfId="17791" priority="154">
      <formula>$D55="Facturacion"</formula>
    </cfRule>
  </conditionalFormatting>
  <conditionalFormatting sqref="I55:Z55">
    <cfRule type="expression" dxfId="17790" priority="155">
      <formula>$D55="Specialist"</formula>
    </cfRule>
  </conditionalFormatting>
  <conditionalFormatting sqref="I55:Z55">
    <cfRule type="cellIs" dxfId="17789" priority="156" operator="equal">
      <formula>1</formula>
    </cfRule>
  </conditionalFormatting>
  <conditionalFormatting sqref="I55:Z55">
    <cfRule type="expression" dxfId="17788" priority="157">
      <formula>$D55="SSMM"</formula>
    </cfRule>
  </conditionalFormatting>
  <conditionalFormatting sqref="I55:Z55">
    <cfRule type="cellIs" dxfId="17787" priority="158" operator="equal">
      <formula>"F"</formula>
    </cfRule>
  </conditionalFormatting>
  <conditionalFormatting sqref="AA56:AB56">
    <cfRule type="expression" dxfId="17786" priority="143">
      <formula>$C$2="F"</formula>
    </cfRule>
  </conditionalFormatting>
  <conditionalFormatting sqref="AA56:AB56">
    <cfRule type="expression" dxfId="17785" priority="144">
      <formula>$D56="Facturacion"</formula>
    </cfRule>
  </conditionalFormatting>
  <conditionalFormatting sqref="AA56:AB56">
    <cfRule type="expression" dxfId="17784" priority="145">
      <formula>$D56="Specialist"</formula>
    </cfRule>
  </conditionalFormatting>
  <conditionalFormatting sqref="AA56:AB56">
    <cfRule type="cellIs" dxfId="17783" priority="146" operator="equal">
      <formula>1</formula>
    </cfRule>
  </conditionalFormatting>
  <conditionalFormatting sqref="AA56:AB56">
    <cfRule type="expression" dxfId="17782" priority="147">
      <formula>$D56="SSMM"</formula>
    </cfRule>
  </conditionalFormatting>
  <conditionalFormatting sqref="AA56:AB56">
    <cfRule type="cellIs" dxfId="17781" priority="148" operator="equal">
      <formula>"F"</formula>
    </cfRule>
  </conditionalFormatting>
  <conditionalFormatting sqref="I56:W56">
    <cfRule type="expression" dxfId="17780" priority="133">
      <formula>$C$78="F"</formula>
    </cfRule>
  </conditionalFormatting>
  <conditionalFormatting sqref="I56:W56">
    <cfRule type="expression" dxfId="17779" priority="134">
      <formula>$C$59="F"</formula>
    </cfRule>
  </conditionalFormatting>
  <conditionalFormatting sqref="I56:W56">
    <cfRule type="expression" dxfId="17778" priority="135">
      <formula>$C$40="F"</formula>
    </cfRule>
  </conditionalFormatting>
  <conditionalFormatting sqref="I56:W56">
    <cfRule type="expression" dxfId="17777" priority="136">
      <formula>$C$21="F"</formula>
    </cfRule>
  </conditionalFormatting>
  <conditionalFormatting sqref="I56:Z56">
    <cfRule type="expression" dxfId="17776" priority="137">
      <formula>$C$2="F"</formula>
    </cfRule>
  </conditionalFormatting>
  <conditionalFormatting sqref="I56:Z56">
    <cfRule type="expression" dxfId="17775" priority="138">
      <formula>$D56="Facturacion"</formula>
    </cfRule>
  </conditionalFormatting>
  <conditionalFormatting sqref="I56:Z56">
    <cfRule type="expression" dxfId="17774" priority="139">
      <formula>$D56="Specialist"</formula>
    </cfRule>
  </conditionalFormatting>
  <conditionalFormatting sqref="I56:Z56">
    <cfRule type="cellIs" dxfId="17773" priority="140" operator="equal">
      <formula>1</formula>
    </cfRule>
  </conditionalFormatting>
  <conditionalFormatting sqref="I56:Z56">
    <cfRule type="expression" dxfId="17772" priority="141">
      <formula>$D56="SSMM"</formula>
    </cfRule>
  </conditionalFormatting>
  <conditionalFormatting sqref="I56:Z56">
    <cfRule type="cellIs" dxfId="17771" priority="142" operator="equal">
      <formula>"F"</formula>
    </cfRule>
  </conditionalFormatting>
  <conditionalFormatting sqref="AA57:AB57">
    <cfRule type="expression" dxfId="17770" priority="127">
      <formula>$C$2="F"</formula>
    </cfRule>
  </conditionalFormatting>
  <conditionalFormatting sqref="AA57:AB57">
    <cfRule type="expression" dxfId="17769" priority="128">
      <formula>$D57="Facturacion"</formula>
    </cfRule>
  </conditionalFormatting>
  <conditionalFormatting sqref="AA57:AB57">
    <cfRule type="expression" dxfId="17768" priority="129">
      <formula>$D57="Specialist"</formula>
    </cfRule>
  </conditionalFormatting>
  <conditionalFormatting sqref="AA57:AB57">
    <cfRule type="cellIs" dxfId="17767" priority="130" operator="equal">
      <formula>1</formula>
    </cfRule>
  </conditionalFormatting>
  <conditionalFormatting sqref="AA57:AB57">
    <cfRule type="expression" dxfId="17766" priority="131">
      <formula>$D57="SSMM"</formula>
    </cfRule>
  </conditionalFormatting>
  <conditionalFormatting sqref="AA57:AB57">
    <cfRule type="cellIs" dxfId="17765" priority="132" operator="equal">
      <formula>"F"</formula>
    </cfRule>
  </conditionalFormatting>
  <conditionalFormatting sqref="I57:W57">
    <cfRule type="expression" dxfId="17764" priority="117">
      <formula>$C$78="F"</formula>
    </cfRule>
  </conditionalFormatting>
  <conditionalFormatting sqref="I57:W57">
    <cfRule type="expression" dxfId="17763" priority="118">
      <formula>$C$59="F"</formula>
    </cfRule>
  </conditionalFormatting>
  <conditionalFormatting sqref="I57:W57">
    <cfRule type="expression" dxfId="17762" priority="119">
      <formula>$C$40="F"</formula>
    </cfRule>
  </conditionalFormatting>
  <conditionalFormatting sqref="I57:W57">
    <cfRule type="expression" dxfId="17761" priority="120">
      <formula>$C$21="F"</formula>
    </cfRule>
  </conditionalFormatting>
  <conditionalFormatting sqref="I57:Z57">
    <cfRule type="expression" dxfId="17760" priority="121">
      <formula>$C$2="F"</formula>
    </cfRule>
  </conditionalFormatting>
  <conditionalFormatting sqref="I57:Z57">
    <cfRule type="expression" dxfId="17759" priority="122">
      <formula>$D57="Facturacion"</formula>
    </cfRule>
  </conditionalFormatting>
  <conditionalFormatting sqref="I57:Z57">
    <cfRule type="expression" dxfId="17758" priority="123">
      <formula>$D57="Specialist"</formula>
    </cfRule>
  </conditionalFormatting>
  <conditionalFormatting sqref="I57:Z57">
    <cfRule type="cellIs" dxfId="17757" priority="124" operator="equal">
      <formula>1</formula>
    </cfRule>
  </conditionalFormatting>
  <conditionalFormatting sqref="I57:Z57">
    <cfRule type="expression" dxfId="17756" priority="125">
      <formula>$D57="SSMM"</formula>
    </cfRule>
  </conditionalFormatting>
  <conditionalFormatting sqref="I57:Z57">
    <cfRule type="cellIs" dxfId="17755" priority="126" operator="equal">
      <formula>"F"</formula>
    </cfRule>
  </conditionalFormatting>
  <conditionalFormatting sqref="E74:H74">
    <cfRule type="expression" dxfId="17754" priority="109">
      <formula>$C$21="F"</formula>
    </cfRule>
  </conditionalFormatting>
  <conditionalFormatting sqref="E74:H76">
    <cfRule type="expression" dxfId="17753" priority="111">
      <formula>$C$2="F"</formula>
    </cfRule>
  </conditionalFormatting>
  <conditionalFormatting sqref="E74:H76">
    <cfRule type="expression" dxfId="17752" priority="112">
      <formula>$D74="Facturacion"</formula>
    </cfRule>
  </conditionalFormatting>
  <conditionalFormatting sqref="E74:H76">
    <cfRule type="expression" dxfId="17751" priority="113">
      <formula>$D74="Specialist"</formula>
    </cfRule>
  </conditionalFormatting>
  <conditionalFormatting sqref="E74:H76">
    <cfRule type="cellIs" dxfId="17750" priority="114" operator="equal">
      <formula>1</formula>
    </cfRule>
  </conditionalFormatting>
  <conditionalFormatting sqref="E74:H76">
    <cfRule type="expression" dxfId="17749" priority="115">
      <formula>$D74="SSMM"</formula>
    </cfRule>
  </conditionalFormatting>
  <conditionalFormatting sqref="E74:H76">
    <cfRule type="cellIs" dxfId="17748" priority="116" operator="equal">
      <formula>"F"</formula>
    </cfRule>
  </conditionalFormatting>
  <conditionalFormatting sqref="AA74:AB74">
    <cfRule type="expression" dxfId="17747" priority="101">
      <formula>$C$21="F"</formula>
    </cfRule>
  </conditionalFormatting>
  <conditionalFormatting sqref="AA74:AB74">
    <cfRule type="expression" dxfId="17746" priority="103">
      <formula>$C$2="F"</formula>
    </cfRule>
  </conditionalFormatting>
  <conditionalFormatting sqref="AA74:AB74">
    <cfRule type="expression" dxfId="17745" priority="104">
      <formula>$D74="Facturacion"</formula>
    </cfRule>
  </conditionalFormatting>
  <conditionalFormatting sqref="AA74:AB74">
    <cfRule type="expression" dxfId="17744" priority="105">
      <formula>$D74="Specialist"</formula>
    </cfRule>
  </conditionalFormatting>
  <conditionalFormatting sqref="AA74:AB74">
    <cfRule type="cellIs" dxfId="17743" priority="106" operator="equal">
      <formula>1</formula>
    </cfRule>
  </conditionalFormatting>
  <conditionalFormatting sqref="AA74:AB74">
    <cfRule type="expression" dxfId="17742" priority="107">
      <formula>$D74="SSMM"</formula>
    </cfRule>
  </conditionalFormatting>
  <conditionalFormatting sqref="AA74:AB74">
    <cfRule type="cellIs" dxfId="17741" priority="108" operator="equal">
      <formula>"F"</formula>
    </cfRule>
  </conditionalFormatting>
  <conditionalFormatting sqref="I74:W74">
    <cfRule type="expression" dxfId="17740" priority="91">
      <formula>$C$78="F"</formula>
    </cfRule>
  </conditionalFormatting>
  <conditionalFormatting sqref="I74:W74">
    <cfRule type="expression" dxfId="17739" priority="92">
      <formula>$C$59="F"</formula>
    </cfRule>
  </conditionalFormatting>
  <conditionalFormatting sqref="I74:W74">
    <cfRule type="expression" dxfId="17738" priority="93">
      <formula>$C$40="F"</formula>
    </cfRule>
  </conditionalFormatting>
  <conditionalFormatting sqref="I74:W74">
    <cfRule type="expression" dxfId="17737" priority="94">
      <formula>$C$21="F"</formula>
    </cfRule>
  </conditionalFormatting>
  <conditionalFormatting sqref="I74:Z74">
    <cfRule type="expression" dxfId="17736" priority="95">
      <formula>$C$2="F"</formula>
    </cfRule>
  </conditionalFormatting>
  <conditionalFormatting sqref="I74:Z74">
    <cfRule type="expression" dxfId="17735" priority="96">
      <formula>$D74="Facturacion"</formula>
    </cfRule>
  </conditionalFormatting>
  <conditionalFormatting sqref="I74:Z74">
    <cfRule type="expression" dxfId="17734" priority="97">
      <formula>$D74="Specialist"</formula>
    </cfRule>
  </conditionalFormatting>
  <conditionalFormatting sqref="I74:Z74">
    <cfRule type="cellIs" dxfId="17733" priority="98" operator="equal">
      <formula>1</formula>
    </cfRule>
  </conditionalFormatting>
  <conditionalFormatting sqref="I74:Z74">
    <cfRule type="expression" dxfId="17732" priority="99">
      <formula>$D74="SSMM"</formula>
    </cfRule>
  </conditionalFormatting>
  <conditionalFormatting sqref="I74:Z74">
    <cfRule type="cellIs" dxfId="17731" priority="100" operator="equal">
      <formula>"F"</formula>
    </cfRule>
  </conditionalFormatting>
  <conditionalFormatting sqref="AA75:AB75">
    <cfRule type="expression" dxfId="17730" priority="85">
      <formula>$C$2="F"</formula>
    </cfRule>
  </conditionalFormatting>
  <conditionalFormatting sqref="AA75:AB75">
    <cfRule type="expression" dxfId="17729" priority="86">
      <formula>$D75="Facturacion"</formula>
    </cfRule>
  </conditionalFormatting>
  <conditionalFormatting sqref="AA75:AB75">
    <cfRule type="expression" dxfId="17728" priority="87">
      <formula>$D75="Specialist"</formula>
    </cfRule>
  </conditionalFormatting>
  <conditionalFormatting sqref="AA75:AB75">
    <cfRule type="cellIs" dxfId="17727" priority="88" operator="equal">
      <formula>1</formula>
    </cfRule>
  </conditionalFormatting>
  <conditionalFormatting sqref="AA75:AB75">
    <cfRule type="expression" dxfId="17726" priority="89">
      <formula>$D75="SSMM"</formula>
    </cfRule>
  </conditionalFormatting>
  <conditionalFormatting sqref="AA75:AB75">
    <cfRule type="cellIs" dxfId="17725" priority="90" operator="equal">
      <formula>"F"</formula>
    </cfRule>
  </conditionalFormatting>
  <conditionalFormatting sqref="I75:W75">
    <cfRule type="expression" dxfId="17724" priority="75">
      <formula>$C$78="F"</formula>
    </cfRule>
  </conditionalFormatting>
  <conditionalFormatting sqref="I75:W75">
    <cfRule type="expression" dxfId="17723" priority="76">
      <formula>$C$59="F"</formula>
    </cfRule>
  </conditionalFormatting>
  <conditionalFormatting sqref="I75:W75">
    <cfRule type="expression" dxfId="17722" priority="77">
      <formula>$C$40="F"</formula>
    </cfRule>
  </conditionalFormatting>
  <conditionalFormatting sqref="I75:W75">
    <cfRule type="expression" dxfId="17721" priority="78">
      <formula>$C$21="F"</formula>
    </cfRule>
  </conditionalFormatting>
  <conditionalFormatting sqref="I75:Z75">
    <cfRule type="expression" dxfId="17720" priority="79">
      <formula>$C$2="F"</formula>
    </cfRule>
  </conditionalFormatting>
  <conditionalFormatting sqref="I75:Z75">
    <cfRule type="expression" dxfId="17719" priority="80">
      <formula>$D75="Facturacion"</formula>
    </cfRule>
  </conditionalFormatting>
  <conditionalFormatting sqref="I75:Z75">
    <cfRule type="expression" dxfId="17718" priority="81">
      <formula>$D75="Specialist"</formula>
    </cfRule>
  </conditionalFormatting>
  <conditionalFormatting sqref="I75:Z75">
    <cfRule type="cellIs" dxfId="17717" priority="82" operator="equal">
      <formula>1</formula>
    </cfRule>
  </conditionalFormatting>
  <conditionalFormatting sqref="I75:Z75">
    <cfRule type="expression" dxfId="17716" priority="83">
      <formula>$D75="SSMM"</formula>
    </cfRule>
  </conditionalFormatting>
  <conditionalFormatting sqref="I75:Z75">
    <cfRule type="cellIs" dxfId="17715" priority="84" operator="equal">
      <formula>"F"</formula>
    </cfRule>
  </conditionalFormatting>
  <conditionalFormatting sqref="AA76:AB76">
    <cfRule type="expression" dxfId="17714" priority="69">
      <formula>$C$2="F"</formula>
    </cfRule>
  </conditionalFormatting>
  <conditionalFormatting sqref="AA76:AB76">
    <cfRule type="expression" dxfId="17713" priority="70">
      <formula>$D76="Facturacion"</formula>
    </cfRule>
  </conditionalFormatting>
  <conditionalFormatting sqref="AA76:AB76">
    <cfRule type="expression" dxfId="17712" priority="71">
      <formula>$D76="Specialist"</formula>
    </cfRule>
  </conditionalFormatting>
  <conditionalFormatting sqref="AA76:AB76">
    <cfRule type="cellIs" dxfId="17711" priority="72" operator="equal">
      <formula>1</formula>
    </cfRule>
  </conditionalFormatting>
  <conditionalFormatting sqref="AA76:AB76">
    <cfRule type="expression" dxfId="17710" priority="73">
      <formula>$D76="SSMM"</formula>
    </cfRule>
  </conditionalFormatting>
  <conditionalFormatting sqref="AA76:AB76">
    <cfRule type="cellIs" dxfId="17709" priority="74" operator="equal">
      <formula>"F"</formula>
    </cfRule>
  </conditionalFormatting>
  <conditionalFormatting sqref="I76:W76">
    <cfRule type="expression" dxfId="17708" priority="59">
      <formula>$C$78="F"</formula>
    </cfRule>
  </conditionalFormatting>
  <conditionalFormatting sqref="I76:W76">
    <cfRule type="expression" dxfId="17707" priority="60">
      <formula>$C$59="F"</formula>
    </cfRule>
  </conditionalFormatting>
  <conditionalFormatting sqref="I76:W76">
    <cfRule type="expression" dxfId="17706" priority="61">
      <formula>$C$40="F"</formula>
    </cfRule>
  </conditionalFormatting>
  <conditionalFormatting sqref="I76:W76">
    <cfRule type="expression" dxfId="17705" priority="62">
      <formula>$C$21="F"</formula>
    </cfRule>
  </conditionalFormatting>
  <conditionalFormatting sqref="I76:Z76">
    <cfRule type="expression" dxfId="17704" priority="63">
      <formula>$C$2="F"</formula>
    </cfRule>
  </conditionalFormatting>
  <conditionalFormatting sqref="I76:Z76">
    <cfRule type="expression" dxfId="17703" priority="64">
      <formula>$D76="Facturacion"</formula>
    </cfRule>
  </conditionalFormatting>
  <conditionalFormatting sqref="I76:Z76">
    <cfRule type="expression" dxfId="17702" priority="65">
      <formula>$D76="Specialist"</formula>
    </cfRule>
  </conditionalFormatting>
  <conditionalFormatting sqref="I76:Z76">
    <cfRule type="cellIs" dxfId="17701" priority="66" operator="equal">
      <formula>1</formula>
    </cfRule>
  </conditionalFormatting>
  <conditionalFormatting sqref="I76:Z76">
    <cfRule type="expression" dxfId="17700" priority="67">
      <formula>$D76="SSMM"</formula>
    </cfRule>
  </conditionalFormatting>
  <conditionalFormatting sqref="I76:Z76">
    <cfRule type="cellIs" dxfId="17699" priority="68" operator="equal">
      <formula>"F"</formula>
    </cfRule>
  </conditionalFormatting>
  <conditionalFormatting sqref="E93:H93">
    <cfRule type="expression" dxfId="17698" priority="51">
      <formula>$C$21="F"</formula>
    </cfRule>
  </conditionalFormatting>
  <conditionalFormatting sqref="E93:H95">
    <cfRule type="expression" dxfId="17697" priority="53">
      <formula>$C$2="F"</formula>
    </cfRule>
  </conditionalFormatting>
  <conditionalFormatting sqref="E93:H95">
    <cfRule type="expression" dxfId="17696" priority="54">
      <formula>$D93="Facturacion"</formula>
    </cfRule>
  </conditionalFormatting>
  <conditionalFormatting sqref="E93:H95">
    <cfRule type="expression" dxfId="17695" priority="55">
      <formula>$D93="Specialist"</formula>
    </cfRule>
  </conditionalFormatting>
  <conditionalFormatting sqref="E93:H95">
    <cfRule type="cellIs" dxfId="17694" priority="56" operator="equal">
      <formula>1</formula>
    </cfRule>
  </conditionalFormatting>
  <conditionalFormatting sqref="E93:H95">
    <cfRule type="expression" dxfId="17693" priority="57">
      <formula>$D93="SSMM"</formula>
    </cfRule>
  </conditionalFormatting>
  <conditionalFormatting sqref="E93:H95">
    <cfRule type="cellIs" dxfId="17692" priority="58" operator="equal">
      <formula>"F"</formula>
    </cfRule>
  </conditionalFormatting>
  <conditionalFormatting sqref="AA93:AB93">
    <cfRule type="expression" dxfId="17691" priority="43">
      <formula>$C$21="F"</formula>
    </cfRule>
  </conditionalFormatting>
  <conditionalFormatting sqref="AA93:AB93">
    <cfRule type="expression" dxfId="17690" priority="45">
      <formula>$C$2="F"</formula>
    </cfRule>
  </conditionalFormatting>
  <conditionalFormatting sqref="AA93:AB93">
    <cfRule type="expression" dxfId="17689" priority="46">
      <formula>$D93="Facturacion"</formula>
    </cfRule>
  </conditionalFormatting>
  <conditionalFormatting sqref="AA93:AB93">
    <cfRule type="expression" dxfId="17688" priority="47">
      <formula>$D93="Specialist"</formula>
    </cfRule>
  </conditionalFormatting>
  <conditionalFormatting sqref="AA93:AB93">
    <cfRule type="cellIs" dxfId="17687" priority="48" operator="equal">
      <formula>1</formula>
    </cfRule>
  </conditionalFormatting>
  <conditionalFormatting sqref="AA93:AB93">
    <cfRule type="expression" dxfId="17686" priority="49">
      <formula>$D93="SSMM"</formula>
    </cfRule>
  </conditionalFormatting>
  <conditionalFormatting sqref="AA93:AB93">
    <cfRule type="cellIs" dxfId="17685" priority="50" operator="equal">
      <formula>"F"</formula>
    </cfRule>
  </conditionalFormatting>
  <conditionalFormatting sqref="I93:W93">
    <cfRule type="expression" dxfId="17684" priority="33">
      <formula>$C$78="F"</formula>
    </cfRule>
  </conditionalFormatting>
  <conditionalFormatting sqref="I93:W93">
    <cfRule type="expression" dxfId="17683" priority="34">
      <formula>$C$59="F"</formula>
    </cfRule>
  </conditionalFormatting>
  <conditionalFormatting sqref="I93:W93">
    <cfRule type="expression" dxfId="17682" priority="35">
      <formula>$C$40="F"</formula>
    </cfRule>
  </conditionalFormatting>
  <conditionalFormatting sqref="I93:W93">
    <cfRule type="expression" dxfId="17681" priority="36">
      <formula>$C$21="F"</formula>
    </cfRule>
  </conditionalFormatting>
  <conditionalFormatting sqref="I93:Z93">
    <cfRule type="expression" dxfId="17680" priority="37">
      <formula>$C$2="F"</formula>
    </cfRule>
  </conditionalFormatting>
  <conditionalFormatting sqref="I93:Z93">
    <cfRule type="expression" dxfId="17679" priority="38">
      <formula>$D93="Facturacion"</formula>
    </cfRule>
  </conditionalFormatting>
  <conditionalFormatting sqref="I93:Z93">
    <cfRule type="expression" dxfId="17678" priority="39">
      <formula>$D93="Specialist"</formula>
    </cfRule>
  </conditionalFormatting>
  <conditionalFormatting sqref="I93:Z93">
    <cfRule type="cellIs" dxfId="17677" priority="40" operator="equal">
      <formula>1</formula>
    </cfRule>
  </conditionalFormatting>
  <conditionalFormatting sqref="I93:Z93">
    <cfRule type="expression" dxfId="17676" priority="41">
      <formula>$D93="SSMM"</formula>
    </cfRule>
  </conditionalFormatting>
  <conditionalFormatting sqref="I93:Z93">
    <cfRule type="cellIs" dxfId="17675" priority="42" operator="equal">
      <formula>"F"</formula>
    </cfRule>
  </conditionalFormatting>
  <conditionalFormatting sqref="AA94:AB94">
    <cfRule type="expression" dxfId="17674" priority="27">
      <formula>$C$2="F"</formula>
    </cfRule>
  </conditionalFormatting>
  <conditionalFormatting sqref="AA94:AB94">
    <cfRule type="expression" dxfId="17673" priority="28">
      <formula>$D94="Facturacion"</formula>
    </cfRule>
  </conditionalFormatting>
  <conditionalFormatting sqref="AA94:AB94">
    <cfRule type="expression" dxfId="17672" priority="29">
      <formula>$D94="Specialist"</formula>
    </cfRule>
  </conditionalFormatting>
  <conditionalFormatting sqref="AA94:AB94">
    <cfRule type="cellIs" dxfId="17671" priority="30" operator="equal">
      <formula>1</formula>
    </cfRule>
  </conditionalFormatting>
  <conditionalFormatting sqref="AA94:AB94">
    <cfRule type="expression" dxfId="17670" priority="31">
      <formula>$D94="SSMM"</formula>
    </cfRule>
  </conditionalFormatting>
  <conditionalFormatting sqref="AA94:AB94">
    <cfRule type="cellIs" dxfId="17669" priority="32" operator="equal">
      <formula>"F"</formula>
    </cfRule>
  </conditionalFormatting>
  <conditionalFormatting sqref="I94:W94">
    <cfRule type="expression" dxfId="17668" priority="17">
      <formula>$C$78="F"</formula>
    </cfRule>
  </conditionalFormatting>
  <conditionalFormatting sqref="I94:W94">
    <cfRule type="expression" dxfId="17667" priority="18">
      <formula>$C$59="F"</formula>
    </cfRule>
  </conditionalFormatting>
  <conditionalFormatting sqref="I94:W94">
    <cfRule type="expression" dxfId="17666" priority="19">
      <formula>$C$40="F"</formula>
    </cfRule>
  </conditionalFormatting>
  <conditionalFormatting sqref="I94:W94">
    <cfRule type="expression" dxfId="17665" priority="20">
      <formula>$C$21="F"</formula>
    </cfRule>
  </conditionalFormatting>
  <conditionalFormatting sqref="I94:Z94">
    <cfRule type="expression" dxfId="17664" priority="21">
      <formula>$C$2="F"</formula>
    </cfRule>
  </conditionalFormatting>
  <conditionalFormatting sqref="I94:Z94">
    <cfRule type="expression" dxfId="17663" priority="22">
      <formula>$D94="Facturacion"</formula>
    </cfRule>
  </conditionalFormatting>
  <conditionalFormatting sqref="I94:Z94">
    <cfRule type="expression" dxfId="17662" priority="23">
      <formula>$D94="Specialist"</formula>
    </cfRule>
  </conditionalFormatting>
  <conditionalFormatting sqref="I94:Z94">
    <cfRule type="cellIs" dxfId="17661" priority="24" operator="equal">
      <formula>1</formula>
    </cfRule>
  </conditionalFormatting>
  <conditionalFormatting sqref="I94:Z94">
    <cfRule type="expression" dxfId="17660" priority="25">
      <formula>$D94="SSMM"</formula>
    </cfRule>
  </conditionalFormatting>
  <conditionalFormatting sqref="I94:Z94">
    <cfRule type="cellIs" dxfId="17659" priority="26" operator="equal">
      <formula>"F"</formula>
    </cfRule>
  </conditionalFormatting>
  <conditionalFormatting sqref="AA95:AB95">
    <cfRule type="expression" dxfId="17658" priority="11">
      <formula>$C$2="F"</formula>
    </cfRule>
  </conditionalFormatting>
  <conditionalFormatting sqref="AA95:AB95">
    <cfRule type="expression" dxfId="17657" priority="12">
      <formula>$D95="Facturacion"</formula>
    </cfRule>
  </conditionalFormatting>
  <conditionalFormatting sqref="AA95:AB95">
    <cfRule type="expression" dxfId="17656" priority="13">
      <formula>$D95="Specialist"</formula>
    </cfRule>
  </conditionalFormatting>
  <conditionalFormatting sqref="AA95:AB95">
    <cfRule type="cellIs" dxfId="17655" priority="14" operator="equal">
      <formula>1</formula>
    </cfRule>
  </conditionalFormatting>
  <conditionalFormatting sqref="AA95:AB95">
    <cfRule type="expression" dxfId="17654" priority="15">
      <formula>$D95="SSMM"</formula>
    </cfRule>
  </conditionalFormatting>
  <conditionalFormatting sqref="AA95:AB95">
    <cfRule type="cellIs" dxfId="17653" priority="16" operator="equal">
      <formula>"F"</formula>
    </cfRule>
  </conditionalFormatting>
  <conditionalFormatting sqref="I95:W95">
    <cfRule type="expression" dxfId="17652" priority="1">
      <formula>$C$78="F"</formula>
    </cfRule>
  </conditionalFormatting>
  <conditionalFormatting sqref="I95:W95">
    <cfRule type="expression" dxfId="17651" priority="2">
      <formula>$C$59="F"</formula>
    </cfRule>
  </conditionalFormatting>
  <conditionalFormatting sqref="I95:W95">
    <cfRule type="expression" dxfId="17650" priority="3">
      <formula>$C$40="F"</formula>
    </cfRule>
  </conditionalFormatting>
  <conditionalFormatting sqref="I95:W95">
    <cfRule type="expression" dxfId="17649" priority="4">
      <formula>$C$21="F"</formula>
    </cfRule>
  </conditionalFormatting>
  <conditionalFormatting sqref="I95:Z95">
    <cfRule type="expression" dxfId="17648" priority="5">
      <formula>$C$2="F"</formula>
    </cfRule>
  </conditionalFormatting>
  <conditionalFormatting sqref="I95:Z95">
    <cfRule type="expression" dxfId="17647" priority="6">
      <formula>$D95="Facturacion"</formula>
    </cfRule>
  </conditionalFormatting>
  <conditionalFormatting sqref="I95:Z95">
    <cfRule type="expression" dxfId="17646" priority="7">
      <formula>$D95="Specialist"</formula>
    </cfRule>
  </conditionalFormatting>
  <conditionalFormatting sqref="I95:Z95">
    <cfRule type="cellIs" dxfId="17645" priority="8" operator="equal">
      <formula>1</formula>
    </cfRule>
  </conditionalFormatting>
  <conditionalFormatting sqref="I95:Z95">
    <cfRule type="expression" dxfId="17644" priority="9">
      <formula>$D95="SSMM"</formula>
    </cfRule>
  </conditionalFormatting>
  <conditionalFormatting sqref="I95:Z95">
    <cfRule type="cellIs" dxfId="17643" priority="10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98" id="{11F224EF-6817-4AC6-A89B-28FCD3B5706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AC17:AG19</xm:sqref>
        </x14:conditionalFormatting>
        <x14:conditionalFormatting xmlns:xm="http://schemas.microsoft.com/office/excel/2006/main">
          <x14:cfRule type="expression" priority="787" id="{5F0414C6-95DC-44AD-8E75-3B1E76C5B5E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E4:AG6 E8:AG12 E7:H7 AE7:AG7</xm:sqref>
        </x14:conditionalFormatting>
        <x14:conditionalFormatting xmlns:xm="http://schemas.microsoft.com/office/excel/2006/main">
          <x14:cfRule type="expression" priority="780" id="{7D892D03-ADB2-42BF-A1B1-5A25BE07421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769" id="{965B3F6E-3699-4B4A-8DA9-F1CC18D9020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AB24:AG24 E23:H24 E25:AG28 AE23:AG23 E30:AG31 E29:H29 AE29:AG29</xm:sqref>
        </x14:conditionalFormatting>
        <x14:conditionalFormatting xmlns:xm="http://schemas.microsoft.com/office/excel/2006/main">
          <x14:cfRule type="expression" priority="762" id="{E95032E5-3D1D-4B98-8C8C-AADD0B1C77D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751" id="{E35773CB-9EFC-4D47-B434-12F7AB45040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AB43:AG43 E42:H43 AE42:AG42 E44:AG50</xm:sqref>
        </x14:conditionalFormatting>
        <x14:conditionalFormatting xmlns:xm="http://schemas.microsoft.com/office/excel/2006/main">
          <x14:cfRule type="expression" priority="744" id="{D806D9E8-90EF-4951-B50D-CB377806624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733" id="{23D336E1-9782-43E1-887B-33B3C3E916C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AB62:AG62 E61:H62 E63:AG69 AE61:AG61</xm:sqref>
        </x14:conditionalFormatting>
        <x14:conditionalFormatting xmlns:xm="http://schemas.microsoft.com/office/excel/2006/main">
          <x14:cfRule type="expression" priority="726" id="{9FA25B92-12A5-4438-8BCC-C6DDC0FE1EB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715" id="{543FAE99-4FB9-4031-A37B-710D64AA4F4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AB81:AG81 E80:H81 E82:AG88 AE80:AG80</xm:sqref>
        </x14:conditionalFormatting>
        <x14:conditionalFormatting xmlns:xm="http://schemas.microsoft.com/office/excel/2006/main">
          <x14:cfRule type="expression" priority="708" id="{8BFAC545-69D8-4E0C-9594-2EF98134BDB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697" id="{3A5CF76C-476C-42AD-B3EB-C770C4B6532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E99:H101 E102:AG103 AE99:AG101 E105:AG107 AF104:AG104 E104:I104</xm:sqref>
        </x14:conditionalFormatting>
        <x14:conditionalFormatting xmlns:xm="http://schemas.microsoft.com/office/excel/2006/main">
          <x14:cfRule type="expression" priority="690" id="{D3342521-AC83-45A4-9310-5369B6E5791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679" id="{42BDEE77-2CCC-4DFA-8D3A-17A915022BD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672" id="{2B9F787C-3723-4744-9B42-EC7EC539B78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I100:AD100</xm:sqref>
        </x14:conditionalFormatting>
        <x14:conditionalFormatting xmlns:xm="http://schemas.microsoft.com/office/excel/2006/main">
          <x14:cfRule type="expression" priority="665" id="{977DB58C-AB90-4FCB-B439-2EA67B6A074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I101:AD101</xm:sqref>
        </x14:conditionalFormatting>
        <x14:conditionalFormatting xmlns:xm="http://schemas.microsoft.com/office/excel/2006/main">
          <x14:cfRule type="expression" priority="658" id="{4C7CD5D3-07A5-47F2-B6FA-013E2067652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I24:AA24</xm:sqref>
        </x14:conditionalFormatting>
        <x14:conditionalFormatting xmlns:xm="http://schemas.microsoft.com/office/excel/2006/main">
          <x14:cfRule type="expression" priority="651" id="{23131F73-D20D-4FC0-A802-D35BA394EFE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I43:AA43</xm:sqref>
        </x14:conditionalFormatting>
        <x14:conditionalFormatting xmlns:xm="http://schemas.microsoft.com/office/excel/2006/main">
          <x14:cfRule type="expression" priority="644" id="{25DC6E12-34CA-4953-AEA2-C8043DAF4F5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I62:AA62</xm:sqref>
        </x14:conditionalFormatting>
        <x14:conditionalFormatting xmlns:xm="http://schemas.microsoft.com/office/excel/2006/main">
          <x14:cfRule type="expression" priority="637" id="{B1010721-4E42-41A0-A5C1-E1262270E81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I81:AA81</xm:sqref>
        </x14:conditionalFormatting>
        <x14:conditionalFormatting xmlns:xm="http://schemas.microsoft.com/office/excel/2006/main">
          <x14:cfRule type="expression" priority="340" id="{AA82B8AD-C4EC-4672-A11C-312CDE11059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I23:AD23</xm:sqref>
        </x14:conditionalFormatting>
        <x14:conditionalFormatting xmlns:xm="http://schemas.microsoft.com/office/excel/2006/main">
          <x14:cfRule type="expression" priority="333" id="{D79A5E1D-EC99-412C-B54D-2D27B7E42F0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I42:AD42</xm:sqref>
        </x14:conditionalFormatting>
        <x14:conditionalFormatting xmlns:xm="http://schemas.microsoft.com/office/excel/2006/main">
          <x14:cfRule type="expression" priority="326" id="{C46F4A95-F77D-41B3-A1F9-13769F92B5D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I61:AD61</xm:sqref>
        </x14:conditionalFormatting>
        <x14:conditionalFormatting xmlns:xm="http://schemas.microsoft.com/office/excel/2006/main">
          <x14:cfRule type="expression" priority="319" id="{1EFBCBDF-4A74-4AFB-977E-3B760A534FC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I80:AD80</xm:sqref>
        </x14:conditionalFormatting>
        <x14:conditionalFormatting xmlns:xm="http://schemas.microsoft.com/office/excel/2006/main">
          <x14:cfRule type="expression" priority="312" id="{553DEC59-1BC7-4CEF-9FA3-9F2CB2B405D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I99:AD99</xm:sqref>
        </x14:conditionalFormatting>
        <x14:conditionalFormatting xmlns:xm="http://schemas.microsoft.com/office/excel/2006/main">
          <x14:cfRule type="expression" priority="305" id="{E51CC3B5-B31C-4A43-91A0-C4713FD0B23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I7:AD7</xm:sqref>
        </x14:conditionalFormatting>
        <x14:conditionalFormatting xmlns:xm="http://schemas.microsoft.com/office/excel/2006/main">
          <x14:cfRule type="expression" priority="298" id="{7BC2AB0A-41E1-4BA4-A5CD-A1479545303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I29:AD29</xm:sqref>
        </x14:conditionalFormatting>
        <x14:conditionalFormatting xmlns:xm="http://schemas.microsoft.com/office/excel/2006/main">
          <x14:cfRule type="expression" priority="291" id="{D18F0763-12A4-40F8-9B3D-619FFA6ABC9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J104:AE104</xm:sqref>
        </x14:conditionalFormatting>
        <x14:conditionalFormatting xmlns:xm="http://schemas.microsoft.com/office/excel/2006/main">
          <x14:cfRule type="expression" priority="284" id="{0A6025B1-1B8C-4F3B-A84A-ACAD240063B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</xm:sqref>
        </x14:conditionalFormatting>
        <x14:conditionalFormatting xmlns:xm="http://schemas.microsoft.com/office/excel/2006/main">
          <x14:cfRule type="expression" priority="276" id="{ADE0EEE8-FF78-48FB-B78B-D1528F3AD1C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226" id="{8C5245F3-1C42-4117-BF7E-31A6E8B8891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</xm:sqref>
        </x14:conditionalFormatting>
        <x14:conditionalFormatting xmlns:xm="http://schemas.microsoft.com/office/excel/2006/main">
          <x14:cfRule type="expression" priority="218" id="{514015B9-A821-4304-A990-932C326C6F1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168" id="{58D1FFFA-6C70-4498-9B0C-0DCBB5B549C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160" id="{326E8F85-631A-4C85-9399-30D8C0AE03D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110" id="{93043F6B-FCD7-4CB9-9542-6D24CA3A483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</xm:sqref>
        </x14:conditionalFormatting>
        <x14:conditionalFormatting xmlns:xm="http://schemas.microsoft.com/office/excel/2006/main">
          <x14:cfRule type="expression" priority="102" id="{374C6A23-A92D-4154-A2C6-0A1B1EE4D6D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52" id="{2D1D252F-8EBC-4DE9-A149-BCA931ED4A8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E93:H95</xm:sqref>
        </x14:conditionalFormatting>
        <x14:conditionalFormatting xmlns:xm="http://schemas.microsoft.com/office/excel/2006/main">
          <x14:cfRule type="expression" priority="44" id="{009F2DEC-28B7-4DDA-AD82-813208B8B56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EF1903EA-A61C-4AEF-B83B-3208E21A7802}">
          <x14:formula1>
            <xm:f>Personal!$A$2:$A$50</xm:f>
          </x14:formula1>
          <xm:sqref>B42:B57 B23:B38 B99:B114 B118:B133 B61:B76 B4:B19 B80:B95</xm:sqref>
        </x14:dataValidation>
        <x14:dataValidation type="list" allowBlank="1" showInputMessage="1" showErrorMessage="1" prompt="Elige una de las opciones disponibles" xr:uid="{B6E6271D-3DD0-4AC4-BBEE-9443B04CDFB6}">
          <x14:formula1>
            <xm:f>Personal!$F$1:$F$15</xm:f>
          </x14:formula1>
          <xm:sqref>E4:AG19 E61:AG76 E99:AG114 E42:AG57 E23:AG38 E118:AG133 E80:AG95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rgb="FFFFFFFF"/>
    <outlinePr summaryBelow="0" summaryRight="0"/>
    <pageSetUpPr fitToPage="1"/>
  </sheetPr>
  <dimension ref="A1:AJ1000"/>
  <sheetViews>
    <sheetView topLeftCell="A64" workbookViewId="0">
      <selection activeCell="I93" sqref="I93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41796875" customWidth="1"/>
    <col min="4" max="4" width="15.507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  <col min="35" max="35" width="12.1367187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8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  <c r="AJ2" s="8"/>
    </row>
    <row r="3" spans="1:36" ht="15.75" customHeight="1" x14ac:dyDescent="0.15">
      <c r="A3" s="10"/>
      <c r="B3" s="11" t="s">
        <v>53</v>
      </c>
      <c r="C3" s="12">
        <f>'S11'!C117+1</f>
        <v>45369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>
        <v>1</v>
      </c>
      <c r="T4" s="8">
        <v>1</v>
      </c>
      <c r="U4" s="8">
        <v>1</v>
      </c>
      <c r="V4" s="8">
        <v>1</v>
      </c>
      <c r="W4" s="8">
        <v>1</v>
      </c>
      <c r="X4" s="8">
        <v>1</v>
      </c>
      <c r="Y4" s="8">
        <v>1</v>
      </c>
      <c r="Z4" s="8">
        <v>1</v>
      </c>
      <c r="AA4" s="8">
        <v>1</v>
      </c>
      <c r="AB4" s="8">
        <v>1</v>
      </c>
      <c r="AC4" s="8">
        <v>1</v>
      </c>
      <c r="AD4" s="8">
        <v>1</v>
      </c>
      <c r="AE4" s="8"/>
      <c r="AF4" s="8"/>
      <c r="AG4" s="8"/>
      <c r="AH4" s="1">
        <f t="shared" ref="AH4:AH19" si="0">SUM(E4:AG4)/2</f>
        <v>6</v>
      </c>
      <c r="AI4" s="1"/>
      <c r="AJ4" s="1">
        <f>AH4+AH23+AH42+AH61+AH80+AH99+AH118</f>
        <v>30</v>
      </c>
    </row>
    <row r="5" spans="1:36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>
        <v>1</v>
      </c>
      <c r="S5" s="8">
        <v>1</v>
      </c>
      <c r="T5" s="8">
        <v>1</v>
      </c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>
        <v>1</v>
      </c>
      <c r="AC5" s="8">
        <v>1</v>
      </c>
      <c r="AD5" s="8">
        <v>1</v>
      </c>
      <c r="AE5" s="8"/>
      <c r="AF5" s="8"/>
      <c r="AG5" s="8"/>
      <c r="AH5" s="1">
        <f t="shared" si="0"/>
        <v>6.5</v>
      </c>
      <c r="AI5" s="1"/>
      <c r="AJ5" s="1">
        <f>AH5+AH24+AH43+AH62+AH81+AH100+AH119</f>
        <v>38</v>
      </c>
    </row>
    <row r="6" spans="1:36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/>
      <c r="I6" s="8"/>
      <c r="J6" s="8"/>
      <c r="K6" s="8">
        <v>1</v>
      </c>
      <c r="L6" s="8">
        <v>1</v>
      </c>
      <c r="M6" s="8">
        <v>1</v>
      </c>
      <c r="N6" s="8">
        <v>1</v>
      </c>
      <c r="O6" s="8">
        <v>1</v>
      </c>
      <c r="P6" s="8">
        <v>1</v>
      </c>
      <c r="Q6" s="8">
        <v>1</v>
      </c>
      <c r="R6" s="8"/>
      <c r="S6" s="8"/>
      <c r="T6" s="8">
        <v>1</v>
      </c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/>
      <c r="AD6" s="8"/>
      <c r="AE6" s="8"/>
      <c r="AF6" s="8"/>
      <c r="AG6" s="8"/>
      <c r="AH6" s="1">
        <f t="shared" si="0"/>
        <v>8</v>
      </c>
      <c r="AI6" s="1"/>
      <c r="AJ6" s="1">
        <f>AH6+AH25+AH44+AH63+AH82+AH101+AH120</f>
        <v>40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>AH7+AH26+AH45+AH64+AH83+AH102+AH121</f>
        <v>20</v>
      </c>
    </row>
    <row r="8" spans="1:36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>AH8+AH27+AH46+AH65+AH84+AH103+AH122</f>
        <v>30</v>
      </c>
    </row>
    <row r="9" spans="1:36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>
        <v>1</v>
      </c>
      <c r="I9" s="8">
        <v>1</v>
      </c>
      <c r="J9" s="8">
        <v>1</v>
      </c>
      <c r="K9" s="8">
        <v>1</v>
      </c>
      <c r="L9" s="8">
        <v>1</v>
      </c>
      <c r="M9" s="8">
        <v>1</v>
      </c>
      <c r="N9" s="8">
        <v>1</v>
      </c>
      <c r="O9" s="8">
        <v>1</v>
      </c>
      <c r="P9" s="8">
        <v>1</v>
      </c>
      <c r="Q9" s="8">
        <v>1</v>
      </c>
      <c r="R9" s="8">
        <v>1</v>
      </c>
      <c r="S9" s="8">
        <v>1</v>
      </c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1">
        <f t="shared" si="0"/>
        <v>6</v>
      </c>
      <c r="AI9" s="1"/>
      <c r="AJ9" s="1">
        <f>AH9+AH28+AH47+AH66+AH85+AH104+AH123</f>
        <v>30</v>
      </c>
    </row>
    <row r="10" spans="1:36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 t="s">
        <v>7</v>
      </c>
      <c r="J10" s="8" t="s">
        <v>7</v>
      </c>
      <c r="K10" s="8" t="s">
        <v>7</v>
      </c>
      <c r="L10" s="8" t="s">
        <v>7</v>
      </c>
      <c r="M10" s="8" t="s">
        <v>7</v>
      </c>
      <c r="N10" s="8" t="s">
        <v>7</v>
      </c>
      <c r="O10" s="8" t="s">
        <v>7</v>
      </c>
      <c r="P10" s="8" t="s">
        <v>7</v>
      </c>
      <c r="Q10" s="8" t="s">
        <v>7</v>
      </c>
      <c r="R10" s="8" t="s">
        <v>7</v>
      </c>
      <c r="S10" s="8" t="s">
        <v>7</v>
      </c>
      <c r="T10" s="8" t="s">
        <v>7</v>
      </c>
      <c r="U10" s="8" t="s">
        <v>7</v>
      </c>
      <c r="V10" s="8" t="s">
        <v>7</v>
      </c>
      <c r="W10" s="8" t="s">
        <v>7</v>
      </c>
      <c r="X10" s="8" t="s">
        <v>7</v>
      </c>
      <c r="Y10" s="8" t="s">
        <v>7</v>
      </c>
      <c r="Z10" s="8" t="s">
        <v>7</v>
      </c>
      <c r="AA10" s="8" t="s">
        <v>7</v>
      </c>
      <c r="AB10" s="8" t="s">
        <v>7</v>
      </c>
      <c r="AC10" s="8" t="s">
        <v>7</v>
      </c>
      <c r="AD10" s="8" t="s">
        <v>7</v>
      </c>
      <c r="AE10" s="8"/>
      <c r="AF10" s="8"/>
      <c r="AG10" s="8"/>
      <c r="AH10" s="1">
        <f t="shared" si="0"/>
        <v>0</v>
      </c>
      <c r="AI10" s="1"/>
      <c r="AJ10" s="1">
        <f>AH10+AH29+AH48+AH67+AH86+AH105+AH124</f>
        <v>40</v>
      </c>
    </row>
    <row r="11" spans="1:36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>
        <v>1</v>
      </c>
      <c r="R11" s="8">
        <v>1</v>
      </c>
      <c r="S11" s="8">
        <v>1</v>
      </c>
      <c r="T11" s="8">
        <v>1</v>
      </c>
      <c r="U11" s="8">
        <v>1</v>
      </c>
      <c r="V11" s="8">
        <v>1</v>
      </c>
      <c r="W11" s="8">
        <v>1</v>
      </c>
      <c r="X11" s="8">
        <v>1</v>
      </c>
      <c r="Y11" s="8">
        <v>1</v>
      </c>
      <c r="Z11" s="8">
        <v>1</v>
      </c>
      <c r="AA11" s="8">
        <v>1</v>
      </c>
      <c r="AB11" s="8">
        <v>1</v>
      </c>
      <c r="AC11" s="8"/>
      <c r="AD11" s="8"/>
      <c r="AE11" s="8"/>
      <c r="AF11" s="8"/>
      <c r="AG11" s="8"/>
      <c r="AH11" s="1">
        <f t="shared" si="0"/>
        <v>6</v>
      </c>
      <c r="AI11" s="1"/>
      <c r="AJ11" s="1">
        <f>AH11+AH30+AH49+AH68+AH87+AH106+AH125</f>
        <v>30</v>
      </c>
    </row>
    <row r="12" spans="1:36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>AH12+AH31+AH50+AH69+AH88+AH107+AH126</f>
        <v>32</v>
      </c>
    </row>
    <row r="13" spans="1:36" ht="15.75" customHeight="1" x14ac:dyDescent="0.15">
      <c r="A13" s="10"/>
      <c r="B13" s="18"/>
      <c r="C13" s="19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1">COUNTIF(F13:AH13,"S")/2</f>
        <v>0</v>
      </c>
      <c r="AJ13" s="1">
        <f>AH13+AH32+AH51+AH70+AH89+AH108+AH127</f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1"/>
        <v>0</v>
      </c>
      <c r="AJ14" s="1">
        <f>AH14+AH33+AH52+AH71+AH90+AH109+AH128</f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1"/>
        <v>0</v>
      </c>
      <c r="AJ15" s="1">
        <f>AH15+AH34+AH53+AH72+AH91+AH110+AH129</f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1"/>
        <v>0</v>
      </c>
      <c r="AJ16" s="1">
        <f>AH16+AH35+AH54+AH73+AH92+AH111+AH130</f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/>
      <c r="J17" s="8"/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 t="s">
        <v>9</v>
      </c>
      <c r="R17" s="8" t="s">
        <v>9</v>
      </c>
      <c r="S17" s="8"/>
      <c r="T17" s="8"/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 t="s">
        <v>9</v>
      </c>
      <c r="AB17" s="59" t="s">
        <v>9</v>
      </c>
      <c r="AC17" s="59"/>
      <c r="AD17" s="59"/>
      <c r="AE17" s="59"/>
      <c r="AF17" s="60"/>
      <c r="AG17" s="61"/>
      <c r="AH17" s="1">
        <f t="shared" si="0"/>
        <v>0</v>
      </c>
      <c r="AI17" s="1">
        <f t="shared" si="1"/>
        <v>8</v>
      </c>
      <c r="AJ17" s="1">
        <f>AH17+AH36+AH55+AH74+AH93+AH112+AH131</f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 t="s">
        <v>11</v>
      </c>
      <c r="F18" s="59"/>
      <c r="G18" s="59"/>
      <c r="H18" s="59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59"/>
      <c r="AD18" s="59"/>
      <c r="AE18" s="59"/>
      <c r="AF18" s="60"/>
      <c r="AG18" s="61"/>
      <c r="AH18" s="1">
        <f t="shared" si="0"/>
        <v>0</v>
      </c>
      <c r="AI18" s="1">
        <f t="shared" si="1"/>
        <v>0</v>
      </c>
      <c r="AJ18" s="1">
        <f>AH18+AH37+AH56+AH75+AH94+AH113+AH132</f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1"/>
        <v>8</v>
      </c>
      <c r="AJ19" s="1">
        <f>AH19+AH38+AH57+AH76+AH95+AH114+AH133</f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2">SUM(E4:E19)</f>
        <v>0</v>
      </c>
      <c r="F20" s="23">
        <f t="shared" si="2"/>
        <v>0</v>
      </c>
      <c r="G20" s="23">
        <f t="shared" si="2"/>
        <v>1</v>
      </c>
      <c r="H20" s="23">
        <f t="shared" si="2"/>
        <v>2</v>
      </c>
      <c r="I20" s="23">
        <f t="shared" si="2"/>
        <v>2</v>
      </c>
      <c r="J20" s="23">
        <f t="shared" si="2"/>
        <v>2</v>
      </c>
      <c r="K20" s="23">
        <f t="shared" si="2"/>
        <v>3</v>
      </c>
      <c r="L20" s="23">
        <f t="shared" si="2"/>
        <v>3</v>
      </c>
      <c r="M20" s="23">
        <f t="shared" si="2"/>
        <v>3</v>
      </c>
      <c r="N20" s="23">
        <f t="shared" si="2"/>
        <v>3</v>
      </c>
      <c r="O20" s="23">
        <f t="shared" si="2"/>
        <v>3</v>
      </c>
      <c r="P20" s="23">
        <f t="shared" si="2"/>
        <v>3</v>
      </c>
      <c r="Q20" s="23">
        <f t="shared" si="2"/>
        <v>4</v>
      </c>
      <c r="R20" s="23">
        <f t="shared" si="2"/>
        <v>4</v>
      </c>
      <c r="S20" s="23">
        <f t="shared" si="2"/>
        <v>4</v>
      </c>
      <c r="T20" s="23">
        <f t="shared" si="2"/>
        <v>4</v>
      </c>
      <c r="U20" s="23">
        <f t="shared" si="2"/>
        <v>4</v>
      </c>
      <c r="V20" s="23">
        <f t="shared" si="2"/>
        <v>4</v>
      </c>
      <c r="W20" s="23">
        <f t="shared" si="2"/>
        <v>5</v>
      </c>
      <c r="X20" s="23">
        <f t="shared" si="2"/>
        <v>5</v>
      </c>
      <c r="Y20" s="23">
        <f t="shared" si="2"/>
        <v>5</v>
      </c>
      <c r="Z20" s="23">
        <f t="shared" si="2"/>
        <v>5</v>
      </c>
      <c r="AA20" s="23">
        <f t="shared" si="2"/>
        <v>5</v>
      </c>
      <c r="AB20" s="23">
        <f t="shared" si="2"/>
        <v>5</v>
      </c>
      <c r="AC20" s="23">
        <f t="shared" si="2"/>
        <v>3</v>
      </c>
      <c r="AD20" s="23">
        <f t="shared" si="2"/>
        <v>3</v>
      </c>
      <c r="AE20" s="23">
        <f t="shared" si="2"/>
        <v>0</v>
      </c>
      <c r="AF20" s="23">
        <f t="shared" si="2"/>
        <v>0</v>
      </c>
      <c r="AG20" s="24">
        <f t="shared" si="2"/>
        <v>0</v>
      </c>
      <c r="AH20" s="1">
        <f t="shared" si="2"/>
        <v>42.5</v>
      </c>
      <c r="AI20" s="1">
        <f>SUM(AI13:AI19)</f>
        <v>16</v>
      </c>
      <c r="AJ20" s="1">
        <f>AH20+AH39+AH58+AH77+AH96+AH115+AH134</f>
        <v>290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45370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  <c r="AJ22" s="8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 t="s">
        <v>7</v>
      </c>
      <c r="J23" s="8" t="s">
        <v>7</v>
      </c>
      <c r="K23" s="8" t="s">
        <v>7</v>
      </c>
      <c r="L23" s="8" t="s">
        <v>7</v>
      </c>
      <c r="M23" s="8" t="s">
        <v>7</v>
      </c>
      <c r="N23" s="8" t="s">
        <v>7</v>
      </c>
      <c r="O23" s="8" t="s">
        <v>7</v>
      </c>
      <c r="P23" s="8" t="s">
        <v>7</v>
      </c>
      <c r="Q23" s="8" t="s">
        <v>7</v>
      </c>
      <c r="R23" s="8" t="s">
        <v>7</v>
      </c>
      <c r="S23" s="8" t="s">
        <v>7</v>
      </c>
      <c r="T23" s="8" t="s">
        <v>7</v>
      </c>
      <c r="U23" s="8" t="s">
        <v>7</v>
      </c>
      <c r="V23" s="8" t="s">
        <v>7</v>
      </c>
      <c r="W23" s="8" t="s">
        <v>7</v>
      </c>
      <c r="X23" s="8" t="s">
        <v>7</v>
      </c>
      <c r="Y23" s="8" t="s">
        <v>7</v>
      </c>
      <c r="Z23" s="8" t="s">
        <v>7</v>
      </c>
      <c r="AA23" s="8" t="s">
        <v>7</v>
      </c>
      <c r="AB23" s="8" t="s">
        <v>7</v>
      </c>
      <c r="AC23" s="8" t="s">
        <v>7</v>
      </c>
      <c r="AD23" s="8" t="s">
        <v>7</v>
      </c>
      <c r="AE23" s="8"/>
      <c r="AF23" s="8"/>
      <c r="AG23" s="8"/>
      <c r="AH23" s="1">
        <f t="shared" ref="AH23:AH38" si="3">SUM(E23:AG23)/2</f>
        <v>0</v>
      </c>
      <c r="AI23" s="1"/>
      <c r="AJ23" s="8"/>
    </row>
    <row r="24" spans="1:36" ht="15.75" customHeight="1" x14ac:dyDescent="0.15">
      <c r="A24" s="10"/>
      <c r="B24" s="18" t="str">
        <f t="shared" ref="B24:B26" si="4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>
        <v>1</v>
      </c>
      <c r="S24" s="8">
        <v>1</v>
      </c>
      <c r="T24" s="8">
        <v>1</v>
      </c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>
        <v>1</v>
      </c>
      <c r="AB24" s="8">
        <v>1</v>
      </c>
      <c r="AC24" s="8">
        <v>1</v>
      </c>
      <c r="AD24" s="8">
        <v>1</v>
      </c>
      <c r="AE24" s="8"/>
      <c r="AF24" s="8"/>
      <c r="AG24" s="8"/>
      <c r="AH24" s="1">
        <f t="shared" si="3"/>
        <v>6.5</v>
      </c>
      <c r="AI24" s="1"/>
      <c r="AJ24" s="8"/>
    </row>
    <row r="25" spans="1:36" ht="15.75" customHeight="1" x14ac:dyDescent="0.15">
      <c r="A25" s="10"/>
      <c r="B25" s="18" t="str">
        <f t="shared" si="4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/>
      <c r="J25" s="8"/>
      <c r="K25" s="8">
        <v>1</v>
      </c>
      <c r="L25" s="8">
        <v>1</v>
      </c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/>
      <c r="S25" s="8"/>
      <c r="T25" s="8">
        <v>1</v>
      </c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/>
      <c r="AD25" s="8"/>
      <c r="AE25" s="8"/>
      <c r="AF25" s="8"/>
      <c r="AG25" s="8"/>
      <c r="AH25" s="1">
        <f t="shared" si="3"/>
        <v>8</v>
      </c>
      <c r="AI25" s="1"/>
    </row>
    <row r="26" spans="1:36" ht="15.75" customHeight="1" x14ac:dyDescent="0.15">
      <c r="A26" s="10"/>
      <c r="B26" s="18" t="str">
        <f t="shared" si="4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3"/>
        <v>4</v>
      </c>
      <c r="AI26" s="1"/>
      <c r="AJ26" s="8"/>
    </row>
    <row r="27" spans="1:36" ht="15.75" customHeight="1" x14ac:dyDescent="0.15">
      <c r="A27" s="10"/>
      <c r="B27" s="18" t="str">
        <f>B8</f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>
        <v>1</v>
      </c>
      <c r="T27" s="8">
        <v>1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>SUM(E27:AG27)/2</f>
        <v>6</v>
      </c>
      <c r="AI27" s="1"/>
    </row>
    <row r="28" spans="1:36" ht="15.75" customHeight="1" x14ac:dyDescent="0.15">
      <c r="A28" s="10"/>
      <c r="B28" s="18" t="str">
        <f>B9</f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>
        <v>1</v>
      </c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>
        <v>1</v>
      </c>
      <c r="R28" s="8">
        <v>1</v>
      </c>
      <c r="S28" s="8">
        <v>1</v>
      </c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1">
        <f t="shared" si="3"/>
        <v>6</v>
      </c>
      <c r="AI28" s="1"/>
    </row>
    <row r="29" spans="1:36" ht="15.75" customHeight="1" x14ac:dyDescent="0.15">
      <c r="A29" s="10"/>
      <c r="B29" s="18" t="str">
        <f>B10</f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>
        <v>1</v>
      </c>
      <c r="J29" s="8">
        <v>1</v>
      </c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/>
      <c r="T29" s="8"/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/>
      <c r="AB29" s="8"/>
      <c r="AC29" s="8"/>
      <c r="AD29" s="8"/>
      <c r="AE29" s="8"/>
      <c r="AF29" s="8"/>
      <c r="AG29" s="8"/>
      <c r="AH29" s="1">
        <f t="shared" si="3"/>
        <v>8</v>
      </c>
      <c r="AI29" s="1"/>
    </row>
    <row r="30" spans="1:36" ht="15.75" customHeight="1" x14ac:dyDescent="0.15">
      <c r="A30" s="21"/>
      <c r="B30" s="18" t="str">
        <f>B11</f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>
        <v>1</v>
      </c>
      <c r="I30" s="8">
        <v>1</v>
      </c>
      <c r="J30" s="8">
        <v>1</v>
      </c>
      <c r="K30" s="8">
        <v>1</v>
      </c>
      <c r="L30" s="8">
        <v>1</v>
      </c>
      <c r="M30" s="8">
        <v>1</v>
      </c>
      <c r="N30" s="8">
        <v>1</v>
      </c>
      <c r="O30" s="8">
        <v>1</v>
      </c>
      <c r="P30" s="8">
        <v>1</v>
      </c>
      <c r="Q30" s="8">
        <v>1</v>
      </c>
      <c r="R30" s="8">
        <v>1</v>
      </c>
      <c r="S30" s="8">
        <v>1</v>
      </c>
      <c r="AE30" s="8"/>
      <c r="AF30" s="8"/>
      <c r="AG30" s="8"/>
      <c r="AH30" s="1">
        <f t="shared" si="3"/>
        <v>6</v>
      </c>
      <c r="AI30" s="1"/>
    </row>
    <row r="31" spans="1:36" ht="15.75" customHeight="1" x14ac:dyDescent="0.15">
      <c r="A31" s="10"/>
      <c r="B31" s="18" t="s">
        <v>115</v>
      </c>
      <c r="C31" s="19" t="s">
        <v>116</v>
      </c>
      <c r="D31" s="19" t="s">
        <v>53</v>
      </c>
      <c r="E31" s="8"/>
      <c r="F31" s="8"/>
      <c r="G31" s="8"/>
      <c r="H31" s="8"/>
      <c r="I31" s="8">
        <v>1</v>
      </c>
      <c r="J31" s="8">
        <v>1</v>
      </c>
      <c r="K31" s="8">
        <v>1</v>
      </c>
      <c r="L31" s="8">
        <v>1</v>
      </c>
      <c r="M31" s="8">
        <v>1</v>
      </c>
      <c r="N31" s="8">
        <v>1</v>
      </c>
      <c r="O31" s="8">
        <v>1</v>
      </c>
      <c r="P31" s="8">
        <v>1</v>
      </c>
      <c r="Q31" s="8"/>
      <c r="R31" s="8"/>
      <c r="S31" s="8">
        <v>1</v>
      </c>
      <c r="T31" s="8">
        <v>1</v>
      </c>
      <c r="U31" s="8">
        <v>1</v>
      </c>
      <c r="V31" s="8">
        <v>1</v>
      </c>
      <c r="W31" s="8">
        <v>1</v>
      </c>
      <c r="X31" s="8">
        <v>1</v>
      </c>
      <c r="Y31" s="8">
        <v>1</v>
      </c>
      <c r="Z31" s="8">
        <v>1</v>
      </c>
      <c r="AA31" s="8"/>
      <c r="AB31" s="8"/>
      <c r="AC31" s="8"/>
      <c r="AD31" s="8"/>
      <c r="AE31" s="8"/>
      <c r="AF31" s="8"/>
      <c r="AG31" s="8"/>
      <c r="AH31" s="1">
        <f t="shared" si="3"/>
        <v>8</v>
      </c>
      <c r="AI31" s="1"/>
    </row>
    <row r="32" spans="1:36" ht="15.75" customHeight="1" x14ac:dyDescent="0.15">
      <c r="A32" s="10"/>
      <c r="B32" s="18">
        <f>B13</f>
        <v>0</v>
      </c>
      <c r="C32" s="19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3"/>
        <v>0</v>
      </c>
      <c r="AI32" s="1"/>
    </row>
    <row r="33" spans="1:35" ht="15.75" customHeight="1" x14ac:dyDescent="0.15">
      <c r="A33" s="10"/>
      <c r="B33" s="18">
        <f>B14</f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3"/>
        <v>0</v>
      </c>
      <c r="AI33" s="1"/>
    </row>
    <row r="34" spans="1:35" ht="15.75" customHeight="1" x14ac:dyDescent="0.15">
      <c r="A34" s="10"/>
      <c r="B34" s="18">
        <f>B15</f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3"/>
        <v>0</v>
      </c>
      <c r="AI34" s="1"/>
    </row>
    <row r="35" spans="1:35" ht="15.75" customHeight="1" x14ac:dyDescent="0.15">
      <c r="A35" s="10"/>
      <c r="B35" s="18">
        <f>B16</f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3"/>
        <v>0</v>
      </c>
      <c r="AI35" s="1"/>
    </row>
    <row r="36" spans="1:35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/>
      <c r="J36" s="8"/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 t="s">
        <v>9</v>
      </c>
      <c r="R36" s="8" t="s">
        <v>9</v>
      </c>
      <c r="S36" s="8"/>
      <c r="T36" s="8"/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 t="s">
        <v>9</v>
      </c>
      <c r="AB36" s="59" t="s">
        <v>9</v>
      </c>
      <c r="AC36" s="59"/>
      <c r="AD36" s="59"/>
      <c r="AE36" s="59"/>
      <c r="AF36" s="60"/>
      <c r="AG36" s="61"/>
      <c r="AH36" s="1">
        <f t="shared" si="3"/>
        <v>0</v>
      </c>
      <c r="AI36" s="1"/>
    </row>
    <row r="37" spans="1:35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 t="s">
        <v>11</v>
      </c>
      <c r="F37" s="59"/>
      <c r="G37" s="59"/>
      <c r="H37" s="59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59"/>
      <c r="AD37" s="59"/>
      <c r="AE37" s="59"/>
      <c r="AF37" s="60"/>
      <c r="AG37" s="61"/>
      <c r="AH37" s="1">
        <f t="shared" si="3"/>
        <v>0</v>
      </c>
      <c r="AI37" s="1"/>
    </row>
    <row r="38" spans="1:35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3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5">SUM(E23:E38)</f>
        <v>0</v>
      </c>
      <c r="F39" s="23">
        <f t="shared" si="5"/>
        <v>0</v>
      </c>
      <c r="G39" s="23">
        <f t="shared" si="5"/>
        <v>0</v>
      </c>
      <c r="H39" s="23">
        <f t="shared" si="5"/>
        <v>2</v>
      </c>
      <c r="I39" s="23">
        <f t="shared" si="5"/>
        <v>4</v>
      </c>
      <c r="J39" s="23">
        <f t="shared" si="5"/>
        <v>4</v>
      </c>
      <c r="K39" s="23">
        <f t="shared" si="5"/>
        <v>5</v>
      </c>
      <c r="L39" s="23">
        <f t="shared" si="5"/>
        <v>5</v>
      </c>
      <c r="M39" s="23">
        <f t="shared" si="5"/>
        <v>5</v>
      </c>
      <c r="N39" s="23">
        <f t="shared" si="5"/>
        <v>5</v>
      </c>
      <c r="O39" s="23">
        <f t="shared" si="5"/>
        <v>5</v>
      </c>
      <c r="P39" s="23">
        <f t="shared" si="5"/>
        <v>5</v>
      </c>
      <c r="Q39" s="23">
        <f t="shared" si="5"/>
        <v>4</v>
      </c>
      <c r="R39" s="23">
        <f t="shared" si="5"/>
        <v>4</v>
      </c>
      <c r="S39" s="23">
        <f t="shared" si="5"/>
        <v>5</v>
      </c>
      <c r="T39" s="23">
        <f t="shared" si="5"/>
        <v>4</v>
      </c>
      <c r="U39" s="23">
        <f t="shared" si="5"/>
        <v>5</v>
      </c>
      <c r="V39" s="23">
        <f t="shared" si="5"/>
        <v>5</v>
      </c>
      <c r="W39" s="23">
        <f t="shared" si="5"/>
        <v>6</v>
      </c>
      <c r="X39" s="23">
        <f t="shared" si="5"/>
        <v>6</v>
      </c>
      <c r="Y39" s="23">
        <f t="shared" si="5"/>
        <v>6</v>
      </c>
      <c r="Z39" s="23">
        <f t="shared" si="5"/>
        <v>6</v>
      </c>
      <c r="AA39" s="23">
        <f t="shared" si="5"/>
        <v>4</v>
      </c>
      <c r="AB39" s="23">
        <f t="shared" si="5"/>
        <v>4</v>
      </c>
      <c r="AC39" s="23">
        <f t="shared" si="5"/>
        <v>3</v>
      </c>
      <c r="AD39" s="23">
        <f t="shared" si="5"/>
        <v>3</v>
      </c>
      <c r="AE39" s="23">
        <f t="shared" si="5"/>
        <v>0</v>
      </c>
      <c r="AF39" s="23">
        <f t="shared" si="5"/>
        <v>0</v>
      </c>
      <c r="AG39" s="24">
        <f t="shared" si="5"/>
        <v>0</v>
      </c>
      <c r="AH39" s="1">
        <f t="shared" si="5"/>
        <v>52.5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45371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>
        <v>1</v>
      </c>
      <c r="I42" s="8">
        <v>1</v>
      </c>
      <c r="J42" s="8">
        <v>1</v>
      </c>
      <c r="K42" s="8">
        <v>1</v>
      </c>
      <c r="L42" s="8">
        <v>1</v>
      </c>
      <c r="M42" s="8">
        <v>1</v>
      </c>
      <c r="N42" s="8">
        <v>1</v>
      </c>
      <c r="O42" s="8">
        <v>1</v>
      </c>
      <c r="P42" s="8">
        <v>1</v>
      </c>
      <c r="Q42" s="8">
        <v>1</v>
      </c>
      <c r="R42" s="8">
        <v>1</v>
      </c>
      <c r="S42" s="8">
        <v>1</v>
      </c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6">SUM(E42:AG42)/2</f>
        <v>6</v>
      </c>
      <c r="AI42" s="1"/>
    </row>
    <row r="43" spans="1:35" ht="15.75" customHeight="1" x14ac:dyDescent="0.15">
      <c r="A43" s="10"/>
      <c r="B43" s="18" t="str">
        <f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>
        <v>1</v>
      </c>
      <c r="S43" s="8">
        <v>1</v>
      </c>
      <c r="T43" s="8">
        <v>1</v>
      </c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>
        <v>1</v>
      </c>
      <c r="AB43" s="8">
        <v>1</v>
      </c>
      <c r="AC43" s="8">
        <v>1</v>
      </c>
      <c r="AD43" s="8">
        <v>1</v>
      </c>
      <c r="AE43" s="8"/>
      <c r="AF43" s="8"/>
      <c r="AG43" s="8"/>
      <c r="AH43" s="1">
        <f t="shared" si="6"/>
        <v>6.5</v>
      </c>
      <c r="AI43" s="1"/>
    </row>
    <row r="44" spans="1:35" ht="15.75" customHeight="1" x14ac:dyDescent="0.15">
      <c r="A44" s="10"/>
      <c r="B44" s="18" t="str">
        <f>B25</f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 t="s">
        <v>7</v>
      </c>
      <c r="J44" s="8" t="s">
        <v>7</v>
      </c>
      <c r="K44" s="8" t="s">
        <v>7</v>
      </c>
      <c r="L44" s="8" t="s">
        <v>7</v>
      </c>
      <c r="M44" s="8" t="s">
        <v>7</v>
      </c>
      <c r="N44" s="8" t="s">
        <v>7</v>
      </c>
      <c r="O44" s="8" t="s">
        <v>7</v>
      </c>
      <c r="P44" s="8" t="s">
        <v>7</v>
      </c>
      <c r="Q44" s="8" t="s">
        <v>7</v>
      </c>
      <c r="R44" s="8" t="s">
        <v>7</v>
      </c>
      <c r="S44" s="8" t="s">
        <v>7</v>
      </c>
      <c r="T44" s="8" t="s">
        <v>7</v>
      </c>
      <c r="U44" s="8" t="s">
        <v>7</v>
      </c>
      <c r="V44" s="8" t="s">
        <v>7</v>
      </c>
      <c r="W44" s="8" t="s">
        <v>7</v>
      </c>
      <c r="X44" s="8" t="s">
        <v>7</v>
      </c>
      <c r="Y44" s="8" t="s">
        <v>7</v>
      </c>
      <c r="Z44" s="8" t="s">
        <v>7</v>
      </c>
      <c r="AA44" s="8" t="s">
        <v>7</v>
      </c>
      <c r="AB44" s="8" t="s">
        <v>7</v>
      </c>
      <c r="AC44" s="8" t="s">
        <v>7</v>
      </c>
      <c r="AD44" s="8" t="s">
        <v>7</v>
      </c>
      <c r="AE44" s="8"/>
      <c r="AF44" s="8"/>
      <c r="AG44" s="8"/>
      <c r="AH44" s="1">
        <f t="shared" si="6"/>
        <v>0</v>
      </c>
      <c r="AI44" s="1"/>
    </row>
    <row r="45" spans="1:35" ht="15.75" customHeight="1" x14ac:dyDescent="0.15">
      <c r="A45" s="116"/>
      <c r="B45" s="18" t="str">
        <f>B26</f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13">
        <f t="shared" si="6"/>
        <v>4</v>
      </c>
      <c r="AI45" s="1"/>
    </row>
    <row r="46" spans="1:35" ht="15.75" customHeight="1" x14ac:dyDescent="0.15">
      <c r="A46" s="10"/>
      <c r="B46" s="18" t="str">
        <f>B27</f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>
        <v>1</v>
      </c>
      <c r="T46" s="8">
        <v>1</v>
      </c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>
        <v>1</v>
      </c>
      <c r="AA46" s="8">
        <v>1</v>
      </c>
      <c r="AB46" s="8">
        <v>1</v>
      </c>
      <c r="AC46" s="8">
        <v>1</v>
      </c>
      <c r="AD46" s="8">
        <v>1</v>
      </c>
      <c r="AE46" s="8"/>
      <c r="AF46" s="8"/>
      <c r="AG46" s="8"/>
      <c r="AH46" s="1">
        <f t="shared" si="6"/>
        <v>6</v>
      </c>
      <c r="AI46" s="1"/>
    </row>
    <row r="47" spans="1:35" ht="15.75" customHeight="1" x14ac:dyDescent="0.15">
      <c r="A47" s="10"/>
      <c r="B47" s="18" t="str">
        <f t="shared" ref="B47:B57" si="7">B28</f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>
        <v>1</v>
      </c>
      <c r="P47" s="8">
        <v>1</v>
      </c>
      <c r="Q47" s="8">
        <v>1</v>
      </c>
      <c r="R47" s="8">
        <v>1</v>
      </c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</v>
      </c>
      <c r="Z47" s="8">
        <v>1</v>
      </c>
      <c r="AA47" s="8"/>
      <c r="AE47" s="8"/>
      <c r="AF47" s="8"/>
      <c r="AG47" s="8"/>
      <c r="AH47" s="1">
        <f t="shared" si="6"/>
        <v>6</v>
      </c>
      <c r="AI47" s="1"/>
    </row>
    <row r="48" spans="1:35" ht="15.75" customHeight="1" x14ac:dyDescent="0.15">
      <c r="A48" s="10"/>
      <c r="B48" s="18" t="str">
        <f t="shared" si="7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/>
      <c r="J48" s="8"/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/>
      <c r="T48" s="8"/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>
        <v>1</v>
      </c>
      <c r="AB48" s="8">
        <v>1</v>
      </c>
      <c r="AC48" s="8"/>
      <c r="AD48" s="8"/>
      <c r="AE48" s="8"/>
      <c r="AF48" s="8"/>
      <c r="AG48" s="8"/>
      <c r="AH48" s="1">
        <f t="shared" si="6"/>
        <v>8</v>
      </c>
      <c r="AI48" s="1"/>
    </row>
    <row r="49" spans="1:35" ht="15.75" customHeight="1" x14ac:dyDescent="0.15">
      <c r="A49" s="21"/>
      <c r="B49" s="18" t="str">
        <f t="shared" si="7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>
        <v>1</v>
      </c>
      <c r="I49" s="8">
        <v>1</v>
      </c>
      <c r="J49" s="8">
        <v>1</v>
      </c>
      <c r="K49" s="8">
        <v>1</v>
      </c>
      <c r="L49" s="8">
        <v>1</v>
      </c>
      <c r="M49" s="8">
        <v>1</v>
      </c>
      <c r="N49" s="8">
        <v>1</v>
      </c>
      <c r="O49" s="8">
        <v>1</v>
      </c>
      <c r="P49" s="8">
        <v>1</v>
      </c>
      <c r="Q49" s="8">
        <v>1</v>
      </c>
      <c r="R49" s="8">
        <v>1</v>
      </c>
      <c r="S49" s="8">
        <v>1</v>
      </c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1">
        <f t="shared" si="6"/>
        <v>6</v>
      </c>
      <c r="AI49" s="1"/>
    </row>
    <row r="50" spans="1:35" ht="15.75" customHeight="1" x14ac:dyDescent="0.15">
      <c r="A50" s="10"/>
      <c r="B50" s="18" t="s">
        <v>115</v>
      </c>
      <c r="C50" s="19" t="s">
        <v>116</v>
      </c>
      <c r="D50" s="19" t="s">
        <v>53</v>
      </c>
      <c r="E50" s="8"/>
      <c r="F50" s="8"/>
      <c r="G50" s="8"/>
      <c r="H50" s="8"/>
      <c r="I50" s="8">
        <v>1</v>
      </c>
      <c r="J50" s="8">
        <v>1</v>
      </c>
      <c r="K50" s="8">
        <v>1</v>
      </c>
      <c r="L50" s="8">
        <v>1</v>
      </c>
      <c r="M50" s="8">
        <v>1</v>
      </c>
      <c r="N50" s="8">
        <v>1</v>
      </c>
      <c r="O50" s="8">
        <v>1</v>
      </c>
      <c r="P50" s="8">
        <v>1</v>
      </c>
      <c r="Q50" s="8"/>
      <c r="R50" s="8"/>
      <c r="S50" s="8">
        <v>1</v>
      </c>
      <c r="T50" s="8">
        <v>1</v>
      </c>
      <c r="U50" s="8">
        <v>1</v>
      </c>
      <c r="V50" s="8">
        <v>1</v>
      </c>
      <c r="W50" s="8">
        <v>1</v>
      </c>
      <c r="X50" s="8">
        <v>1</v>
      </c>
      <c r="Y50" s="8">
        <v>1</v>
      </c>
      <c r="Z50" s="8">
        <v>1</v>
      </c>
      <c r="AA50" s="8"/>
      <c r="AB50" s="8"/>
      <c r="AC50" s="8"/>
      <c r="AD50" s="8"/>
      <c r="AE50" s="8"/>
      <c r="AF50" s="8"/>
      <c r="AG50" s="8"/>
      <c r="AH50" s="1">
        <f t="shared" si="6"/>
        <v>8</v>
      </c>
      <c r="AI50" s="1"/>
    </row>
    <row r="51" spans="1:35" ht="15.75" customHeight="1" x14ac:dyDescent="0.15">
      <c r="A51" s="10"/>
      <c r="B51" s="18">
        <f t="shared" si="7"/>
        <v>0</v>
      </c>
      <c r="C51" s="19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6"/>
        <v>0</v>
      </c>
      <c r="AI51" s="1"/>
    </row>
    <row r="52" spans="1:35" ht="15.75" customHeight="1" x14ac:dyDescent="0.15">
      <c r="A52" s="10"/>
      <c r="B52" s="18">
        <f t="shared" si="7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6"/>
        <v>0</v>
      </c>
      <c r="AI52" s="1"/>
    </row>
    <row r="53" spans="1:35" ht="15.75" customHeight="1" x14ac:dyDescent="0.15">
      <c r="A53" s="10"/>
      <c r="B53" s="18">
        <f t="shared" si="7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6"/>
        <v>0</v>
      </c>
      <c r="AI53" s="1"/>
    </row>
    <row r="54" spans="1:35" ht="15.75" customHeight="1" x14ac:dyDescent="0.15">
      <c r="A54" s="10"/>
      <c r="B54" s="18">
        <f t="shared" si="7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6"/>
        <v>0</v>
      </c>
      <c r="AI54" s="1"/>
    </row>
    <row r="55" spans="1:35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59" t="s">
        <v>9</v>
      </c>
      <c r="Z55" s="59" t="s">
        <v>9</v>
      </c>
      <c r="AC55" s="59"/>
      <c r="AD55" s="59"/>
      <c r="AE55" s="59"/>
      <c r="AF55" s="60"/>
      <c r="AG55" s="61"/>
      <c r="AH55" s="1">
        <f t="shared" si="6"/>
        <v>0</v>
      </c>
      <c r="AI55" s="1"/>
    </row>
    <row r="56" spans="1:35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 t="s">
        <v>11</v>
      </c>
      <c r="F56" s="59"/>
      <c r="G56" s="59"/>
      <c r="H56" s="59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59"/>
      <c r="AD56" s="59"/>
      <c r="AE56" s="59"/>
      <c r="AF56" s="60"/>
      <c r="AG56" s="61"/>
      <c r="AH56" s="1">
        <f t="shared" si="6"/>
        <v>0</v>
      </c>
      <c r="AI56" s="1"/>
    </row>
    <row r="57" spans="1:35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 t="s">
        <v>9</v>
      </c>
      <c r="R57" s="8" t="s">
        <v>9</v>
      </c>
      <c r="S57" s="8"/>
      <c r="T57" s="8"/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 t="s">
        <v>9</v>
      </c>
      <c r="AB57" s="8" t="s">
        <v>9</v>
      </c>
      <c r="AC57" s="59"/>
      <c r="AD57" s="59"/>
      <c r="AE57" s="59"/>
      <c r="AF57" s="60"/>
      <c r="AG57" s="61"/>
      <c r="AH57" s="1">
        <f t="shared" si="6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8">SUM(E42:E57)</f>
        <v>0</v>
      </c>
      <c r="F58" s="23">
        <f t="shared" si="8"/>
        <v>0</v>
      </c>
      <c r="G58" s="23">
        <f t="shared" si="8"/>
        <v>0</v>
      </c>
      <c r="H58" s="23">
        <f t="shared" si="8"/>
        <v>2</v>
      </c>
      <c r="I58" s="23">
        <f t="shared" si="8"/>
        <v>3</v>
      </c>
      <c r="J58" s="23">
        <f t="shared" si="8"/>
        <v>3</v>
      </c>
      <c r="K58" s="23">
        <f t="shared" si="8"/>
        <v>4</v>
      </c>
      <c r="L58" s="23">
        <f t="shared" si="8"/>
        <v>4</v>
      </c>
      <c r="M58" s="23">
        <f t="shared" si="8"/>
        <v>4</v>
      </c>
      <c r="N58" s="23">
        <f t="shared" si="8"/>
        <v>4</v>
      </c>
      <c r="O58" s="23">
        <f t="shared" si="8"/>
        <v>5</v>
      </c>
      <c r="P58" s="23">
        <f t="shared" si="8"/>
        <v>5</v>
      </c>
      <c r="Q58" s="23">
        <f t="shared" si="8"/>
        <v>4</v>
      </c>
      <c r="R58" s="23">
        <f t="shared" si="8"/>
        <v>5</v>
      </c>
      <c r="S58" s="23">
        <f t="shared" si="8"/>
        <v>6</v>
      </c>
      <c r="T58" s="23">
        <f t="shared" si="8"/>
        <v>4</v>
      </c>
      <c r="U58" s="23">
        <f t="shared" si="8"/>
        <v>5</v>
      </c>
      <c r="V58" s="23">
        <f t="shared" si="8"/>
        <v>5</v>
      </c>
      <c r="W58" s="23">
        <f t="shared" si="8"/>
        <v>6</v>
      </c>
      <c r="X58" s="23">
        <f t="shared" si="8"/>
        <v>6</v>
      </c>
      <c r="Y58" s="23">
        <f t="shared" si="8"/>
        <v>6</v>
      </c>
      <c r="Z58" s="23">
        <f t="shared" si="8"/>
        <v>6</v>
      </c>
      <c r="AA58" s="23">
        <f>SUM(AA42:AA57)</f>
        <v>4</v>
      </c>
      <c r="AB58" s="23">
        <f>SUM(AB42:AB57)</f>
        <v>4</v>
      </c>
      <c r="AC58" s="23">
        <f t="shared" si="8"/>
        <v>3</v>
      </c>
      <c r="AD58" s="23">
        <f t="shared" si="8"/>
        <v>3</v>
      </c>
      <c r="AE58" s="23">
        <f t="shared" si="8"/>
        <v>0</v>
      </c>
      <c r="AF58" s="23">
        <f t="shared" si="8"/>
        <v>0</v>
      </c>
      <c r="AG58" s="24">
        <f t="shared" si="8"/>
        <v>0</v>
      </c>
      <c r="AH58" s="1">
        <f t="shared" si="8"/>
        <v>50.5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45372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>
        <v>1</v>
      </c>
      <c r="T61" s="8">
        <v>1</v>
      </c>
      <c r="U61" s="8">
        <v>1</v>
      </c>
      <c r="V61" s="8">
        <v>1</v>
      </c>
      <c r="W61" s="8">
        <v>1</v>
      </c>
      <c r="X61" s="8">
        <v>1</v>
      </c>
      <c r="Y61" s="8">
        <v>1</v>
      </c>
      <c r="Z61" s="8">
        <v>1</v>
      </c>
      <c r="AA61" s="8">
        <v>1</v>
      </c>
      <c r="AB61" s="8">
        <v>1</v>
      </c>
      <c r="AC61" s="8">
        <v>1</v>
      </c>
      <c r="AD61" s="8">
        <v>1</v>
      </c>
      <c r="AE61" s="8"/>
      <c r="AF61" s="8"/>
      <c r="AG61" s="8"/>
      <c r="AH61" s="1">
        <f t="shared" ref="AH61:AH76" si="9">SUM(E61:AG61)/2</f>
        <v>6</v>
      </c>
      <c r="AI61" s="1"/>
    </row>
    <row r="62" spans="1:35" ht="15.75" customHeight="1" x14ac:dyDescent="0.15">
      <c r="A62" s="10"/>
      <c r="B62" s="18" t="str">
        <f t="shared" ref="B62:B76" si="10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>
        <v>1</v>
      </c>
      <c r="S62" s="8">
        <v>1</v>
      </c>
      <c r="T62" s="8">
        <v>1</v>
      </c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>
        <v>1</v>
      </c>
      <c r="AA62" s="8">
        <v>1</v>
      </c>
      <c r="AB62" s="8">
        <v>1</v>
      </c>
      <c r="AC62" s="8">
        <v>1</v>
      </c>
      <c r="AD62" s="8">
        <v>1</v>
      </c>
      <c r="AE62" s="8"/>
      <c r="AF62" s="8"/>
      <c r="AG62" s="8"/>
      <c r="AH62" s="1">
        <f t="shared" si="9"/>
        <v>6.5</v>
      </c>
      <c r="AI62" s="1"/>
    </row>
    <row r="63" spans="1:35" ht="15.75" customHeight="1" x14ac:dyDescent="0.15">
      <c r="A63" s="10"/>
      <c r="B63" s="18" t="str">
        <f t="shared" si="10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/>
      <c r="J63" s="8"/>
      <c r="K63" s="8">
        <v>1</v>
      </c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>
        <v>1</v>
      </c>
      <c r="R63" s="8">
        <v>1</v>
      </c>
      <c r="S63" s="8"/>
      <c r="T63" s="8"/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/>
      <c r="AD63" s="8"/>
      <c r="AE63" s="8"/>
      <c r="AF63" s="8"/>
      <c r="AG63" s="8"/>
      <c r="AH63" s="1">
        <f t="shared" si="9"/>
        <v>8</v>
      </c>
      <c r="AI63" s="1"/>
    </row>
    <row r="64" spans="1:35" ht="15.75" customHeight="1" x14ac:dyDescent="0.15">
      <c r="A64" s="116"/>
      <c r="B64" s="18" t="str">
        <f t="shared" si="10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13">
        <f t="shared" si="9"/>
        <v>4</v>
      </c>
      <c r="AI64" s="1"/>
    </row>
    <row r="65" spans="1:35" ht="15.75" customHeight="1" x14ac:dyDescent="0.15">
      <c r="A65" s="10"/>
      <c r="B65" s="18" t="str">
        <f t="shared" si="10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>
        <v>1</v>
      </c>
      <c r="P65" s="8">
        <v>1</v>
      </c>
      <c r="Q65" s="8">
        <v>1</v>
      </c>
      <c r="R65" s="8">
        <v>1</v>
      </c>
      <c r="S65" s="8">
        <v>1</v>
      </c>
      <c r="T65" s="8">
        <v>1</v>
      </c>
      <c r="U65" s="8">
        <v>1</v>
      </c>
      <c r="V65" s="8">
        <v>1</v>
      </c>
      <c r="W65" s="8">
        <v>1</v>
      </c>
      <c r="X65" s="8">
        <v>1</v>
      </c>
      <c r="Y65" s="8">
        <v>1</v>
      </c>
      <c r="Z65" s="8">
        <v>1</v>
      </c>
      <c r="AA65" s="8"/>
      <c r="AB65" s="8"/>
      <c r="AC65" s="8"/>
      <c r="AD65" s="8"/>
      <c r="AE65" s="8"/>
      <c r="AF65" s="8"/>
      <c r="AG65" s="8"/>
      <c r="AH65" s="1">
        <f t="shared" si="9"/>
        <v>6</v>
      </c>
      <c r="AI65" s="1"/>
    </row>
    <row r="66" spans="1:35" ht="15.75" customHeight="1" x14ac:dyDescent="0.15">
      <c r="A66" s="10"/>
      <c r="B66" s="18" t="str">
        <f t="shared" si="10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 t="s">
        <v>7</v>
      </c>
      <c r="J66" s="8" t="s">
        <v>7</v>
      </c>
      <c r="K66" s="8" t="s">
        <v>7</v>
      </c>
      <c r="L66" s="8" t="s">
        <v>7</v>
      </c>
      <c r="M66" s="8" t="s">
        <v>7</v>
      </c>
      <c r="N66" s="8" t="s">
        <v>7</v>
      </c>
      <c r="O66" s="8" t="s">
        <v>7</v>
      </c>
      <c r="P66" s="8" t="s">
        <v>7</v>
      </c>
      <c r="Q66" s="8" t="s">
        <v>7</v>
      </c>
      <c r="R66" s="8" t="s">
        <v>7</v>
      </c>
      <c r="S66" s="8" t="s">
        <v>7</v>
      </c>
      <c r="T66" s="8" t="s">
        <v>7</v>
      </c>
      <c r="U66" s="8" t="s">
        <v>7</v>
      </c>
      <c r="V66" s="8" t="s">
        <v>7</v>
      </c>
      <c r="W66" s="8" t="s">
        <v>7</v>
      </c>
      <c r="X66" s="8" t="s">
        <v>7</v>
      </c>
      <c r="Y66" s="8" t="s">
        <v>7</v>
      </c>
      <c r="Z66" s="8" t="s">
        <v>7</v>
      </c>
      <c r="AA66" s="8" t="s">
        <v>7</v>
      </c>
      <c r="AB66" s="8" t="s">
        <v>7</v>
      </c>
      <c r="AC66" s="8" t="s">
        <v>7</v>
      </c>
      <c r="AD66" s="8" t="s">
        <v>7</v>
      </c>
      <c r="AE66" s="8"/>
      <c r="AF66" s="8"/>
      <c r="AG66" s="8"/>
      <c r="AH66" s="1">
        <f t="shared" si="9"/>
        <v>0</v>
      </c>
      <c r="AI66" s="1"/>
    </row>
    <row r="67" spans="1:35" ht="15.75" customHeight="1" x14ac:dyDescent="0.15">
      <c r="A67" s="10"/>
      <c r="B67" s="18" t="str">
        <f t="shared" si="10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>
        <v>1</v>
      </c>
      <c r="J67" s="8">
        <v>1</v>
      </c>
      <c r="K67" s="8">
        <v>1</v>
      </c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/>
      <c r="S67" s="8"/>
      <c r="T67" s="8">
        <v>1</v>
      </c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/>
      <c r="AB67" s="8"/>
      <c r="AC67" s="8"/>
      <c r="AD67" s="8"/>
      <c r="AE67" s="8"/>
      <c r="AF67" s="8"/>
      <c r="AG67" s="8"/>
      <c r="AH67" s="1">
        <f t="shared" si="9"/>
        <v>8</v>
      </c>
      <c r="AI67" s="1"/>
    </row>
    <row r="68" spans="1:35" ht="15.75" customHeight="1" x14ac:dyDescent="0.15">
      <c r="A68" s="21"/>
      <c r="B68" s="18" t="str">
        <f t="shared" si="10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>
        <v>1</v>
      </c>
      <c r="I68" s="8">
        <v>1</v>
      </c>
      <c r="J68" s="8">
        <v>1</v>
      </c>
      <c r="K68" s="8">
        <v>1</v>
      </c>
      <c r="L68" s="8">
        <v>1</v>
      </c>
      <c r="M68" s="8">
        <v>1</v>
      </c>
      <c r="N68" s="8">
        <v>1</v>
      </c>
      <c r="O68" s="8">
        <v>1</v>
      </c>
      <c r="P68" s="8">
        <v>1</v>
      </c>
      <c r="Q68" s="8">
        <v>1</v>
      </c>
      <c r="R68" s="8">
        <v>1</v>
      </c>
      <c r="S68" s="8">
        <v>1</v>
      </c>
      <c r="AC68" s="8"/>
      <c r="AD68" s="8"/>
      <c r="AE68" s="8"/>
      <c r="AF68" s="8"/>
      <c r="AG68" s="8"/>
      <c r="AH68" s="1">
        <f t="shared" si="9"/>
        <v>6</v>
      </c>
      <c r="AI68" s="1"/>
    </row>
    <row r="69" spans="1:35" ht="15.75" customHeight="1" x14ac:dyDescent="0.15">
      <c r="A69" s="10"/>
      <c r="B69" s="18" t="s">
        <v>115</v>
      </c>
      <c r="C69" s="19" t="s">
        <v>116</v>
      </c>
      <c r="D69" s="19" t="s">
        <v>53</v>
      </c>
      <c r="E69" s="8"/>
      <c r="F69" s="8"/>
      <c r="G69" s="8"/>
      <c r="H69" s="8"/>
      <c r="I69" s="8" t="s">
        <v>7</v>
      </c>
      <c r="J69" s="8" t="s">
        <v>7</v>
      </c>
      <c r="K69" s="8" t="s">
        <v>7</v>
      </c>
      <c r="L69" s="8" t="s">
        <v>7</v>
      </c>
      <c r="M69" s="8" t="s">
        <v>7</v>
      </c>
      <c r="N69" s="8" t="s">
        <v>7</v>
      </c>
      <c r="O69" s="8" t="s">
        <v>7</v>
      </c>
      <c r="P69" s="8" t="s">
        <v>7</v>
      </c>
      <c r="Q69" s="8" t="s">
        <v>7</v>
      </c>
      <c r="R69" s="8" t="s">
        <v>7</v>
      </c>
      <c r="S69" s="8" t="s">
        <v>7</v>
      </c>
      <c r="T69" s="8" t="s">
        <v>7</v>
      </c>
      <c r="U69" s="8" t="s">
        <v>7</v>
      </c>
      <c r="V69" s="8" t="s">
        <v>7</v>
      </c>
      <c r="W69" s="8" t="s">
        <v>7</v>
      </c>
      <c r="X69" s="8" t="s">
        <v>7</v>
      </c>
      <c r="Y69" s="8" t="s">
        <v>7</v>
      </c>
      <c r="Z69" s="8" t="s">
        <v>7</v>
      </c>
      <c r="AA69" s="8" t="s">
        <v>7</v>
      </c>
      <c r="AB69" s="8" t="s">
        <v>7</v>
      </c>
      <c r="AC69" s="8" t="s">
        <v>7</v>
      </c>
      <c r="AD69" s="8" t="s">
        <v>7</v>
      </c>
      <c r="AE69" s="8"/>
      <c r="AF69" s="8"/>
      <c r="AG69" s="8"/>
      <c r="AH69" s="1">
        <f t="shared" si="9"/>
        <v>0</v>
      </c>
      <c r="AI69" s="1"/>
    </row>
    <row r="70" spans="1:35" ht="15.75" customHeight="1" x14ac:dyDescent="0.15">
      <c r="A70" s="10"/>
      <c r="B70" s="18">
        <f t="shared" si="10"/>
        <v>0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9"/>
        <v>0</v>
      </c>
      <c r="AI70" s="1"/>
    </row>
    <row r="71" spans="1:35" ht="15.75" customHeight="1" x14ac:dyDescent="0.15">
      <c r="A71" s="10"/>
      <c r="B71" s="18">
        <f t="shared" si="10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9"/>
        <v>0</v>
      </c>
      <c r="AI71" s="1"/>
    </row>
    <row r="72" spans="1:35" ht="15.75" customHeight="1" x14ac:dyDescent="0.15">
      <c r="A72" s="10"/>
      <c r="B72" s="18">
        <f t="shared" si="10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9"/>
        <v>0</v>
      </c>
      <c r="AI72" s="1"/>
    </row>
    <row r="73" spans="1:35" ht="15.75" customHeight="1" x14ac:dyDescent="0.15">
      <c r="A73" s="10"/>
      <c r="B73" s="18">
        <f t="shared" si="10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9"/>
        <v>0</v>
      </c>
      <c r="AI73" s="1"/>
    </row>
    <row r="74" spans="1:35" ht="15.75" customHeight="1" x14ac:dyDescent="0.15">
      <c r="A74" s="10"/>
      <c r="B74" s="18" t="s">
        <v>90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59" t="s">
        <v>9</v>
      </c>
      <c r="Z74" s="59" t="s">
        <v>9</v>
      </c>
      <c r="AC74" s="59"/>
      <c r="AD74" s="59"/>
      <c r="AE74" s="59"/>
      <c r="AF74" s="60"/>
      <c r="AG74" s="61"/>
      <c r="AH74" s="1">
        <f t="shared" si="9"/>
        <v>0</v>
      </c>
      <c r="AI74" s="1"/>
    </row>
    <row r="75" spans="1:35" ht="15.75" customHeight="1" x14ac:dyDescent="0.15">
      <c r="A75" s="10"/>
      <c r="B75" s="18" t="s">
        <v>88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 t="s">
        <v>11</v>
      </c>
      <c r="F75" s="59"/>
      <c r="G75" s="59"/>
      <c r="H75" s="59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59"/>
      <c r="AD75" s="59"/>
      <c r="AE75" s="59"/>
      <c r="AF75" s="60"/>
      <c r="AG75" s="61"/>
      <c r="AH75" s="1">
        <f t="shared" si="9"/>
        <v>0</v>
      </c>
      <c r="AI75" s="1"/>
    </row>
    <row r="76" spans="1:35" ht="15.75" customHeight="1" x14ac:dyDescent="0.15">
      <c r="A76" s="10"/>
      <c r="B76" s="18" t="s">
        <v>89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 t="s">
        <v>9</v>
      </c>
      <c r="R76" s="8" t="s">
        <v>9</v>
      </c>
      <c r="S76" s="8"/>
      <c r="T76" s="8"/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 t="s">
        <v>9</v>
      </c>
      <c r="AB76" s="8" t="s">
        <v>9</v>
      </c>
      <c r="AC76" s="59"/>
      <c r="AD76" s="59"/>
      <c r="AE76" s="59"/>
      <c r="AF76" s="60"/>
      <c r="AG76" s="61"/>
      <c r="AH76" s="1">
        <f t="shared" si="9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1">SUM(E61:E76)</f>
        <v>0</v>
      </c>
      <c r="F77" s="23">
        <f t="shared" si="11"/>
        <v>0</v>
      </c>
      <c r="G77" s="23">
        <f t="shared" si="11"/>
        <v>0</v>
      </c>
      <c r="H77" s="23">
        <f t="shared" si="11"/>
        <v>1</v>
      </c>
      <c r="I77" s="23">
        <f t="shared" si="11"/>
        <v>2</v>
      </c>
      <c r="J77" s="23">
        <f t="shared" si="11"/>
        <v>2</v>
      </c>
      <c r="K77" s="23">
        <f t="shared" si="11"/>
        <v>3</v>
      </c>
      <c r="L77" s="23">
        <f t="shared" si="11"/>
        <v>3</v>
      </c>
      <c r="M77" s="23">
        <f t="shared" si="11"/>
        <v>3</v>
      </c>
      <c r="N77" s="23">
        <f t="shared" si="11"/>
        <v>3</v>
      </c>
      <c r="O77" s="23">
        <f t="shared" si="11"/>
        <v>4</v>
      </c>
      <c r="P77" s="23">
        <f t="shared" si="11"/>
        <v>4</v>
      </c>
      <c r="Q77" s="23">
        <f t="shared" si="11"/>
        <v>4</v>
      </c>
      <c r="R77" s="23">
        <f t="shared" si="11"/>
        <v>4</v>
      </c>
      <c r="S77" s="23">
        <f t="shared" si="11"/>
        <v>4</v>
      </c>
      <c r="T77" s="23">
        <f t="shared" si="11"/>
        <v>4</v>
      </c>
      <c r="U77" s="23">
        <f t="shared" si="11"/>
        <v>5</v>
      </c>
      <c r="V77" s="23">
        <f t="shared" si="11"/>
        <v>5</v>
      </c>
      <c r="W77" s="23">
        <f t="shared" si="11"/>
        <v>6</v>
      </c>
      <c r="X77" s="23">
        <f t="shared" si="11"/>
        <v>6</v>
      </c>
      <c r="Y77" s="23">
        <f t="shared" si="11"/>
        <v>6</v>
      </c>
      <c r="Z77" s="23">
        <f t="shared" si="11"/>
        <v>6</v>
      </c>
      <c r="AA77" s="23">
        <f t="shared" si="11"/>
        <v>4</v>
      </c>
      <c r="AB77" s="23">
        <f t="shared" si="11"/>
        <v>4</v>
      </c>
      <c r="AC77" s="23">
        <f t="shared" si="11"/>
        <v>3</v>
      </c>
      <c r="AD77" s="23">
        <f t="shared" si="11"/>
        <v>3</v>
      </c>
      <c r="AE77" s="23">
        <f t="shared" si="11"/>
        <v>0</v>
      </c>
      <c r="AF77" s="23">
        <f t="shared" si="11"/>
        <v>0</v>
      </c>
      <c r="AG77" s="24">
        <f t="shared" si="11"/>
        <v>0</v>
      </c>
      <c r="AH77" s="1">
        <f t="shared" si="11"/>
        <v>44.5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45373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>
        <v>1</v>
      </c>
      <c r="N80" s="8">
        <v>1</v>
      </c>
      <c r="O80" s="8">
        <v>1</v>
      </c>
      <c r="P80" s="8">
        <v>1</v>
      </c>
      <c r="Q80" s="8">
        <v>1</v>
      </c>
      <c r="R80" s="8">
        <v>1</v>
      </c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2">SUM(E80:AG80)/2</f>
        <v>6</v>
      </c>
      <c r="AI80" s="1"/>
    </row>
    <row r="81" spans="1:35" ht="15.75" customHeight="1" x14ac:dyDescent="0.15">
      <c r="A81" s="10"/>
      <c r="B81" s="18" t="str">
        <f t="shared" ref="B81:B95" si="13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>
        <v>1</v>
      </c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</v>
      </c>
      <c r="AA81" s="8">
        <v>1</v>
      </c>
      <c r="AB81" s="8">
        <v>1</v>
      </c>
      <c r="AC81" s="8">
        <v>1</v>
      </c>
      <c r="AD81" s="8">
        <v>1</v>
      </c>
      <c r="AE81" s="8"/>
      <c r="AF81" s="8"/>
      <c r="AG81" s="8"/>
      <c r="AH81" s="1">
        <f t="shared" si="12"/>
        <v>6.5</v>
      </c>
      <c r="AI81" s="1"/>
    </row>
    <row r="82" spans="1:35" ht="15.75" customHeight="1" x14ac:dyDescent="0.15">
      <c r="A82" s="10"/>
      <c r="B82" s="18" t="str">
        <f t="shared" si="13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>
        <v>1</v>
      </c>
      <c r="I82" s="8">
        <v>1</v>
      </c>
      <c r="J82" s="8">
        <v>1</v>
      </c>
      <c r="K82" s="8">
        <v>1</v>
      </c>
      <c r="L82" s="8">
        <v>1</v>
      </c>
      <c r="M82" s="8">
        <v>1</v>
      </c>
      <c r="N82" s="8">
        <v>1</v>
      </c>
      <c r="O82" s="8">
        <v>1</v>
      </c>
      <c r="P82" s="8">
        <v>1</v>
      </c>
      <c r="Q82" s="8">
        <v>1</v>
      </c>
      <c r="R82" s="8"/>
      <c r="S82" s="8"/>
      <c r="T82" s="8">
        <v>1</v>
      </c>
      <c r="U82" s="8">
        <v>1</v>
      </c>
      <c r="V82" s="8">
        <v>1</v>
      </c>
      <c r="W82" s="8">
        <v>1</v>
      </c>
      <c r="X82" s="8">
        <v>1</v>
      </c>
      <c r="Y82" s="8">
        <v>1</v>
      </c>
      <c r="Z82" s="8"/>
      <c r="AA82" s="8"/>
      <c r="AB82" s="8"/>
      <c r="AC82" s="8"/>
      <c r="AD82" s="8"/>
      <c r="AE82" s="8"/>
      <c r="AF82" s="8"/>
      <c r="AG82" s="8"/>
      <c r="AH82" s="1">
        <f t="shared" si="12"/>
        <v>8</v>
      </c>
      <c r="AI82" s="1"/>
    </row>
    <row r="83" spans="1:35" ht="15.75" customHeight="1" x14ac:dyDescent="0.15">
      <c r="A83" s="10"/>
      <c r="B83" s="18" t="str">
        <f t="shared" si="13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2"/>
        <v>4</v>
      </c>
      <c r="AI83" s="1"/>
    </row>
    <row r="84" spans="1:35" ht="15.75" customHeight="1" x14ac:dyDescent="0.15">
      <c r="A84" s="10"/>
      <c r="B84" s="18" t="str">
        <f t="shared" si="13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/>
      <c r="H84" s="8"/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>
        <v>1</v>
      </c>
      <c r="R84" s="8">
        <v>1</v>
      </c>
      <c r="S84" s="8">
        <v>1</v>
      </c>
      <c r="T84" s="8">
        <v>1</v>
      </c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2"/>
        <v>6</v>
      </c>
      <c r="AI84" s="1"/>
    </row>
    <row r="85" spans="1:35" ht="15.75" customHeight="1" x14ac:dyDescent="0.15">
      <c r="A85" s="10"/>
      <c r="B85" s="18" t="str">
        <f t="shared" si="13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>
        <v>1</v>
      </c>
      <c r="T85" s="8">
        <v>1</v>
      </c>
      <c r="U85" s="8">
        <v>1</v>
      </c>
      <c r="V85" s="8">
        <v>1</v>
      </c>
      <c r="W85" s="8">
        <v>1</v>
      </c>
      <c r="X85" s="8">
        <v>1</v>
      </c>
      <c r="Y85" s="8">
        <v>1</v>
      </c>
      <c r="Z85" s="8">
        <v>1</v>
      </c>
      <c r="AA85" s="8">
        <v>1</v>
      </c>
      <c r="AB85" s="8">
        <v>1</v>
      </c>
      <c r="AC85" s="8">
        <v>1</v>
      </c>
      <c r="AD85" s="8">
        <v>1</v>
      </c>
      <c r="AE85" s="8"/>
      <c r="AF85" s="8"/>
      <c r="AG85" s="8"/>
      <c r="AH85" s="1">
        <f t="shared" si="12"/>
        <v>6</v>
      </c>
      <c r="AI85" s="1"/>
    </row>
    <row r="86" spans="1:35" ht="15.75" customHeight="1" x14ac:dyDescent="0.15">
      <c r="A86" s="10"/>
      <c r="B86" s="18" t="str">
        <f t="shared" si="13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>
        <v>1</v>
      </c>
      <c r="L86" s="8">
        <v>1</v>
      </c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/>
      <c r="T86" s="8"/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/>
      <c r="AD86" s="8"/>
      <c r="AE86" s="8"/>
      <c r="AF86" s="8"/>
      <c r="AG86" s="8"/>
      <c r="AH86" s="1">
        <f t="shared" si="12"/>
        <v>8</v>
      </c>
      <c r="AI86" s="1"/>
    </row>
    <row r="87" spans="1:35" ht="15.75" customHeight="1" x14ac:dyDescent="0.15">
      <c r="A87" s="21"/>
      <c r="B87" s="18" t="str">
        <f t="shared" si="13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 t="s">
        <v>7</v>
      </c>
      <c r="J87" s="8" t="s">
        <v>7</v>
      </c>
      <c r="K87" s="8" t="s">
        <v>7</v>
      </c>
      <c r="L87" s="8" t="s">
        <v>7</v>
      </c>
      <c r="M87" s="8" t="s">
        <v>7</v>
      </c>
      <c r="N87" s="8" t="s">
        <v>7</v>
      </c>
      <c r="O87" s="8" t="s">
        <v>7</v>
      </c>
      <c r="P87" s="8" t="s">
        <v>7</v>
      </c>
      <c r="Q87" s="8" t="s">
        <v>7</v>
      </c>
      <c r="R87" s="8" t="s">
        <v>7</v>
      </c>
      <c r="S87" s="8" t="s">
        <v>7</v>
      </c>
      <c r="T87" s="8" t="s">
        <v>7</v>
      </c>
      <c r="U87" s="8" t="s">
        <v>7</v>
      </c>
      <c r="V87" s="8" t="s">
        <v>7</v>
      </c>
      <c r="W87" s="8" t="s">
        <v>7</v>
      </c>
      <c r="X87" s="8" t="s">
        <v>7</v>
      </c>
      <c r="Y87" s="8" t="s">
        <v>7</v>
      </c>
      <c r="Z87" s="8" t="s">
        <v>7</v>
      </c>
      <c r="AA87" s="8" t="s">
        <v>7</v>
      </c>
      <c r="AB87" s="8" t="s">
        <v>7</v>
      </c>
      <c r="AC87" s="8" t="s">
        <v>7</v>
      </c>
      <c r="AD87" s="8" t="s">
        <v>7</v>
      </c>
      <c r="AE87" s="8"/>
      <c r="AF87" s="8"/>
      <c r="AG87" s="8"/>
      <c r="AH87" s="1">
        <f t="shared" si="12"/>
        <v>0</v>
      </c>
      <c r="AI87" s="1"/>
    </row>
    <row r="88" spans="1:35" ht="17.25" customHeight="1" x14ac:dyDescent="0.15">
      <c r="A88" s="10"/>
      <c r="B88" s="18" t="s">
        <v>115</v>
      </c>
      <c r="C88" s="19" t="s">
        <v>116</v>
      </c>
      <c r="D88" s="19" t="s">
        <v>53</v>
      </c>
      <c r="E88" s="8"/>
      <c r="F88" s="8"/>
      <c r="G88" s="8"/>
      <c r="H88" s="8"/>
      <c r="I88" s="8">
        <v>1</v>
      </c>
      <c r="J88" s="8">
        <v>1</v>
      </c>
      <c r="K88" s="8">
        <v>1</v>
      </c>
      <c r="L88" s="8">
        <v>1</v>
      </c>
      <c r="M88" s="8">
        <v>1</v>
      </c>
      <c r="N88" s="8">
        <v>1</v>
      </c>
      <c r="O88" s="8">
        <v>1</v>
      </c>
      <c r="P88" s="8">
        <v>1</v>
      </c>
      <c r="Q88" s="8"/>
      <c r="R88" s="8"/>
      <c r="S88" s="8">
        <v>1</v>
      </c>
      <c r="T88" s="8">
        <v>1</v>
      </c>
      <c r="U88" s="8">
        <v>1</v>
      </c>
      <c r="V88" s="8">
        <v>1</v>
      </c>
      <c r="W88" s="8">
        <v>1</v>
      </c>
      <c r="X88" s="8">
        <v>1</v>
      </c>
      <c r="Y88" s="8">
        <v>1</v>
      </c>
      <c r="Z88" s="8">
        <v>1</v>
      </c>
      <c r="AA88" s="8"/>
      <c r="AB88" s="8"/>
      <c r="AC88" s="8"/>
      <c r="AD88" s="8"/>
      <c r="AE88" s="8"/>
      <c r="AF88" s="8"/>
      <c r="AG88" s="8"/>
      <c r="AH88" s="1">
        <f t="shared" si="12"/>
        <v>8</v>
      </c>
      <c r="AI88" s="1"/>
    </row>
    <row r="89" spans="1:35" ht="15.75" customHeight="1" x14ac:dyDescent="0.15">
      <c r="A89" s="10"/>
      <c r="B89" s="18">
        <f t="shared" si="13"/>
        <v>0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2"/>
        <v>0</v>
      </c>
      <c r="AI89" s="1"/>
    </row>
    <row r="90" spans="1:35" ht="15.75" customHeight="1" x14ac:dyDescent="0.15">
      <c r="A90" s="10"/>
      <c r="B90" s="18">
        <f t="shared" si="13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2"/>
        <v>0</v>
      </c>
      <c r="AI90" s="1"/>
    </row>
    <row r="91" spans="1:35" ht="15.75" customHeight="1" x14ac:dyDescent="0.15">
      <c r="A91" s="10"/>
      <c r="B91" s="18">
        <f t="shared" si="13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2"/>
        <v>0</v>
      </c>
      <c r="AI91" s="1"/>
    </row>
    <row r="92" spans="1:35" ht="15.75" customHeight="1" x14ac:dyDescent="0.15">
      <c r="A92" s="10"/>
      <c r="B92" s="18">
        <f t="shared" si="13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2"/>
        <v>0</v>
      </c>
      <c r="AI92" s="1"/>
    </row>
    <row r="93" spans="1:35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/>
      <c r="R93" s="8"/>
      <c r="S93" s="8" t="s">
        <v>9</v>
      </c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59" t="s">
        <v>9</v>
      </c>
      <c r="Z93" s="59" t="s">
        <v>9</v>
      </c>
      <c r="AC93" s="59"/>
      <c r="AD93" s="59"/>
      <c r="AE93" s="59"/>
      <c r="AF93" s="60"/>
      <c r="AG93" s="61"/>
      <c r="AH93" s="1">
        <f t="shared" si="12"/>
        <v>0</v>
      </c>
      <c r="AI93" s="1"/>
    </row>
    <row r="94" spans="1:35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 t="s">
        <v>11</v>
      </c>
      <c r="F94" s="59"/>
      <c r="G94" s="59"/>
      <c r="H94" s="59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59"/>
      <c r="AD94" s="59"/>
      <c r="AE94" s="59"/>
      <c r="AF94" s="60"/>
      <c r="AG94" s="61"/>
      <c r="AH94" s="1">
        <f t="shared" si="12"/>
        <v>0</v>
      </c>
      <c r="AI94" s="1"/>
    </row>
    <row r="95" spans="1:35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 t="s">
        <v>9</v>
      </c>
      <c r="R95" s="8" t="s">
        <v>9</v>
      </c>
      <c r="S95" s="8"/>
      <c r="T95" s="8"/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 t="s">
        <v>9</v>
      </c>
      <c r="AB95" s="8" t="s">
        <v>9</v>
      </c>
      <c r="AC95" s="59"/>
      <c r="AD95" s="59"/>
      <c r="AE95" s="59"/>
      <c r="AF95" s="60"/>
      <c r="AG95" s="61"/>
      <c r="AH95" s="1">
        <f t="shared" si="12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4">SUM(E80:E95)</f>
        <v>0</v>
      </c>
      <c r="F96" s="23">
        <f t="shared" si="14"/>
        <v>0</v>
      </c>
      <c r="G96" s="23">
        <f t="shared" si="14"/>
        <v>0</v>
      </c>
      <c r="H96" s="23">
        <f t="shared" si="14"/>
        <v>1</v>
      </c>
      <c r="I96" s="23">
        <f t="shared" si="14"/>
        <v>3</v>
      </c>
      <c r="J96" s="23">
        <f t="shared" si="14"/>
        <v>3</v>
      </c>
      <c r="K96" s="23">
        <f t="shared" si="14"/>
        <v>4</v>
      </c>
      <c r="L96" s="23">
        <f t="shared" si="14"/>
        <v>4</v>
      </c>
      <c r="M96" s="23">
        <f t="shared" si="14"/>
        <v>5</v>
      </c>
      <c r="N96" s="23">
        <f t="shared" si="14"/>
        <v>5</v>
      </c>
      <c r="O96" s="23">
        <f t="shared" si="14"/>
        <v>5</v>
      </c>
      <c r="P96" s="23">
        <f t="shared" si="14"/>
        <v>5</v>
      </c>
      <c r="Q96" s="23">
        <f t="shared" si="14"/>
        <v>4</v>
      </c>
      <c r="R96" s="23">
        <f t="shared" si="14"/>
        <v>4</v>
      </c>
      <c r="S96" s="23">
        <f t="shared" si="14"/>
        <v>5</v>
      </c>
      <c r="T96" s="23">
        <f t="shared" si="14"/>
        <v>6</v>
      </c>
      <c r="U96" s="23">
        <f t="shared" si="14"/>
        <v>6</v>
      </c>
      <c r="V96" s="23">
        <f t="shared" si="14"/>
        <v>6</v>
      </c>
      <c r="W96" s="23">
        <f t="shared" si="14"/>
        <v>7</v>
      </c>
      <c r="X96" s="23">
        <f t="shared" si="14"/>
        <v>7</v>
      </c>
      <c r="Y96" s="23">
        <f t="shared" si="14"/>
        <v>6</v>
      </c>
      <c r="Z96" s="23">
        <f t="shared" si="14"/>
        <v>5</v>
      </c>
      <c r="AA96" s="23">
        <f t="shared" si="14"/>
        <v>4</v>
      </c>
      <c r="AB96" s="23">
        <f t="shared" si="14"/>
        <v>4</v>
      </c>
      <c r="AC96" s="23">
        <f t="shared" si="14"/>
        <v>3</v>
      </c>
      <c r="AD96" s="23">
        <f t="shared" si="14"/>
        <v>3</v>
      </c>
      <c r="AE96" s="23">
        <f t="shared" si="14"/>
        <v>0</v>
      </c>
      <c r="AF96" s="23">
        <f t="shared" si="14"/>
        <v>0</v>
      </c>
      <c r="AG96" s="24">
        <f t="shared" si="14"/>
        <v>0</v>
      </c>
      <c r="AH96" s="1">
        <f t="shared" si="14"/>
        <v>52.5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45374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>
        <v>1</v>
      </c>
      <c r="T99" s="8">
        <v>1</v>
      </c>
      <c r="U99" s="8">
        <v>1</v>
      </c>
      <c r="V99" s="8">
        <v>1</v>
      </c>
      <c r="W99" s="8">
        <v>1</v>
      </c>
      <c r="X99" s="8">
        <v>1</v>
      </c>
      <c r="Y99" s="8">
        <v>1</v>
      </c>
      <c r="Z99" s="8">
        <v>1</v>
      </c>
      <c r="AA99" s="8">
        <v>1</v>
      </c>
      <c r="AB99" s="8">
        <v>1</v>
      </c>
      <c r="AC99" s="8">
        <v>1</v>
      </c>
      <c r="AD99" s="8">
        <v>1</v>
      </c>
      <c r="AE99" s="8"/>
      <c r="AF99" s="8"/>
      <c r="AG99" s="8"/>
      <c r="AH99" s="1">
        <f t="shared" ref="AH99:AH114" si="15">SUM(E99:AG99)/2</f>
        <v>6</v>
      </c>
      <c r="AI99" s="1"/>
    </row>
    <row r="100" spans="1:35" ht="15.75" customHeight="1" x14ac:dyDescent="0.15">
      <c r="A100" s="10"/>
      <c r="B100" s="18" t="str">
        <f t="shared" ref="B100:B114" si="16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>
        <v>1</v>
      </c>
      <c r="S100" s="8">
        <v>1</v>
      </c>
      <c r="T100" s="8">
        <v>1</v>
      </c>
      <c r="U100" s="8">
        <v>1</v>
      </c>
      <c r="V100" s="8">
        <v>1</v>
      </c>
      <c r="W100" s="8">
        <v>1</v>
      </c>
      <c r="X100" s="8">
        <v>1</v>
      </c>
      <c r="Y100" s="8">
        <v>1</v>
      </c>
      <c r="Z100" s="8">
        <v>1</v>
      </c>
      <c r="AA100" s="8">
        <v>1</v>
      </c>
      <c r="AB100" s="8">
        <v>1</v>
      </c>
      <c r="AC100" s="8" t="s">
        <v>13</v>
      </c>
      <c r="AD100" s="8" t="s">
        <v>13</v>
      </c>
      <c r="AE100" s="8"/>
      <c r="AF100" s="8"/>
      <c r="AG100" s="8"/>
      <c r="AH100" s="1">
        <f t="shared" si="15"/>
        <v>5.5</v>
      </c>
      <c r="AI100" s="1"/>
    </row>
    <row r="101" spans="1:35" ht="15.75" customHeight="1" x14ac:dyDescent="0.15">
      <c r="A101" s="10"/>
      <c r="B101" s="18" t="str">
        <f t="shared" si="16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/>
      <c r="J101" s="8"/>
      <c r="K101" s="8"/>
      <c r="L101" s="8"/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/>
      <c r="T101" s="8"/>
      <c r="U101" s="8">
        <v>1</v>
      </c>
      <c r="V101" s="8">
        <v>1</v>
      </c>
      <c r="W101" s="8">
        <v>1</v>
      </c>
      <c r="X101" s="8">
        <v>1</v>
      </c>
      <c r="Y101" s="8">
        <v>1</v>
      </c>
      <c r="Z101" s="8">
        <v>1</v>
      </c>
      <c r="AA101" s="8">
        <v>1</v>
      </c>
      <c r="AB101" s="8">
        <v>1</v>
      </c>
      <c r="AC101" s="8">
        <v>1</v>
      </c>
      <c r="AD101" s="8">
        <v>1</v>
      </c>
      <c r="AE101" s="8"/>
      <c r="AF101" s="8"/>
      <c r="AG101" s="8"/>
      <c r="AH101" s="1">
        <f t="shared" si="15"/>
        <v>8</v>
      </c>
      <c r="AI101" s="1"/>
    </row>
    <row r="102" spans="1:35" ht="15.75" customHeight="1" x14ac:dyDescent="0.15">
      <c r="A102" s="116"/>
      <c r="B102" s="18" t="str">
        <f t="shared" si="16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 t="s">
        <v>7</v>
      </c>
      <c r="J102" s="8" t="s">
        <v>7</v>
      </c>
      <c r="K102" s="8" t="s">
        <v>7</v>
      </c>
      <c r="L102" s="8" t="s">
        <v>7</v>
      </c>
      <c r="M102" s="8" t="s">
        <v>7</v>
      </c>
      <c r="N102" s="8" t="s">
        <v>7</v>
      </c>
      <c r="O102" s="8" t="s">
        <v>7</v>
      </c>
      <c r="P102" s="8" t="s">
        <v>7</v>
      </c>
      <c r="Q102" s="8" t="s">
        <v>7</v>
      </c>
      <c r="R102" s="8" t="s">
        <v>7</v>
      </c>
      <c r="S102" s="8" t="s">
        <v>7</v>
      </c>
      <c r="T102" s="8" t="s">
        <v>7</v>
      </c>
      <c r="U102" s="8" t="s">
        <v>7</v>
      </c>
      <c r="V102" s="8" t="s">
        <v>7</v>
      </c>
      <c r="W102" s="8" t="s">
        <v>7</v>
      </c>
      <c r="X102" s="8" t="s">
        <v>7</v>
      </c>
      <c r="Y102" s="8" t="s">
        <v>7</v>
      </c>
      <c r="Z102" s="8" t="s">
        <v>7</v>
      </c>
      <c r="AA102" s="8" t="s">
        <v>7</v>
      </c>
      <c r="AB102" s="8" t="s">
        <v>7</v>
      </c>
      <c r="AC102" s="8" t="s">
        <v>7</v>
      </c>
      <c r="AD102" s="8" t="s">
        <v>7</v>
      </c>
      <c r="AE102" s="8"/>
      <c r="AF102" s="8"/>
      <c r="AG102" s="8"/>
      <c r="AH102" s="113">
        <f t="shared" si="15"/>
        <v>0</v>
      </c>
      <c r="AI102" s="1"/>
    </row>
    <row r="103" spans="1:35" ht="15.75" customHeight="1" x14ac:dyDescent="0.15">
      <c r="A103" s="10"/>
      <c r="B103" s="18" t="str">
        <f t="shared" si="16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 t="s">
        <v>7</v>
      </c>
      <c r="J103" s="8" t="s">
        <v>7</v>
      </c>
      <c r="K103" s="8" t="s">
        <v>7</v>
      </c>
      <c r="L103" s="8" t="s">
        <v>7</v>
      </c>
      <c r="M103" s="8" t="s">
        <v>7</v>
      </c>
      <c r="N103" s="8" t="s">
        <v>7</v>
      </c>
      <c r="O103" s="8" t="s">
        <v>7</v>
      </c>
      <c r="P103" s="8" t="s">
        <v>7</v>
      </c>
      <c r="Q103" s="8" t="s">
        <v>7</v>
      </c>
      <c r="R103" s="8" t="s">
        <v>7</v>
      </c>
      <c r="S103" s="8" t="s">
        <v>7</v>
      </c>
      <c r="T103" s="8" t="s">
        <v>7</v>
      </c>
      <c r="U103" s="8" t="s">
        <v>7</v>
      </c>
      <c r="V103" s="8" t="s">
        <v>7</v>
      </c>
      <c r="W103" s="8" t="s">
        <v>7</v>
      </c>
      <c r="X103" s="8" t="s">
        <v>7</v>
      </c>
      <c r="Y103" s="8" t="s">
        <v>7</v>
      </c>
      <c r="Z103" s="8" t="s">
        <v>7</v>
      </c>
      <c r="AA103" s="8" t="s">
        <v>7</v>
      </c>
      <c r="AB103" s="8" t="s">
        <v>7</v>
      </c>
      <c r="AC103" s="8" t="s">
        <v>7</v>
      </c>
      <c r="AD103" s="8" t="s">
        <v>7</v>
      </c>
      <c r="AE103" s="8"/>
      <c r="AF103" s="8"/>
      <c r="AG103" s="8"/>
      <c r="AH103" s="1">
        <f t="shared" si="15"/>
        <v>0</v>
      </c>
      <c r="AI103" s="1"/>
    </row>
    <row r="104" spans="1:35" ht="15.75" customHeight="1" x14ac:dyDescent="0.15">
      <c r="A104" s="10"/>
      <c r="B104" s="18" t="str">
        <f t="shared" si="16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>
        <v>1</v>
      </c>
      <c r="I104" s="8">
        <v>1</v>
      </c>
      <c r="J104" s="8">
        <v>1</v>
      </c>
      <c r="K104" s="8">
        <v>1</v>
      </c>
      <c r="L104" s="8">
        <v>1</v>
      </c>
      <c r="M104" s="8">
        <v>1</v>
      </c>
      <c r="N104" s="8">
        <v>1</v>
      </c>
      <c r="O104" s="8">
        <v>1</v>
      </c>
      <c r="P104" s="8">
        <v>1</v>
      </c>
      <c r="Q104" s="8">
        <v>1</v>
      </c>
      <c r="R104" s="8">
        <v>1</v>
      </c>
      <c r="S104" s="8">
        <v>1</v>
      </c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5"/>
        <v>6</v>
      </c>
      <c r="AI104" s="1"/>
    </row>
    <row r="105" spans="1:35" ht="15.75" customHeight="1" x14ac:dyDescent="0.15">
      <c r="A105" s="10"/>
      <c r="B105" s="18" t="str">
        <f t="shared" si="16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/>
      <c r="J105" s="8">
        <v>1</v>
      </c>
      <c r="K105" s="8">
        <v>1</v>
      </c>
      <c r="L105" s="8">
        <v>1</v>
      </c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/>
      <c r="S105" s="8"/>
      <c r="T105" s="8">
        <v>1</v>
      </c>
      <c r="U105" s="8">
        <v>1</v>
      </c>
      <c r="V105" s="8">
        <v>1</v>
      </c>
      <c r="W105" s="8">
        <v>1</v>
      </c>
      <c r="X105" s="8">
        <v>1</v>
      </c>
      <c r="Y105" s="8">
        <v>1</v>
      </c>
      <c r="Z105" s="8">
        <v>1</v>
      </c>
      <c r="AA105" s="8">
        <v>1</v>
      </c>
      <c r="AB105" s="8"/>
      <c r="AC105" s="8"/>
      <c r="AD105" s="8"/>
      <c r="AE105" s="8"/>
      <c r="AF105" s="8"/>
      <c r="AG105" s="8"/>
      <c r="AH105" s="1">
        <f t="shared" si="15"/>
        <v>8</v>
      </c>
      <c r="AI105" s="1"/>
    </row>
    <row r="106" spans="1:35" ht="15.75" customHeight="1" x14ac:dyDescent="0.15">
      <c r="A106" s="21"/>
      <c r="B106" s="18" t="str">
        <f t="shared" si="16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>
        <v>1</v>
      </c>
      <c r="J106" s="8">
        <v>1</v>
      </c>
      <c r="K106" s="8">
        <v>1</v>
      </c>
      <c r="L106" s="8">
        <v>1</v>
      </c>
      <c r="M106" s="8">
        <v>1</v>
      </c>
      <c r="N106" s="8">
        <v>1</v>
      </c>
      <c r="O106" s="8">
        <v>1</v>
      </c>
      <c r="P106" s="8">
        <v>1</v>
      </c>
      <c r="Q106" s="8">
        <v>1</v>
      </c>
      <c r="R106" s="8">
        <v>1</v>
      </c>
      <c r="S106" s="8">
        <v>1</v>
      </c>
      <c r="T106" s="8">
        <v>1</v>
      </c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5"/>
        <v>6</v>
      </c>
      <c r="AI106" s="1"/>
    </row>
    <row r="107" spans="1:35" ht="15.75" customHeight="1" x14ac:dyDescent="0.15">
      <c r="A107" s="10"/>
      <c r="B107" s="18" t="s">
        <v>115</v>
      </c>
      <c r="C107" s="19" t="s">
        <v>116</v>
      </c>
      <c r="D107" s="19" t="s">
        <v>53</v>
      </c>
      <c r="E107" s="8"/>
      <c r="F107" s="8"/>
      <c r="G107" s="8"/>
      <c r="H107" s="8"/>
      <c r="I107" s="8"/>
      <c r="J107" s="8"/>
      <c r="K107" s="8">
        <v>1</v>
      </c>
      <c r="L107" s="8">
        <v>1</v>
      </c>
      <c r="M107" s="8">
        <v>1</v>
      </c>
      <c r="N107" s="8">
        <v>1</v>
      </c>
      <c r="O107" s="8">
        <v>1</v>
      </c>
      <c r="P107" s="8">
        <v>1</v>
      </c>
      <c r="Q107" s="8">
        <v>1</v>
      </c>
      <c r="R107" s="8">
        <v>1</v>
      </c>
      <c r="S107" s="8"/>
      <c r="T107" s="8"/>
      <c r="U107" s="8">
        <v>1</v>
      </c>
      <c r="V107" s="8">
        <v>1</v>
      </c>
      <c r="W107" s="8">
        <v>1</v>
      </c>
      <c r="X107" s="8">
        <v>1</v>
      </c>
      <c r="Y107" s="8">
        <v>1</v>
      </c>
      <c r="Z107" s="8">
        <v>1</v>
      </c>
      <c r="AA107" s="8">
        <v>1</v>
      </c>
      <c r="AB107" s="8">
        <v>1</v>
      </c>
      <c r="AC107" s="8"/>
      <c r="AD107" s="8"/>
      <c r="AE107" s="8"/>
      <c r="AF107" s="8"/>
      <c r="AG107" s="8"/>
      <c r="AH107" s="1">
        <f t="shared" si="15"/>
        <v>8</v>
      </c>
      <c r="AI107" s="1"/>
    </row>
    <row r="108" spans="1:35" ht="15.75" customHeight="1" x14ac:dyDescent="0.15">
      <c r="A108" s="10"/>
      <c r="B108" s="18">
        <f t="shared" si="16"/>
        <v>0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5"/>
        <v>0</v>
      </c>
      <c r="AI108" s="1"/>
    </row>
    <row r="109" spans="1:35" ht="15.75" customHeight="1" x14ac:dyDescent="0.15">
      <c r="A109" s="10"/>
      <c r="B109" s="18">
        <f t="shared" si="16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5"/>
        <v>0</v>
      </c>
      <c r="AI109" s="1"/>
    </row>
    <row r="110" spans="1:35" ht="15.75" customHeight="1" x14ac:dyDescent="0.15">
      <c r="A110" s="10"/>
      <c r="B110" s="18">
        <f t="shared" si="16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5"/>
        <v>0</v>
      </c>
      <c r="AI110" s="1"/>
    </row>
    <row r="111" spans="1:35" ht="15.75" customHeight="1" x14ac:dyDescent="0.15">
      <c r="A111" s="10"/>
      <c r="B111" s="18">
        <f t="shared" si="16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5"/>
        <v>0</v>
      </c>
      <c r="AI111" s="1"/>
    </row>
    <row r="112" spans="1:35" ht="15.75" customHeight="1" x14ac:dyDescent="0.15">
      <c r="A112" s="10"/>
      <c r="B112" s="18" t="str">
        <f t="shared" si="16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5"/>
        <v>0</v>
      </c>
      <c r="AI112" s="1"/>
    </row>
    <row r="113" spans="1:35" ht="15.75" customHeight="1" x14ac:dyDescent="0.15">
      <c r="A113" s="10"/>
      <c r="B113" s="18" t="str">
        <f t="shared" si="16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5"/>
        <v>0</v>
      </c>
      <c r="AI113" s="1"/>
    </row>
    <row r="114" spans="1:35" ht="15.75" customHeight="1" x14ac:dyDescent="0.15">
      <c r="A114" s="10"/>
      <c r="B114" s="18" t="str">
        <f t="shared" si="16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5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7">SUM(E99:E114)</f>
        <v>0</v>
      </c>
      <c r="F115" s="23">
        <f t="shared" si="17"/>
        <v>0</v>
      </c>
      <c r="G115" s="23">
        <f t="shared" si="17"/>
        <v>0</v>
      </c>
      <c r="H115" s="23">
        <f t="shared" si="17"/>
        <v>1</v>
      </c>
      <c r="I115" s="23">
        <f t="shared" si="17"/>
        <v>2</v>
      </c>
      <c r="J115" s="23">
        <f t="shared" si="17"/>
        <v>3</v>
      </c>
      <c r="K115" s="23">
        <f t="shared" si="17"/>
        <v>4</v>
      </c>
      <c r="L115" s="23">
        <f t="shared" si="17"/>
        <v>4</v>
      </c>
      <c r="M115" s="23">
        <f t="shared" si="17"/>
        <v>5</v>
      </c>
      <c r="N115" s="23">
        <f t="shared" si="17"/>
        <v>5</v>
      </c>
      <c r="O115" s="23">
        <f t="shared" si="17"/>
        <v>5</v>
      </c>
      <c r="P115" s="23">
        <f t="shared" si="17"/>
        <v>5</v>
      </c>
      <c r="Q115" s="23">
        <f t="shared" si="17"/>
        <v>5</v>
      </c>
      <c r="R115" s="23">
        <f t="shared" si="17"/>
        <v>5</v>
      </c>
      <c r="S115" s="23">
        <f t="shared" si="17"/>
        <v>4</v>
      </c>
      <c r="T115" s="23">
        <f t="shared" si="17"/>
        <v>4</v>
      </c>
      <c r="U115" s="23">
        <f t="shared" si="17"/>
        <v>5</v>
      </c>
      <c r="V115" s="23">
        <f t="shared" si="17"/>
        <v>5</v>
      </c>
      <c r="W115" s="23">
        <f t="shared" si="17"/>
        <v>5</v>
      </c>
      <c r="X115" s="23">
        <f t="shared" si="17"/>
        <v>5</v>
      </c>
      <c r="Y115" s="23">
        <f t="shared" si="17"/>
        <v>5</v>
      </c>
      <c r="Z115" s="23">
        <f t="shared" si="17"/>
        <v>5</v>
      </c>
      <c r="AA115" s="23">
        <f t="shared" si="17"/>
        <v>5</v>
      </c>
      <c r="AB115" s="23">
        <f t="shared" si="17"/>
        <v>4</v>
      </c>
      <c r="AC115" s="23">
        <f t="shared" si="17"/>
        <v>2</v>
      </c>
      <c r="AD115" s="23">
        <f t="shared" si="17"/>
        <v>2</v>
      </c>
      <c r="AE115" s="23">
        <f t="shared" si="17"/>
        <v>0</v>
      </c>
      <c r="AF115" s="23">
        <f t="shared" si="17"/>
        <v>0</v>
      </c>
      <c r="AG115" s="24">
        <f t="shared" si="17"/>
        <v>0</v>
      </c>
      <c r="AH115" s="1">
        <f t="shared" si="17"/>
        <v>47.5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45375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8">SUM(E118:AG118)/2</f>
        <v>0</v>
      </c>
      <c r="AI118" s="1"/>
    </row>
    <row r="119" spans="1:35" ht="15.75" customHeight="1" x14ac:dyDescent="0.15">
      <c r="A119" s="10"/>
      <c r="B119" s="18" t="str">
        <f t="shared" ref="B119:B133" si="19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8"/>
        <v>0</v>
      </c>
      <c r="AI119" s="1"/>
    </row>
    <row r="120" spans="1:35" ht="15.75" customHeight="1" x14ac:dyDescent="0.15">
      <c r="A120" s="10"/>
      <c r="B120" s="18" t="str">
        <f t="shared" si="19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8"/>
        <v>0</v>
      </c>
      <c r="AI120" s="1"/>
    </row>
    <row r="121" spans="1:35" ht="15.75" customHeight="1" x14ac:dyDescent="0.15">
      <c r="A121" s="10"/>
      <c r="B121" s="18" t="str">
        <f t="shared" si="19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8"/>
        <v>0</v>
      </c>
      <c r="AI121" s="1"/>
    </row>
    <row r="122" spans="1:35" ht="15.75" customHeight="1" x14ac:dyDescent="0.15">
      <c r="A122" s="10"/>
      <c r="B122" s="18" t="str">
        <f t="shared" si="19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8"/>
        <v>0</v>
      </c>
      <c r="AI122" s="1"/>
    </row>
    <row r="123" spans="1:35" ht="15.75" customHeight="1" x14ac:dyDescent="0.15">
      <c r="A123" s="10"/>
      <c r="B123" s="18" t="str">
        <f t="shared" si="19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8"/>
        <v>0</v>
      </c>
      <c r="AI123" s="1"/>
    </row>
    <row r="124" spans="1:35" ht="15.75" customHeight="1" x14ac:dyDescent="0.15">
      <c r="A124" s="10"/>
      <c r="B124" s="18" t="str">
        <f t="shared" si="19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8"/>
        <v>0</v>
      </c>
      <c r="AI124" s="1"/>
    </row>
    <row r="125" spans="1:35" ht="15.75" customHeight="1" x14ac:dyDescent="0.15">
      <c r="A125" s="21"/>
      <c r="B125" s="18" t="str">
        <f t="shared" si="19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8"/>
        <v>0</v>
      </c>
      <c r="AI125" s="1"/>
    </row>
    <row r="126" spans="1:35" ht="15.75" customHeight="1" x14ac:dyDescent="0.15">
      <c r="A126" s="10"/>
      <c r="B126" s="18" t="str">
        <f t="shared" si="19"/>
        <v>A26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8"/>
        <v>0</v>
      </c>
      <c r="AI126" s="1"/>
    </row>
    <row r="127" spans="1:35" ht="15.75" customHeight="1" x14ac:dyDescent="0.15">
      <c r="A127" s="10"/>
      <c r="B127" s="18">
        <f t="shared" si="19"/>
        <v>0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8"/>
        <v>0</v>
      </c>
      <c r="AI127" s="1"/>
    </row>
    <row r="128" spans="1:35" ht="15.75" customHeight="1" x14ac:dyDescent="0.15">
      <c r="A128" s="10"/>
      <c r="B128" s="18">
        <f t="shared" si="19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8"/>
        <v>0</v>
      </c>
      <c r="AI128" s="1"/>
    </row>
    <row r="129" spans="1:35" ht="15.75" customHeight="1" x14ac:dyDescent="0.15">
      <c r="A129" s="10"/>
      <c r="B129" s="18">
        <f t="shared" si="19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8"/>
        <v>0</v>
      </c>
      <c r="AI129" s="1"/>
    </row>
    <row r="130" spans="1:35" ht="15.75" customHeight="1" x14ac:dyDescent="0.15">
      <c r="A130" s="10"/>
      <c r="B130" s="18">
        <f t="shared" si="19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8"/>
        <v>0</v>
      </c>
      <c r="AI130" s="1"/>
    </row>
    <row r="131" spans="1:35" ht="15.75" customHeight="1" x14ac:dyDescent="0.15">
      <c r="A131" s="10"/>
      <c r="B131" s="18" t="str">
        <f t="shared" si="19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8"/>
        <v>0</v>
      </c>
      <c r="AI131" s="1"/>
    </row>
    <row r="132" spans="1:35" ht="15.75" customHeight="1" x14ac:dyDescent="0.15">
      <c r="A132" s="10"/>
      <c r="B132" s="18" t="str">
        <f t="shared" si="19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8"/>
        <v>0</v>
      </c>
      <c r="AI132" s="1"/>
    </row>
    <row r="133" spans="1:35" ht="15.75" customHeight="1" x14ac:dyDescent="0.15">
      <c r="A133" s="10"/>
      <c r="B133" s="18" t="str">
        <f t="shared" si="19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8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0">SUM(E118:E133)</f>
        <v>0</v>
      </c>
      <c r="F134" s="23">
        <f t="shared" si="20"/>
        <v>0</v>
      </c>
      <c r="G134" s="23">
        <f t="shared" si="20"/>
        <v>0</v>
      </c>
      <c r="H134" s="23">
        <f t="shared" si="20"/>
        <v>0</v>
      </c>
      <c r="I134" s="23">
        <f t="shared" si="20"/>
        <v>0</v>
      </c>
      <c r="J134" s="23">
        <f t="shared" si="20"/>
        <v>0</v>
      </c>
      <c r="K134" s="23">
        <f t="shared" si="20"/>
        <v>0</v>
      </c>
      <c r="L134" s="23">
        <f t="shared" si="20"/>
        <v>0</v>
      </c>
      <c r="M134" s="23">
        <f t="shared" si="20"/>
        <v>0</v>
      </c>
      <c r="N134" s="23">
        <f t="shared" si="20"/>
        <v>0</v>
      </c>
      <c r="O134" s="23">
        <f t="shared" si="20"/>
        <v>0</v>
      </c>
      <c r="P134" s="23">
        <f t="shared" si="20"/>
        <v>0</v>
      </c>
      <c r="Q134" s="23">
        <f t="shared" si="20"/>
        <v>0</v>
      </c>
      <c r="R134" s="23">
        <f t="shared" si="20"/>
        <v>0</v>
      </c>
      <c r="S134" s="23">
        <f t="shared" si="20"/>
        <v>0</v>
      </c>
      <c r="T134" s="23">
        <f t="shared" si="20"/>
        <v>0</v>
      </c>
      <c r="U134" s="23">
        <f t="shared" si="20"/>
        <v>0</v>
      </c>
      <c r="V134" s="23">
        <f t="shared" si="20"/>
        <v>0</v>
      </c>
      <c r="W134" s="23">
        <f t="shared" si="20"/>
        <v>0</v>
      </c>
      <c r="X134" s="23">
        <f t="shared" si="20"/>
        <v>0</v>
      </c>
      <c r="Y134" s="23">
        <f t="shared" si="20"/>
        <v>0</v>
      </c>
      <c r="Z134" s="23">
        <f t="shared" si="20"/>
        <v>0</v>
      </c>
      <c r="AA134" s="23">
        <f t="shared" si="20"/>
        <v>0</v>
      </c>
      <c r="AB134" s="23">
        <f t="shared" si="20"/>
        <v>0</v>
      </c>
      <c r="AC134" s="23">
        <f t="shared" si="20"/>
        <v>0</v>
      </c>
      <c r="AD134" s="23">
        <f t="shared" si="20"/>
        <v>0</v>
      </c>
      <c r="AE134" s="23">
        <f t="shared" si="20"/>
        <v>0</v>
      </c>
      <c r="AF134" s="23">
        <f t="shared" si="20"/>
        <v>0</v>
      </c>
      <c r="AG134" s="24">
        <f t="shared" si="20"/>
        <v>0</v>
      </c>
      <c r="AH134" s="1">
        <f t="shared" si="20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irh/Rqo2CLG8zWZF/NPcM0CUvmelgtSDQF3rGOK420K4XgUeZ6tfptbcICkVZom+hqLLZvzqFdWJiBPh87ToAQ==" saltValue="IUQh0z/Ueq+vTIwFfx0TLA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G84:R84 R24:AD24 R43:AD43 R62:AD62 R81:AD81 R100:AD100 E4:AG16 AC17:AG19" name="Rango2_3_1"/>
    <protectedRange algorithmName="SHA-512" hashValue="G5FAzGJX5ML8jdfkYHQa+XaFR9QNG29PKoYkCgHl9WmXxPVaBd5PCzjSk5Uim+XS6Movcs1vrN10mr+qn1crdA==" saltValue="5PigA186qshsPexNZFi/+w==" spinCount="100000" sqref="E27:R27 E24:Q24 AE24:AG24 E23:AG23 H30:S30 E25:AG26 E28:G35 AE27:AG38 H28:AD29 H31:AD35 AC36:AD38" name="Rango2_3_2"/>
    <protectedRange algorithmName="SHA-512" hashValue="G5FAzGJX5ML8jdfkYHQa+XaFR9QNG29PKoYkCgHl9WmXxPVaBd5PCzjSk5Uim+XS6Movcs1vrN10mr+qn1crdA==" saltValue="5PigA186qshsPexNZFi/+w==" spinCount="100000" sqref="E46:R46 E43:Q43 AE43:AG43 E42:AG42 E44:AG45 I64:AD64 I83:AD83 E47:I54 AE46:AG57 J48:AD54 J47:AA47 AC55:AD57" name="Rango2_3_3"/>
    <protectedRange algorithmName="SHA-512" hashValue="G5FAzGJX5ML8jdfkYHQa+XaFR9QNG29PKoYkCgHl9WmXxPVaBd5PCzjSk5Uim+XS6Movcs1vrN10mr+qn1crdA==" saltValue="5PigA186qshsPexNZFi/+w==" spinCount="100000" sqref="S46:AD46 S27:AD27 E62:Q62 AE62:AG62 E64:H64 AE64:AG64 E61:AG61 E63:AG63 H68:S68 E65:G73 AC65:AG76 H69:AB73 H65:AB67" name="Rango2_3_4"/>
    <protectedRange algorithmName="SHA-512" hashValue="G5FAzGJX5ML8jdfkYHQa+XaFR9QNG29PKoYkCgHl9WmXxPVaBd5PCzjSk5Uim+XS6Movcs1vrN10mr+qn1crdA==" saltValue="5PigA186qshsPexNZFi/+w==" spinCount="100000" sqref="E84:F84 S84:AG84 E81:Q81 AE81:AG81 E83:H83 AE83:AG83 E80:AG80 E82:AG82 E85:AG92 AC93:AG95" name="Rango2_3_5"/>
    <protectedRange algorithmName="SHA-512" hashValue="G5FAzGJX5ML8jdfkYHQa+XaFR9QNG29PKoYkCgHl9WmXxPVaBd5PCzjSk5Uim+XS6Movcs1vrN10mr+qn1crdA==" saltValue="5PigA186qshsPexNZFi/+w==" spinCount="100000" sqref="E100:Q100 AE100:AG100 E99:AG99 I104:S104 E106:AG114 E101:AG101 E102:H105 AE102:AG105" name="Rango2_3_6"/>
    <protectedRange algorithmName="SHA-512" hashValue="G5FAzGJX5ML8jdfkYHQa+XaFR9QNG29PKoYkCgHl9WmXxPVaBd5PCzjSk5Uim+XS6Movcs1vrN10mr+qn1crdA==" saltValue="5PigA186qshsPexNZFi/+w==" spinCount="100000" sqref="E118:AG133" name="Rango2_3_7"/>
    <protectedRange algorithmName="SHA-512" hashValue="G5FAzGJX5ML8jdfkYHQa+XaFR9QNG29PKoYkCgHl9WmXxPVaBd5PCzjSk5Uim+XS6Movcs1vrN10mr+qn1crdA==" saltValue="5PigA186qshsPexNZFi/+w==" spinCount="100000" sqref="T104:AD104" name="Rango2_3_6_1_1"/>
    <protectedRange algorithmName="SHA-512" hashValue="G5FAzGJX5ML8jdfkYHQa+XaFR9QNG29PKoYkCgHl9WmXxPVaBd5PCzjSk5Uim+XS6Movcs1vrN10mr+qn1crdA==" saltValue="5PigA186qshsPexNZFi/+w==" spinCount="100000" sqref="I102:AD103" name="Rango2_3_6_1_2"/>
    <protectedRange algorithmName="SHA-512" hashValue="G5FAzGJX5ML8jdfkYHQa+XaFR9QNG29PKoYkCgHl9WmXxPVaBd5PCzjSk5Uim+XS6Movcs1vrN10mr+qn1crdA==" saltValue="5PigA186qshsPexNZFi/+w==" spinCount="100000" sqref="I105:AD105" name="Rango2_3_6_1_3"/>
    <protectedRange algorithmName="SHA-512" hashValue="G5FAzGJX5ML8jdfkYHQa+XaFR9QNG29PKoYkCgHl9WmXxPVaBd5PCzjSk5Uim+XS6Movcs1vrN10mr+qn1crdA==" saltValue="5PigA186qshsPexNZFi/+w==" spinCount="100000" sqref="E17:H19 E36:H38 E55:H57 E74:H76 E93:H95" name="Rango2_3_5_5"/>
    <protectedRange algorithmName="SHA-512" hashValue="G5FAzGJX5ML8jdfkYHQa+XaFR9QNG29PKoYkCgHl9WmXxPVaBd5PCzjSk5Uim+XS6Movcs1vrN10mr+qn1crdA==" saltValue="5PigA186qshsPexNZFi/+w==" spinCount="100000" sqref="I17:AB19 I36:AB38 I55:Z55 K57:AB57 I56:AB56 I74:Z74 K76:AB76 I75:AB75 I93:Z93 K95:AB95 I94:AB94" name="Rango2_2_3_4_3_1"/>
  </protectedRanges>
  <conditionalFormatting sqref="E39:AG39 E20:AG20 E58:AG58 E77:AG77 E96:AG96 E115:AG115 E134:AG134">
    <cfRule type="colorScale" priority="1053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 I55:U55">
    <cfRule type="expression" dxfId="17604" priority="841">
      <formula>$C$21="F"</formula>
    </cfRule>
  </conditionalFormatting>
  <conditionalFormatting sqref="E13:AG16 E27:R27 AE27:AG27 E24:Q24 AE24:AG24 E23:AG23 E69:AG69 AC68:AG68 E68:S68 E25:AG26 E28:AG29 E31:AG31 AE30:AG30 E30:S30 E48:AG50 AE47:AG47 E47:AA47 E65:AG67 AC17:AG19 I55:X55">
    <cfRule type="expression" dxfId="17603" priority="843">
      <formula>$C$2="F"</formula>
    </cfRule>
  </conditionalFormatting>
  <conditionalFormatting sqref="E13:AG16 E27:R27 AE27:AG27 E24:Q24 AE24:AG24 E23:AG23 E69:AG69 AC68:AG68 E68:S68 E25:AG26 E28:AG29 E31:AG31 AE30:AG30 E30:S30 E48:AG50 AE47:AG47 E47:AA47 E65:AG67 AC17:AG19 I55:X55">
    <cfRule type="expression" dxfId="17602" priority="844">
      <formula>$D13="Facturacion"</formula>
    </cfRule>
  </conditionalFormatting>
  <conditionalFormatting sqref="E13:AG16 E27:R27 AE27:AG27 E24:Q24 AE24:AG24 E23:AG23 E69:AG69 AC68:AG68 E68:S68 E25:AG26 E28:AG29 E31:AG31 AE30:AG30 E30:S30 E48:AG50 AE47:AG47 E47:AA47 E65:AG67 AC17:AG19 I55:X55">
    <cfRule type="expression" dxfId="17601" priority="845">
      <formula>$D13="Specialist"</formula>
    </cfRule>
  </conditionalFormatting>
  <conditionalFormatting sqref="E13:AG16 E27:R27 AE27:AG27 E24:Q24 AE24:AG24 E23:AG23 E69:AG69 AC68:AG68 E68:S68 E25:AG26 E28:AG29 E31:AG31 AE30:AG30 E30:S30 E48:AG50 AE47:AG47 E47:AA47 E65:AG67 AC17:AG19 I55:X55">
    <cfRule type="cellIs" dxfId="17600" priority="846" operator="equal">
      <formula>1</formula>
    </cfRule>
  </conditionalFormatting>
  <conditionalFormatting sqref="E13:AG16 E27:R27 AE27:AG27 E24:Q24 AE24:AG24 E23:AG23 E69:AG69 AC68:AG68 E68:S68 E25:AG26 E28:AG29 E31:AG31 AE30:AG30 E30:S30 E48:AG50 AE47:AG47 E47:AA47 E65:AG67 AC17:AG19 I55:X55">
    <cfRule type="expression" dxfId="17599" priority="847">
      <formula>$D13="SSMM"</formula>
    </cfRule>
  </conditionalFormatting>
  <conditionalFormatting sqref="E13:AG16 E27:R27 AE27:AG27 E24:Q24 AE24:AG24 E23:AG23 E69:AG69 AC68:AG68 E68:S68 E25:AG26 E28:AG29 E31:AG31 AE30:AG30 E30:S30 E48:AG50 AE47:AG47 E47:AA47 E65:AG67 AC17:AG19 I55:X55">
    <cfRule type="cellIs" dxfId="17598" priority="848" operator="equal">
      <formula>"F"</formula>
    </cfRule>
  </conditionalFormatting>
  <conditionalFormatting sqref="E4:AG12">
    <cfRule type="expression" dxfId="17597" priority="832">
      <formula>$C$2="F"</formula>
    </cfRule>
  </conditionalFormatting>
  <conditionalFormatting sqref="E4:AG12">
    <cfRule type="expression" dxfId="17596" priority="833">
      <formula>$D4="Facturacion"</formula>
    </cfRule>
  </conditionalFormatting>
  <conditionalFormatting sqref="E4:AG12">
    <cfRule type="expression" dxfId="17595" priority="834">
      <formula>$D4="Specialist"</formula>
    </cfRule>
  </conditionalFormatting>
  <conditionalFormatting sqref="E4:AG12">
    <cfRule type="cellIs" dxfId="17594" priority="835" operator="equal">
      <formula>1</formula>
    </cfRule>
  </conditionalFormatting>
  <conditionalFormatting sqref="E4:AG12">
    <cfRule type="expression" dxfId="17593" priority="836">
      <formula>$D4="SSMM"</formula>
    </cfRule>
  </conditionalFormatting>
  <conditionalFormatting sqref="E4:AG12">
    <cfRule type="cellIs" dxfId="17592" priority="837" operator="equal">
      <formula>"F"</formula>
    </cfRule>
  </conditionalFormatting>
  <conditionalFormatting sqref="E32:AG35 AC36:AG36">
    <cfRule type="expression" dxfId="17591" priority="823">
      <formula>$C$21="F"</formula>
    </cfRule>
  </conditionalFormatting>
  <conditionalFormatting sqref="E32:AG35 AC36:AG38">
    <cfRule type="expression" dxfId="17590" priority="825">
      <formula>$C$2="F"</formula>
    </cfRule>
  </conditionalFormatting>
  <conditionalFormatting sqref="E32:AG35 AC36:AG38">
    <cfRule type="expression" dxfId="17589" priority="826">
      <formula>$D32="Facturacion"</formula>
    </cfRule>
  </conditionalFormatting>
  <conditionalFormatting sqref="E32:AG35 AC36:AG38">
    <cfRule type="expression" dxfId="17588" priority="827">
      <formula>$D32="Specialist"</formula>
    </cfRule>
  </conditionalFormatting>
  <conditionalFormatting sqref="E32:AG35 AC36:AG38">
    <cfRule type="cellIs" dxfId="17587" priority="828" operator="equal">
      <formula>1</formula>
    </cfRule>
  </conditionalFormatting>
  <conditionalFormatting sqref="E32:AG35 AC36:AG38">
    <cfRule type="expression" dxfId="17586" priority="829">
      <formula>$D32="SSMM"</formula>
    </cfRule>
  </conditionalFormatting>
  <conditionalFormatting sqref="E32:AG35 AC36:AG38">
    <cfRule type="cellIs" dxfId="17585" priority="830" operator="equal">
      <formula>"F"</formula>
    </cfRule>
  </conditionalFormatting>
  <conditionalFormatting sqref="E51:AG54 AC55:AG55">
    <cfRule type="expression" dxfId="17584" priority="805">
      <formula>$C$21="F"</formula>
    </cfRule>
  </conditionalFormatting>
  <conditionalFormatting sqref="E51:AG54 AC55:AG57">
    <cfRule type="expression" dxfId="17583" priority="807">
      <formula>$C$2="F"</formula>
    </cfRule>
  </conditionalFormatting>
  <conditionalFormatting sqref="E51:AG54 AC55:AG57">
    <cfRule type="expression" dxfId="17582" priority="808">
      <formula>$D51="Facturacion"</formula>
    </cfRule>
  </conditionalFormatting>
  <conditionalFormatting sqref="E51:AG54 AC55:AG57">
    <cfRule type="expression" dxfId="17581" priority="809">
      <formula>$D51="Specialist"</formula>
    </cfRule>
  </conditionalFormatting>
  <conditionalFormatting sqref="E51:AG54 AC55:AG57">
    <cfRule type="cellIs" dxfId="17580" priority="810" operator="equal">
      <formula>1</formula>
    </cfRule>
  </conditionalFormatting>
  <conditionalFormatting sqref="E51:AG54 AC55:AG57">
    <cfRule type="expression" dxfId="17579" priority="811">
      <formula>$D51="SSMM"</formula>
    </cfRule>
  </conditionalFormatting>
  <conditionalFormatting sqref="E51:AG54 AC55:AG57">
    <cfRule type="cellIs" dxfId="17578" priority="812" operator="equal">
      <formula>"F"</formula>
    </cfRule>
  </conditionalFormatting>
  <conditionalFormatting sqref="E46:R46 AE46:AG46 E43:Q43 AE43:AG43 E42:AG42 E44:AG45">
    <cfRule type="expression" dxfId="17577" priority="796">
      <formula>$C$2="F"</formula>
    </cfRule>
  </conditionalFormatting>
  <conditionalFormatting sqref="E46:R46 AE46:AG46 E43:Q43 AE43:AG43 E42:AG42 E44:AG45">
    <cfRule type="expression" dxfId="17576" priority="797">
      <formula>$D42="Facturacion"</formula>
    </cfRule>
  </conditionalFormatting>
  <conditionalFormatting sqref="E46:R46 AE46:AG46 E43:Q43 AE43:AG43 E42:AG42 E44:AG45">
    <cfRule type="expression" dxfId="17575" priority="798">
      <formula>$D42="Specialist"</formula>
    </cfRule>
  </conditionalFormatting>
  <conditionalFormatting sqref="E46:R46 AE46:AG46 E43:Q43 AE43:AG43 E42:AG42 E44:AG45">
    <cfRule type="cellIs" dxfId="17574" priority="799" operator="equal">
      <formula>1</formula>
    </cfRule>
  </conditionalFormatting>
  <conditionalFormatting sqref="E46:R46 AE46:AG46 E43:Q43 AE43:AG43 E42:AG42 E44:AG45">
    <cfRule type="expression" dxfId="17573" priority="800">
      <formula>$D42="SSMM"</formula>
    </cfRule>
  </conditionalFormatting>
  <conditionalFormatting sqref="E46:R46 AE46:AG46 E43:Q43 AE43:AG43 E42:AG42 E44:AG45">
    <cfRule type="cellIs" dxfId="17572" priority="801" operator="equal">
      <formula>"F"</formula>
    </cfRule>
  </conditionalFormatting>
  <conditionalFormatting sqref="E70:AG73 AC74:AG74">
    <cfRule type="expression" dxfId="17571" priority="787">
      <formula>$C$21="F"</formula>
    </cfRule>
  </conditionalFormatting>
  <conditionalFormatting sqref="E70:AG73 AC74:AG76">
    <cfRule type="expression" dxfId="17570" priority="789">
      <formula>$C$2="F"</formula>
    </cfRule>
  </conditionalFormatting>
  <conditionalFormatting sqref="E70:AG73 AC74:AG76">
    <cfRule type="expression" dxfId="17569" priority="790">
      <formula>$D70="Facturacion"</formula>
    </cfRule>
  </conditionalFormatting>
  <conditionalFormatting sqref="E70:AG73 AC74:AG76">
    <cfRule type="expression" dxfId="17568" priority="791">
      <formula>$D70="Specialist"</formula>
    </cfRule>
  </conditionalFormatting>
  <conditionalFormatting sqref="E70:AG73 AC74:AG76">
    <cfRule type="cellIs" dxfId="17567" priority="792" operator="equal">
      <formula>1</formula>
    </cfRule>
  </conditionalFormatting>
  <conditionalFormatting sqref="E70:AG73 AC74:AG76">
    <cfRule type="expression" dxfId="17566" priority="793">
      <formula>$D70="SSMM"</formula>
    </cfRule>
  </conditionalFormatting>
  <conditionalFormatting sqref="E70:AG73 AC74:AG76">
    <cfRule type="cellIs" dxfId="17565" priority="794" operator="equal">
      <formula>"F"</formula>
    </cfRule>
  </conditionalFormatting>
  <conditionalFormatting sqref="E62:Q62 AE62:AG62 E64:H64 AE64:AG64 E61:AG61 E63:AG63">
    <cfRule type="expression" dxfId="17564" priority="778">
      <formula>$C$2="F"</formula>
    </cfRule>
  </conditionalFormatting>
  <conditionalFormatting sqref="E62:Q62 AE62:AG62 E64:H64 AE64:AG64 E61:AG61 E63:AG63">
    <cfRule type="expression" dxfId="17563" priority="779">
      <formula>$D61="Facturacion"</formula>
    </cfRule>
  </conditionalFormatting>
  <conditionalFormatting sqref="E62:Q62 AE62:AG62 E64:H64 AE64:AG64 E61:AG61 E63:AG63">
    <cfRule type="expression" dxfId="17562" priority="780">
      <formula>$D61="Specialist"</formula>
    </cfRule>
  </conditionalFormatting>
  <conditionalFormatting sqref="E62:Q62 AE62:AG62 E64:H64 AE64:AG64 E61:AG61 E63:AG63">
    <cfRule type="cellIs" dxfId="17561" priority="781" operator="equal">
      <formula>1</formula>
    </cfRule>
  </conditionalFormatting>
  <conditionalFormatting sqref="E62:Q62 AE62:AG62 E64:H64 AE64:AG64 E61:AG61 E63:AG63">
    <cfRule type="expression" dxfId="17560" priority="782">
      <formula>$D61="SSMM"</formula>
    </cfRule>
  </conditionalFormatting>
  <conditionalFormatting sqref="E62:Q62 AE62:AG62 E64:H64 AE64:AG64 E61:AG61 E63:AG63">
    <cfRule type="cellIs" dxfId="17559" priority="783" operator="equal">
      <formula>"F"</formula>
    </cfRule>
  </conditionalFormatting>
  <conditionalFormatting sqref="E89:AG92 AC93:AG93">
    <cfRule type="expression" dxfId="17558" priority="769">
      <formula>$C$21="F"</formula>
    </cfRule>
  </conditionalFormatting>
  <conditionalFormatting sqref="E89:AG92 AC93:AG95">
    <cfRule type="expression" dxfId="17557" priority="771">
      <formula>$C$2="F"</formula>
    </cfRule>
  </conditionalFormatting>
  <conditionalFormatting sqref="E89:AG92 AC93:AG95">
    <cfRule type="expression" dxfId="17556" priority="772">
      <formula>$D89="Facturacion"</formula>
    </cfRule>
  </conditionalFormatting>
  <conditionalFormatting sqref="E89:AG92 AC93:AG95">
    <cfRule type="expression" dxfId="17555" priority="773">
      <formula>$D89="Specialist"</formula>
    </cfRule>
  </conditionalFormatting>
  <conditionalFormatting sqref="E89:AG92 AC93:AG95">
    <cfRule type="cellIs" dxfId="17554" priority="774" operator="equal">
      <formula>1</formula>
    </cfRule>
  </conditionalFormatting>
  <conditionalFormatting sqref="E89:AG92 AC93:AG95">
    <cfRule type="expression" dxfId="17553" priority="775">
      <formula>$D89="SSMM"</formula>
    </cfRule>
  </conditionalFormatting>
  <conditionalFormatting sqref="E89:AG92 AC93:AG95">
    <cfRule type="cellIs" dxfId="17552" priority="776" operator="equal">
      <formula>"F"</formula>
    </cfRule>
  </conditionalFormatting>
  <conditionalFormatting sqref="E84:F84 S84:AG84 E81:Q81 AE81:AG81 E83:H83 AE83:AG83 E80:AG80 E82:AG82 E85:AG88">
    <cfRule type="expression" dxfId="17551" priority="760">
      <formula>$C$2="F"</formula>
    </cfRule>
  </conditionalFormatting>
  <conditionalFormatting sqref="E84:F84 S84:AG84 E81:Q81 AE81:AG81 E83:H83 AE83:AG83 E80:AG80 E82:AG82 E85:AG88">
    <cfRule type="expression" dxfId="17550" priority="761">
      <formula>$D80="Facturacion"</formula>
    </cfRule>
  </conditionalFormatting>
  <conditionalFormatting sqref="E84:F84 S84:AG84 E81:Q81 AE81:AG81 E83:H83 AE83:AG83 E80:AG80 E82:AG82 E85:AG88">
    <cfRule type="expression" dxfId="17549" priority="762">
      <formula>$D80="Specialist"</formula>
    </cfRule>
  </conditionalFormatting>
  <conditionalFormatting sqref="E84:F84 S84:AG84 E81:Q81 AE81:AG81 E83:H83 AE83:AG83 E80:AG80 E82:AG82 E85:AG88">
    <cfRule type="cellIs" dxfId="17548" priority="763" operator="equal">
      <formula>1</formula>
    </cfRule>
  </conditionalFormatting>
  <conditionalFormatting sqref="E84:F84 S84:AG84 E81:Q81 AE81:AG81 E83:H83 AE83:AG83 E80:AG80 E82:AG82 E85:AG88">
    <cfRule type="expression" dxfId="17547" priority="764">
      <formula>$D80="SSMM"</formula>
    </cfRule>
  </conditionalFormatting>
  <conditionalFormatting sqref="E84:F84 S84:AG84 E81:Q81 AE81:AG81 E83:H83 AE83:AG83 E80:AG80 E82:AG82 E85:AG88">
    <cfRule type="cellIs" dxfId="17546" priority="765" operator="equal">
      <formula>"F"</formula>
    </cfRule>
  </conditionalFormatting>
  <conditionalFormatting sqref="I113:W113 I55:U55">
    <cfRule type="expression" dxfId="17545" priority="748">
      <formula>$C$78="F"</formula>
    </cfRule>
  </conditionalFormatting>
  <conditionalFormatting sqref="I113:W113 I55:U55">
    <cfRule type="expression" dxfId="17544" priority="749">
      <formula>$C$59="F"</formula>
    </cfRule>
  </conditionalFormatting>
  <conditionalFormatting sqref="I113:W113 I55:U55">
    <cfRule type="expression" dxfId="17543" priority="750">
      <formula>$C$40="F"</formula>
    </cfRule>
  </conditionalFormatting>
  <conditionalFormatting sqref="E108:H112 I108:W113 X108:AG112">
    <cfRule type="expression" dxfId="17542" priority="751">
      <formula>$C$21="F"</formula>
    </cfRule>
  </conditionalFormatting>
  <conditionalFormatting sqref="E108:AG114">
    <cfRule type="expression" dxfId="17541" priority="753">
      <formula>$C$2="F"</formula>
    </cfRule>
  </conditionalFormatting>
  <conditionalFormatting sqref="E108:AG114">
    <cfRule type="expression" dxfId="17540" priority="754">
      <formula>$D108="Facturacion"</formula>
    </cfRule>
  </conditionalFormatting>
  <conditionalFormatting sqref="E108:AG114">
    <cfRule type="expression" dxfId="17539" priority="755">
      <formula>$D108="Specialist"</formula>
    </cfRule>
  </conditionalFormatting>
  <conditionalFormatting sqref="E108:AG114">
    <cfRule type="cellIs" dxfId="17538" priority="756" operator="equal">
      <formula>1</formula>
    </cfRule>
  </conditionalFormatting>
  <conditionalFormatting sqref="E108:AG114">
    <cfRule type="expression" dxfId="17537" priority="757">
      <formula>$D108="SSMM"</formula>
    </cfRule>
  </conditionalFormatting>
  <conditionalFormatting sqref="E108:AG114">
    <cfRule type="cellIs" dxfId="17536" priority="758" operator="equal">
      <formula>"F"</formula>
    </cfRule>
  </conditionalFormatting>
  <conditionalFormatting sqref="E100:Q100 AE100:AG100 E99:AG99 I104:S104 E106:AG107 E101:AG101 E102:H105 AE102:AG105">
    <cfRule type="expression" dxfId="17535" priority="742">
      <formula>$C$2="F"</formula>
    </cfRule>
  </conditionalFormatting>
  <conditionalFormatting sqref="E100:Q100 AE100:AG100 E99:AG99 I104:S104 E106:AG107 E101:AG101 E102:H105 AE102:AG105">
    <cfRule type="expression" dxfId="17534" priority="743">
      <formula>$D99="Facturacion"</formula>
    </cfRule>
  </conditionalFormatting>
  <conditionalFormatting sqref="E100:Q100 AE100:AG100 E99:AG99 I104:S104 E106:AG107 E101:AG101 E102:H105 AE102:AG105">
    <cfRule type="expression" dxfId="17533" priority="744">
      <formula>$D99="Specialist"</formula>
    </cfRule>
  </conditionalFormatting>
  <conditionalFormatting sqref="E100:Q100 AE100:AG100 E99:AG99 I104:S104 E106:AG107 E101:AG101 E102:H105 AE102:AG105">
    <cfRule type="cellIs" dxfId="17532" priority="745" operator="equal">
      <formula>1</formula>
    </cfRule>
  </conditionalFormatting>
  <conditionalFormatting sqref="E100:Q100 AE100:AG100 E99:AG99 I104:S104 E106:AG107 E101:AG101 E102:H105 AE102:AG105">
    <cfRule type="expression" dxfId="17531" priority="746">
      <formula>$D99="SSMM"</formula>
    </cfRule>
  </conditionalFormatting>
  <conditionalFormatting sqref="E100:Q100 AE100:AG100 E99:AG99 I104:S104 E106:AG107 E101:AG101 E102:H105 AE102:AG105">
    <cfRule type="cellIs" dxfId="17530" priority="747" operator="equal">
      <formula>"F"</formula>
    </cfRule>
  </conditionalFormatting>
  <conditionalFormatting sqref="I132:W132">
    <cfRule type="expression" dxfId="17529" priority="730">
      <formula>$C$78="F"</formula>
    </cfRule>
  </conditionalFormatting>
  <conditionalFormatting sqref="I132:W132">
    <cfRule type="expression" dxfId="17528" priority="731">
      <formula>$C$59="F"</formula>
    </cfRule>
  </conditionalFormatting>
  <conditionalFormatting sqref="I132:W132">
    <cfRule type="expression" dxfId="17527" priority="732">
      <formula>$C$40="F"</formula>
    </cfRule>
  </conditionalFormatting>
  <conditionalFormatting sqref="E127:H131 I127:W132 X127:AG131">
    <cfRule type="expression" dxfId="17526" priority="733">
      <formula>$C$21="F"</formula>
    </cfRule>
  </conditionalFormatting>
  <conditionalFormatting sqref="E127:AG133">
    <cfRule type="expression" dxfId="17525" priority="735">
      <formula>$C$2="F"</formula>
    </cfRule>
  </conditionalFormatting>
  <conditionalFormatting sqref="E127:AG133">
    <cfRule type="expression" dxfId="17524" priority="736">
      <formula>$D127="Facturacion"</formula>
    </cfRule>
  </conditionalFormatting>
  <conditionalFormatting sqref="E127:AG133">
    <cfRule type="expression" dxfId="17523" priority="737">
      <formula>$D127="Specialist"</formula>
    </cfRule>
  </conditionalFormatting>
  <conditionalFormatting sqref="E127:AG133">
    <cfRule type="cellIs" dxfId="17522" priority="738" operator="equal">
      <formula>1</formula>
    </cfRule>
  </conditionalFormatting>
  <conditionalFormatting sqref="E127:AG133">
    <cfRule type="expression" dxfId="17521" priority="739">
      <formula>$D127="SSMM"</formula>
    </cfRule>
  </conditionalFormatting>
  <conditionalFormatting sqref="E127:AG133">
    <cfRule type="cellIs" dxfId="17520" priority="740" operator="equal">
      <formula>"F"</formula>
    </cfRule>
  </conditionalFormatting>
  <conditionalFormatting sqref="E118:AG126">
    <cfRule type="expression" dxfId="17519" priority="724">
      <formula>$C$2="F"</formula>
    </cfRule>
  </conditionalFormatting>
  <conditionalFormatting sqref="E118:AG126">
    <cfRule type="expression" dxfId="17518" priority="725">
      <formula>$D118="Facturacion"</formula>
    </cfRule>
  </conditionalFormatting>
  <conditionalFormatting sqref="E118:AG126">
    <cfRule type="expression" dxfId="17517" priority="726">
      <formula>$D118="Specialist"</formula>
    </cfRule>
  </conditionalFormatting>
  <conditionalFormatting sqref="E118:AG126">
    <cfRule type="cellIs" dxfId="17516" priority="727" operator="equal">
      <formula>1</formula>
    </cfRule>
  </conditionalFormatting>
  <conditionalFormatting sqref="E118:AG126">
    <cfRule type="expression" dxfId="17515" priority="728">
      <formula>$D118="SSMM"</formula>
    </cfRule>
  </conditionalFormatting>
  <conditionalFormatting sqref="E118:AG126">
    <cfRule type="cellIs" dxfId="17514" priority="729" operator="equal">
      <formula>"F"</formula>
    </cfRule>
  </conditionalFormatting>
  <conditionalFormatting sqref="T104:AD104">
    <cfRule type="expression" dxfId="17513" priority="717">
      <formula>$C$2="F"</formula>
    </cfRule>
  </conditionalFormatting>
  <conditionalFormatting sqref="T104:AD104">
    <cfRule type="expression" dxfId="17512" priority="718">
      <formula>$D104="Facturacion"</formula>
    </cfRule>
  </conditionalFormatting>
  <conditionalFormatting sqref="T104:AD104">
    <cfRule type="expression" dxfId="17511" priority="719">
      <formula>$D104="Specialist"</formula>
    </cfRule>
  </conditionalFormatting>
  <conditionalFormatting sqref="T104:AD104">
    <cfRule type="cellIs" dxfId="17510" priority="720" operator="equal">
      <formula>1</formula>
    </cfRule>
  </conditionalFormatting>
  <conditionalFormatting sqref="T104:AD104">
    <cfRule type="expression" dxfId="17509" priority="721">
      <formula>$D104="SSMM"</formula>
    </cfRule>
  </conditionalFormatting>
  <conditionalFormatting sqref="T104:AD104">
    <cfRule type="cellIs" dxfId="17508" priority="722" operator="equal">
      <formula>"F"</formula>
    </cfRule>
  </conditionalFormatting>
  <conditionalFormatting sqref="I103:AD103">
    <cfRule type="expression" dxfId="17507" priority="710">
      <formula>$C$2="F"</formula>
    </cfRule>
  </conditionalFormatting>
  <conditionalFormatting sqref="I103:AD103">
    <cfRule type="expression" dxfId="17506" priority="711">
      <formula>$D103="Facturacion"</formula>
    </cfRule>
  </conditionalFormatting>
  <conditionalFormatting sqref="I103:AD103">
    <cfRule type="expression" dxfId="17505" priority="712">
      <formula>$D103="Specialist"</formula>
    </cfRule>
  </conditionalFormatting>
  <conditionalFormatting sqref="I103:AD103">
    <cfRule type="cellIs" dxfId="17504" priority="713" operator="equal">
      <formula>1</formula>
    </cfRule>
  </conditionalFormatting>
  <conditionalFormatting sqref="I103:AD103">
    <cfRule type="expression" dxfId="17503" priority="714">
      <formula>$D103="SSMM"</formula>
    </cfRule>
  </conditionalFormatting>
  <conditionalFormatting sqref="I103:AD103">
    <cfRule type="cellIs" dxfId="17502" priority="715" operator="equal">
      <formula>"F"</formula>
    </cfRule>
  </conditionalFormatting>
  <conditionalFormatting sqref="I105:AD105">
    <cfRule type="expression" dxfId="17501" priority="703">
      <formula>$C$2="F"</formula>
    </cfRule>
  </conditionalFormatting>
  <conditionalFormatting sqref="I105:AD105">
    <cfRule type="expression" dxfId="17500" priority="704">
      <formula>$D105="Facturacion"</formula>
    </cfRule>
  </conditionalFormatting>
  <conditionalFormatting sqref="I105:AD105">
    <cfRule type="expression" dxfId="17499" priority="705">
      <formula>$D105="Specialist"</formula>
    </cfRule>
  </conditionalFormatting>
  <conditionalFormatting sqref="I105:AD105">
    <cfRule type="cellIs" dxfId="17498" priority="706" operator="equal">
      <formula>1</formula>
    </cfRule>
  </conditionalFormatting>
  <conditionalFormatting sqref="I105:AD105">
    <cfRule type="expression" dxfId="17497" priority="707">
      <formula>$D105="SSMM"</formula>
    </cfRule>
  </conditionalFormatting>
  <conditionalFormatting sqref="I105:AD105">
    <cfRule type="cellIs" dxfId="17496" priority="708" operator="equal">
      <formula>"F"</formula>
    </cfRule>
  </conditionalFormatting>
  <conditionalFormatting sqref="G84:R84">
    <cfRule type="expression" dxfId="17495" priority="696">
      <formula>$C$2="F"</formula>
    </cfRule>
  </conditionalFormatting>
  <conditionalFormatting sqref="G84:R84">
    <cfRule type="expression" dxfId="17494" priority="697">
      <formula>$D84="Facturacion"</formula>
    </cfRule>
  </conditionalFormatting>
  <conditionalFormatting sqref="G84:R84">
    <cfRule type="expression" dxfId="17493" priority="698">
      <formula>$D84="Specialist"</formula>
    </cfRule>
  </conditionalFormatting>
  <conditionalFormatting sqref="G84:R84">
    <cfRule type="cellIs" dxfId="17492" priority="699" operator="equal">
      <formula>1</formula>
    </cfRule>
  </conditionalFormatting>
  <conditionalFormatting sqref="G84:R84">
    <cfRule type="expression" dxfId="17491" priority="700">
      <formula>$D84="SSMM"</formula>
    </cfRule>
  </conditionalFormatting>
  <conditionalFormatting sqref="G84:R84">
    <cfRule type="cellIs" dxfId="17490" priority="701" operator="equal">
      <formula>"F"</formula>
    </cfRule>
  </conditionalFormatting>
  <conditionalFormatting sqref="S46:AD46">
    <cfRule type="expression" dxfId="17489" priority="689">
      <formula>$C$2="F"</formula>
    </cfRule>
  </conditionalFormatting>
  <conditionalFormatting sqref="S46:AD46">
    <cfRule type="expression" dxfId="17488" priority="690">
      <formula>$D46="Facturacion"</formula>
    </cfRule>
  </conditionalFormatting>
  <conditionalFormatting sqref="S46:AD46">
    <cfRule type="expression" dxfId="17487" priority="691">
      <formula>$D46="Specialist"</formula>
    </cfRule>
  </conditionalFormatting>
  <conditionalFormatting sqref="S46:AD46">
    <cfRule type="cellIs" dxfId="17486" priority="692" operator="equal">
      <formula>1</formula>
    </cfRule>
  </conditionalFormatting>
  <conditionalFormatting sqref="S46:AD46">
    <cfRule type="expression" dxfId="17485" priority="693">
      <formula>$D46="SSMM"</formula>
    </cfRule>
  </conditionalFormatting>
  <conditionalFormatting sqref="S46:AD46">
    <cfRule type="cellIs" dxfId="17484" priority="694" operator="equal">
      <formula>"F"</formula>
    </cfRule>
  </conditionalFormatting>
  <conditionalFormatting sqref="S27:AD27">
    <cfRule type="expression" dxfId="17483" priority="682">
      <formula>$C$2="F"</formula>
    </cfRule>
  </conditionalFormatting>
  <conditionalFormatting sqref="S27:AD27">
    <cfRule type="expression" dxfId="17482" priority="683">
      <formula>$D27="Facturacion"</formula>
    </cfRule>
  </conditionalFormatting>
  <conditionalFormatting sqref="S27:AD27">
    <cfRule type="expression" dxfId="17481" priority="684">
      <formula>$D27="Specialist"</formula>
    </cfRule>
  </conditionalFormatting>
  <conditionalFormatting sqref="S27:AD27">
    <cfRule type="cellIs" dxfId="17480" priority="685" operator="equal">
      <formula>1</formula>
    </cfRule>
  </conditionalFormatting>
  <conditionalFormatting sqref="S27:AD27">
    <cfRule type="expression" dxfId="17479" priority="686">
      <formula>$D27="SSMM"</formula>
    </cfRule>
  </conditionalFormatting>
  <conditionalFormatting sqref="S27:AD27">
    <cfRule type="cellIs" dxfId="17478" priority="687" operator="equal">
      <formula>"F"</formula>
    </cfRule>
  </conditionalFormatting>
  <conditionalFormatting sqref="R24:AD24">
    <cfRule type="expression" dxfId="17477" priority="675">
      <formula>$C$2="F"</formula>
    </cfRule>
  </conditionalFormatting>
  <conditionalFormatting sqref="R24:AD24">
    <cfRule type="expression" dxfId="17476" priority="676">
      <formula>$D24="Facturacion"</formula>
    </cfRule>
  </conditionalFormatting>
  <conditionalFormatting sqref="R24:AD24">
    <cfRule type="expression" dxfId="17475" priority="677">
      <formula>$D24="Specialist"</formula>
    </cfRule>
  </conditionalFormatting>
  <conditionalFormatting sqref="R24:AD24">
    <cfRule type="cellIs" dxfId="17474" priority="678" operator="equal">
      <formula>1</formula>
    </cfRule>
  </conditionalFormatting>
  <conditionalFormatting sqref="R24:AD24">
    <cfRule type="expression" dxfId="17473" priority="679">
      <formula>$D24="SSMM"</formula>
    </cfRule>
  </conditionalFormatting>
  <conditionalFormatting sqref="R24:AD24">
    <cfRule type="cellIs" dxfId="17472" priority="680" operator="equal">
      <formula>"F"</formula>
    </cfRule>
  </conditionalFormatting>
  <conditionalFormatting sqref="R43:AD43">
    <cfRule type="expression" dxfId="17471" priority="668">
      <formula>$C$2="F"</formula>
    </cfRule>
  </conditionalFormatting>
  <conditionalFormatting sqref="R43:AD43">
    <cfRule type="expression" dxfId="17470" priority="669">
      <formula>$D43="Facturacion"</formula>
    </cfRule>
  </conditionalFormatting>
  <conditionalFormatting sqref="R43:AD43">
    <cfRule type="expression" dxfId="17469" priority="670">
      <formula>$D43="Specialist"</formula>
    </cfRule>
  </conditionalFormatting>
  <conditionalFormatting sqref="R43:AD43">
    <cfRule type="cellIs" dxfId="17468" priority="671" operator="equal">
      <formula>1</formula>
    </cfRule>
  </conditionalFormatting>
  <conditionalFormatting sqref="R43:AD43">
    <cfRule type="expression" dxfId="17467" priority="672">
      <formula>$D43="SSMM"</formula>
    </cfRule>
  </conditionalFormatting>
  <conditionalFormatting sqref="R43:AD43">
    <cfRule type="cellIs" dxfId="17466" priority="673" operator="equal">
      <formula>"F"</formula>
    </cfRule>
  </conditionalFormatting>
  <conditionalFormatting sqref="R62:AD62">
    <cfRule type="expression" dxfId="17465" priority="661">
      <formula>$C$2="F"</formula>
    </cfRule>
  </conditionalFormatting>
  <conditionalFormatting sqref="R62:AD62">
    <cfRule type="expression" dxfId="17464" priority="662">
      <formula>$D62="Facturacion"</formula>
    </cfRule>
  </conditionalFormatting>
  <conditionalFormatting sqref="R62:AD62">
    <cfRule type="expression" dxfId="17463" priority="663">
      <formula>$D62="Specialist"</formula>
    </cfRule>
  </conditionalFormatting>
  <conditionalFormatting sqref="R62:AD62">
    <cfRule type="cellIs" dxfId="17462" priority="664" operator="equal">
      <formula>1</formula>
    </cfRule>
  </conditionalFormatting>
  <conditionalFormatting sqref="R62:AD62">
    <cfRule type="expression" dxfId="17461" priority="665">
      <formula>$D62="SSMM"</formula>
    </cfRule>
  </conditionalFormatting>
  <conditionalFormatting sqref="R62:AD62">
    <cfRule type="cellIs" dxfId="17460" priority="666" operator="equal">
      <formula>"F"</formula>
    </cfRule>
  </conditionalFormatting>
  <conditionalFormatting sqref="R81:AD81">
    <cfRule type="expression" dxfId="17459" priority="654">
      <formula>$C$2="F"</formula>
    </cfRule>
  </conditionalFormatting>
  <conditionalFormatting sqref="R81:AD81">
    <cfRule type="expression" dxfId="17458" priority="655">
      <formula>$D81="Facturacion"</formula>
    </cfRule>
  </conditionalFormatting>
  <conditionalFormatting sqref="R81:AD81">
    <cfRule type="expression" dxfId="17457" priority="656">
      <formula>$D81="Specialist"</formula>
    </cfRule>
  </conditionalFormatting>
  <conditionalFormatting sqref="R81:AD81">
    <cfRule type="cellIs" dxfId="17456" priority="657" operator="equal">
      <formula>1</formula>
    </cfRule>
  </conditionalFormatting>
  <conditionalFormatting sqref="R81:AD81">
    <cfRule type="expression" dxfId="17455" priority="658">
      <formula>$D81="SSMM"</formula>
    </cfRule>
  </conditionalFormatting>
  <conditionalFormatting sqref="R81:AD81">
    <cfRule type="cellIs" dxfId="17454" priority="659" operator="equal">
      <formula>"F"</formula>
    </cfRule>
  </conditionalFormatting>
  <conditionalFormatting sqref="R100:AD100">
    <cfRule type="expression" dxfId="17453" priority="647">
      <formula>$C$2="F"</formula>
    </cfRule>
  </conditionalFormatting>
  <conditionalFormatting sqref="R100:AD100">
    <cfRule type="expression" dxfId="17452" priority="648">
      <formula>$D100="Facturacion"</formula>
    </cfRule>
  </conditionalFormatting>
  <conditionalFormatting sqref="R100:AD100">
    <cfRule type="expression" dxfId="17451" priority="649">
      <formula>$D100="Specialist"</formula>
    </cfRule>
  </conditionalFormatting>
  <conditionalFormatting sqref="R100:AD100">
    <cfRule type="cellIs" dxfId="17450" priority="650" operator="equal">
      <formula>1</formula>
    </cfRule>
  </conditionalFormatting>
  <conditionalFormatting sqref="R100:AD100">
    <cfRule type="expression" dxfId="17449" priority="651">
      <formula>$D100="SSMM"</formula>
    </cfRule>
  </conditionalFormatting>
  <conditionalFormatting sqref="R100:AD100">
    <cfRule type="cellIs" dxfId="17448" priority="652" operator="equal">
      <formula>"F"</formula>
    </cfRule>
  </conditionalFormatting>
  <conditionalFormatting sqref="I64:V64">
    <cfRule type="expression" dxfId="17447" priority="640">
      <formula>$C$2="F"</formula>
    </cfRule>
  </conditionalFormatting>
  <conditionalFormatting sqref="I64:V64">
    <cfRule type="expression" dxfId="17446" priority="641">
      <formula>$D64="Facturacion"</formula>
    </cfRule>
  </conditionalFormatting>
  <conditionalFormatting sqref="I64:V64">
    <cfRule type="expression" dxfId="17445" priority="642">
      <formula>$D64="Specialist"</formula>
    </cfRule>
  </conditionalFormatting>
  <conditionalFormatting sqref="I64:V64">
    <cfRule type="cellIs" dxfId="17444" priority="643" operator="equal">
      <formula>1</formula>
    </cfRule>
  </conditionalFormatting>
  <conditionalFormatting sqref="I64:V64">
    <cfRule type="expression" dxfId="17443" priority="644">
      <formula>$D64="SSMM"</formula>
    </cfRule>
  </conditionalFormatting>
  <conditionalFormatting sqref="I64:V64">
    <cfRule type="cellIs" dxfId="17442" priority="645" operator="equal">
      <formula>"F"</formula>
    </cfRule>
  </conditionalFormatting>
  <conditionalFormatting sqref="I83:V83">
    <cfRule type="expression" dxfId="17441" priority="633">
      <formula>$C$2="F"</formula>
    </cfRule>
  </conditionalFormatting>
  <conditionalFormatting sqref="I83:V83">
    <cfRule type="expression" dxfId="17440" priority="634">
      <formula>$D83="Facturacion"</formula>
    </cfRule>
  </conditionalFormatting>
  <conditionalFormatting sqref="I83:V83">
    <cfRule type="expression" dxfId="17439" priority="635">
      <formula>$D83="Specialist"</formula>
    </cfRule>
  </conditionalFormatting>
  <conditionalFormatting sqref="I83:V83">
    <cfRule type="cellIs" dxfId="17438" priority="636" operator="equal">
      <formula>1</formula>
    </cfRule>
  </conditionalFormatting>
  <conditionalFormatting sqref="I83:V83">
    <cfRule type="expression" dxfId="17437" priority="637">
      <formula>$D83="SSMM"</formula>
    </cfRule>
  </conditionalFormatting>
  <conditionalFormatting sqref="I83:V83">
    <cfRule type="cellIs" dxfId="17436" priority="638" operator="equal">
      <formula>"F"</formula>
    </cfRule>
  </conditionalFormatting>
  <conditionalFormatting sqref="I102:AD102">
    <cfRule type="expression" dxfId="17435" priority="626">
      <formula>$C$2="F"</formula>
    </cfRule>
  </conditionalFormatting>
  <conditionalFormatting sqref="I102:AD102">
    <cfRule type="expression" dxfId="17434" priority="627">
      <formula>$D102="Facturacion"</formula>
    </cfRule>
  </conditionalFormatting>
  <conditionalFormatting sqref="I102:AD102">
    <cfRule type="expression" dxfId="17433" priority="628">
      <formula>$D102="Specialist"</formula>
    </cfRule>
  </conditionalFormatting>
  <conditionalFormatting sqref="I102:AD102">
    <cfRule type="cellIs" dxfId="17432" priority="629" operator="equal">
      <formula>1</formula>
    </cfRule>
  </conditionalFormatting>
  <conditionalFormatting sqref="I102:AD102">
    <cfRule type="expression" dxfId="17431" priority="630">
      <formula>$D102="SSMM"</formula>
    </cfRule>
  </conditionalFormatting>
  <conditionalFormatting sqref="I102:AD102">
    <cfRule type="cellIs" dxfId="17430" priority="631" operator="equal">
      <formula>"F"</formula>
    </cfRule>
  </conditionalFormatting>
  <conditionalFormatting sqref="W64:AD64">
    <cfRule type="expression" dxfId="17429" priority="619">
      <formula>$C$2="F"</formula>
    </cfRule>
  </conditionalFormatting>
  <conditionalFormatting sqref="W64:AD64">
    <cfRule type="expression" dxfId="17428" priority="620">
      <formula>$D64="Facturacion"</formula>
    </cfRule>
  </conditionalFormatting>
  <conditionalFormatting sqref="W64:AD64">
    <cfRule type="expression" dxfId="17427" priority="621">
      <formula>$D64="Specialist"</formula>
    </cfRule>
  </conditionalFormatting>
  <conditionalFormatting sqref="W64:AD64">
    <cfRule type="cellIs" dxfId="17426" priority="622" operator="equal">
      <formula>1</formula>
    </cfRule>
  </conditionalFormatting>
  <conditionalFormatting sqref="W64:AD64">
    <cfRule type="expression" dxfId="17425" priority="623">
      <formula>$D64="SSMM"</formula>
    </cfRule>
  </conditionalFormatting>
  <conditionalFormatting sqref="W64:AD64">
    <cfRule type="cellIs" dxfId="17424" priority="624" operator="equal">
      <formula>"F"</formula>
    </cfRule>
  </conditionalFormatting>
  <conditionalFormatting sqref="W83:AD83">
    <cfRule type="expression" dxfId="17423" priority="612">
      <formula>$C$2="F"</formula>
    </cfRule>
  </conditionalFormatting>
  <conditionalFormatting sqref="W83:AD83">
    <cfRule type="expression" dxfId="17422" priority="613">
      <formula>$D83="Facturacion"</formula>
    </cfRule>
  </conditionalFormatting>
  <conditionalFormatting sqref="W83:AD83">
    <cfRule type="expression" dxfId="17421" priority="614">
      <formula>$D83="Specialist"</formula>
    </cfRule>
  </conditionalFormatting>
  <conditionalFormatting sqref="W83:AD83">
    <cfRule type="cellIs" dxfId="17420" priority="615" operator="equal">
      <formula>1</formula>
    </cfRule>
  </conditionalFormatting>
  <conditionalFormatting sqref="W83:AD83">
    <cfRule type="expression" dxfId="17419" priority="616">
      <formula>$D83="SSMM"</formula>
    </cfRule>
  </conditionalFormatting>
  <conditionalFormatting sqref="W83:AD83">
    <cfRule type="cellIs" dxfId="17418" priority="617" operator="equal">
      <formula>"F"</formula>
    </cfRule>
  </conditionalFormatting>
  <conditionalFormatting sqref="E17:H17">
    <cfRule type="expression" dxfId="17417" priority="603">
      <formula>$C$21="F"</formula>
    </cfRule>
  </conditionalFormatting>
  <conditionalFormatting sqref="E17:H19">
    <cfRule type="expression" dxfId="17416" priority="605">
      <formula>$C$2="F"</formula>
    </cfRule>
  </conditionalFormatting>
  <conditionalFormatting sqref="E17:H19">
    <cfRule type="expression" dxfId="17415" priority="606">
      <formula>$D17="Facturacion"</formula>
    </cfRule>
  </conditionalFormatting>
  <conditionalFormatting sqref="E17:H19">
    <cfRule type="expression" dxfId="17414" priority="607">
      <formula>$D17="Specialist"</formula>
    </cfRule>
  </conditionalFormatting>
  <conditionalFormatting sqref="E17:H19">
    <cfRule type="cellIs" dxfId="17413" priority="608" operator="equal">
      <formula>1</formula>
    </cfRule>
  </conditionalFormatting>
  <conditionalFormatting sqref="E17:H19">
    <cfRule type="expression" dxfId="17412" priority="609">
      <formula>$D17="SSMM"</formula>
    </cfRule>
  </conditionalFormatting>
  <conditionalFormatting sqref="E17:H19">
    <cfRule type="cellIs" dxfId="17411" priority="610" operator="equal">
      <formula>"F"</formula>
    </cfRule>
  </conditionalFormatting>
  <conditionalFormatting sqref="AA17:AB17">
    <cfRule type="expression" dxfId="17410" priority="595">
      <formula>$C$21="F"</formula>
    </cfRule>
  </conditionalFormatting>
  <conditionalFormatting sqref="AA17:AB17">
    <cfRule type="expression" dxfId="17409" priority="597">
      <formula>$C$2="F"</formula>
    </cfRule>
  </conditionalFormatting>
  <conditionalFormatting sqref="AA17:AB17">
    <cfRule type="expression" dxfId="17408" priority="598">
      <formula>$D17="Facturacion"</formula>
    </cfRule>
  </conditionalFormatting>
  <conditionalFormatting sqref="AA17:AB17">
    <cfRule type="expression" dxfId="17407" priority="599">
      <formula>$D17="Specialist"</formula>
    </cfRule>
  </conditionalFormatting>
  <conditionalFormatting sqref="AA17:AB17">
    <cfRule type="cellIs" dxfId="17406" priority="600" operator="equal">
      <formula>1</formula>
    </cfRule>
  </conditionalFormatting>
  <conditionalFormatting sqref="AA17:AB17">
    <cfRule type="expression" dxfId="17405" priority="601">
      <formula>$D17="SSMM"</formula>
    </cfRule>
  </conditionalFormatting>
  <conditionalFormatting sqref="AA17:AB17">
    <cfRule type="cellIs" dxfId="17404" priority="602" operator="equal">
      <formula>"F"</formula>
    </cfRule>
  </conditionalFormatting>
  <conditionalFormatting sqref="I17:W17">
    <cfRule type="expression" dxfId="17403" priority="585">
      <formula>$C$78="F"</formula>
    </cfRule>
  </conditionalFormatting>
  <conditionalFormatting sqref="I17:W17">
    <cfRule type="expression" dxfId="17402" priority="586">
      <formula>$C$59="F"</formula>
    </cfRule>
  </conditionalFormatting>
  <conditionalFormatting sqref="I17:W17">
    <cfRule type="expression" dxfId="17401" priority="587">
      <formula>$C$40="F"</formula>
    </cfRule>
  </conditionalFormatting>
  <conditionalFormatting sqref="I17:W17">
    <cfRule type="expression" dxfId="17400" priority="588">
      <formula>$C$21="F"</formula>
    </cfRule>
  </conditionalFormatting>
  <conditionalFormatting sqref="I17:Z17">
    <cfRule type="expression" dxfId="17399" priority="589">
      <formula>$C$2="F"</formula>
    </cfRule>
  </conditionalFormatting>
  <conditionalFormatting sqref="I17:Z17">
    <cfRule type="expression" dxfId="17398" priority="590">
      <formula>$D17="Facturacion"</formula>
    </cfRule>
  </conditionalFormatting>
  <conditionalFormatting sqref="I17:Z17">
    <cfRule type="expression" dxfId="17397" priority="591">
      <formula>$D17="Specialist"</formula>
    </cfRule>
  </conditionalFormatting>
  <conditionalFormatting sqref="I17:Z17">
    <cfRule type="cellIs" dxfId="17396" priority="592" operator="equal">
      <formula>1</formula>
    </cfRule>
  </conditionalFormatting>
  <conditionalFormatting sqref="I17:Z17">
    <cfRule type="expression" dxfId="17395" priority="593">
      <formula>$D17="SSMM"</formula>
    </cfRule>
  </conditionalFormatting>
  <conditionalFormatting sqref="I17:Z17">
    <cfRule type="cellIs" dxfId="17394" priority="594" operator="equal">
      <formula>"F"</formula>
    </cfRule>
  </conditionalFormatting>
  <conditionalFormatting sqref="AA18:AB18">
    <cfRule type="expression" dxfId="17393" priority="579">
      <formula>$C$2="F"</formula>
    </cfRule>
  </conditionalFormatting>
  <conditionalFormatting sqref="AA18:AB18">
    <cfRule type="expression" dxfId="17392" priority="580">
      <formula>$D18="Facturacion"</formula>
    </cfRule>
  </conditionalFormatting>
  <conditionalFormatting sqref="AA18:AB18">
    <cfRule type="expression" dxfId="17391" priority="581">
      <formula>$D18="Specialist"</formula>
    </cfRule>
  </conditionalFormatting>
  <conditionalFormatting sqref="AA18:AB18">
    <cfRule type="cellIs" dxfId="17390" priority="582" operator="equal">
      <formula>1</formula>
    </cfRule>
  </conditionalFormatting>
  <conditionalFormatting sqref="AA18:AB18">
    <cfRule type="expression" dxfId="17389" priority="583">
      <formula>$D18="SSMM"</formula>
    </cfRule>
  </conditionalFormatting>
  <conditionalFormatting sqref="AA18:AB18">
    <cfRule type="cellIs" dxfId="17388" priority="584" operator="equal">
      <formula>"F"</formula>
    </cfRule>
  </conditionalFormatting>
  <conditionalFormatting sqref="I18:W18">
    <cfRule type="expression" dxfId="17387" priority="569">
      <formula>$C$78="F"</formula>
    </cfRule>
  </conditionalFormatting>
  <conditionalFormatting sqref="I18:W18">
    <cfRule type="expression" dxfId="17386" priority="570">
      <formula>$C$59="F"</formula>
    </cfRule>
  </conditionalFormatting>
  <conditionalFormatting sqref="I18:W18">
    <cfRule type="expression" dxfId="17385" priority="571">
      <formula>$C$40="F"</formula>
    </cfRule>
  </conditionalFormatting>
  <conditionalFormatting sqref="I18:W18">
    <cfRule type="expression" dxfId="17384" priority="572">
      <formula>$C$21="F"</formula>
    </cfRule>
  </conditionalFormatting>
  <conditionalFormatting sqref="I18:Z18">
    <cfRule type="expression" dxfId="17383" priority="573">
      <formula>$C$2="F"</formula>
    </cfRule>
  </conditionalFormatting>
  <conditionalFormatting sqref="I18:Z18">
    <cfRule type="expression" dxfId="17382" priority="574">
      <formula>$D18="Facturacion"</formula>
    </cfRule>
  </conditionalFormatting>
  <conditionalFormatting sqref="I18:Z18">
    <cfRule type="expression" dxfId="17381" priority="575">
      <formula>$D18="Specialist"</formula>
    </cfRule>
  </conditionalFormatting>
  <conditionalFormatting sqref="I18:Z18">
    <cfRule type="cellIs" dxfId="17380" priority="576" operator="equal">
      <formula>1</formula>
    </cfRule>
  </conditionalFormatting>
  <conditionalFormatting sqref="I18:Z18">
    <cfRule type="expression" dxfId="17379" priority="577">
      <formula>$D18="SSMM"</formula>
    </cfRule>
  </conditionalFormatting>
  <conditionalFormatting sqref="I18:Z18">
    <cfRule type="cellIs" dxfId="17378" priority="578" operator="equal">
      <formula>"F"</formula>
    </cfRule>
  </conditionalFormatting>
  <conditionalFormatting sqref="AA19:AB19">
    <cfRule type="expression" dxfId="17377" priority="563">
      <formula>$C$2="F"</formula>
    </cfRule>
  </conditionalFormatting>
  <conditionalFormatting sqref="AA19:AB19">
    <cfRule type="expression" dxfId="17376" priority="564">
      <formula>$D19="Facturacion"</formula>
    </cfRule>
  </conditionalFormatting>
  <conditionalFormatting sqref="AA19:AB19">
    <cfRule type="expression" dxfId="17375" priority="565">
      <formula>$D19="Specialist"</formula>
    </cfRule>
  </conditionalFormatting>
  <conditionalFormatting sqref="AA19:AB19">
    <cfRule type="cellIs" dxfId="17374" priority="566" operator="equal">
      <formula>1</formula>
    </cfRule>
  </conditionalFormatting>
  <conditionalFormatting sqref="AA19:AB19">
    <cfRule type="expression" dxfId="17373" priority="567">
      <formula>$D19="SSMM"</formula>
    </cfRule>
  </conditionalFormatting>
  <conditionalFormatting sqref="AA19:AB19">
    <cfRule type="cellIs" dxfId="17372" priority="568" operator="equal">
      <formula>"F"</formula>
    </cfRule>
  </conditionalFormatting>
  <conditionalFormatting sqref="I19:W19">
    <cfRule type="expression" dxfId="17371" priority="553">
      <formula>$C$78="F"</formula>
    </cfRule>
  </conditionalFormatting>
  <conditionalFormatting sqref="I19:W19">
    <cfRule type="expression" dxfId="17370" priority="554">
      <formula>$C$59="F"</formula>
    </cfRule>
  </conditionalFormatting>
  <conditionalFormatting sqref="I19:W19">
    <cfRule type="expression" dxfId="17369" priority="555">
      <formula>$C$40="F"</formula>
    </cfRule>
  </conditionalFormatting>
  <conditionalFormatting sqref="I19:W19">
    <cfRule type="expression" dxfId="17368" priority="556">
      <formula>$C$21="F"</formula>
    </cfRule>
  </conditionalFormatting>
  <conditionalFormatting sqref="I19:Z19">
    <cfRule type="expression" dxfId="17367" priority="557">
      <formula>$C$2="F"</formula>
    </cfRule>
  </conditionalFormatting>
  <conditionalFormatting sqref="I19:Z19">
    <cfRule type="expression" dxfId="17366" priority="558">
      <formula>$D19="Facturacion"</formula>
    </cfRule>
  </conditionalFormatting>
  <conditionalFormatting sqref="I19:Z19">
    <cfRule type="expression" dxfId="17365" priority="559">
      <formula>$D19="Specialist"</formula>
    </cfRule>
  </conditionalFormatting>
  <conditionalFormatting sqref="I19:Z19">
    <cfRule type="cellIs" dxfId="17364" priority="560" operator="equal">
      <formula>1</formula>
    </cfRule>
  </conditionalFormatting>
  <conditionalFormatting sqref="I19:Z19">
    <cfRule type="expression" dxfId="17363" priority="561">
      <formula>$D19="SSMM"</formula>
    </cfRule>
  </conditionalFormatting>
  <conditionalFormatting sqref="I19:Z19">
    <cfRule type="cellIs" dxfId="17362" priority="562" operator="equal">
      <formula>"F"</formula>
    </cfRule>
  </conditionalFormatting>
  <conditionalFormatting sqref="E36:H36">
    <cfRule type="expression" dxfId="17361" priority="313">
      <formula>$C$21="F"</formula>
    </cfRule>
  </conditionalFormatting>
  <conditionalFormatting sqref="E36:H38">
    <cfRule type="expression" dxfId="17360" priority="315">
      <formula>$C$2="F"</formula>
    </cfRule>
  </conditionalFormatting>
  <conditionalFormatting sqref="E36:H38">
    <cfRule type="expression" dxfId="17359" priority="316">
      <formula>$D36="Facturacion"</formula>
    </cfRule>
  </conditionalFormatting>
  <conditionalFormatting sqref="E36:H38">
    <cfRule type="expression" dxfId="17358" priority="317">
      <formula>$D36="Specialist"</formula>
    </cfRule>
  </conditionalFormatting>
  <conditionalFormatting sqref="E36:H38">
    <cfRule type="cellIs" dxfId="17357" priority="318" operator="equal">
      <formula>1</formula>
    </cfRule>
  </conditionalFormatting>
  <conditionalFormatting sqref="E36:H38">
    <cfRule type="expression" dxfId="17356" priority="319">
      <formula>$D36="SSMM"</formula>
    </cfRule>
  </conditionalFormatting>
  <conditionalFormatting sqref="E36:H38">
    <cfRule type="cellIs" dxfId="17355" priority="320" operator="equal">
      <formula>"F"</formula>
    </cfRule>
  </conditionalFormatting>
  <conditionalFormatting sqref="AA36:AB36">
    <cfRule type="expression" dxfId="17354" priority="305">
      <formula>$C$21="F"</formula>
    </cfRule>
  </conditionalFormatting>
  <conditionalFormatting sqref="AA36:AB36">
    <cfRule type="expression" dxfId="17353" priority="307">
      <formula>$C$2="F"</formula>
    </cfRule>
  </conditionalFormatting>
  <conditionalFormatting sqref="AA36:AB36">
    <cfRule type="expression" dxfId="17352" priority="308">
      <formula>$D36="Facturacion"</formula>
    </cfRule>
  </conditionalFormatting>
  <conditionalFormatting sqref="AA36:AB36">
    <cfRule type="expression" dxfId="17351" priority="309">
      <formula>$D36="Specialist"</formula>
    </cfRule>
  </conditionalFormatting>
  <conditionalFormatting sqref="AA36:AB36">
    <cfRule type="cellIs" dxfId="17350" priority="310" operator="equal">
      <formula>1</formula>
    </cfRule>
  </conditionalFormatting>
  <conditionalFormatting sqref="AA36:AB36">
    <cfRule type="expression" dxfId="17349" priority="311">
      <formula>$D36="SSMM"</formula>
    </cfRule>
  </conditionalFormatting>
  <conditionalFormatting sqref="AA36:AB36">
    <cfRule type="cellIs" dxfId="17348" priority="312" operator="equal">
      <formula>"F"</formula>
    </cfRule>
  </conditionalFormatting>
  <conditionalFormatting sqref="I36:W36">
    <cfRule type="expression" dxfId="17347" priority="295">
      <formula>$C$78="F"</formula>
    </cfRule>
  </conditionalFormatting>
  <conditionalFormatting sqref="I36:W36">
    <cfRule type="expression" dxfId="17346" priority="296">
      <formula>$C$59="F"</formula>
    </cfRule>
  </conditionalFormatting>
  <conditionalFormatting sqref="I36:W36">
    <cfRule type="expression" dxfId="17345" priority="297">
      <formula>$C$40="F"</formula>
    </cfRule>
  </conditionalFormatting>
  <conditionalFormatting sqref="I36:W36">
    <cfRule type="expression" dxfId="17344" priority="298">
      <formula>$C$21="F"</formula>
    </cfRule>
  </conditionalFormatting>
  <conditionalFormatting sqref="I36:Z36">
    <cfRule type="expression" dxfId="17343" priority="299">
      <formula>$C$2="F"</formula>
    </cfRule>
  </conditionalFormatting>
  <conditionalFormatting sqref="I36:Z36">
    <cfRule type="expression" dxfId="17342" priority="300">
      <formula>$D36="Facturacion"</formula>
    </cfRule>
  </conditionalFormatting>
  <conditionalFormatting sqref="I36:Z36">
    <cfRule type="expression" dxfId="17341" priority="301">
      <formula>$D36="Specialist"</formula>
    </cfRule>
  </conditionalFormatting>
  <conditionalFormatting sqref="I36:Z36">
    <cfRule type="cellIs" dxfId="17340" priority="302" operator="equal">
      <formula>1</formula>
    </cfRule>
  </conditionalFormatting>
  <conditionalFormatting sqref="I36:Z36">
    <cfRule type="expression" dxfId="17339" priority="303">
      <formula>$D36="SSMM"</formula>
    </cfRule>
  </conditionalFormatting>
  <conditionalFormatting sqref="I36:Z36">
    <cfRule type="cellIs" dxfId="17338" priority="304" operator="equal">
      <formula>"F"</formula>
    </cfRule>
  </conditionalFormatting>
  <conditionalFormatting sqref="AA37:AB37">
    <cfRule type="expression" dxfId="17337" priority="289">
      <formula>$C$2="F"</formula>
    </cfRule>
  </conditionalFormatting>
  <conditionalFormatting sqref="AA37:AB37">
    <cfRule type="expression" dxfId="17336" priority="290">
      <formula>$D37="Facturacion"</formula>
    </cfRule>
  </conditionalFormatting>
  <conditionalFormatting sqref="AA37:AB37">
    <cfRule type="expression" dxfId="17335" priority="291">
      <formula>$D37="Specialist"</formula>
    </cfRule>
  </conditionalFormatting>
  <conditionalFormatting sqref="AA37:AB37">
    <cfRule type="cellIs" dxfId="17334" priority="292" operator="equal">
      <formula>1</formula>
    </cfRule>
  </conditionalFormatting>
  <conditionalFormatting sqref="AA37:AB37">
    <cfRule type="expression" dxfId="17333" priority="293">
      <formula>$D37="SSMM"</formula>
    </cfRule>
  </conditionalFormatting>
  <conditionalFormatting sqref="AA37:AB37">
    <cfRule type="cellIs" dxfId="17332" priority="294" operator="equal">
      <formula>"F"</formula>
    </cfRule>
  </conditionalFormatting>
  <conditionalFormatting sqref="I37:W37">
    <cfRule type="expression" dxfId="17331" priority="279">
      <formula>$C$78="F"</formula>
    </cfRule>
  </conditionalFormatting>
  <conditionalFormatting sqref="I37:W37">
    <cfRule type="expression" dxfId="17330" priority="280">
      <formula>$C$59="F"</formula>
    </cfRule>
  </conditionalFormatting>
  <conditionalFormatting sqref="I37:W37">
    <cfRule type="expression" dxfId="17329" priority="281">
      <formula>$C$40="F"</formula>
    </cfRule>
  </conditionalFormatting>
  <conditionalFormatting sqref="I37:W37">
    <cfRule type="expression" dxfId="17328" priority="282">
      <formula>$C$21="F"</formula>
    </cfRule>
  </conditionalFormatting>
  <conditionalFormatting sqref="I37:Z37">
    <cfRule type="expression" dxfId="17327" priority="283">
      <formula>$C$2="F"</formula>
    </cfRule>
  </conditionalFormatting>
  <conditionalFormatting sqref="I37:Z37">
    <cfRule type="expression" dxfId="17326" priority="284">
      <formula>$D37="Facturacion"</formula>
    </cfRule>
  </conditionalFormatting>
  <conditionalFormatting sqref="I37:Z37">
    <cfRule type="expression" dxfId="17325" priority="285">
      <formula>$D37="Specialist"</formula>
    </cfRule>
  </conditionalFormatting>
  <conditionalFormatting sqref="I37:Z37">
    <cfRule type="cellIs" dxfId="17324" priority="286" operator="equal">
      <formula>1</formula>
    </cfRule>
  </conditionalFormatting>
  <conditionalFormatting sqref="I37:Z37">
    <cfRule type="expression" dxfId="17323" priority="287">
      <formula>$D37="SSMM"</formula>
    </cfRule>
  </conditionalFormatting>
  <conditionalFormatting sqref="I37:Z37">
    <cfRule type="cellIs" dxfId="17322" priority="288" operator="equal">
      <formula>"F"</formula>
    </cfRule>
  </conditionalFormatting>
  <conditionalFormatting sqref="AA38:AB38">
    <cfRule type="expression" dxfId="17321" priority="273">
      <formula>$C$2="F"</formula>
    </cfRule>
  </conditionalFormatting>
  <conditionalFormatting sqref="AA38:AB38">
    <cfRule type="expression" dxfId="17320" priority="274">
      <formula>$D38="Facturacion"</formula>
    </cfRule>
  </conditionalFormatting>
  <conditionalFormatting sqref="AA38:AB38">
    <cfRule type="expression" dxfId="17319" priority="275">
      <formula>$D38="Specialist"</formula>
    </cfRule>
  </conditionalFormatting>
  <conditionalFormatting sqref="AA38:AB38">
    <cfRule type="cellIs" dxfId="17318" priority="276" operator="equal">
      <formula>1</formula>
    </cfRule>
  </conditionalFormatting>
  <conditionalFormatting sqref="AA38:AB38">
    <cfRule type="expression" dxfId="17317" priority="277">
      <formula>$D38="SSMM"</formula>
    </cfRule>
  </conditionalFormatting>
  <conditionalFormatting sqref="AA38:AB38">
    <cfRule type="cellIs" dxfId="17316" priority="278" operator="equal">
      <formula>"F"</formula>
    </cfRule>
  </conditionalFormatting>
  <conditionalFormatting sqref="I38:W38">
    <cfRule type="expression" dxfId="17315" priority="263">
      <formula>$C$78="F"</formula>
    </cfRule>
  </conditionalFormatting>
  <conditionalFormatting sqref="I38:W38">
    <cfRule type="expression" dxfId="17314" priority="264">
      <formula>$C$59="F"</formula>
    </cfRule>
  </conditionalFormatting>
  <conditionalFormatting sqref="I38:W38">
    <cfRule type="expression" dxfId="17313" priority="265">
      <formula>$C$40="F"</formula>
    </cfRule>
  </conditionalFormatting>
  <conditionalFormatting sqref="I38:W38">
    <cfRule type="expression" dxfId="17312" priority="266">
      <formula>$C$21="F"</formula>
    </cfRule>
  </conditionalFormatting>
  <conditionalFormatting sqref="I38:Z38">
    <cfRule type="expression" dxfId="17311" priority="267">
      <formula>$C$2="F"</formula>
    </cfRule>
  </conditionalFormatting>
  <conditionalFormatting sqref="I38:Z38">
    <cfRule type="expression" dxfId="17310" priority="268">
      <formula>$D38="Facturacion"</formula>
    </cfRule>
  </conditionalFormatting>
  <conditionalFormatting sqref="I38:Z38">
    <cfRule type="expression" dxfId="17309" priority="269">
      <formula>$D38="Specialist"</formula>
    </cfRule>
  </conditionalFormatting>
  <conditionalFormatting sqref="I38:Z38">
    <cfRule type="cellIs" dxfId="17308" priority="270" operator="equal">
      <formula>1</formula>
    </cfRule>
  </conditionalFormatting>
  <conditionalFormatting sqref="I38:Z38">
    <cfRule type="expression" dxfId="17307" priority="271">
      <formula>$D38="SSMM"</formula>
    </cfRule>
  </conditionalFormatting>
  <conditionalFormatting sqref="I38:Z38">
    <cfRule type="cellIs" dxfId="17306" priority="272" operator="equal">
      <formula>"F"</formula>
    </cfRule>
  </conditionalFormatting>
  <conditionalFormatting sqref="E55:H55">
    <cfRule type="expression" dxfId="17305" priority="255">
      <formula>$C$21="F"</formula>
    </cfRule>
  </conditionalFormatting>
  <conditionalFormatting sqref="E55:H57">
    <cfRule type="expression" dxfId="17304" priority="257">
      <formula>$C$2="F"</formula>
    </cfRule>
  </conditionalFormatting>
  <conditionalFormatting sqref="E55:H57">
    <cfRule type="expression" dxfId="17303" priority="258">
      <formula>$D55="Facturacion"</formula>
    </cfRule>
  </conditionalFormatting>
  <conditionalFormatting sqref="E55:H57">
    <cfRule type="expression" dxfId="17302" priority="259">
      <formula>$D55="Specialist"</formula>
    </cfRule>
  </conditionalFormatting>
  <conditionalFormatting sqref="E55:H57">
    <cfRule type="cellIs" dxfId="17301" priority="260" operator="equal">
      <formula>1</formula>
    </cfRule>
  </conditionalFormatting>
  <conditionalFormatting sqref="E55:H57">
    <cfRule type="expression" dxfId="17300" priority="261">
      <formula>$D55="SSMM"</formula>
    </cfRule>
  </conditionalFormatting>
  <conditionalFormatting sqref="E55:H57">
    <cfRule type="cellIs" dxfId="17299" priority="262" operator="equal">
      <formula>"F"</formula>
    </cfRule>
  </conditionalFormatting>
  <conditionalFormatting sqref="Y55:Z55">
    <cfRule type="expression" dxfId="17298" priority="247">
      <formula>$C$21="F"</formula>
    </cfRule>
  </conditionalFormatting>
  <conditionalFormatting sqref="Y55:Z55">
    <cfRule type="expression" dxfId="17297" priority="249">
      <formula>$C$2="F"</formula>
    </cfRule>
  </conditionalFormatting>
  <conditionalFormatting sqref="Y55:Z55">
    <cfRule type="expression" dxfId="17296" priority="250">
      <formula>$D55="Facturacion"</formula>
    </cfRule>
  </conditionalFormatting>
  <conditionalFormatting sqref="Y55:Z55">
    <cfRule type="expression" dxfId="17295" priority="251">
      <formula>$D55="Specialist"</formula>
    </cfRule>
  </conditionalFormatting>
  <conditionalFormatting sqref="Y55:Z55">
    <cfRule type="cellIs" dxfId="17294" priority="252" operator="equal">
      <formula>1</formula>
    </cfRule>
  </conditionalFormatting>
  <conditionalFormatting sqref="Y55:Z55">
    <cfRule type="expression" dxfId="17293" priority="253">
      <formula>$D55="SSMM"</formula>
    </cfRule>
  </conditionalFormatting>
  <conditionalFormatting sqref="Y55:Z55">
    <cfRule type="cellIs" dxfId="17292" priority="254" operator="equal">
      <formula>"F"</formula>
    </cfRule>
  </conditionalFormatting>
  <conditionalFormatting sqref="AA56:AB56">
    <cfRule type="expression" dxfId="17291" priority="231">
      <formula>$C$2="F"</formula>
    </cfRule>
  </conditionalFormatting>
  <conditionalFormatting sqref="AA56:AB56">
    <cfRule type="expression" dxfId="17290" priority="232">
      <formula>$D56="Facturacion"</formula>
    </cfRule>
  </conditionalFormatting>
  <conditionalFormatting sqref="AA56:AB56">
    <cfRule type="expression" dxfId="17289" priority="233">
      <formula>$D56="Specialist"</formula>
    </cfRule>
  </conditionalFormatting>
  <conditionalFormatting sqref="AA56:AB56">
    <cfRule type="cellIs" dxfId="17288" priority="234" operator="equal">
      <formula>1</formula>
    </cfRule>
  </conditionalFormatting>
  <conditionalFormatting sqref="AA56:AB56">
    <cfRule type="expression" dxfId="17287" priority="235">
      <formula>$D56="SSMM"</formula>
    </cfRule>
  </conditionalFormatting>
  <conditionalFormatting sqref="AA56:AB56">
    <cfRule type="cellIs" dxfId="17286" priority="236" operator="equal">
      <formula>"F"</formula>
    </cfRule>
  </conditionalFormatting>
  <conditionalFormatting sqref="I56:W56">
    <cfRule type="expression" dxfId="17285" priority="221">
      <formula>$C$78="F"</formula>
    </cfRule>
  </conditionalFormatting>
  <conditionalFormatting sqref="I56:W56">
    <cfRule type="expression" dxfId="17284" priority="222">
      <formula>$C$59="F"</formula>
    </cfRule>
  </conditionalFormatting>
  <conditionalFormatting sqref="I56:W56">
    <cfRule type="expression" dxfId="17283" priority="223">
      <formula>$C$40="F"</formula>
    </cfRule>
  </conditionalFormatting>
  <conditionalFormatting sqref="I56:W56">
    <cfRule type="expression" dxfId="17282" priority="224">
      <formula>$C$21="F"</formula>
    </cfRule>
  </conditionalFormatting>
  <conditionalFormatting sqref="I56:Z56">
    <cfRule type="expression" dxfId="17281" priority="225">
      <formula>$C$2="F"</formula>
    </cfRule>
  </conditionalFormatting>
  <conditionalFormatting sqref="I56:Z56">
    <cfRule type="expression" dxfId="17280" priority="226">
      <formula>$D56="Facturacion"</formula>
    </cfRule>
  </conditionalFormatting>
  <conditionalFormatting sqref="I56:Z56">
    <cfRule type="expression" dxfId="17279" priority="227">
      <formula>$D56="Specialist"</formula>
    </cfRule>
  </conditionalFormatting>
  <conditionalFormatting sqref="I56:Z56">
    <cfRule type="cellIs" dxfId="17278" priority="228" operator="equal">
      <formula>1</formula>
    </cfRule>
  </conditionalFormatting>
  <conditionalFormatting sqref="I56:Z56">
    <cfRule type="expression" dxfId="17277" priority="229">
      <formula>$D56="SSMM"</formula>
    </cfRule>
  </conditionalFormatting>
  <conditionalFormatting sqref="I56:Z56">
    <cfRule type="cellIs" dxfId="17276" priority="230" operator="equal">
      <formula>"F"</formula>
    </cfRule>
  </conditionalFormatting>
  <conditionalFormatting sqref="K57:Y57">
    <cfRule type="expression" dxfId="17275" priority="205">
      <formula>$C$78="F"</formula>
    </cfRule>
  </conditionalFormatting>
  <conditionalFormatting sqref="K57:Y57">
    <cfRule type="expression" dxfId="17274" priority="206">
      <formula>$C$59="F"</formula>
    </cfRule>
  </conditionalFormatting>
  <conditionalFormatting sqref="K57:Y57">
    <cfRule type="expression" dxfId="17273" priority="207">
      <formula>$C$40="F"</formula>
    </cfRule>
  </conditionalFormatting>
  <conditionalFormatting sqref="K57:Y57">
    <cfRule type="expression" dxfId="17272" priority="208">
      <formula>$C$21="F"</formula>
    </cfRule>
  </conditionalFormatting>
  <conditionalFormatting sqref="K57:AB57">
    <cfRule type="expression" dxfId="17271" priority="209">
      <formula>$C$2="F"</formula>
    </cfRule>
  </conditionalFormatting>
  <conditionalFormatting sqref="K57:AB57">
    <cfRule type="expression" dxfId="17270" priority="210">
      <formula>$D57="Facturacion"</formula>
    </cfRule>
  </conditionalFormatting>
  <conditionalFormatting sqref="K57:AB57">
    <cfRule type="expression" dxfId="17269" priority="211">
      <formula>$D57="Specialist"</formula>
    </cfRule>
  </conditionalFormatting>
  <conditionalFormatting sqref="K57:AB57">
    <cfRule type="cellIs" dxfId="17268" priority="212" operator="equal">
      <formula>1</formula>
    </cfRule>
  </conditionalFormatting>
  <conditionalFormatting sqref="K57:AB57">
    <cfRule type="expression" dxfId="17267" priority="213">
      <formula>$D57="SSMM"</formula>
    </cfRule>
  </conditionalFormatting>
  <conditionalFormatting sqref="K57:AB57">
    <cfRule type="cellIs" dxfId="17266" priority="214" operator="equal">
      <formula>"F"</formula>
    </cfRule>
  </conditionalFormatting>
  <conditionalFormatting sqref="E74:H74">
    <cfRule type="expression" dxfId="17265" priority="197">
      <formula>$C$21="F"</formula>
    </cfRule>
  </conditionalFormatting>
  <conditionalFormatting sqref="E74:H76">
    <cfRule type="expression" dxfId="17264" priority="199">
      <formula>$C$2="F"</formula>
    </cfRule>
  </conditionalFormatting>
  <conditionalFormatting sqref="E74:H76">
    <cfRule type="expression" dxfId="17263" priority="200">
      <formula>$D74="Facturacion"</formula>
    </cfRule>
  </conditionalFormatting>
  <conditionalFormatting sqref="E74:H76">
    <cfRule type="expression" dxfId="17262" priority="201">
      <formula>$D74="Specialist"</formula>
    </cfRule>
  </conditionalFormatting>
  <conditionalFormatting sqref="E74:H76">
    <cfRule type="cellIs" dxfId="17261" priority="202" operator="equal">
      <formula>1</formula>
    </cfRule>
  </conditionalFormatting>
  <conditionalFormatting sqref="E74:H76">
    <cfRule type="expression" dxfId="17260" priority="203">
      <formula>$D74="SSMM"</formula>
    </cfRule>
  </conditionalFormatting>
  <conditionalFormatting sqref="E74:H76">
    <cfRule type="cellIs" dxfId="17259" priority="204" operator="equal">
      <formula>"F"</formula>
    </cfRule>
  </conditionalFormatting>
  <conditionalFormatting sqref="E93:H93">
    <cfRule type="expression" dxfId="17258" priority="139">
      <formula>$C$21="F"</formula>
    </cfRule>
  </conditionalFormatting>
  <conditionalFormatting sqref="E93:H95">
    <cfRule type="expression" dxfId="17257" priority="141">
      <formula>$C$2="F"</formula>
    </cfRule>
  </conditionalFormatting>
  <conditionalFormatting sqref="E93:H95">
    <cfRule type="expression" dxfId="17256" priority="142">
      <formula>$D93="Facturacion"</formula>
    </cfRule>
  </conditionalFormatting>
  <conditionalFormatting sqref="E93:H95">
    <cfRule type="expression" dxfId="17255" priority="143">
      <formula>$D93="Specialist"</formula>
    </cfRule>
  </conditionalFormatting>
  <conditionalFormatting sqref="E93:H95">
    <cfRule type="cellIs" dxfId="17254" priority="144" operator="equal">
      <formula>1</formula>
    </cfRule>
  </conditionalFormatting>
  <conditionalFormatting sqref="E93:H95">
    <cfRule type="expression" dxfId="17253" priority="145">
      <formula>$D93="SSMM"</formula>
    </cfRule>
  </conditionalFormatting>
  <conditionalFormatting sqref="E93:H95">
    <cfRule type="cellIs" dxfId="17252" priority="146" operator="equal">
      <formula>"F"</formula>
    </cfRule>
  </conditionalFormatting>
  <conditionalFormatting sqref="I74:U74">
    <cfRule type="expression" dxfId="17251" priority="82">
      <formula>$C$21="F"</formula>
    </cfRule>
  </conditionalFormatting>
  <conditionalFormatting sqref="I74:X74">
    <cfRule type="expression" dxfId="17250" priority="83">
      <formula>$C$2="F"</formula>
    </cfRule>
  </conditionalFormatting>
  <conditionalFormatting sqref="I74:X74">
    <cfRule type="expression" dxfId="17249" priority="84">
      <formula>$D74="Facturacion"</formula>
    </cfRule>
  </conditionalFormatting>
  <conditionalFormatting sqref="I74:X74">
    <cfRule type="expression" dxfId="17248" priority="85">
      <formula>$D74="Specialist"</formula>
    </cfRule>
  </conditionalFormatting>
  <conditionalFormatting sqref="I74:X74">
    <cfRule type="cellIs" dxfId="17247" priority="86" operator="equal">
      <formula>1</formula>
    </cfRule>
  </conditionalFormatting>
  <conditionalFormatting sqref="I74:X74">
    <cfRule type="expression" dxfId="17246" priority="87">
      <formula>$D74="SSMM"</formula>
    </cfRule>
  </conditionalFormatting>
  <conditionalFormatting sqref="I74:X74">
    <cfRule type="cellIs" dxfId="17245" priority="88" operator="equal">
      <formula>"F"</formula>
    </cfRule>
  </conditionalFormatting>
  <conditionalFormatting sqref="I74:U74">
    <cfRule type="expression" dxfId="17244" priority="79">
      <formula>$C$78="F"</formula>
    </cfRule>
  </conditionalFormatting>
  <conditionalFormatting sqref="I74:U74">
    <cfRule type="expression" dxfId="17243" priority="80">
      <formula>$C$59="F"</formula>
    </cfRule>
  </conditionalFormatting>
  <conditionalFormatting sqref="I74:U74">
    <cfRule type="expression" dxfId="17242" priority="81">
      <formula>$C$40="F"</formula>
    </cfRule>
  </conditionalFormatting>
  <conditionalFormatting sqref="Y74:Z74">
    <cfRule type="expression" dxfId="17241" priority="71">
      <formula>$C$21="F"</formula>
    </cfRule>
  </conditionalFormatting>
  <conditionalFormatting sqref="Y74:Z74">
    <cfRule type="expression" dxfId="17240" priority="73">
      <formula>$C$2="F"</formula>
    </cfRule>
  </conditionalFormatting>
  <conditionalFormatting sqref="Y74:Z74">
    <cfRule type="expression" dxfId="17239" priority="74">
      <formula>$D74="Facturacion"</formula>
    </cfRule>
  </conditionalFormatting>
  <conditionalFormatting sqref="Y74:Z74">
    <cfRule type="expression" dxfId="17238" priority="75">
      <formula>$D74="Specialist"</formula>
    </cfRule>
  </conditionalFormatting>
  <conditionalFormatting sqref="Y74:Z74">
    <cfRule type="cellIs" dxfId="17237" priority="76" operator="equal">
      <formula>1</formula>
    </cfRule>
  </conditionalFormatting>
  <conditionalFormatting sqref="Y74:Z74">
    <cfRule type="expression" dxfId="17236" priority="77">
      <formula>$D74="SSMM"</formula>
    </cfRule>
  </conditionalFormatting>
  <conditionalFormatting sqref="Y74:Z74">
    <cfRule type="cellIs" dxfId="17235" priority="78" operator="equal">
      <formula>"F"</formula>
    </cfRule>
  </conditionalFormatting>
  <conditionalFormatting sqref="AA75:AB75">
    <cfRule type="expression" dxfId="17234" priority="65">
      <formula>$C$2="F"</formula>
    </cfRule>
  </conditionalFormatting>
  <conditionalFormatting sqref="AA75:AB75">
    <cfRule type="expression" dxfId="17233" priority="66">
      <formula>$D75="Facturacion"</formula>
    </cfRule>
  </conditionalFormatting>
  <conditionalFormatting sqref="AA75:AB75">
    <cfRule type="expression" dxfId="17232" priority="67">
      <formula>$D75="Specialist"</formula>
    </cfRule>
  </conditionalFormatting>
  <conditionalFormatting sqref="AA75:AB75">
    <cfRule type="cellIs" dxfId="17231" priority="68" operator="equal">
      <formula>1</formula>
    </cfRule>
  </conditionalFormatting>
  <conditionalFormatting sqref="AA75:AB75">
    <cfRule type="expression" dxfId="17230" priority="69">
      <formula>$D75="SSMM"</formula>
    </cfRule>
  </conditionalFormatting>
  <conditionalFormatting sqref="AA75:AB75">
    <cfRule type="cellIs" dxfId="17229" priority="70" operator="equal">
      <formula>"F"</formula>
    </cfRule>
  </conditionalFormatting>
  <conditionalFormatting sqref="I75:W75">
    <cfRule type="expression" dxfId="17228" priority="55">
      <formula>$C$78="F"</formula>
    </cfRule>
  </conditionalFormatting>
  <conditionalFormatting sqref="I75:W75">
    <cfRule type="expression" dxfId="17227" priority="56">
      <formula>$C$59="F"</formula>
    </cfRule>
  </conditionalFormatting>
  <conditionalFormatting sqref="I75:W75">
    <cfRule type="expression" dxfId="17226" priority="57">
      <formula>$C$40="F"</formula>
    </cfRule>
  </conditionalFormatting>
  <conditionalFormatting sqref="I75:W75">
    <cfRule type="expression" dxfId="17225" priority="58">
      <formula>$C$21="F"</formula>
    </cfRule>
  </conditionalFormatting>
  <conditionalFormatting sqref="I75:Z75">
    <cfRule type="expression" dxfId="17224" priority="59">
      <formula>$C$2="F"</formula>
    </cfRule>
  </conditionalFormatting>
  <conditionalFormatting sqref="I75:Z75">
    <cfRule type="expression" dxfId="17223" priority="60">
      <formula>$D75="Facturacion"</formula>
    </cfRule>
  </conditionalFormatting>
  <conditionalFormatting sqref="I75:Z75">
    <cfRule type="expression" dxfId="17222" priority="61">
      <formula>$D75="Specialist"</formula>
    </cfRule>
  </conditionalFormatting>
  <conditionalFormatting sqref="I75:Z75">
    <cfRule type="cellIs" dxfId="17221" priority="62" operator="equal">
      <formula>1</formula>
    </cfRule>
  </conditionalFormatting>
  <conditionalFormatting sqref="I75:Z75">
    <cfRule type="expression" dxfId="17220" priority="63">
      <formula>$D75="SSMM"</formula>
    </cfRule>
  </conditionalFormatting>
  <conditionalFormatting sqref="I75:Z75">
    <cfRule type="cellIs" dxfId="17219" priority="64" operator="equal">
      <formula>"F"</formula>
    </cfRule>
  </conditionalFormatting>
  <conditionalFormatting sqref="K76:Y76">
    <cfRule type="expression" dxfId="17218" priority="45">
      <formula>$C$78="F"</formula>
    </cfRule>
  </conditionalFormatting>
  <conditionalFormatting sqref="K76:Y76">
    <cfRule type="expression" dxfId="17217" priority="46">
      <formula>$C$59="F"</formula>
    </cfRule>
  </conditionalFormatting>
  <conditionalFormatting sqref="K76:Y76">
    <cfRule type="expression" dxfId="17216" priority="47">
      <formula>$C$40="F"</formula>
    </cfRule>
  </conditionalFormatting>
  <conditionalFormatting sqref="K76:Y76">
    <cfRule type="expression" dxfId="17215" priority="48">
      <formula>$C$21="F"</formula>
    </cfRule>
  </conditionalFormatting>
  <conditionalFormatting sqref="K76:AB76">
    <cfRule type="expression" dxfId="17214" priority="49">
      <formula>$C$2="F"</formula>
    </cfRule>
  </conditionalFormatting>
  <conditionalFormatting sqref="K76:AB76">
    <cfRule type="expression" dxfId="17213" priority="50">
      <formula>$D76="Facturacion"</formula>
    </cfRule>
  </conditionalFormatting>
  <conditionalFormatting sqref="K76:AB76">
    <cfRule type="expression" dxfId="17212" priority="51">
      <formula>$D76="Specialist"</formula>
    </cfRule>
  </conditionalFormatting>
  <conditionalFormatting sqref="K76:AB76">
    <cfRule type="cellIs" dxfId="17211" priority="52" operator="equal">
      <formula>1</formula>
    </cfRule>
  </conditionalFormatting>
  <conditionalFormatting sqref="K76:AB76">
    <cfRule type="expression" dxfId="17210" priority="53">
      <formula>$D76="SSMM"</formula>
    </cfRule>
  </conditionalFormatting>
  <conditionalFormatting sqref="K76:AB76">
    <cfRule type="cellIs" dxfId="17209" priority="54" operator="equal">
      <formula>"F"</formula>
    </cfRule>
  </conditionalFormatting>
  <conditionalFormatting sqref="I93:U93">
    <cfRule type="expression" dxfId="17208" priority="38">
      <formula>$C$21="F"</formula>
    </cfRule>
  </conditionalFormatting>
  <conditionalFormatting sqref="I93:X93">
    <cfRule type="expression" dxfId="17207" priority="39">
      <formula>$C$2="F"</formula>
    </cfRule>
  </conditionalFormatting>
  <conditionalFormatting sqref="I93:X93">
    <cfRule type="expression" dxfId="17206" priority="40">
      <formula>$D93="Facturacion"</formula>
    </cfRule>
  </conditionalFormatting>
  <conditionalFormatting sqref="I93:X93">
    <cfRule type="expression" dxfId="17205" priority="41">
      <formula>$D93="Specialist"</formula>
    </cfRule>
  </conditionalFormatting>
  <conditionalFormatting sqref="I93:X93">
    <cfRule type="cellIs" dxfId="17204" priority="42" operator="equal">
      <formula>1</formula>
    </cfRule>
  </conditionalFormatting>
  <conditionalFormatting sqref="I93:X93">
    <cfRule type="expression" dxfId="17203" priority="43">
      <formula>$D93="SSMM"</formula>
    </cfRule>
  </conditionalFormatting>
  <conditionalFormatting sqref="I93:X93">
    <cfRule type="cellIs" dxfId="17202" priority="44" operator="equal">
      <formula>"F"</formula>
    </cfRule>
  </conditionalFormatting>
  <conditionalFormatting sqref="I93:U93">
    <cfRule type="expression" dxfId="17201" priority="35">
      <formula>$C$78="F"</formula>
    </cfRule>
  </conditionalFormatting>
  <conditionalFormatting sqref="I93:U93">
    <cfRule type="expression" dxfId="17200" priority="36">
      <formula>$C$59="F"</formula>
    </cfRule>
  </conditionalFormatting>
  <conditionalFormatting sqref="I93:U93">
    <cfRule type="expression" dxfId="17199" priority="37">
      <formula>$C$40="F"</formula>
    </cfRule>
  </conditionalFormatting>
  <conditionalFormatting sqref="Y93:Z93">
    <cfRule type="expression" dxfId="17198" priority="27">
      <formula>$C$21="F"</formula>
    </cfRule>
  </conditionalFormatting>
  <conditionalFormatting sqref="Y93:Z93">
    <cfRule type="expression" dxfId="17197" priority="29">
      <formula>$C$2="F"</formula>
    </cfRule>
  </conditionalFormatting>
  <conditionalFormatting sqref="Y93:Z93">
    <cfRule type="expression" dxfId="17196" priority="30">
      <formula>$D93="Facturacion"</formula>
    </cfRule>
  </conditionalFormatting>
  <conditionalFormatting sqref="Y93:Z93">
    <cfRule type="expression" dxfId="17195" priority="31">
      <formula>$D93="Specialist"</formula>
    </cfRule>
  </conditionalFormatting>
  <conditionalFormatting sqref="Y93:Z93">
    <cfRule type="cellIs" dxfId="17194" priority="32" operator="equal">
      <formula>1</formula>
    </cfRule>
  </conditionalFormatting>
  <conditionalFormatting sqref="Y93:Z93">
    <cfRule type="expression" dxfId="17193" priority="33">
      <formula>$D93="SSMM"</formula>
    </cfRule>
  </conditionalFormatting>
  <conditionalFormatting sqref="Y93:Z93">
    <cfRule type="cellIs" dxfId="17192" priority="34" operator="equal">
      <formula>"F"</formula>
    </cfRule>
  </conditionalFormatting>
  <conditionalFormatting sqref="AA94:AB94">
    <cfRule type="expression" dxfId="17191" priority="21">
      <formula>$C$2="F"</formula>
    </cfRule>
  </conditionalFormatting>
  <conditionalFormatting sqref="AA94:AB94">
    <cfRule type="expression" dxfId="17190" priority="22">
      <formula>$D94="Facturacion"</formula>
    </cfRule>
  </conditionalFormatting>
  <conditionalFormatting sqref="AA94:AB94">
    <cfRule type="expression" dxfId="17189" priority="23">
      <formula>$D94="Specialist"</formula>
    </cfRule>
  </conditionalFormatting>
  <conditionalFormatting sqref="AA94:AB94">
    <cfRule type="cellIs" dxfId="17188" priority="24" operator="equal">
      <formula>1</formula>
    </cfRule>
  </conditionalFormatting>
  <conditionalFormatting sqref="AA94:AB94">
    <cfRule type="expression" dxfId="17187" priority="25">
      <formula>$D94="SSMM"</formula>
    </cfRule>
  </conditionalFormatting>
  <conditionalFormatting sqref="AA94:AB94">
    <cfRule type="cellIs" dxfId="17186" priority="26" operator="equal">
      <formula>"F"</formula>
    </cfRule>
  </conditionalFormatting>
  <conditionalFormatting sqref="I94:W94">
    <cfRule type="expression" dxfId="17185" priority="11">
      <formula>$C$78="F"</formula>
    </cfRule>
  </conditionalFormatting>
  <conditionalFormatting sqref="I94:W94">
    <cfRule type="expression" dxfId="17184" priority="12">
      <formula>$C$59="F"</formula>
    </cfRule>
  </conditionalFormatting>
  <conditionalFormatting sqref="I94:W94">
    <cfRule type="expression" dxfId="17183" priority="13">
      <formula>$C$40="F"</formula>
    </cfRule>
  </conditionalFormatting>
  <conditionalFormatting sqref="I94:W94">
    <cfRule type="expression" dxfId="17182" priority="14">
      <formula>$C$21="F"</formula>
    </cfRule>
  </conditionalFormatting>
  <conditionalFormatting sqref="I94:Z94">
    <cfRule type="expression" dxfId="17181" priority="15">
      <formula>$C$2="F"</formula>
    </cfRule>
  </conditionalFormatting>
  <conditionalFormatting sqref="I94:Z94">
    <cfRule type="expression" dxfId="17180" priority="16">
      <formula>$D94="Facturacion"</formula>
    </cfRule>
  </conditionalFormatting>
  <conditionalFormatting sqref="I94:Z94">
    <cfRule type="expression" dxfId="17179" priority="17">
      <formula>$D94="Specialist"</formula>
    </cfRule>
  </conditionalFormatting>
  <conditionalFormatting sqref="I94:Z94">
    <cfRule type="cellIs" dxfId="17178" priority="18" operator="equal">
      <formula>1</formula>
    </cfRule>
  </conditionalFormatting>
  <conditionalFormatting sqref="I94:Z94">
    <cfRule type="expression" dxfId="17177" priority="19">
      <formula>$D94="SSMM"</formula>
    </cfRule>
  </conditionalFormatting>
  <conditionalFormatting sqref="I94:Z94">
    <cfRule type="cellIs" dxfId="17176" priority="20" operator="equal">
      <formula>"F"</formula>
    </cfRule>
  </conditionalFormatting>
  <conditionalFormatting sqref="K95:Y95">
    <cfRule type="expression" dxfId="17175" priority="1">
      <formula>$C$78="F"</formula>
    </cfRule>
  </conditionalFormatting>
  <conditionalFormatting sqref="K95:Y95">
    <cfRule type="expression" dxfId="17174" priority="2">
      <formula>$C$59="F"</formula>
    </cfRule>
  </conditionalFormatting>
  <conditionalFormatting sqref="K95:Y95">
    <cfRule type="expression" dxfId="17173" priority="3">
      <formula>$C$40="F"</formula>
    </cfRule>
  </conditionalFormatting>
  <conditionalFormatting sqref="K95:Y95">
    <cfRule type="expression" dxfId="17172" priority="4">
      <formula>$C$21="F"</formula>
    </cfRule>
  </conditionalFormatting>
  <conditionalFormatting sqref="K95:AB95">
    <cfRule type="expression" dxfId="17171" priority="5">
      <formula>$C$2="F"</formula>
    </cfRule>
  </conditionalFormatting>
  <conditionalFormatting sqref="K95:AB95">
    <cfRule type="expression" dxfId="17170" priority="6">
      <formula>$D95="Facturacion"</formula>
    </cfRule>
  </conditionalFormatting>
  <conditionalFormatting sqref="K95:AB95">
    <cfRule type="expression" dxfId="17169" priority="7">
      <formula>$D95="Specialist"</formula>
    </cfRule>
  </conditionalFormatting>
  <conditionalFormatting sqref="K95:AB95">
    <cfRule type="cellIs" dxfId="17168" priority="8" operator="equal">
      <formula>1</formula>
    </cfRule>
  </conditionalFormatting>
  <conditionalFormatting sqref="K95:AB95">
    <cfRule type="expression" dxfId="17167" priority="9">
      <formula>$D95="SSMM"</formula>
    </cfRule>
  </conditionalFormatting>
  <conditionalFormatting sqref="K95:AB95">
    <cfRule type="cellIs" dxfId="17166" priority="10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42" id="{55FDBEE0-E55F-4BCF-85AE-93342657E32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E27:R27 AE27:AG27 E24:Q24 AE24:AG24 E23:AG23 E69:AG69 AC68:AG68 E68:S68 E25:AG26 E28:AG29 E31:AG31 AE30:AG30 E30:S30 E48:AG50 AE47:AG47 E47:AA47 E65:AG67 AC17:AG19</xm:sqref>
        </x14:conditionalFormatting>
        <x14:conditionalFormatting xmlns:xm="http://schemas.microsoft.com/office/excel/2006/main">
          <x14:cfRule type="expression" priority="831" id="{F6C1F860-A2E6-4D86-9363-07B322219BD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E4:AG12</xm:sqref>
        </x14:conditionalFormatting>
        <x14:conditionalFormatting xmlns:xm="http://schemas.microsoft.com/office/excel/2006/main">
          <x14:cfRule type="expression" priority="824" id="{95EF3058-2C37-4E3B-B101-48AECB82B65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806" id="{8EED93D7-29F5-4DAB-9806-BF305FB0DD3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795" id="{C3E8E75E-6B3A-4E0E-AAE6-8218EAAA1FA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E46:R46 AE46:AG46 E43:Q43 AE43:AG43 E42:AG42 E44:AG45</xm:sqref>
        </x14:conditionalFormatting>
        <x14:conditionalFormatting xmlns:xm="http://schemas.microsoft.com/office/excel/2006/main">
          <x14:cfRule type="expression" priority="788" id="{D33A1CA0-20CA-40DE-81C3-23F0B4F982B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777" id="{B83DCAF0-A54B-40C4-9602-800D7D35CBC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E62:Q62 AE62:AG62 E64:H64 AE64:AG64 E61:AG61 E63:AG63</xm:sqref>
        </x14:conditionalFormatting>
        <x14:conditionalFormatting xmlns:xm="http://schemas.microsoft.com/office/excel/2006/main">
          <x14:cfRule type="expression" priority="770" id="{51D7C4E6-2C43-48FB-9497-8234416D9FB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759" id="{C75483F5-7F3D-47B5-AE1A-C189E9D1F8C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E84:F84 S84:AG84 E81:Q81 AE81:AG81 E83:H83 AE83:AG83 E80:AG80 E82:AG82 E85:AG88</xm:sqref>
        </x14:conditionalFormatting>
        <x14:conditionalFormatting xmlns:xm="http://schemas.microsoft.com/office/excel/2006/main">
          <x14:cfRule type="expression" priority="752" id="{12EC89A5-03B7-446B-983F-8B9C34057A2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741" id="{51B0465D-7DA3-4A8E-A730-E2DF3C50188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E100:Q100 AE100:AG100 E99:AG99 I104:S104 E106:AG107 E101:AG101 E102:H105 AE102:AG105</xm:sqref>
        </x14:conditionalFormatting>
        <x14:conditionalFormatting xmlns:xm="http://schemas.microsoft.com/office/excel/2006/main">
          <x14:cfRule type="expression" priority="734" id="{DA84AB67-A2BA-490F-A0BF-BDE7E0756F0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723" id="{345A0D5A-75C8-44DA-89E6-7898E98FB32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716" id="{6AD17EFA-CAA9-4146-A228-D900F7A2A15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T104:AD104</xm:sqref>
        </x14:conditionalFormatting>
        <x14:conditionalFormatting xmlns:xm="http://schemas.microsoft.com/office/excel/2006/main">
          <x14:cfRule type="expression" priority="709" id="{E4BE9D6D-C0D0-470C-9424-7872BD26791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I103:AD103</xm:sqref>
        </x14:conditionalFormatting>
        <x14:conditionalFormatting xmlns:xm="http://schemas.microsoft.com/office/excel/2006/main">
          <x14:cfRule type="expression" priority="702" id="{0DAACFA3-6CB0-4111-8857-51AA413C58D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I105:AD105</xm:sqref>
        </x14:conditionalFormatting>
        <x14:conditionalFormatting xmlns:xm="http://schemas.microsoft.com/office/excel/2006/main">
          <x14:cfRule type="expression" priority="695" id="{A0D7994E-EFD6-447F-B45D-B9514984D5C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G84:R84</xm:sqref>
        </x14:conditionalFormatting>
        <x14:conditionalFormatting xmlns:xm="http://schemas.microsoft.com/office/excel/2006/main">
          <x14:cfRule type="expression" priority="688" id="{47706002-FB5B-4AE6-BAFC-243C21684CF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expression" priority="681" id="{42389550-9180-48DD-A2D5-0836BF08FAA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S27:AD27</xm:sqref>
        </x14:conditionalFormatting>
        <x14:conditionalFormatting xmlns:xm="http://schemas.microsoft.com/office/excel/2006/main">
          <x14:cfRule type="expression" priority="674" id="{AC29664E-F673-463E-A139-D9CFF255AF2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R24:AD24</xm:sqref>
        </x14:conditionalFormatting>
        <x14:conditionalFormatting xmlns:xm="http://schemas.microsoft.com/office/excel/2006/main">
          <x14:cfRule type="expression" priority="667" id="{5C8281BE-45D3-4B87-B008-62632F7E676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R43:AD43</xm:sqref>
        </x14:conditionalFormatting>
        <x14:conditionalFormatting xmlns:xm="http://schemas.microsoft.com/office/excel/2006/main">
          <x14:cfRule type="expression" priority="660" id="{CEE97279-E18F-4A21-BF2B-A73E7DF1237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R62:AD62</xm:sqref>
        </x14:conditionalFormatting>
        <x14:conditionalFormatting xmlns:xm="http://schemas.microsoft.com/office/excel/2006/main">
          <x14:cfRule type="expression" priority="653" id="{6ACA7B4E-53F8-4BCF-BA7A-2C93E49F38E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R81:AD81</xm:sqref>
        </x14:conditionalFormatting>
        <x14:conditionalFormatting xmlns:xm="http://schemas.microsoft.com/office/excel/2006/main">
          <x14:cfRule type="expression" priority="646" id="{34728FD7-A63F-42F8-B3B8-9DA94422C09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R100:AD100</xm:sqref>
        </x14:conditionalFormatting>
        <x14:conditionalFormatting xmlns:xm="http://schemas.microsoft.com/office/excel/2006/main">
          <x14:cfRule type="expression" priority="639" id="{5D36C1C5-F6D7-42CF-91C1-95D7B726882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I64:V64</xm:sqref>
        </x14:conditionalFormatting>
        <x14:conditionalFormatting xmlns:xm="http://schemas.microsoft.com/office/excel/2006/main">
          <x14:cfRule type="expression" priority="632" id="{DEA04C84-4A78-4383-8914-FD7636E8F53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I83:V83</xm:sqref>
        </x14:conditionalFormatting>
        <x14:conditionalFormatting xmlns:xm="http://schemas.microsoft.com/office/excel/2006/main">
          <x14:cfRule type="expression" priority="625" id="{7DEA1436-3B44-47EE-9859-A56E4009620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I102:AD102</xm:sqref>
        </x14:conditionalFormatting>
        <x14:conditionalFormatting xmlns:xm="http://schemas.microsoft.com/office/excel/2006/main">
          <x14:cfRule type="expression" priority="618" id="{1F825031-D6EE-4420-87B0-02D58F8C036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W64:AD64</xm:sqref>
        </x14:conditionalFormatting>
        <x14:conditionalFormatting xmlns:xm="http://schemas.microsoft.com/office/excel/2006/main">
          <x14:cfRule type="expression" priority="611" id="{FAB7C44F-78AC-4D2E-83E1-D1E426D67D6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W83:AD83</xm:sqref>
        </x14:conditionalFormatting>
        <x14:conditionalFormatting xmlns:xm="http://schemas.microsoft.com/office/excel/2006/main">
          <x14:cfRule type="expression" priority="604" id="{174CA0C5-58AB-4E80-85A7-8F8825D8A84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</xm:sqref>
        </x14:conditionalFormatting>
        <x14:conditionalFormatting xmlns:xm="http://schemas.microsoft.com/office/excel/2006/main">
          <x14:cfRule type="expression" priority="596" id="{F0A1429A-9C89-481A-AC66-84DFCF829BD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314" id="{07D9322E-B86C-4D63-A315-CBB5F173711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</xm:sqref>
        </x14:conditionalFormatting>
        <x14:conditionalFormatting xmlns:xm="http://schemas.microsoft.com/office/excel/2006/main">
          <x14:cfRule type="expression" priority="306" id="{ACF5E699-CF76-452B-92D8-1BE6B63FB24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256" id="{21C5AEF0-6D46-4766-A3E1-2FA21FD0723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248" id="{AB8BF9B9-FB8F-47F5-9063-176297825CE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Y55:Z55</xm:sqref>
        </x14:conditionalFormatting>
        <x14:conditionalFormatting xmlns:xm="http://schemas.microsoft.com/office/excel/2006/main">
          <x14:cfRule type="expression" priority="198" id="{C9C75669-B68B-47BB-87FD-8013BBB309E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</xm:sqref>
        </x14:conditionalFormatting>
        <x14:conditionalFormatting xmlns:xm="http://schemas.microsoft.com/office/excel/2006/main">
          <x14:cfRule type="expression" priority="140" id="{DA2053EA-4CE4-4389-8AF3-17339551F1B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E93:H95</xm:sqref>
        </x14:conditionalFormatting>
        <x14:conditionalFormatting xmlns:xm="http://schemas.microsoft.com/office/excel/2006/main">
          <x14:cfRule type="expression" priority="72" id="{97AE63B2-B0D4-4738-A65F-1FC7E58CC90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Y74:Z74</xm:sqref>
        </x14:conditionalFormatting>
        <x14:conditionalFormatting xmlns:xm="http://schemas.microsoft.com/office/excel/2006/main">
          <x14:cfRule type="expression" priority="28" id="{239ED7CD-D4EF-4AB5-9211-280E0879BBC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Y93:Z93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C0B914CC-1127-45DA-BF37-A6DBE8E475AA}">
          <x14:formula1>
            <xm:f>Personal!$A$2:$A$50</xm:f>
          </x14:formula1>
          <xm:sqref>B42:B57 B23:B38 B61:B76 B4:B19 B99:B114 B118:B133 B80:B95</xm:sqref>
        </x14:dataValidation>
        <x14:dataValidation type="list" allowBlank="1" showInputMessage="1" showErrorMessage="1" prompt="Elige una de las opciones disponibles" xr:uid="{BD6A4E14-B7F2-4916-B85B-C7E2841C2DCB}">
          <x14:formula1>
            <xm:f>Personal!$F$1:$F$15</xm:f>
          </x14:formula1>
          <xm:sqref>E47:AA47 E99:AG114 E118:AG133 E61:AG67 E31:AG38 E68:S68 E23:AG29 E4:AG19 E30:S30 AE30:AG30 E42:AG46 K57:AG57 AE47:AG47 I75:AB75 E48:AG54 E55:Z55 AC55:AG55 E56:AG56 E57:H57 E69:H76 AC68:AG76 I69:AB73 K76:AB76 I74:Z74 E80:H95 AC80:AG95 I80:AB92 K95:AB95 I93:Z93 I94:AB94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>
    <tabColor theme="0"/>
    <outlinePr summaryBelow="0" summaryRight="0"/>
    <pageSetUpPr fitToPage="1"/>
  </sheetPr>
  <dimension ref="A1:AK1000"/>
  <sheetViews>
    <sheetView topLeftCell="A116" workbookViewId="0">
      <selection activeCell="AD7" sqref="AD7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41796875" customWidth="1"/>
    <col min="4" max="4" width="15.910156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  <col min="36" max="37" width="14.6953125" customWidth="1"/>
  </cols>
  <sheetData>
    <row r="1" spans="1:37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</row>
    <row r="2" spans="1:37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  <c r="AJ2" s="5"/>
      <c r="AK2" s="5"/>
    </row>
    <row r="3" spans="1:37" ht="15.75" customHeight="1" x14ac:dyDescent="0.15">
      <c r="A3" s="10"/>
      <c r="B3" s="11" t="s">
        <v>53</v>
      </c>
      <c r="C3" s="12">
        <f>'S12'!C117+1</f>
        <v>45376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  <c r="AK3" s="16"/>
    </row>
    <row r="4" spans="1:37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>
        <v>1</v>
      </c>
      <c r="T4" s="8">
        <v>1</v>
      </c>
      <c r="U4" s="8">
        <v>1</v>
      </c>
      <c r="V4" s="8">
        <v>1</v>
      </c>
      <c r="W4" s="8">
        <v>1</v>
      </c>
      <c r="X4" s="8">
        <v>1</v>
      </c>
      <c r="Y4" s="8">
        <v>1</v>
      </c>
      <c r="Z4" s="8">
        <v>1</v>
      </c>
      <c r="AA4" s="8">
        <v>1</v>
      </c>
      <c r="AB4" s="8">
        <v>1</v>
      </c>
      <c r="AC4" s="8">
        <v>1</v>
      </c>
      <c r="AD4" s="8">
        <v>1</v>
      </c>
      <c r="AE4" s="8"/>
      <c r="AF4" s="8"/>
      <c r="AG4" s="8"/>
      <c r="AH4" s="1">
        <f t="shared" ref="AH4:AH19" si="0">SUM(E4:AG4)/2</f>
        <v>6</v>
      </c>
      <c r="AI4" s="1"/>
      <c r="AJ4" s="1">
        <f t="shared" ref="AJ4:AJ20" si="1">AH4+AH23+AH42+AH61+AH80+AH99+AH118</f>
        <v>18</v>
      </c>
      <c r="AK4" s="1"/>
    </row>
    <row r="5" spans="1:37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8"/>
      <c r="I5" s="8"/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/>
      <c r="T5" s="8"/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>
        <v>1</v>
      </c>
      <c r="AC5" s="8"/>
      <c r="AD5" s="8"/>
      <c r="AE5" s="8"/>
      <c r="AF5" s="8"/>
      <c r="AG5" s="8"/>
      <c r="AH5" s="1">
        <f t="shared" si="0"/>
        <v>8.5</v>
      </c>
      <c r="AI5" s="1"/>
      <c r="AJ5" s="1">
        <f t="shared" si="1"/>
        <v>25</v>
      </c>
      <c r="AK5" s="1"/>
    </row>
    <row r="6" spans="1:37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/>
      <c r="I6" s="8">
        <v>1</v>
      </c>
      <c r="J6" s="8">
        <v>1</v>
      </c>
      <c r="K6" s="8">
        <v>1</v>
      </c>
      <c r="L6" s="8">
        <v>1</v>
      </c>
      <c r="M6" s="8">
        <v>1</v>
      </c>
      <c r="N6" s="8">
        <v>1</v>
      </c>
      <c r="O6" s="8">
        <v>1</v>
      </c>
      <c r="P6" s="8">
        <v>1</v>
      </c>
      <c r="Q6" s="8">
        <v>1</v>
      </c>
      <c r="R6" s="8"/>
      <c r="S6" s="8"/>
      <c r="T6" s="8">
        <v>1</v>
      </c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/>
      <c r="AB6" s="8"/>
      <c r="AC6" s="8"/>
      <c r="AD6" s="8"/>
      <c r="AE6" s="8"/>
      <c r="AF6" s="8"/>
      <c r="AG6" s="8"/>
      <c r="AH6" s="1">
        <f t="shared" si="0"/>
        <v>8</v>
      </c>
      <c r="AI6" s="1"/>
      <c r="AJ6" s="1">
        <f t="shared" si="1"/>
        <v>24</v>
      </c>
      <c r="AK6" s="1"/>
    </row>
    <row r="7" spans="1:37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 t="s">
        <v>11</v>
      </c>
      <c r="J7" s="8" t="s">
        <v>11</v>
      </c>
      <c r="K7" s="8" t="s">
        <v>11</v>
      </c>
      <c r="L7" s="8" t="s">
        <v>11</v>
      </c>
      <c r="M7" s="8" t="s">
        <v>11</v>
      </c>
      <c r="N7" s="8" t="s">
        <v>11</v>
      </c>
      <c r="O7" s="8" t="s">
        <v>11</v>
      </c>
      <c r="P7" s="8" t="s">
        <v>11</v>
      </c>
      <c r="Q7" s="8" t="s">
        <v>11</v>
      </c>
      <c r="R7" s="8" t="s">
        <v>11</v>
      </c>
      <c r="S7" s="8" t="s">
        <v>11</v>
      </c>
      <c r="T7" s="8" t="s">
        <v>11</v>
      </c>
      <c r="U7" s="8" t="s">
        <v>11</v>
      </c>
      <c r="V7" s="8" t="s">
        <v>11</v>
      </c>
      <c r="W7" s="8" t="s">
        <v>11</v>
      </c>
      <c r="X7" s="8" t="s">
        <v>11</v>
      </c>
      <c r="Y7" s="8" t="s">
        <v>11</v>
      </c>
      <c r="Z7" s="8" t="s">
        <v>11</v>
      </c>
      <c r="AA7" s="8" t="s">
        <v>11</v>
      </c>
      <c r="AB7" s="8" t="s">
        <v>11</v>
      </c>
      <c r="AC7" s="8" t="s">
        <v>11</v>
      </c>
      <c r="AD7" s="8" t="s">
        <v>11</v>
      </c>
      <c r="AE7" s="8"/>
      <c r="AF7" s="8"/>
      <c r="AG7" s="8"/>
      <c r="AH7" s="1">
        <f t="shared" si="0"/>
        <v>0</v>
      </c>
      <c r="AI7" s="1"/>
      <c r="AJ7" s="1">
        <f t="shared" si="1"/>
        <v>0</v>
      </c>
      <c r="AK7" s="1"/>
    </row>
    <row r="8" spans="1:37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 t="shared" si="1"/>
        <v>18</v>
      </c>
      <c r="AK8" s="1"/>
    </row>
    <row r="9" spans="1:37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6</v>
      </c>
      <c r="AI9" s="1"/>
      <c r="AJ9" s="1">
        <f t="shared" si="1"/>
        <v>18</v>
      </c>
      <c r="AK9" s="1"/>
    </row>
    <row r="10" spans="1:37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 t="s">
        <v>7</v>
      </c>
      <c r="J10" s="8" t="s">
        <v>7</v>
      </c>
      <c r="K10" s="8" t="s">
        <v>7</v>
      </c>
      <c r="L10" s="8" t="s">
        <v>7</v>
      </c>
      <c r="M10" s="8" t="s">
        <v>7</v>
      </c>
      <c r="N10" s="8" t="s">
        <v>7</v>
      </c>
      <c r="O10" s="8" t="s">
        <v>7</v>
      </c>
      <c r="P10" s="8" t="s">
        <v>7</v>
      </c>
      <c r="Q10" s="8" t="s">
        <v>7</v>
      </c>
      <c r="R10" s="8" t="s">
        <v>7</v>
      </c>
      <c r="S10" s="8" t="s">
        <v>7</v>
      </c>
      <c r="T10" s="8" t="s">
        <v>7</v>
      </c>
      <c r="U10" s="8" t="s">
        <v>7</v>
      </c>
      <c r="V10" s="8" t="s">
        <v>7</v>
      </c>
      <c r="W10" s="8" t="s">
        <v>7</v>
      </c>
      <c r="X10" s="8" t="s">
        <v>7</v>
      </c>
      <c r="Y10" s="8" t="s">
        <v>7</v>
      </c>
      <c r="Z10" s="8" t="s">
        <v>7</v>
      </c>
      <c r="AA10" s="8" t="s">
        <v>7</v>
      </c>
      <c r="AB10" s="8" t="s">
        <v>7</v>
      </c>
      <c r="AC10" s="8" t="s">
        <v>7</v>
      </c>
      <c r="AD10" s="8" t="s">
        <v>7</v>
      </c>
      <c r="AE10" s="8"/>
      <c r="AF10" s="8"/>
      <c r="AG10" s="8"/>
      <c r="AH10" s="1">
        <f t="shared" si="0"/>
        <v>0</v>
      </c>
      <c r="AI10" s="1"/>
      <c r="AJ10" s="1">
        <f t="shared" si="1"/>
        <v>24</v>
      </c>
      <c r="AK10" s="1"/>
    </row>
    <row r="11" spans="1:37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>
        <v>1</v>
      </c>
      <c r="T11" s="8">
        <v>1</v>
      </c>
      <c r="U11" s="8">
        <v>1</v>
      </c>
      <c r="V11" s="8">
        <v>1</v>
      </c>
      <c r="W11" s="8">
        <v>1</v>
      </c>
      <c r="X11" s="8">
        <v>1</v>
      </c>
      <c r="Y11" s="8">
        <v>1</v>
      </c>
      <c r="Z11" s="8">
        <v>1</v>
      </c>
      <c r="AA11" s="8">
        <v>1</v>
      </c>
      <c r="AB11" s="8">
        <v>1</v>
      </c>
      <c r="AC11" s="8">
        <v>1</v>
      </c>
      <c r="AD11" s="8">
        <v>1</v>
      </c>
      <c r="AE11" s="8"/>
      <c r="AF11" s="8"/>
      <c r="AG11" s="8"/>
      <c r="AH11" s="1">
        <f t="shared" si="0"/>
        <v>6</v>
      </c>
      <c r="AI11" s="1"/>
      <c r="AJ11" s="1">
        <f t="shared" si="1"/>
        <v>18</v>
      </c>
      <c r="AK11" s="1"/>
    </row>
    <row r="12" spans="1:37" ht="15.75" customHeight="1" x14ac:dyDescent="0.15">
      <c r="A12" s="10"/>
      <c r="B12" s="18" t="s">
        <v>115</v>
      </c>
      <c r="C12" s="19" t="s">
        <v>116</v>
      </c>
      <c r="D12" s="19" t="s">
        <v>53</v>
      </c>
      <c r="E12" s="8"/>
      <c r="F12" s="8"/>
      <c r="G12" s="8"/>
      <c r="H12" s="8">
        <v>1</v>
      </c>
      <c r="I12" s="8">
        <v>1</v>
      </c>
      <c r="J12" s="8">
        <v>1</v>
      </c>
      <c r="K12" s="8">
        <v>1</v>
      </c>
      <c r="L12" s="8">
        <v>1</v>
      </c>
      <c r="M12" s="8">
        <v>1</v>
      </c>
      <c r="N12" s="8">
        <v>1</v>
      </c>
      <c r="O12" s="8">
        <v>1</v>
      </c>
      <c r="P12" s="8">
        <v>1</v>
      </c>
      <c r="Q12" s="8">
        <v>1</v>
      </c>
      <c r="R12" s="8">
        <v>1</v>
      </c>
      <c r="S12" s="8">
        <v>1</v>
      </c>
      <c r="T12" s="8">
        <v>1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6.5</v>
      </c>
      <c r="AI12" s="1"/>
      <c r="AJ12" s="1">
        <f t="shared" si="1"/>
        <v>26</v>
      </c>
      <c r="AK12" s="1"/>
    </row>
    <row r="13" spans="1:37" ht="15.75" customHeight="1" x14ac:dyDescent="0.15">
      <c r="A13" s="10"/>
      <c r="B13" s="18"/>
      <c r="C13" s="19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  <c r="AK13" s="1"/>
    </row>
    <row r="14" spans="1:37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  <c r="AK14" s="1"/>
    </row>
    <row r="15" spans="1:37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  <c r="AK15" s="1"/>
    </row>
    <row r="16" spans="1:37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  <c r="AK16" s="1"/>
    </row>
    <row r="17" spans="1:37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/>
      <c r="R17" s="8"/>
      <c r="S17" s="8" t="s">
        <v>9</v>
      </c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  <c r="AK17" s="1"/>
    </row>
    <row r="18" spans="1:37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  <c r="AK18" s="1"/>
    </row>
    <row r="19" spans="1:37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  <c r="AK19" s="1"/>
    </row>
    <row r="20" spans="1:37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3</v>
      </c>
      <c r="J20" s="23">
        <f t="shared" si="3"/>
        <v>4</v>
      </c>
      <c r="K20" s="23">
        <f t="shared" si="3"/>
        <v>4</v>
      </c>
      <c r="L20" s="23">
        <f t="shared" si="3"/>
        <v>4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4</v>
      </c>
      <c r="R20" s="23">
        <f t="shared" si="3"/>
        <v>3</v>
      </c>
      <c r="S20" s="23">
        <f t="shared" si="3"/>
        <v>4</v>
      </c>
      <c r="T20" s="23">
        <f t="shared" si="3"/>
        <v>5</v>
      </c>
      <c r="U20" s="23">
        <f t="shared" si="3"/>
        <v>5</v>
      </c>
      <c r="V20" s="23">
        <f t="shared" si="3"/>
        <v>5</v>
      </c>
      <c r="W20" s="23">
        <f t="shared" si="3"/>
        <v>5</v>
      </c>
      <c r="X20" s="23">
        <f t="shared" si="3"/>
        <v>5</v>
      </c>
      <c r="Y20" s="23">
        <f t="shared" si="3"/>
        <v>5</v>
      </c>
      <c r="Z20" s="23">
        <f t="shared" si="3"/>
        <v>5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47</v>
      </c>
      <c r="AI20" s="1">
        <f>SUM(AI13:AI19)</f>
        <v>24</v>
      </c>
      <c r="AJ20" s="1">
        <f t="shared" si="1"/>
        <v>171</v>
      </c>
      <c r="AK20" s="1"/>
    </row>
    <row r="21" spans="1:37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  <c r="AJ21" s="1"/>
      <c r="AK21" s="1"/>
    </row>
    <row r="22" spans="1:37" ht="15.75" customHeight="1" x14ac:dyDescent="0.15">
      <c r="A22" s="10"/>
      <c r="B22" s="11" t="s">
        <v>53</v>
      </c>
      <c r="C22" s="12">
        <f>C3+1</f>
        <v>45377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  <c r="AJ22" s="1"/>
      <c r="AK22" s="1"/>
    </row>
    <row r="23" spans="1:37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 t="s">
        <v>7</v>
      </c>
      <c r="J23" s="8" t="s">
        <v>7</v>
      </c>
      <c r="K23" s="8" t="s">
        <v>7</v>
      </c>
      <c r="L23" s="8" t="s">
        <v>7</v>
      </c>
      <c r="M23" s="8" t="s">
        <v>7</v>
      </c>
      <c r="N23" s="8" t="s">
        <v>7</v>
      </c>
      <c r="O23" s="8" t="s">
        <v>7</v>
      </c>
      <c r="P23" s="8" t="s">
        <v>7</v>
      </c>
      <c r="Q23" s="8" t="s">
        <v>7</v>
      </c>
      <c r="R23" s="8" t="s">
        <v>7</v>
      </c>
      <c r="S23" s="8" t="s">
        <v>7</v>
      </c>
      <c r="T23" s="8" t="s">
        <v>7</v>
      </c>
      <c r="U23" s="8" t="s">
        <v>7</v>
      </c>
      <c r="V23" s="8" t="s">
        <v>7</v>
      </c>
      <c r="W23" s="8" t="s">
        <v>7</v>
      </c>
      <c r="X23" s="8" t="s">
        <v>7</v>
      </c>
      <c r="Y23" s="8" t="s">
        <v>7</v>
      </c>
      <c r="Z23" s="8" t="s">
        <v>7</v>
      </c>
      <c r="AA23" s="8" t="s">
        <v>7</v>
      </c>
      <c r="AB23" s="8" t="s">
        <v>7</v>
      </c>
      <c r="AC23" s="8" t="s">
        <v>7</v>
      </c>
      <c r="AD23" s="8" t="s">
        <v>7</v>
      </c>
      <c r="AE23" s="8"/>
      <c r="AF23" s="8"/>
      <c r="AG23" s="8"/>
      <c r="AH23" s="1">
        <f t="shared" ref="AH23:AH38" si="4">SUM(E23:AG23)/2</f>
        <v>0</v>
      </c>
      <c r="AI23" s="1"/>
      <c r="AJ23" s="1"/>
      <c r="AK23" s="1"/>
    </row>
    <row r="24" spans="1:37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/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>
        <v>1</v>
      </c>
      <c r="R24" s="8">
        <v>1</v>
      </c>
      <c r="S24" s="8"/>
      <c r="T24" s="8"/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>
        <v>1</v>
      </c>
      <c r="AB24" s="8">
        <v>1</v>
      </c>
      <c r="AC24" s="8"/>
      <c r="AD24" s="8"/>
      <c r="AE24" s="8"/>
      <c r="AF24" s="8"/>
      <c r="AG24" s="8"/>
      <c r="AH24" s="1">
        <f t="shared" si="4"/>
        <v>8.5</v>
      </c>
      <c r="AI24" s="1"/>
      <c r="AJ24" s="1"/>
      <c r="AK24" s="1"/>
    </row>
    <row r="25" spans="1:37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/>
      <c r="J25" s="8"/>
      <c r="K25" s="8"/>
      <c r="L25" s="8"/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>
        <v>1</v>
      </c>
      <c r="S25" s="8"/>
      <c r="T25" s="8"/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>
        <v>1</v>
      </c>
      <c r="AD25" s="8">
        <v>1</v>
      </c>
      <c r="AE25" s="8"/>
      <c r="AF25" s="8"/>
      <c r="AG25" s="8"/>
      <c r="AH25" s="1">
        <f t="shared" si="4"/>
        <v>8</v>
      </c>
      <c r="AI25" s="1"/>
      <c r="AJ25" s="1"/>
      <c r="AK25" s="1"/>
    </row>
    <row r="26" spans="1:37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 t="s">
        <v>11</v>
      </c>
      <c r="J26" s="8" t="s">
        <v>11</v>
      </c>
      <c r="K26" s="8" t="s">
        <v>11</v>
      </c>
      <c r="L26" s="8" t="s">
        <v>11</v>
      </c>
      <c r="M26" s="8" t="s">
        <v>11</v>
      </c>
      <c r="N26" s="8" t="s">
        <v>11</v>
      </c>
      <c r="O26" s="8" t="s">
        <v>11</v>
      </c>
      <c r="P26" s="8" t="s">
        <v>11</v>
      </c>
      <c r="Q26" s="8" t="s">
        <v>11</v>
      </c>
      <c r="R26" s="8" t="s">
        <v>11</v>
      </c>
      <c r="S26" s="8" t="s">
        <v>11</v>
      </c>
      <c r="T26" s="8" t="s">
        <v>11</v>
      </c>
      <c r="U26" s="8" t="s">
        <v>11</v>
      </c>
      <c r="V26" s="8" t="s">
        <v>11</v>
      </c>
      <c r="W26" s="8" t="s">
        <v>11</v>
      </c>
      <c r="X26" s="8" t="s">
        <v>11</v>
      </c>
      <c r="Y26" s="8" t="s">
        <v>11</v>
      </c>
      <c r="Z26" s="8" t="s">
        <v>11</v>
      </c>
      <c r="AA26" s="8" t="s">
        <v>11</v>
      </c>
      <c r="AB26" s="8" t="s">
        <v>11</v>
      </c>
      <c r="AC26" s="8" t="s">
        <v>11</v>
      </c>
      <c r="AD26" s="8" t="s">
        <v>11</v>
      </c>
      <c r="AE26" s="8"/>
      <c r="AF26" s="8"/>
      <c r="AG26" s="8"/>
      <c r="AH26" s="1">
        <f t="shared" si="4"/>
        <v>0</v>
      </c>
      <c r="AI26" s="1"/>
      <c r="AJ26" s="1"/>
      <c r="AK26" s="1"/>
    </row>
    <row r="27" spans="1:37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 t="s">
        <v>7</v>
      </c>
      <c r="J27" s="8" t="s">
        <v>7</v>
      </c>
      <c r="K27" s="8" t="s">
        <v>7</v>
      </c>
      <c r="L27" s="8" t="s">
        <v>7</v>
      </c>
      <c r="M27" s="8" t="s">
        <v>7</v>
      </c>
      <c r="N27" s="8" t="s">
        <v>7</v>
      </c>
      <c r="O27" s="8" t="s">
        <v>7</v>
      </c>
      <c r="P27" s="8" t="s">
        <v>7</v>
      </c>
      <c r="Q27" s="8" t="s">
        <v>7</v>
      </c>
      <c r="R27" s="8" t="s">
        <v>7</v>
      </c>
      <c r="S27" s="8" t="s">
        <v>7</v>
      </c>
      <c r="T27" s="8" t="s">
        <v>7</v>
      </c>
      <c r="U27" s="8" t="s">
        <v>7</v>
      </c>
      <c r="V27" s="8" t="s">
        <v>7</v>
      </c>
      <c r="W27" s="8" t="s">
        <v>7</v>
      </c>
      <c r="X27" s="8" t="s">
        <v>7</v>
      </c>
      <c r="Y27" s="8" t="s">
        <v>7</v>
      </c>
      <c r="Z27" s="8" t="s">
        <v>7</v>
      </c>
      <c r="AA27" s="8" t="s">
        <v>7</v>
      </c>
      <c r="AB27" s="8" t="s">
        <v>7</v>
      </c>
      <c r="AC27" s="8" t="s">
        <v>7</v>
      </c>
      <c r="AD27" s="8" t="s">
        <v>7</v>
      </c>
      <c r="AE27" s="8"/>
      <c r="AF27" s="8"/>
      <c r="AG27" s="8"/>
      <c r="AH27" s="1">
        <f t="shared" si="4"/>
        <v>0</v>
      </c>
      <c r="AI27" s="1"/>
      <c r="AJ27" s="1"/>
      <c r="AK27" s="1"/>
    </row>
    <row r="28" spans="1:37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>
        <v>1</v>
      </c>
      <c r="R28" s="8">
        <v>1</v>
      </c>
      <c r="S28" s="8">
        <v>1</v>
      </c>
      <c r="T28" s="8">
        <v>1</v>
      </c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1">
        <f t="shared" si="4"/>
        <v>6</v>
      </c>
      <c r="AI28" s="1"/>
      <c r="AJ28" s="1"/>
      <c r="AK28" s="1"/>
    </row>
    <row r="29" spans="1:37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>
        <v>1</v>
      </c>
      <c r="I29" s="8">
        <v>1</v>
      </c>
      <c r="J29" s="8">
        <v>1</v>
      </c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/>
      <c r="R29" s="8"/>
      <c r="S29" s="8">
        <v>1</v>
      </c>
      <c r="T29" s="8">
        <v>1</v>
      </c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/>
      <c r="AA29" s="8"/>
      <c r="AB29" s="8"/>
      <c r="AC29" s="8"/>
      <c r="AD29" s="8"/>
      <c r="AE29" s="8"/>
      <c r="AF29" s="8"/>
      <c r="AG29" s="8"/>
      <c r="AH29" s="1">
        <f t="shared" si="4"/>
        <v>8</v>
      </c>
      <c r="AI29" s="1"/>
      <c r="AJ29" s="1"/>
      <c r="AK29" s="1"/>
    </row>
    <row r="30" spans="1:37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>
        <v>1</v>
      </c>
      <c r="T30" s="8">
        <v>1</v>
      </c>
      <c r="U30" s="8">
        <v>1</v>
      </c>
      <c r="V30" s="8">
        <v>1</v>
      </c>
      <c r="W30" s="8">
        <v>1</v>
      </c>
      <c r="X30" s="8">
        <v>1</v>
      </c>
      <c r="Y30" s="8">
        <v>1</v>
      </c>
      <c r="Z30" s="8">
        <v>1</v>
      </c>
      <c r="AA30" s="8">
        <v>1</v>
      </c>
      <c r="AB30" s="8">
        <v>1</v>
      </c>
      <c r="AC30" s="8">
        <v>1</v>
      </c>
      <c r="AD30" s="8">
        <v>1</v>
      </c>
      <c r="AE30" s="8"/>
      <c r="AF30" s="8"/>
      <c r="AG30" s="8"/>
      <c r="AH30" s="1">
        <f t="shared" si="4"/>
        <v>6</v>
      </c>
      <c r="AI30" s="1"/>
      <c r="AJ30" s="1"/>
      <c r="AK30" s="1"/>
    </row>
    <row r="31" spans="1:37" ht="15.75" customHeight="1" x14ac:dyDescent="0.15">
      <c r="A31" s="10"/>
      <c r="B31" s="18" t="str">
        <f t="shared" si="5"/>
        <v>A26</v>
      </c>
      <c r="C31" s="19" t="s">
        <v>116</v>
      </c>
      <c r="D31" s="19" t="s">
        <v>53</v>
      </c>
      <c r="E31" s="8"/>
      <c r="F31" s="8"/>
      <c r="G31" s="8"/>
      <c r="H31" s="8">
        <v>1</v>
      </c>
      <c r="I31" s="8">
        <v>1</v>
      </c>
      <c r="J31" s="8">
        <v>1</v>
      </c>
      <c r="K31" s="8">
        <v>1</v>
      </c>
      <c r="L31" s="8">
        <v>1</v>
      </c>
      <c r="M31" s="8">
        <v>1</v>
      </c>
      <c r="N31" s="8">
        <v>1</v>
      </c>
      <c r="O31" s="8">
        <v>1</v>
      </c>
      <c r="P31" s="8">
        <v>1</v>
      </c>
      <c r="Q31" s="8">
        <v>1</v>
      </c>
      <c r="R31" s="8">
        <v>1</v>
      </c>
      <c r="S31" s="8">
        <v>1</v>
      </c>
      <c r="T31" s="8">
        <v>1</v>
      </c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6.5</v>
      </c>
      <c r="AI31" s="1"/>
      <c r="AJ31" s="1"/>
      <c r="AK31" s="1"/>
    </row>
    <row r="32" spans="1:37" ht="15.75" customHeight="1" x14ac:dyDescent="0.15">
      <c r="A32" s="10"/>
      <c r="B32" s="18">
        <f t="shared" si="5"/>
        <v>0</v>
      </c>
      <c r="C32" s="19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  <c r="AJ32" s="1"/>
      <c r="AK32" s="1"/>
    </row>
    <row r="33" spans="1:37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  <c r="AJ33" s="1"/>
      <c r="AK33" s="1"/>
    </row>
    <row r="34" spans="1:37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  <c r="AJ34" s="1"/>
      <c r="AK34" s="1"/>
    </row>
    <row r="35" spans="1:37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  <c r="AJ35" s="1"/>
      <c r="AK35" s="1"/>
    </row>
    <row r="36" spans="1:37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  <c r="AJ36" s="1"/>
      <c r="AK36" s="1"/>
    </row>
    <row r="37" spans="1:37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  <c r="AJ37" s="1"/>
      <c r="AK37" s="1"/>
    </row>
    <row r="38" spans="1:37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  <c r="AJ38" s="1"/>
      <c r="AK38" s="1"/>
    </row>
    <row r="39" spans="1:37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2</v>
      </c>
      <c r="I39" s="23">
        <f t="shared" si="6"/>
        <v>3</v>
      </c>
      <c r="J39" s="23">
        <f t="shared" si="6"/>
        <v>4</v>
      </c>
      <c r="K39" s="23">
        <f t="shared" si="6"/>
        <v>4</v>
      </c>
      <c r="L39" s="23">
        <f t="shared" si="6"/>
        <v>4</v>
      </c>
      <c r="M39" s="23">
        <f t="shared" si="6"/>
        <v>5</v>
      </c>
      <c r="N39" s="23">
        <f t="shared" si="6"/>
        <v>5</v>
      </c>
      <c r="O39" s="23">
        <f t="shared" si="6"/>
        <v>5</v>
      </c>
      <c r="P39" s="23">
        <f t="shared" si="6"/>
        <v>5</v>
      </c>
      <c r="Q39" s="23">
        <f t="shared" si="6"/>
        <v>4</v>
      </c>
      <c r="R39" s="23">
        <f t="shared" si="6"/>
        <v>4</v>
      </c>
      <c r="S39" s="23">
        <f t="shared" si="6"/>
        <v>4</v>
      </c>
      <c r="T39" s="23">
        <f t="shared" si="6"/>
        <v>4</v>
      </c>
      <c r="U39" s="23">
        <f t="shared" si="6"/>
        <v>4</v>
      </c>
      <c r="V39" s="23">
        <f t="shared" si="6"/>
        <v>4</v>
      </c>
      <c r="W39" s="23">
        <f t="shared" si="6"/>
        <v>4</v>
      </c>
      <c r="X39" s="23">
        <f t="shared" si="6"/>
        <v>4</v>
      </c>
      <c r="Y39" s="23">
        <f t="shared" si="6"/>
        <v>4</v>
      </c>
      <c r="Z39" s="23">
        <f t="shared" si="6"/>
        <v>3</v>
      </c>
      <c r="AA39" s="23">
        <f t="shared" si="6"/>
        <v>3</v>
      </c>
      <c r="AB39" s="23">
        <f t="shared" si="6"/>
        <v>3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43</v>
      </c>
      <c r="AI39" s="1"/>
      <c r="AJ39" s="1"/>
      <c r="AK39" s="1"/>
    </row>
    <row r="40" spans="1:37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  <c r="AJ40" s="1"/>
      <c r="AK40" s="1"/>
    </row>
    <row r="41" spans="1:37" ht="15.75" customHeight="1" x14ac:dyDescent="0.15">
      <c r="A41" s="10"/>
      <c r="B41" s="25" t="s">
        <v>53</v>
      </c>
      <c r="C41" s="12">
        <f>C22+1</f>
        <v>45378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  <c r="AJ41" s="1"/>
      <c r="AK41" s="1"/>
    </row>
    <row r="42" spans="1:37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>
        <v>1</v>
      </c>
      <c r="J42" s="8">
        <v>1</v>
      </c>
      <c r="K42" s="8">
        <v>1</v>
      </c>
      <c r="L42" s="8">
        <v>1</v>
      </c>
      <c r="M42" s="8">
        <v>1</v>
      </c>
      <c r="N42" s="8">
        <v>1</v>
      </c>
      <c r="O42" s="8">
        <v>1</v>
      </c>
      <c r="P42" s="8">
        <v>1</v>
      </c>
      <c r="Q42" s="8">
        <v>1</v>
      </c>
      <c r="R42" s="8">
        <v>1</v>
      </c>
      <c r="S42" s="8">
        <v>1</v>
      </c>
      <c r="T42" s="8">
        <v>1</v>
      </c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6</v>
      </c>
      <c r="AI42" s="1"/>
      <c r="AJ42" s="1"/>
      <c r="AK42" s="1"/>
    </row>
    <row r="43" spans="1:37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/>
      <c r="J43" s="8"/>
      <c r="K43" s="8">
        <v>1</v>
      </c>
      <c r="L43" s="8">
        <v>1</v>
      </c>
      <c r="M43" s="8">
        <v>1</v>
      </c>
      <c r="N43" s="8">
        <v>1</v>
      </c>
      <c r="O43" s="8">
        <v>1</v>
      </c>
      <c r="P43" s="8">
        <v>1</v>
      </c>
      <c r="Q43" s="8">
        <v>1</v>
      </c>
      <c r="R43" s="8">
        <v>1</v>
      </c>
      <c r="S43" s="8"/>
      <c r="T43" s="8"/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>
        <v>1</v>
      </c>
      <c r="AB43" s="8">
        <v>1</v>
      </c>
      <c r="AC43" s="8"/>
      <c r="AD43" s="8"/>
      <c r="AE43" s="8"/>
      <c r="AF43" s="8"/>
      <c r="AG43" s="8"/>
      <c r="AH43" s="1">
        <f t="shared" si="7"/>
        <v>8</v>
      </c>
      <c r="AI43" s="1"/>
      <c r="AJ43" s="1"/>
      <c r="AK43" s="1"/>
    </row>
    <row r="44" spans="1:37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 t="s">
        <v>7</v>
      </c>
      <c r="J44" s="8" t="s">
        <v>7</v>
      </c>
      <c r="K44" s="8" t="s">
        <v>7</v>
      </c>
      <c r="L44" s="8" t="s">
        <v>7</v>
      </c>
      <c r="M44" s="8" t="s">
        <v>7</v>
      </c>
      <c r="N44" s="8" t="s">
        <v>7</v>
      </c>
      <c r="O44" s="8" t="s">
        <v>7</v>
      </c>
      <c r="P44" s="8" t="s">
        <v>7</v>
      </c>
      <c r="Q44" s="8" t="s">
        <v>7</v>
      </c>
      <c r="R44" s="8" t="s">
        <v>7</v>
      </c>
      <c r="S44" s="8" t="s">
        <v>7</v>
      </c>
      <c r="T44" s="8" t="s">
        <v>7</v>
      </c>
      <c r="U44" s="8" t="s">
        <v>7</v>
      </c>
      <c r="V44" s="8" t="s">
        <v>7</v>
      </c>
      <c r="W44" s="8" t="s">
        <v>7</v>
      </c>
      <c r="X44" s="8" t="s">
        <v>7</v>
      </c>
      <c r="Y44" s="8" t="s">
        <v>7</v>
      </c>
      <c r="Z44" s="8" t="s">
        <v>7</v>
      </c>
      <c r="AA44" s="8" t="s">
        <v>7</v>
      </c>
      <c r="AB44" s="8" t="s">
        <v>7</v>
      </c>
      <c r="AC44" s="8" t="s">
        <v>7</v>
      </c>
      <c r="AD44" s="8" t="s">
        <v>7</v>
      </c>
      <c r="AE44" s="8"/>
      <c r="AF44" s="8"/>
      <c r="AG44" s="8"/>
      <c r="AH44" s="1">
        <f t="shared" si="7"/>
        <v>0</v>
      </c>
      <c r="AI44" s="1"/>
      <c r="AJ44" s="1"/>
      <c r="AK44" s="1"/>
    </row>
    <row r="45" spans="1:37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 t="s">
        <v>11</v>
      </c>
      <c r="J45" s="8" t="s">
        <v>11</v>
      </c>
      <c r="K45" s="8" t="s">
        <v>11</v>
      </c>
      <c r="L45" s="8" t="s">
        <v>11</v>
      </c>
      <c r="M45" s="8" t="s">
        <v>11</v>
      </c>
      <c r="N45" s="8" t="s">
        <v>11</v>
      </c>
      <c r="O45" s="8" t="s">
        <v>11</v>
      </c>
      <c r="P45" s="8" t="s">
        <v>11</v>
      </c>
      <c r="Q45" s="8" t="s">
        <v>11</v>
      </c>
      <c r="R45" s="8" t="s">
        <v>11</v>
      </c>
      <c r="S45" s="8" t="s">
        <v>11</v>
      </c>
      <c r="T45" s="8" t="s">
        <v>11</v>
      </c>
      <c r="U45" s="8" t="s">
        <v>11</v>
      </c>
      <c r="V45" s="8" t="s">
        <v>11</v>
      </c>
      <c r="W45" s="8" t="s">
        <v>11</v>
      </c>
      <c r="X45" s="8" t="s">
        <v>11</v>
      </c>
      <c r="Y45" s="8" t="s">
        <v>11</v>
      </c>
      <c r="Z45" s="8" t="s">
        <v>11</v>
      </c>
      <c r="AA45" s="8" t="s">
        <v>11</v>
      </c>
      <c r="AB45" s="8" t="s">
        <v>11</v>
      </c>
      <c r="AC45" s="8" t="s">
        <v>11</v>
      </c>
      <c r="AD45" s="8" t="s">
        <v>11</v>
      </c>
      <c r="AE45" s="8"/>
      <c r="AF45" s="8"/>
      <c r="AG45" s="8"/>
      <c r="AH45" s="1">
        <f t="shared" si="7"/>
        <v>0</v>
      </c>
      <c r="AI45" s="1"/>
      <c r="AJ45" s="1"/>
      <c r="AK45" s="1"/>
    </row>
    <row r="46" spans="1:37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>
        <v>1</v>
      </c>
      <c r="T46" s="8">
        <v>1</v>
      </c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>
        <v>1</v>
      </c>
      <c r="AA46" s="8">
        <v>1</v>
      </c>
      <c r="AB46" s="8">
        <v>1</v>
      </c>
      <c r="AC46" s="8">
        <v>1</v>
      </c>
      <c r="AD46" s="8">
        <v>1</v>
      </c>
      <c r="AE46" s="8"/>
      <c r="AF46" s="8"/>
      <c r="AG46" s="8"/>
      <c r="AH46" s="1">
        <f t="shared" si="7"/>
        <v>6</v>
      </c>
      <c r="AI46" s="1"/>
      <c r="AJ46" s="1"/>
      <c r="AK46" s="1"/>
    </row>
    <row r="47" spans="1:37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 t="s">
        <v>7</v>
      </c>
      <c r="J47" s="8" t="s">
        <v>7</v>
      </c>
      <c r="K47" s="8" t="s">
        <v>7</v>
      </c>
      <c r="L47" s="8" t="s">
        <v>7</v>
      </c>
      <c r="M47" s="8" t="s">
        <v>7</v>
      </c>
      <c r="N47" s="8" t="s">
        <v>7</v>
      </c>
      <c r="O47" s="8" t="s">
        <v>7</v>
      </c>
      <c r="P47" s="8" t="s">
        <v>7</v>
      </c>
      <c r="Q47" s="8" t="s">
        <v>7</v>
      </c>
      <c r="R47" s="8" t="s">
        <v>7</v>
      </c>
      <c r="S47" s="8" t="s">
        <v>7</v>
      </c>
      <c r="T47" s="8" t="s">
        <v>7</v>
      </c>
      <c r="U47" s="8" t="s">
        <v>7</v>
      </c>
      <c r="V47" s="8" t="s">
        <v>7</v>
      </c>
      <c r="W47" s="8" t="s">
        <v>7</v>
      </c>
      <c r="X47" s="8" t="s">
        <v>7</v>
      </c>
      <c r="Y47" s="8" t="s">
        <v>7</v>
      </c>
      <c r="Z47" s="8" t="s">
        <v>7</v>
      </c>
      <c r="AA47" s="8" t="s">
        <v>7</v>
      </c>
      <c r="AB47" s="8" t="s">
        <v>7</v>
      </c>
      <c r="AC47" s="8" t="s">
        <v>7</v>
      </c>
      <c r="AD47" s="8" t="s">
        <v>7</v>
      </c>
      <c r="AE47" s="8"/>
      <c r="AF47" s="8"/>
      <c r="AG47" s="8"/>
      <c r="AH47" s="1">
        <f t="shared" si="7"/>
        <v>0</v>
      </c>
      <c r="AI47" s="1"/>
      <c r="AJ47" s="1"/>
      <c r="AK47" s="1"/>
    </row>
    <row r="48" spans="1:37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>
        <v>1</v>
      </c>
      <c r="I48" s="8">
        <v>1</v>
      </c>
      <c r="J48" s="8">
        <v>1</v>
      </c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/>
      <c r="T48" s="8"/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/>
      <c r="AA48" s="8"/>
      <c r="AB48" s="8"/>
      <c r="AC48" s="8"/>
      <c r="AD48" s="8"/>
      <c r="AE48" s="8"/>
      <c r="AF48" s="8"/>
      <c r="AG48" s="8"/>
      <c r="AH48" s="1">
        <f t="shared" si="7"/>
        <v>8</v>
      </c>
      <c r="AI48" s="1"/>
      <c r="AJ48" s="1"/>
      <c r="AK48" s="1"/>
    </row>
    <row r="49" spans="1:37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>
        <v>1</v>
      </c>
      <c r="T49" s="8">
        <v>1</v>
      </c>
      <c r="U49" s="8">
        <v>1</v>
      </c>
      <c r="V49" s="8">
        <v>1</v>
      </c>
      <c r="W49" s="8">
        <v>1</v>
      </c>
      <c r="X49" s="8">
        <v>1</v>
      </c>
      <c r="Y49" s="8">
        <v>1</v>
      </c>
      <c r="Z49" s="8">
        <v>1</v>
      </c>
      <c r="AA49" s="8">
        <v>1</v>
      </c>
      <c r="AB49" s="8">
        <v>1</v>
      </c>
      <c r="AC49" s="8">
        <v>1</v>
      </c>
      <c r="AD49" s="8">
        <v>1</v>
      </c>
      <c r="AE49" s="8"/>
      <c r="AF49" s="8"/>
      <c r="AG49" s="8"/>
      <c r="AH49" s="1">
        <f t="shared" si="7"/>
        <v>6</v>
      </c>
      <c r="AI49" s="1"/>
      <c r="AJ49" s="1"/>
      <c r="AK49" s="1"/>
    </row>
    <row r="50" spans="1:37" ht="15.75" customHeight="1" x14ac:dyDescent="0.15">
      <c r="A50" s="10"/>
      <c r="B50" s="18" t="str">
        <f t="shared" si="8"/>
        <v>A26</v>
      </c>
      <c r="C50" s="19" t="s">
        <v>116</v>
      </c>
      <c r="D50" s="19" t="s">
        <v>53</v>
      </c>
      <c r="E50" s="8"/>
      <c r="F50" s="8"/>
      <c r="G50" s="8"/>
      <c r="H50" s="8">
        <v>1</v>
      </c>
      <c r="I50" s="8">
        <v>1</v>
      </c>
      <c r="J50" s="8">
        <v>1</v>
      </c>
      <c r="K50" s="8">
        <v>1</v>
      </c>
      <c r="L50" s="8">
        <v>1</v>
      </c>
      <c r="M50" s="8">
        <v>1</v>
      </c>
      <c r="N50" s="8">
        <v>1</v>
      </c>
      <c r="O50" s="8">
        <v>1</v>
      </c>
      <c r="P50" s="8">
        <v>1</v>
      </c>
      <c r="Q50" s="8">
        <v>1</v>
      </c>
      <c r="R50" s="8">
        <v>1</v>
      </c>
      <c r="S50" s="8">
        <v>1</v>
      </c>
      <c r="T50" s="8">
        <v>1</v>
      </c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6.5</v>
      </c>
      <c r="AI50" s="1"/>
      <c r="AJ50" s="1"/>
      <c r="AK50" s="1"/>
    </row>
    <row r="51" spans="1:37" ht="15.75" customHeight="1" x14ac:dyDescent="0.15">
      <c r="A51" s="10"/>
      <c r="B51" s="18">
        <f t="shared" si="8"/>
        <v>0</v>
      </c>
      <c r="C51" s="19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  <c r="AJ51" s="1"/>
      <c r="AK51" s="1"/>
    </row>
    <row r="52" spans="1:37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  <c r="AJ52" s="1"/>
      <c r="AK52" s="1"/>
    </row>
    <row r="53" spans="1:37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  <c r="AJ53" s="1"/>
      <c r="AK53" s="1"/>
    </row>
    <row r="54" spans="1:37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  <c r="AJ54" s="1"/>
      <c r="AK54" s="1"/>
    </row>
    <row r="55" spans="1:37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  <c r="AJ55" s="1"/>
      <c r="AK55" s="1"/>
    </row>
    <row r="56" spans="1:37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  <c r="AJ56" s="1"/>
      <c r="AK56" s="1"/>
    </row>
    <row r="57" spans="1:37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  <c r="AJ57" s="1"/>
      <c r="AK57" s="1"/>
    </row>
    <row r="58" spans="1:37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2</v>
      </c>
      <c r="I58" s="23">
        <f t="shared" si="9"/>
        <v>3</v>
      </c>
      <c r="J58" s="23">
        <f t="shared" si="9"/>
        <v>3</v>
      </c>
      <c r="K58" s="23">
        <f t="shared" si="9"/>
        <v>4</v>
      </c>
      <c r="L58" s="23">
        <f t="shared" si="9"/>
        <v>4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4</v>
      </c>
      <c r="R58" s="23">
        <f t="shared" si="9"/>
        <v>4</v>
      </c>
      <c r="S58" s="23">
        <f t="shared" si="9"/>
        <v>4</v>
      </c>
      <c r="T58" s="23">
        <f t="shared" si="9"/>
        <v>4</v>
      </c>
      <c r="U58" s="23">
        <f t="shared" si="9"/>
        <v>4</v>
      </c>
      <c r="V58" s="23">
        <f t="shared" si="9"/>
        <v>4</v>
      </c>
      <c r="W58" s="23">
        <f t="shared" si="9"/>
        <v>4</v>
      </c>
      <c r="X58" s="23">
        <f t="shared" si="9"/>
        <v>4</v>
      </c>
      <c r="Y58" s="23">
        <f t="shared" si="9"/>
        <v>4</v>
      </c>
      <c r="Z58" s="23">
        <f t="shared" si="9"/>
        <v>3</v>
      </c>
      <c r="AA58" s="23">
        <f t="shared" si="9"/>
        <v>3</v>
      </c>
      <c r="AB58" s="23">
        <f t="shared" si="9"/>
        <v>3</v>
      </c>
      <c r="AC58" s="23">
        <f t="shared" si="9"/>
        <v>2</v>
      </c>
      <c r="AD58" s="23">
        <f t="shared" si="9"/>
        <v>2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40.5</v>
      </c>
      <c r="AI58" s="1"/>
      <c r="AJ58" s="1"/>
      <c r="AK58" s="1"/>
    </row>
    <row r="59" spans="1:37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  <c r="AJ59" s="1"/>
      <c r="AK59" s="1"/>
    </row>
    <row r="60" spans="1:37" ht="15.75" customHeight="1" x14ac:dyDescent="0.15">
      <c r="A60" s="10"/>
      <c r="B60" s="25" t="s">
        <v>53</v>
      </c>
      <c r="C60" s="12">
        <f>C41+1</f>
        <v>45379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  <c r="AJ60" s="1"/>
      <c r="AK60" s="1"/>
    </row>
    <row r="61" spans="1:37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  <c r="AJ61" s="1"/>
      <c r="AK61" s="1"/>
    </row>
    <row r="62" spans="1:37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115"/>
      <c r="AF62" s="8"/>
      <c r="AG62" s="8"/>
      <c r="AH62" s="1">
        <f t="shared" si="10"/>
        <v>0</v>
      </c>
      <c r="AI62" s="1"/>
      <c r="AJ62" s="1"/>
      <c r="AK62" s="1"/>
    </row>
    <row r="63" spans="1:37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115"/>
      <c r="AF63" s="8"/>
      <c r="AG63" s="8"/>
      <c r="AH63" s="1">
        <f t="shared" si="10"/>
        <v>0</v>
      </c>
      <c r="AI63" s="1"/>
      <c r="AJ63" s="1"/>
      <c r="AK63" s="1"/>
    </row>
    <row r="64" spans="1:37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115"/>
      <c r="AF64" s="8"/>
      <c r="AG64" s="8"/>
      <c r="AH64" s="1">
        <f t="shared" si="10"/>
        <v>0</v>
      </c>
      <c r="AI64" s="1"/>
      <c r="AJ64" s="1"/>
      <c r="AK64" s="1"/>
    </row>
    <row r="65" spans="1:37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114"/>
      <c r="AA65" s="114"/>
      <c r="AB65" s="114"/>
      <c r="AC65" s="114"/>
      <c r="AD65" s="114"/>
      <c r="AE65" s="115"/>
      <c r="AF65" s="8"/>
      <c r="AG65" s="8"/>
      <c r="AH65" s="1">
        <f t="shared" si="10"/>
        <v>0</v>
      </c>
      <c r="AI65" s="1"/>
      <c r="AJ65" s="1"/>
      <c r="AK65" s="1"/>
    </row>
    <row r="66" spans="1:37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114"/>
      <c r="AA66" s="114"/>
      <c r="AB66" s="114"/>
      <c r="AC66" s="114"/>
      <c r="AD66" s="114"/>
      <c r="AE66" s="115"/>
      <c r="AF66" s="8"/>
      <c r="AG66" s="8"/>
      <c r="AH66" s="1">
        <f t="shared" si="10"/>
        <v>0</v>
      </c>
      <c r="AI66" s="1"/>
      <c r="AJ66" s="1"/>
      <c r="AK66" s="1"/>
    </row>
    <row r="67" spans="1:37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114"/>
      <c r="I67" s="114"/>
      <c r="J67" s="114"/>
      <c r="K67" s="114"/>
      <c r="L67" s="114"/>
      <c r="M67" s="114"/>
      <c r="N67" s="114"/>
      <c r="O67" s="114"/>
      <c r="P67" s="114"/>
      <c r="Q67" s="114"/>
      <c r="R67" s="114"/>
      <c r="S67" s="114"/>
      <c r="T67" s="114"/>
      <c r="U67" s="114"/>
      <c r="V67" s="114"/>
      <c r="W67" s="114"/>
      <c r="X67" s="114"/>
      <c r="Y67" s="114"/>
      <c r="Z67" s="114"/>
      <c r="AA67" s="114"/>
      <c r="AB67" s="114"/>
      <c r="AC67" s="114"/>
      <c r="AD67" s="114"/>
      <c r="AE67" s="115"/>
      <c r="AF67" s="8"/>
      <c r="AG67" s="8"/>
      <c r="AH67" s="1">
        <f t="shared" si="10"/>
        <v>0</v>
      </c>
      <c r="AI67" s="1"/>
      <c r="AJ67" s="1"/>
      <c r="AK67" s="1"/>
    </row>
    <row r="68" spans="1:37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114"/>
      <c r="T68" s="114"/>
      <c r="U68" s="114"/>
      <c r="V68" s="114"/>
      <c r="W68" s="114"/>
      <c r="X68" s="114"/>
      <c r="Y68" s="114"/>
      <c r="Z68" s="114"/>
      <c r="AA68" s="114"/>
      <c r="AB68" s="114"/>
      <c r="AC68" s="114"/>
      <c r="AD68" s="114"/>
      <c r="AE68" s="115"/>
      <c r="AF68" s="8"/>
      <c r="AG68" s="8"/>
      <c r="AH68" s="1">
        <f t="shared" si="10"/>
        <v>0</v>
      </c>
      <c r="AI68" s="1"/>
      <c r="AJ68" s="1"/>
      <c r="AK68" s="1"/>
    </row>
    <row r="69" spans="1:37" ht="15.75" customHeight="1" x14ac:dyDescent="0.15">
      <c r="A69" s="10"/>
      <c r="B69" s="18" t="str">
        <f t="shared" si="11"/>
        <v>A26</v>
      </c>
      <c r="C69" s="19" t="s">
        <v>116</v>
      </c>
      <c r="D69" s="19" t="s">
        <v>53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  <c r="AJ69" s="1"/>
      <c r="AK69" s="1"/>
    </row>
    <row r="70" spans="1:37" ht="15.75" customHeight="1" x14ac:dyDescent="0.15">
      <c r="A70" s="10"/>
      <c r="B70" s="18">
        <f t="shared" si="11"/>
        <v>0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  <c r="AJ70" s="1"/>
      <c r="AK70" s="1"/>
    </row>
    <row r="71" spans="1:37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  <c r="AJ71" s="1"/>
      <c r="AK71" s="1"/>
    </row>
    <row r="72" spans="1:37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  <c r="AJ72" s="1"/>
      <c r="AK72" s="1"/>
    </row>
    <row r="73" spans="1:37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  <c r="AJ73" s="1"/>
      <c r="AK73" s="1"/>
    </row>
    <row r="74" spans="1:37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  <c r="AJ74" s="1"/>
      <c r="AK74" s="1"/>
    </row>
    <row r="75" spans="1:37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59"/>
      <c r="Y75" s="59"/>
      <c r="Z75" s="59"/>
      <c r="AA75" s="59"/>
      <c r="AB75" s="59"/>
      <c r="AC75" s="59"/>
      <c r="AD75" s="59"/>
      <c r="AE75" s="59"/>
      <c r="AF75" s="60"/>
      <c r="AG75" s="61"/>
      <c r="AH75" s="1">
        <f t="shared" si="10"/>
        <v>0</v>
      </c>
      <c r="AI75" s="1"/>
      <c r="AJ75" s="1"/>
      <c r="AK75" s="1"/>
    </row>
    <row r="76" spans="1:37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60"/>
      <c r="AG76" s="61"/>
      <c r="AH76" s="1">
        <f t="shared" si="10"/>
        <v>0</v>
      </c>
      <c r="AI76" s="1"/>
      <c r="AJ76" s="1"/>
      <c r="AK76" s="1"/>
    </row>
    <row r="77" spans="1:37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0</v>
      </c>
      <c r="I77" s="23">
        <f t="shared" si="12"/>
        <v>0</v>
      </c>
      <c r="J77" s="23">
        <f t="shared" si="12"/>
        <v>0</v>
      </c>
      <c r="K77" s="23">
        <f t="shared" si="12"/>
        <v>0</v>
      </c>
      <c r="L77" s="23">
        <f t="shared" si="12"/>
        <v>0</v>
      </c>
      <c r="M77" s="23">
        <f t="shared" si="12"/>
        <v>0</v>
      </c>
      <c r="N77" s="23">
        <f t="shared" si="12"/>
        <v>0</v>
      </c>
      <c r="O77" s="23">
        <f t="shared" si="12"/>
        <v>0</v>
      </c>
      <c r="P77" s="23">
        <f t="shared" si="12"/>
        <v>0</v>
      </c>
      <c r="Q77" s="23">
        <f t="shared" si="12"/>
        <v>0</v>
      </c>
      <c r="R77" s="23">
        <f t="shared" si="12"/>
        <v>0</v>
      </c>
      <c r="S77" s="23">
        <f t="shared" si="12"/>
        <v>0</v>
      </c>
      <c r="T77" s="23">
        <f t="shared" si="12"/>
        <v>0</v>
      </c>
      <c r="U77" s="23">
        <f t="shared" si="12"/>
        <v>0</v>
      </c>
      <c r="V77" s="23">
        <f t="shared" si="12"/>
        <v>0</v>
      </c>
      <c r="W77" s="23">
        <f t="shared" si="12"/>
        <v>0</v>
      </c>
      <c r="X77" s="23">
        <f t="shared" si="12"/>
        <v>0</v>
      </c>
      <c r="Y77" s="23">
        <f t="shared" si="12"/>
        <v>0</v>
      </c>
      <c r="Z77" s="23">
        <f t="shared" si="12"/>
        <v>0</v>
      </c>
      <c r="AA77" s="23">
        <f t="shared" si="12"/>
        <v>0</v>
      </c>
      <c r="AB77" s="23">
        <f t="shared" si="12"/>
        <v>0</v>
      </c>
      <c r="AC77" s="23">
        <f t="shared" si="12"/>
        <v>0</v>
      </c>
      <c r="AD77" s="23">
        <f t="shared" si="12"/>
        <v>0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0</v>
      </c>
      <c r="AI77" s="1"/>
      <c r="AJ77" s="1"/>
      <c r="AK77" s="1"/>
    </row>
    <row r="78" spans="1:37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  <c r="AJ78" s="1"/>
      <c r="AK78" s="1"/>
    </row>
    <row r="79" spans="1:37" ht="15.75" customHeight="1" x14ac:dyDescent="0.15">
      <c r="A79" s="10"/>
      <c r="B79" s="108" t="s">
        <v>53</v>
      </c>
      <c r="C79" s="26">
        <f>C60+1</f>
        <v>45380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  <c r="AJ79" s="1"/>
      <c r="AK79" s="1"/>
    </row>
    <row r="80" spans="1:37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  <c r="AJ80" s="1"/>
      <c r="AK80" s="1"/>
    </row>
    <row r="81" spans="1:37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114"/>
      <c r="I81" s="114"/>
      <c r="J81" s="114"/>
      <c r="K81" s="114"/>
      <c r="L81" s="114"/>
      <c r="M81" s="114"/>
      <c r="N81" s="114"/>
      <c r="O81" s="114"/>
      <c r="P81" s="114"/>
      <c r="Q81" s="114"/>
      <c r="R81" s="114"/>
      <c r="S81" s="114"/>
      <c r="T81" s="114"/>
      <c r="U81" s="114"/>
      <c r="V81" s="114"/>
      <c r="W81" s="114"/>
      <c r="X81" s="114"/>
      <c r="Y81" s="114"/>
      <c r="Z81" s="114"/>
      <c r="AA81" s="114"/>
      <c r="AB81" s="114"/>
      <c r="AC81" s="114"/>
      <c r="AD81" s="114"/>
      <c r="AE81" s="115"/>
      <c r="AF81" s="8"/>
      <c r="AG81" s="8"/>
      <c r="AH81" s="1">
        <f t="shared" si="13"/>
        <v>0</v>
      </c>
      <c r="AI81" s="1"/>
      <c r="AJ81" s="1"/>
      <c r="AK81" s="1"/>
    </row>
    <row r="82" spans="1:37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114"/>
      <c r="I82" s="114"/>
      <c r="J82" s="114"/>
      <c r="K82" s="114"/>
      <c r="L82" s="114"/>
      <c r="M82" s="114"/>
      <c r="N82" s="114"/>
      <c r="O82" s="114"/>
      <c r="P82" s="114"/>
      <c r="Q82" s="114"/>
      <c r="R82" s="114"/>
      <c r="S82" s="114"/>
      <c r="T82" s="114"/>
      <c r="U82" s="114"/>
      <c r="V82" s="114"/>
      <c r="W82" s="114"/>
      <c r="X82" s="114"/>
      <c r="Y82" s="114"/>
      <c r="Z82" s="114"/>
      <c r="AA82" s="114"/>
      <c r="AB82" s="114"/>
      <c r="AC82" s="114"/>
      <c r="AD82" s="114"/>
      <c r="AE82" s="115"/>
      <c r="AF82" s="8"/>
      <c r="AG82" s="8"/>
      <c r="AH82" s="1">
        <f t="shared" si="13"/>
        <v>0</v>
      </c>
      <c r="AI82" s="1"/>
      <c r="AJ82" s="1"/>
      <c r="AK82" s="1"/>
    </row>
    <row r="83" spans="1:37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114"/>
      <c r="AA83" s="114"/>
      <c r="AB83" s="114"/>
      <c r="AC83" s="114"/>
      <c r="AD83" s="114"/>
      <c r="AE83" s="115"/>
      <c r="AF83" s="8"/>
      <c r="AG83" s="8"/>
      <c r="AH83" s="1">
        <f t="shared" si="13"/>
        <v>0</v>
      </c>
      <c r="AI83" s="1"/>
      <c r="AJ83" s="1"/>
      <c r="AK83" s="1"/>
    </row>
    <row r="84" spans="1:37" ht="15.75" customHeight="1" x14ac:dyDescent="0.15">
      <c r="A84" s="32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/>
      <c r="H84" s="114"/>
      <c r="I84" s="114"/>
      <c r="J84" s="114"/>
      <c r="K84" s="114"/>
      <c r="L84" s="114"/>
      <c r="M84" s="114"/>
      <c r="N84" s="114"/>
      <c r="O84" s="114"/>
      <c r="P84" s="114"/>
      <c r="Q84" s="114"/>
      <c r="R84" s="114"/>
      <c r="S84" s="114"/>
      <c r="T84" s="114"/>
      <c r="U84" s="114"/>
      <c r="V84" s="114"/>
      <c r="W84" s="114"/>
      <c r="X84" s="114"/>
      <c r="Y84" s="114"/>
      <c r="Z84" s="114"/>
      <c r="AA84" s="114"/>
      <c r="AB84" s="114"/>
      <c r="AC84" s="114"/>
      <c r="AD84" s="114"/>
      <c r="AE84" s="115"/>
      <c r="AF84" s="8"/>
      <c r="AG84" s="8"/>
      <c r="AH84" s="33">
        <f t="shared" si="13"/>
        <v>0</v>
      </c>
      <c r="AI84" s="1"/>
      <c r="AJ84" s="1"/>
      <c r="AK84" s="1"/>
    </row>
    <row r="85" spans="1:37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114"/>
      <c r="I85" s="114"/>
      <c r="J85" s="114"/>
      <c r="K85" s="114"/>
      <c r="L85" s="114"/>
      <c r="M85" s="114"/>
      <c r="N85" s="114"/>
      <c r="O85" s="114"/>
      <c r="P85" s="114"/>
      <c r="Q85" s="114"/>
      <c r="R85" s="114"/>
      <c r="S85" s="114"/>
      <c r="T85" s="114"/>
      <c r="U85" s="114"/>
      <c r="V85" s="114"/>
      <c r="W85" s="114"/>
      <c r="X85" s="114"/>
      <c r="Y85" s="114"/>
      <c r="Z85" s="114"/>
      <c r="AA85" s="114"/>
      <c r="AB85" s="114"/>
      <c r="AC85" s="114"/>
      <c r="AD85" s="114"/>
      <c r="AE85" s="115"/>
      <c r="AF85" s="8"/>
      <c r="AG85" s="8"/>
      <c r="AH85" s="1">
        <f t="shared" si="13"/>
        <v>0</v>
      </c>
      <c r="AI85" s="1"/>
      <c r="AJ85" s="1"/>
      <c r="AK85" s="1"/>
    </row>
    <row r="86" spans="1:37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114"/>
      <c r="I86" s="114"/>
      <c r="J86" s="114"/>
      <c r="K86" s="114"/>
      <c r="L86" s="114"/>
      <c r="M86" s="114"/>
      <c r="N86" s="114"/>
      <c r="O86" s="114"/>
      <c r="P86" s="114"/>
      <c r="Q86" s="114"/>
      <c r="R86" s="114"/>
      <c r="S86" s="114"/>
      <c r="T86" s="114"/>
      <c r="U86" s="114"/>
      <c r="V86" s="114"/>
      <c r="W86" s="114"/>
      <c r="X86" s="114"/>
      <c r="Y86" s="114"/>
      <c r="Z86" s="114"/>
      <c r="AA86" s="114"/>
      <c r="AB86" s="114"/>
      <c r="AC86" s="114"/>
      <c r="AD86" s="114"/>
      <c r="AE86" s="115"/>
      <c r="AF86" s="8"/>
      <c r="AG86" s="8"/>
      <c r="AH86" s="1">
        <f t="shared" si="13"/>
        <v>0</v>
      </c>
      <c r="AI86" s="1"/>
      <c r="AJ86" s="1"/>
      <c r="AK86" s="1"/>
    </row>
    <row r="87" spans="1:37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114"/>
      <c r="I87" s="114"/>
      <c r="J87" s="114"/>
      <c r="K87" s="114"/>
      <c r="L87" s="114"/>
      <c r="M87" s="114"/>
      <c r="N87" s="114"/>
      <c r="O87" s="114"/>
      <c r="P87" s="114"/>
      <c r="Q87" s="114"/>
      <c r="R87" s="114"/>
      <c r="S87" s="114"/>
      <c r="T87" s="114"/>
      <c r="U87" s="114"/>
      <c r="V87" s="114"/>
      <c r="W87" s="114"/>
      <c r="X87" s="114"/>
      <c r="Y87" s="114"/>
      <c r="Z87" s="114"/>
      <c r="AA87" s="114"/>
      <c r="AB87" s="114"/>
      <c r="AC87" s="114"/>
      <c r="AD87" s="114"/>
      <c r="AE87" s="115"/>
      <c r="AF87" s="8"/>
      <c r="AG87" s="8"/>
      <c r="AH87" s="1">
        <f t="shared" si="13"/>
        <v>0</v>
      </c>
      <c r="AI87" s="1"/>
      <c r="AJ87" s="1"/>
      <c r="AK87" s="1"/>
    </row>
    <row r="88" spans="1:37" ht="17.25" customHeight="1" x14ac:dyDescent="0.15">
      <c r="A88" s="10"/>
      <c r="B88" s="18" t="str">
        <f t="shared" si="14"/>
        <v>A26</v>
      </c>
      <c r="C88" s="19" t="s">
        <v>116</v>
      </c>
      <c r="D88" s="19" t="s">
        <v>53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  <c r="AJ88" s="1"/>
      <c r="AK88" s="1"/>
    </row>
    <row r="89" spans="1:37" ht="15.75" customHeight="1" x14ac:dyDescent="0.15">
      <c r="A89" s="10"/>
      <c r="B89" s="18">
        <f t="shared" si="14"/>
        <v>0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  <c r="AJ89" s="1"/>
      <c r="AK89" s="1"/>
    </row>
    <row r="90" spans="1:37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  <c r="AJ90" s="1"/>
      <c r="AK90" s="1"/>
    </row>
    <row r="91" spans="1:37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  <c r="AJ91" s="1"/>
      <c r="AK91" s="1"/>
    </row>
    <row r="92" spans="1:37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  <c r="AJ92" s="1"/>
      <c r="AK92" s="1"/>
    </row>
    <row r="93" spans="1:37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  <c r="AJ93" s="1"/>
      <c r="AK93" s="1"/>
    </row>
    <row r="94" spans="1:37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59"/>
      <c r="Y94" s="59"/>
      <c r="Z94" s="59"/>
      <c r="AA94" s="59"/>
      <c r="AB94" s="59"/>
      <c r="AC94" s="59"/>
      <c r="AD94" s="59"/>
      <c r="AE94" s="59"/>
      <c r="AF94" s="60"/>
      <c r="AG94" s="61"/>
      <c r="AH94" s="1">
        <f t="shared" si="13"/>
        <v>0</v>
      </c>
      <c r="AI94" s="1"/>
      <c r="AJ94" s="1"/>
      <c r="AK94" s="1"/>
    </row>
    <row r="95" spans="1:37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60"/>
      <c r="AG95" s="61"/>
      <c r="AH95" s="1">
        <f t="shared" si="13"/>
        <v>0</v>
      </c>
      <c r="AI95" s="1"/>
      <c r="AJ95" s="1"/>
      <c r="AK95" s="1"/>
    </row>
    <row r="96" spans="1:37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0</v>
      </c>
      <c r="H96" s="23">
        <f t="shared" si="15"/>
        <v>0</v>
      </c>
      <c r="I96" s="23">
        <f t="shared" si="15"/>
        <v>0</v>
      </c>
      <c r="J96" s="23">
        <f t="shared" si="15"/>
        <v>0</v>
      </c>
      <c r="K96" s="23">
        <f t="shared" si="15"/>
        <v>0</v>
      </c>
      <c r="L96" s="23">
        <f t="shared" si="15"/>
        <v>0</v>
      </c>
      <c r="M96" s="23">
        <f t="shared" si="15"/>
        <v>0</v>
      </c>
      <c r="N96" s="23">
        <f t="shared" si="15"/>
        <v>0</v>
      </c>
      <c r="O96" s="23">
        <f t="shared" si="15"/>
        <v>0</v>
      </c>
      <c r="P96" s="23">
        <f t="shared" si="15"/>
        <v>0</v>
      </c>
      <c r="Q96" s="23">
        <f t="shared" si="15"/>
        <v>0</v>
      </c>
      <c r="R96" s="23">
        <f t="shared" si="15"/>
        <v>0</v>
      </c>
      <c r="S96" s="23">
        <f t="shared" si="15"/>
        <v>0</v>
      </c>
      <c r="T96" s="23">
        <f t="shared" si="15"/>
        <v>0</v>
      </c>
      <c r="U96" s="23">
        <f t="shared" si="15"/>
        <v>0</v>
      </c>
      <c r="V96" s="23">
        <f t="shared" si="15"/>
        <v>0</v>
      </c>
      <c r="W96" s="23">
        <f t="shared" si="15"/>
        <v>0</v>
      </c>
      <c r="X96" s="23">
        <f t="shared" si="15"/>
        <v>0</v>
      </c>
      <c r="Y96" s="23">
        <f t="shared" si="15"/>
        <v>0</v>
      </c>
      <c r="Z96" s="23">
        <f t="shared" si="15"/>
        <v>0</v>
      </c>
      <c r="AA96" s="23">
        <f t="shared" si="15"/>
        <v>0</v>
      </c>
      <c r="AB96" s="23">
        <f t="shared" si="15"/>
        <v>0</v>
      </c>
      <c r="AC96" s="23">
        <f t="shared" si="15"/>
        <v>0</v>
      </c>
      <c r="AD96" s="23">
        <f t="shared" si="15"/>
        <v>0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0</v>
      </c>
      <c r="AI96" s="1"/>
      <c r="AJ96" s="1"/>
      <c r="AK96" s="1"/>
    </row>
    <row r="97" spans="1:37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  <c r="AJ97" s="1"/>
      <c r="AK97" s="1"/>
    </row>
    <row r="98" spans="1:37" ht="15.75" customHeight="1" x14ac:dyDescent="0.15">
      <c r="A98" s="10"/>
      <c r="B98" s="108" t="s">
        <v>53</v>
      </c>
      <c r="C98" s="26">
        <f>C79+1</f>
        <v>45381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  <c r="AJ98" s="1"/>
      <c r="AK98" s="1"/>
    </row>
    <row r="99" spans="1:37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>
        <v>1</v>
      </c>
      <c r="J99" s="8">
        <v>1</v>
      </c>
      <c r="K99" s="8">
        <v>1</v>
      </c>
      <c r="L99" s="8">
        <v>1</v>
      </c>
      <c r="M99" s="8">
        <v>1</v>
      </c>
      <c r="N99" s="8">
        <v>1</v>
      </c>
      <c r="O99" s="8">
        <v>1</v>
      </c>
      <c r="P99" s="8">
        <v>1</v>
      </c>
      <c r="Q99" s="8">
        <v>1</v>
      </c>
      <c r="R99" s="8">
        <v>1</v>
      </c>
      <c r="S99" s="8">
        <v>1</v>
      </c>
      <c r="T99" s="8">
        <v>1</v>
      </c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6</v>
      </c>
      <c r="AI99" s="1"/>
      <c r="AJ99" s="1"/>
      <c r="AK99" s="1"/>
    </row>
    <row r="100" spans="1:37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 t="s">
        <v>7</v>
      </c>
      <c r="J100" s="8" t="s">
        <v>7</v>
      </c>
      <c r="K100" s="8" t="s">
        <v>7</v>
      </c>
      <c r="L100" s="8" t="s">
        <v>7</v>
      </c>
      <c r="M100" s="8" t="s">
        <v>7</v>
      </c>
      <c r="N100" s="8" t="s">
        <v>7</v>
      </c>
      <c r="O100" s="8" t="s">
        <v>7</v>
      </c>
      <c r="P100" s="8" t="s">
        <v>7</v>
      </c>
      <c r="Q100" s="8" t="s">
        <v>7</v>
      </c>
      <c r="R100" s="8" t="s">
        <v>7</v>
      </c>
      <c r="S100" s="8" t="s">
        <v>7</v>
      </c>
      <c r="T100" s="8" t="s">
        <v>7</v>
      </c>
      <c r="U100" s="8" t="s">
        <v>7</v>
      </c>
      <c r="V100" s="8" t="s">
        <v>7</v>
      </c>
      <c r="W100" s="8" t="s">
        <v>7</v>
      </c>
      <c r="X100" s="8" t="s">
        <v>7</v>
      </c>
      <c r="Y100" s="8" t="s">
        <v>7</v>
      </c>
      <c r="Z100" s="8" t="s">
        <v>7</v>
      </c>
      <c r="AA100" s="8" t="s">
        <v>7</v>
      </c>
      <c r="AB100" s="8" t="s">
        <v>7</v>
      </c>
      <c r="AC100" s="8" t="s">
        <v>7</v>
      </c>
      <c r="AD100" s="8" t="s">
        <v>7</v>
      </c>
      <c r="AE100" s="8"/>
      <c r="AF100" s="8"/>
      <c r="AG100" s="8"/>
      <c r="AH100" s="1">
        <f t="shared" si="16"/>
        <v>0</v>
      </c>
      <c r="AI100" s="1"/>
      <c r="AJ100" s="1"/>
      <c r="AK100" s="1"/>
    </row>
    <row r="101" spans="1:37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H101" s="8">
        <v>1</v>
      </c>
      <c r="I101" s="8">
        <v>1</v>
      </c>
      <c r="J101" s="8">
        <v>1</v>
      </c>
      <c r="K101" s="8">
        <v>1</v>
      </c>
      <c r="L101" s="8">
        <v>1</v>
      </c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/>
      <c r="T101" s="8"/>
      <c r="U101" s="8">
        <v>1</v>
      </c>
      <c r="V101" s="8">
        <v>1</v>
      </c>
      <c r="W101" s="8">
        <v>1</v>
      </c>
      <c r="X101" s="8">
        <v>1</v>
      </c>
      <c r="Y101" s="8">
        <v>1</v>
      </c>
      <c r="Z101" s="8"/>
      <c r="AA101" s="8"/>
      <c r="AB101" s="8"/>
      <c r="AC101" s="8"/>
      <c r="AD101" s="8"/>
      <c r="AE101" s="8"/>
      <c r="AF101" s="8"/>
      <c r="AG101" s="8"/>
      <c r="AH101" s="1">
        <f t="shared" si="16"/>
        <v>8</v>
      </c>
      <c r="AI101" s="1"/>
      <c r="AJ101" s="1"/>
      <c r="AK101" s="1"/>
    </row>
    <row r="102" spans="1:37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 t="s">
        <v>11</v>
      </c>
      <c r="J102" s="8" t="s">
        <v>11</v>
      </c>
      <c r="K102" s="8" t="s">
        <v>11</v>
      </c>
      <c r="L102" s="8" t="s">
        <v>11</v>
      </c>
      <c r="M102" s="8" t="s">
        <v>11</v>
      </c>
      <c r="N102" s="8" t="s">
        <v>11</v>
      </c>
      <c r="O102" s="8" t="s">
        <v>11</v>
      </c>
      <c r="P102" s="8" t="s">
        <v>11</v>
      </c>
      <c r="Q102" s="8" t="s">
        <v>11</v>
      </c>
      <c r="R102" s="8" t="s">
        <v>11</v>
      </c>
      <c r="S102" s="8" t="s">
        <v>11</v>
      </c>
      <c r="T102" s="8" t="s">
        <v>11</v>
      </c>
      <c r="U102" s="8" t="s">
        <v>11</v>
      </c>
      <c r="V102" s="8" t="s">
        <v>11</v>
      </c>
      <c r="W102" s="8" t="s">
        <v>11</v>
      </c>
      <c r="X102" s="8" t="s">
        <v>11</v>
      </c>
      <c r="Y102" s="8" t="s">
        <v>11</v>
      </c>
      <c r="Z102" s="8" t="s">
        <v>11</v>
      </c>
      <c r="AA102" s="8" t="s">
        <v>11</v>
      </c>
      <c r="AB102" s="8" t="s">
        <v>11</v>
      </c>
      <c r="AC102" s="8" t="s">
        <v>11</v>
      </c>
      <c r="AD102" s="8" t="s">
        <v>11</v>
      </c>
      <c r="AE102" s="8"/>
      <c r="AF102" s="8"/>
      <c r="AG102" s="8"/>
      <c r="AH102" s="1">
        <f t="shared" si="16"/>
        <v>0</v>
      </c>
      <c r="AI102" s="1"/>
      <c r="AJ102" s="1"/>
      <c r="AK102" s="1"/>
    </row>
    <row r="103" spans="1:37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>
        <v>1</v>
      </c>
      <c r="T103" s="8">
        <v>1</v>
      </c>
      <c r="U103" s="8">
        <v>1</v>
      </c>
      <c r="V103" s="8">
        <v>1</v>
      </c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13">
        <f t="shared" si="16"/>
        <v>6</v>
      </c>
      <c r="AI103" s="1"/>
      <c r="AJ103" s="1"/>
      <c r="AK103" s="1"/>
    </row>
    <row r="104" spans="1:37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/>
      <c r="J104" s="8"/>
      <c r="K104" s="8">
        <v>1</v>
      </c>
      <c r="L104" s="8">
        <v>1</v>
      </c>
      <c r="M104" s="8">
        <v>1</v>
      </c>
      <c r="N104" s="8">
        <v>1</v>
      </c>
      <c r="O104" s="8">
        <v>1</v>
      </c>
      <c r="P104" s="8">
        <v>1</v>
      </c>
      <c r="Q104" s="8">
        <v>1</v>
      </c>
      <c r="R104" s="8">
        <v>1</v>
      </c>
      <c r="S104" s="8">
        <v>1</v>
      </c>
      <c r="T104" s="8">
        <v>1</v>
      </c>
      <c r="U104" s="8">
        <v>1</v>
      </c>
      <c r="V104" s="8">
        <v>1</v>
      </c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6"/>
        <v>6</v>
      </c>
      <c r="AI104" s="1"/>
      <c r="AJ104" s="1"/>
      <c r="AK104" s="1"/>
    </row>
    <row r="105" spans="1:37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/>
      <c r="J105" s="8"/>
      <c r="K105" s="8"/>
      <c r="L105" s="8"/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/>
      <c r="T105" s="8"/>
      <c r="U105" s="8">
        <v>1</v>
      </c>
      <c r="V105" s="8">
        <v>1</v>
      </c>
      <c r="W105" s="8">
        <v>1</v>
      </c>
      <c r="X105" s="8">
        <v>1</v>
      </c>
      <c r="Y105" s="8">
        <v>1</v>
      </c>
      <c r="Z105" s="8">
        <v>1</v>
      </c>
      <c r="AA105" s="8">
        <v>1</v>
      </c>
      <c r="AB105" s="8">
        <v>1</v>
      </c>
      <c r="AC105" s="8">
        <v>1</v>
      </c>
      <c r="AD105" s="8">
        <v>1</v>
      </c>
      <c r="AE105" s="8"/>
      <c r="AF105" s="8"/>
      <c r="AG105" s="8"/>
      <c r="AH105" s="1">
        <f t="shared" si="16"/>
        <v>8</v>
      </c>
      <c r="AI105" s="1"/>
      <c r="AJ105" s="1"/>
      <c r="AK105" s="1"/>
    </row>
    <row r="106" spans="1:37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 t="s">
        <v>7</v>
      </c>
      <c r="J106" s="8" t="s">
        <v>7</v>
      </c>
      <c r="K106" s="8" t="s">
        <v>7</v>
      </c>
      <c r="L106" s="8" t="s">
        <v>7</v>
      </c>
      <c r="M106" s="8" t="s">
        <v>7</v>
      </c>
      <c r="N106" s="8" t="s">
        <v>7</v>
      </c>
      <c r="O106" s="8" t="s">
        <v>7</v>
      </c>
      <c r="P106" s="8" t="s">
        <v>7</v>
      </c>
      <c r="Q106" s="8" t="s">
        <v>7</v>
      </c>
      <c r="R106" s="8" t="s">
        <v>7</v>
      </c>
      <c r="S106" s="8" t="s">
        <v>7</v>
      </c>
      <c r="T106" s="8" t="s">
        <v>7</v>
      </c>
      <c r="U106" s="8" t="s">
        <v>7</v>
      </c>
      <c r="V106" s="8" t="s">
        <v>7</v>
      </c>
      <c r="W106" s="8" t="s">
        <v>7</v>
      </c>
      <c r="X106" s="8" t="s">
        <v>7</v>
      </c>
      <c r="Y106" s="8" t="s">
        <v>7</v>
      </c>
      <c r="Z106" s="8" t="s">
        <v>7</v>
      </c>
      <c r="AA106" s="8" t="s">
        <v>7</v>
      </c>
      <c r="AB106" s="8" t="s">
        <v>7</v>
      </c>
      <c r="AC106" s="8" t="s">
        <v>7</v>
      </c>
      <c r="AD106" s="8" t="s">
        <v>7</v>
      </c>
      <c r="AE106" s="8"/>
      <c r="AF106" s="8"/>
      <c r="AG106" s="8"/>
      <c r="AH106" s="1">
        <f t="shared" si="16"/>
        <v>0</v>
      </c>
      <c r="AI106" s="1"/>
      <c r="AJ106" s="1"/>
      <c r="AK106" s="1"/>
    </row>
    <row r="107" spans="1:37" ht="15.75" customHeight="1" x14ac:dyDescent="0.15">
      <c r="A107" s="10"/>
      <c r="B107" s="18" t="str">
        <f t="shared" si="17"/>
        <v>A26</v>
      </c>
      <c r="C107" s="19" t="s">
        <v>116</v>
      </c>
      <c r="D107" s="19" t="s">
        <v>53</v>
      </c>
      <c r="E107" s="8"/>
      <c r="F107" s="8"/>
      <c r="G107" s="8"/>
      <c r="H107" s="8">
        <v>1</v>
      </c>
      <c r="I107" s="8">
        <v>1</v>
      </c>
      <c r="J107" s="8">
        <v>1</v>
      </c>
      <c r="K107" s="8">
        <v>1</v>
      </c>
      <c r="L107" s="8">
        <v>1</v>
      </c>
      <c r="M107" s="8">
        <v>1</v>
      </c>
      <c r="N107" s="8">
        <v>1</v>
      </c>
      <c r="O107" s="8">
        <v>1</v>
      </c>
      <c r="P107" s="8">
        <v>1</v>
      </c>
      <c r="Q107" s="8">
        <v>1</v>
      </c>
      <c r="R107" s="8">
        <v>1</v>
      </c>
      <c r="S107" s="8">
        <v>1</v>
      </c>
      <c r="T107" s="8">
        <v>1</v>
      </c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6.5</v>
      </c>
      <c r="AI107" s="1"/>
      <c r="AJ107" s="1"/>
      <c r="AK107" s="1"/>
    </row>
    <row r="108" spans="1:37" ht="15.75" customHeight="1" x14ac:dyDescent="0.15">
      <c r="A108" s="10"/>
      <c r="B108" s="18">
        <f t="shared" si="17"/>
        <v>0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  <c r="AJ108" s="1"/>
      <c r="AK108" s="1"/>
    </row>
    <row r="109" spans="1:37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  <c r="AJ109" s="1"/>
      <c r="AK109" s="1"/>
    </row>
    <row r="110" spans="1:37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  <c r="AJ110" s="1"/>
      <c r="AK110" s="1"/>
    </row>
    <row r="111" spans="1:37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  <c r="AJ111" s="1"/>
      <c r="AK111" s="1"/>
    </row>
    <row r="112" spans="1:37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  <c r="AJ112" s="1"/>
      <c r="AK112" s="1"/>
    </row>
    <row r="113" spans="1:37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  <c r="AJ113" s="1"/>
      <c r="AK113" s="1"/>
    </row>
    <row r="114" spans="1:37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  <c r="AJ114" s="1"/>
      <c r="AK114" s="1"/>
    </row>
    <row r="115" spans="1:37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2</v>
      </c>
      <c r="I115" s="23">
        <f t="shared" si="18"/>
        <v>3</v>
      </c>
      <c r="J115" s="23">
        <f t="shared" si="18"/>
        <v>3</v>
      </c>
      <c r="K115" s="23">
        <f t="shared" si="18"/>
        <v>4</v>
      </c>
      <c r="L115" s="23">
        <f t="shared" si="18"/>
        <v>4</v>
      </c>
      <c r="M115" s="23">
        <f t="shared" si="18"/>
        <v>5</v>
      </c>
      <c r="N115" s="23">
        <f t="shared" si="18"/>
        <v>5</v>
      </c>
      <c r="O115" s="23">
        <f t="shared" si="18"/>
        <v>5</v>
      </c>
      <c r="P115" s="23">
        <f t="shared" si="18"/>
        <v>5</v>
      </c>
      <c r="Q115" s="23">
        <f t="shared" si="18"/>
        <v>5</v>
      </c>
      <c r="R115" s="23">
        <f t="shared" si="18"/>
        <v>5</v>
      </c>
      <c r="S115" s="23">
        <f t="shared" si="18"/>
        <v>4</v>
      </c>
      <c r="T115" s="23">
        <f t="shared" si="18"/>
        <v>4</v>
      </c>
      <c r="U115" s="23">
        <f t="shared" si="18"/>
        <v>4</v>
      </c>
      <c r="V115" s="23">
        <f t="shared" si="18"/>
        <v>4</v>
      </c>
      <c r="W115" s="23">
        <f t="shared" si="18"/>
        <v>3</v>
      </c>
      <c r="X115" s="23">
        <f t="shared" si="18"/>
        <v>3</v>
      </c>
      <c r="Y115" s="23">
        <f t="shared" si="18"/>
        <v>3</v>
      </c>
      <c r="Z115" s="23">
        <f t="shared" si="18"/>
        <v>2</v>
      </c>
      <c r="AA115" s="23">
        <f t="shared" si="18"/>
        <v>2</v>
      </c>
      <c r="AB115" s="23">
        <f t="shared" si="18"/>
        <v>2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40.5</v>
      </c>
      <c r="AI115" s="1"/>
      <c r="AJ115" s="1"/>
      <c r="AK115" s="1"/>
    </row>
    <row r="116" spans="1:37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  <c r="AJ116" s="1"/>
      <c r="AK116" s="1"/>
    </row>
    <row r="117" spans="1:37" ht="15.75" customHeight="1" x14ac:dyDescent="0.15">
      <c r="A117" s="10"/>
      <c r="B117" s="108" t="s">
        <v>53</v>
      </c>
      <c r="C117" s="26">
        <f>C98+1</f>
        <v>45382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  <c r="AJ117" s="1"/>
      <c r="AK117" s="1"/>
    </row>
    <row r="118" spans="1:37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  <c r="AJ118" s="1"/>
      <c r="AK118" s="1"/>
    </row>
    <row r="119" spans="1:37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  <c r="AJ119" s="1"/>
      <c r="AK119" s="1"/>
    </row>
    <row r="120" spans="1:37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  <c r="AJ120" s="1"/>
      <c r="AK120" s="1"/>
    </row>
    <row r="121" spans="1:37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  <c r="AJ121" s="1"/>
      <c r="AK121" s="1"/>
    </row>
    <row r="122" spans="1:37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  <c r="AJ122" s="1"/>
      <c r="AK122" s="1"/>
    </row>
    <row r="123" spans="1:37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  <c r="AJ123" s="1"/>
      <c r="AK123" s="1"/>
    </row>
    <row r="124" spans="1:37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  <c r="AJ124" s="1"/>
      <c r="AK124" s="1"/>
    </row>
    <row r="125" spans="1:37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  <c r="AJ125" s="1"/>
      <c r="AK125" s="1"/>
    </row>
    <row r="126" spans="1:37" ht="15.75" customHeight="1" x14ac:dyDescent="0.15">
      <c r="A126" s="10"/>
      <c r="B126" s="18" t="str">
        <f t="shared" si="20"/>
        <v>A26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  <c r="AJ126" s="1"/>
      <c r="AK126" s="1"/>
    </row>
    <row r="127" spans="1:37" ht="15.75" customHeight="1" x14ac:dyDescent="0.15">
      <c r="A127" s="10"/>
      <c r="B127" s="18">
        <f t="shared" si="20"/>
        <v>0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  <c r="AJ127" s="1"/>
      <c r="AK127" s="1"/>
    </row>
    <row r="128" spans="1:37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  <c r="AJ128" s="1"/>
      <c r="AK128" s="1"/>
    </row>
    <row r="129" spans="1:37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  <c r="AJ129" s="1"/>
      <c r="AK129" s="1"/>
    </row>
    <row r="130" spans="1:37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  <c r="AJ130" s="1"/>
      <c r="AK130" s="1"/>
    </row>
    <row r="131" spans="1:37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  <c r="AJ131" s="1"/>
      <c r="AK131" s="1"/>
    </row>
    <row r="132" spans="1:37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  <c r="AJ132" s="1"/>
      <c r="AK132" s="1"/>
    </row>
    <row r="133" spans="1:37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  <c r="AJ133" s="1"/>
      <c r="AK133" s="1"/>
    </row>
    <row r="134" spans="1:37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  <c r="AJ134" s="1"/>
      <c r="AK134" s="1"/>
    </row>
    <row r="135" spans="1:37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  <c r="AJ135" s="1"/>
      <c r="AK135" s="1"/>
    </row>
    <row r="136" spans="1:37" ht="15.75" customHeight="1" x14ac:dyDescent="0.15"/>
    <row r="137" spans="1:37" ht="15.75" customHeight="1" x14ac:dyDescent="0.15"/>
    <row r="138" spans="1:37" ht="15.75" customHeight="1" x14ac:dyDescent="0.15"/>
    <row r="139" spans="1:37" ht="15.75" customHeight="1" x14ac:dyDescent="0.15"/>
    <row r="140" spans="1:37" ht="15.75" customHeight="1" x14ac:dyDescent="0.15"/>
    <row r="141" spans="1:37" ht="15.75" customHeight="1" x14ac:dyDescent="0.15"/>
    <row r="142" spans="1:37" ht="15.75" customHeight="1" x14ac:dyDescent="0.15"/>
    <row r="143" spans="1:37" ht="15.75" customHeight="1" x14ac:dyDescent="0.15"/>
    <row r="144" spans="1:37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rtUTHAV3fvFGLtaMFA4wJmlfkuerLRO8W3l1AtoW3ZNZsJ1pF7JY5CB8sZlw5tbcr5GKUWcR+JTutbzDT7VU9g==" saltValue="JYozFDwzgCmobv/D3EUSzw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G84:R84 K24:AC24 K43:AC43 K62:AC62 K81:AC81 E11:AG16 E7:H10 I8:AD8 AE7:AG10 E4:AG6 AC17:AG19" name="Rango2_3_1"/>
    <protectedRange algorithmName="SHA-512" hashValue="G5FAzGJX5ML8jdfkYHQa+XaFR9QNG29PKoYkCgHl9WmXxPVaBd5PCzjSk5Uim+XS6Movcs1vrN10mr+qn1crdA==" saltValue="5PigA186qshsPexNZFi/+w==" spinCount="100000" sqref="E26:H26 AE26:AG26 E24:J24 AD24:AG24 E23:AG23 E25:AG25 E27:AG35 AC36:AG38" name="Rango2_3_2"/>
    <protectedRange algorithmName="SHA-512" hashValue="G5FAzGJX5ML8jdfkYHQa+XaFR9QNG29PKoYkCgHl9WmXxPVaBd5PCzjSk5Uim+XS6Movcs1vrN10mr+qn1crdA==" saltValue="5PigA186qshsPexNZFi/+w==" spinCount="100000" sqref="E45:H45 AE45:AG45 E43:J43 AD43:AG43 E44:AG44 E42:AG42 E46:AG54 I10:AD10 AC55:AG57" name="Rango2_3_3"/>
    <protectedRange algorithmName="SHA-512" hashValue="G5FAzGJX5ML8jdfkYHQa+XaFR9QNG29PKoYkCgHl9WmXxPVaBd5PCzjSk5Uim+XS6Movcs1vrN10mr+qn1crdA==" saltValue="5PigA186qshsPexNZFi/+w==" spinCount="100000" sqref="E64:H64 AE64:AG64 E62:J62 AD62:AG62 I86:AD86 E61:AG61 E63:AG63 E65:AG76 I9:AD9" name="Rango2_3_4"/>
    <protectedRange algorithmName="SHA-512" hashValue="G5FAzGJX5ML8jdfkYHQa+XaFR9QNG29PKoYkCgHl9WmXxPVaBd5PCzjSk5Uim+XS6Movcs1vrN10mr+qn1crdA==" saltValue="5PigA186qshsPexNZFi/+w==" spinCount="100000" sqref="E83:H83 AE83:AG83 E84:F84 S84:AG84 E81:J81 AD81:AG81 E86:H86 AE86:AG86 E80:AG80 E82:AG82 E87:AG95 E85:AG85" name="Rango2_3_5"/>
    <protectedRange algorithmName="SHA-512" hashValue="G5FAzGJX5ML8jdfkYHQa+XaFR9QNG29PKoYkCgHl9WmXxPVaBd5PCzjSk5Uim+XS6Movcs1vrN10mr+qn1crdA==" saltValue="5PigA186qshsPexNZFi/+w==" spinCount="100000" sqref="H101:AG101 AE100:AG100 E102:H102 AE102:AG102 E107:AG114 E106:H106 AE106:AG106 E99:AG99 E103:AG105 E101:F101 E100:H100" name="Rango2_3_6"/>
    <protectedRange algorithmName="SHA-512" hashValue="G5FAzGJX5ML8jdfkYHQa+XaFR9QNG29PKoYkCgHl9WmXxPVaBd5PCzjSk5Uim+XS6Movcs1vrN10mr+qn1crdA==" saltValue="5PigA186qshsPexNZFi/+w==" spinCount="100000" sqref="E118:AG133" name="Rango2_3_7"/>
    <protectedRange algorithmName="SHA-512" hashValue="G5FAzGJX5ML8jdfkYHQa+XaFR9QNG29PKoYkCgHl9WmXxPVaBd5PCzjSk5Uim+XS6Movcs1vrN10mr+qn1crdA==" saltValue="5PigA186qshsPexNZFi/+w==" spinCount="100000" sqref="I100:AD100 I106:AD106" name="Rango2_3_6_1"/>
    <protectedRange algorithmName="SHA-512" hashValue="G5FAzGJX5ML8jdfkYHQa+XaFR9QNG29PKoYkCgHl9WmXxPVaBd5PCzjSk5Uim+XS6Movcs1vrN10mr+qn1crdA==" saltValue="5PigA186qshsPexNZFi/+w==" spinCount="100000" sqref="I7:AD7 I102:AD102" name="Rango2_3_3_1"/>
    <protectedRange algorithmName="SHA-512" hashValue="G5FAzGJX5ML8jdfkYHQa+XaFR9QNG29PKoYkCgHl9WmXxPVaBd5PCzjSk5Uim+XS6Movcs1vrN10mr+qn1crdA==" saltValue="5PigA186qshsPexNZFi/+w==" spinCount="100000" sqref="I26:AD26" name="Rango2_3_3_2"/>
    <protectedRange algorithmName="SHA-512" hashValue="G5FAzGJX5ML8jdfkYHQa+XaFR9QNG29PKoYkCgHl9WmXxPVaBd5PCzjSk5Uim+XS6Movcs1vrN10mr+qn1crdA==" saltValue="5PigA186qshsPexNZFi/+w==" spinCount="100000" sqref="I45:AD45" name="Rango2_3_3_3"/>
    <protectedRange algorithmName="SHA-512" hashValue="G5FAzGJX5ML8jdfkYHQa+XaFR9QNG29PKoYkCgHl9WmXxPVaBd5PCzjSk5Uim+XS6Movcs1vrN10mr+qn1crdA==" saltValue="5PigA186qshsPexNZFi/+w==" spinCount="100000" sqref="I64:AD64" name="Rango2_3_3_4"/>
    <protectedRange algorithmName="SHA-512" hashValue="G5FAzGJX5ML8jdfkYHQa+XaFR9QNG29PKoYkCgHl9WmXxPVaBd5PCzjSk5Uim+XS6Movcs1vrN10mr+qn1crdA==" saltValue="5PigA186qshsPexNZFi/+w==" spinCount="100000" sqref="I83:AD83" name="Rango2_3_3_5"/>
    <protectedRange algorithmName="SHA-512" hashValue="G5FAzGJX5ML8jdfkYHQa+XaFR9QNG29PKoYkCgHl9WmXxPVaBd5PCzjSk5Uim+XS6Movcs1vrN10mr+qn1crdA==" saltValue="5PigA186qshsPexNZFi/+w==" spinCount="100000" sqref="E36:H38 E17:H19" name="Rango2_3_5_5"/>
    <protectedRange algorithmName="SHA-512" hashValue="G5FAzGJX5ML8jdfkYHQa+XaFR9QNG29PKoYkCgHl9WmXxPVaBd5PCzjSk5Uim+XS6Movcs1vrN10mr+qn1crdA==" saltValue="5PigA186qshsPexNZFi/+w==" spinCount="100000" sqref="I36:AB38 I17:AB19" name="Rango2_2_3_4_3_1"/>
    <protectedRange algorithmName="SHA-512" hashValue="G5FAzGJX5ML8jdfkYHQa+XaFR9QNG29PKoYkCgHl9WmXxPVaBd5PCzjSk5Uim+XS6Movcs1vrN10mr+qn1crdA==" saltValue="5PigA186qshsPexNZFi/+w==" spinCount="100000" sqref="E55:H57" name="Rango2_3_5_5_1"/>
    <protectedRange algorithmName="SHA-512" hashValue="G5FAzGJX5ML8jdfkYHQa+XaFR9QNG29PKoYkCgHl9WmXxPVaBd5PCzjSk5Uim+XS6Movcs1vrN10mr+qn1crdA==" saltValue="5PigA186qshsPexNZFi/+w==" spinCount="100000" sqref="I55:AB57" name="Rango2_2_3_4_3_1_1"/>
  </protectedRanges>
  <conditionalFormatting sqref="E20:AG20 E39:AG39 E58:AG58 E77:AG77 E96:AG96 E115:AG115 E134:AG134">
    <cfRule type="colorScale" priority="631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">
    <cfRule type="expression" dxfId="17126" priority="419">
      <formula>$C$21="F"</formula>
    </cfRule>
  </conditionalFormatting>
  <conditionalFormatting sqref="E13:AG16 E101:F101 H101:AG101 G100 AC17:AG19">
    <cfRule type="expression" dxfId="17125" priority="421">
      <formula>$C$2="F"</formula>
    </cfRule>
  </conditionalFormatting>
  <conditionalFormatting sqref="E13:AG16 E101:F101 H101:AG101 AC17:AG19">
    <cfRule type="expression" dxfId="17124" priority="422">
      <formula>$D13="Facturacion"</formula>
    </cfRule>
  </conditionalFormatting>
  <conditionalFormatting sqref="E13:AG16 E101:F101 H101:AG101 AC17:AG19">
    <cfRule type="expression" dxfId="17123" priority="423">
      <formula>$D13="Specialist"</formula>
    </cfRule>
  </conditionalFormatting>
  <conditionalFormatting sqref="E13:AG16 E101:F101 H101:AG101 G100 AC17:AG19">
    <cfRule type="cellIs" dxfId="17122" priority="424" operator="equal">
      <formula>1</formula>
    </cfRule>
  </conditionalFormatting>
  <conditionalFormatting sqref="E13:AG16 E101:F101 H101:AG101 AC17:AG19">
    <cfRule type="expression" dxfId="17121" priority="425">
      <formula>$D13="SSMM"</formula>
    </cfRule>
  </conditionalFormatting>
  <conditionalFormatting sqref="E13:AG16 E101:F101 H101:AG101 G100 AC17:AG19">
    <cfRule type="cellIs" dxfId="17120" priority="426" operator="equal">
      <formula>"F"</formula>
    </cfRule>
  </conditionalFormatting>
  <conditionalFormatting sqref="E7:H7 AE7:AG7 E11:AG12 E10:H10 AE10:AG10 E4:AG6 E8:AG9">
    <cfRule type="expression" dxfId="17119" priority="410">
      <formula>$C$2="F"</formula>
    </cfRule>
  </conditionalFormatting>
  <conditionalFormatting sqref="E7:H7 AE7:AG7 E11:AG12 E10:H10 AE10:AG10 E4:AG6 E8:AG9">
    <cfRule type="expression" dxfId="17118" priority="411">
      <formula>$D4="Facturacion"</formula>
    </cfRule>
  </conditionalFormatting>
  <conditionalFormatting sqref="E7:H7 AE7:AG7 E11:AG12 E10:H10 AE10:AG10 E4:AG6 E8:AG9">
    <cfRule type="expression" dxfId="17117" priority="412">
      <formula>$D4="Specialist"</formula>
    </cfRule>
  </conditionalFormatting>
  <conditionalFormatting sqref="E7:H7 AE7:AG7 E11:AG12 E10:H10 AE10:AG10 E4:AG6 E8:AG9">
    <cfRule type="cellIs" dxfId="17116" priority="413" operator="equal">
      <formula>1</formula>
    </cfRule>
  </conditionalFormatting>
  <conditionalFormatting sqref="E7:H7 AE7:AG7 E11:AG12 E10:H10 AE10:AG10 E4:AG6 E8:AG9">
    <cfRule type="expression" dxfId="17115" priority="414">
      <formula>$D4="SSMM"</formula>
    </cfRule>
  </conditionalFormatting>
  <conditionalFormatting sqref="E7:H7 AE7:AG7 E11:AG12 E10:H10 AE10:AG10 E4:AG6 E8:AG9">
    <cfRule type="cellIs" dxfId="17114" priority="415" operator="equal">
      <formula>"F"</formula>
    </cfRule>
  </conditionalFormatting>
  <conditionalFormatting sqref="E32:AG35 AC36:AG36">
    <cfRule type="expression" dxfId="17113" priority="401">
      <formula>$C$21="F"</formula>
    </cfRule>
  </conditionalFormatting>
  <conditionalFormatting sqref="E32:AG35 AC36:AG38">
    <cfRule type="expression" dxfId="17112" priority="403">
      <formula>$C$2="F"</formula>
    </cfRule>
  </conditionalFormatting>
  <conditionalFormatting sqref="E32:AG35 AC36:AG38">
    <cfRule type="expression" dxfId="17111" priority="404">
      <formula>$D32="Facturacion"</formula>
    </cfRule>
  </conditionalFormatting>
  <conditionalFormatting sqref="E32:AG35 AC36:AG38">
    <cfRule type="expression" dxfId="17110" priority="405">
      <formula>$D32="Specialist"</formula>
    </cfRule>
  </conditionalFormatting>
  <conditionalFormatting sqref="E32:AG35 AC36:AG38">
    <cfRule type="cellIs" dxfId="17109" priority="406" operator="equal">
      <formula>1</formula>
    </cfRule>
  </conditionalFormatting>
  <conditionalFormatting sqref="E32:AG35 AC36:AG38">
    <cfRule type="expression" dxfId="17108" priority="407">
      <formula>$D32="SSMM"</formula>
    </cfRule>
  </conditionalFormatting>
  <conditionalFormatting sqref="E32:AG35 AC36:AG38">
    <cfRule type="cellIs" dxfId="17107" priority="408" operator="equal">
      <formula>"F"</formula>
    </cfRule>
  </conditionalFormatting>
  <conditionalFormatting sqref="E26:H26 AE26:AG26 E24:J24 AD24:AG24 E23:AG23 E25:AG25 E27:AG31">
    <cfRule type="expression" dxfId="17106" priority="392">
      <formula>$C$2="F"</formula>
    </cfRule>
  </conditionalFormatting>
  <conditionalFormatting sqref="E26:H26 AE26:AG26 E24:J24 AD24:AG24 E23:AG23 E25:AG25 E27:AG31">
    <cfRule type="expression" dxfId="17105" priority="393">
      <formula>$D23="Facturacion"</formula>
    </cfRule>
  </conditionalFormatting>
  <conditionalFormatting sqref="E26:H26 AE26:AG26 E24:J24 AD24:AG24 E23:AG23 E25:AG25 E27:AG31">
    <cfRule type="expression" dxfId="17104" priority="394">
      <formula>$D23="Specialist"</formula>
    </cfRule>
  </conditionalFormatting>
  <conditionalFormatting sqref="E26:H26 AE26:AG26 E24:J24 AD24:AG24 E23:AG23 E25:AG25 E27:AG31">
    <cfRule type="cellIs" dxfId="17103" priority="395" operator="equal">
      <formula>1</formula>
    </cfRule>
  </conditionalFormatting>
  <conditionalFormatting sqref="E26:H26 AE26:AG26 E24:J24 AD24:AG24 E23:AG23 E25:AG25 E27:AG31">
    <cfRule type="expression" dxfId="17102" priority="396">
      <formula>$D23="SSMM"</formula>
    </cfRule>
  </conditionalFormatting>
  <conditionalFormatting sqref="E26:H26 AE26:AG26 E24:J24 AD24:AG24 E23:AG23 E25:AG25 E27:AG31">
    <cfRule type="cellIs" dxfId="17101" priority="397" operator="equal">
      <formula>"F"</formula>
    </cfRule>
  </conditionalFormatting>
  <conditionalFormatting sqref="E51:AG54 AC55:AG55">
    <cfRule type="expression" dxfId="17100" priority="383">
      <formula>$C$21="F"</formula>
    </cfRule>
  </conditionalFormatting>
  <conditionalFormatting sqref="E51:AG54 AC55:AG57">
    <cfRule type="expression" dxfId="17099" priority="385">
      <formula>$C$2="F"</formula>
    </cfRule>
  </conditionalFormatting>
  <conditionalFormatting sqref="E51:AG54 AC55:AG57">
    <cfRule type="expression" dxfId="17098" priority="386">
      <formula>$D51="Facturacion"</formula>
    </cfRule>
  </conditionalFormatting>
  <conditionalFormatting sqref="E51:AG54 AC55:AG57">
    <cfRule type="expression" dxfId="17097" priority="387">
      <formula>$D51="Specialist"</formula>
    </cfRule>
  </conditionalFormatting>
  <conditionalFormatting sqref="E51:AG54 AC55:AG57">
    <cfRule type="cellIs" dxfId="17096" priority="388" operator="equal">
      <formula>1</formula>
    </cfRule>
  </conditionalFormatting>
  <conditionalFormatting sqref="E51:AG54 AC55:AG57">
    <cfRule type="expression" dxfId="17095" priority="389">
      <formula>$D51="SSMM"</formula>
    </cfRule>
  </conditionalFormatting>
  <conditionalFormatting sqref="E51:AG54 AC55:AG57">
    <cfRule type="cellIs" dxfId="17094" priority="390" operator="equal">
      <formula>"F"</formula>
    </cfRule>
  </conditionalFormatting>
  <conditionalFormatting sqref="E45:H45 AE45:AG45 E43:J43 AD43:AG43 E44:AG44 E42:AG42 E46:AG50">
    <cfRule type="expression" dxfId="17093" priority="374">
      <formula>$C$2="F"</formula>
    </cfRule>
  </conditionalFormatting>
  <conditionalFormatting sqref="E45:H45 AE45:AG45 E43:J43 AD43:AG43 E44:AG44 E42:AG42 E46:AG50">
    <cfRule type="expression" dxfId="17092" priority="375">
      <formula>$D42="Facturacion"</formula>
    </cfRule>
  </conditionalFormatting>
  <conditionalFormatting sqref="E45:H45 AE45:AG45 E43:J43 AD43:AG43 E44:AG44 E42:AG42 E46:AG50">
    <cfRule type="expression" dxfId="17091" priority="376">
      <formula>$D42="Specialist"</formula>
    </cfRule>
  </conditionalFormatting>
  <conditionalFormatting sqref="E45:H45 AE45:AG45 E43:J43 AD43:AG43 E44:AG44 E42:AG42 E46:AG50">
    <cfRule type="cellIs" dxfId="17090" priority="377" operator="equal">
      <formula>1</formula>
    </cfRule>
  </conditionalFormatting>
  <conditionalFormatting sqref="E45:H45 AE45:AG45 E43:J43 AD43:AG43 E44:AG44 E42:AG42 E46:AG50">
    <cfRule type="expression" dxfId="17089" priority="378">
      <formula>$D42="SSMM"</formula>
    </cfRule>
  </conditionalFormatting>
  <conditionalFormatting sqref="E45:H45 AE45:AG45 E43:J43 AD43:AG43 E44:AG44 E42:AG42 E46:AG50">
    <cfRule type="cellIs" dxfId="17088" priority="379" operator="equal">
      <formula>"F"</formula>
    </cfRule>
  </conditionalFormatting>
  <conditionalFormatting sqref="I75:W75">
    <cfRule type="expression" dxfId="17087" priority="362">
      <formula>$C$78="F"</formula>
    </cfRule>
  </conditionalFormatting>
  <conditionalFormatting sqref="I75:W75">
    <cfRule type="expression" dxfId="17086" priority="363">
      <formula>$C$59="F"</formula>
    </cfRule>
  </conditionalFormatting>
  <conditionalFormatting sqref="I75:W75">
    <cfRule type="expression" dxfId="17085" priority="364">
      <formula>$C$40="F"</formula>
    </cfRule>
  </conditionalFormatting>
  <conditionalFormatting sqref="E70:H74 I70:W75 X70:AG74">
    <cfRule type="expression" dxfId="17084" priority="365">
      <formula>$C$21="F"</formula>
    </cfRule>
  </conditionalFormatting>
  <conditionalFormatting sqref="E70:AG76">
    <cfRule type="expression" dxfId="17083" priority="367">
      <formula>$C$2="F"</formula>
    </cfRule>
  </conditionalFormatting>
  <conditionalFormatting sqref="E70:AG76">
    <cfRule type="expression" dxfId="17082" priority="368">
      <formula>$D70="Facturacion"</formula>
    </cfRule>
  </conditionalFormatting>
  <conditionalFormatting sqref="E70:AG76">
    <cfRule type="expression" dxfId="17081" priority="369">
      <formula>$D70="Specialist"</formula>
    </cfRule>
  </conditionalFormatting>
  <conditionalFormatting sqref="E70:AG76">
    <cfRule type="cellIs" dxfId="17080" priority="370" operator="equal">
      <formula>1</formula>
    </cfRule>
  </conditionalFormatting>
  <conditionalFormatting sqref="E70:AG76">
    <cfRule type="expression" dxfId="17079" priority="371">
      <formula>$D70="SSMM"</formula>
    </cfRule>
  </conditionalFormatting>
  <conditionalFormatting sqref="E70:AG76">
    <cfRule type="cellIs" dxfId="17078" priority="372" operator="equal">
      <formula>"F"</formula>
    </cfRule>
  </conditionalFormatting>
  <conditionalFormatting sqref="E64:H64 AE64:AG64 E62:J62 AD62:AG62 E61:AG61 E63:AG63 E65:AG69">
    <cfRule type="expression" dxfId="17077" priority="356">
      <formula>$C$2="F"</formula>
    </cfRule>
  </conditionalFormatting>
  <conditionalFormatting sqref="E64:H64 AE64:AG64 E62:J62 AD62:AG62 E61:AG61 E63:AG63 E65:AG69">
    <cfRule type="expression" dxfId="17076" priority="357">
      <formula>$D61="Facturacion"</formula>
    </cfRule>
  </conditionalFormatting>
  <conditionalFormatting sqref="E64:H64 AE64:AG64 E62:J62 AD62:AG62 E61:AG61 E63:AG63 E65:AG69">
    <cfRule type="expression" dxfId="17075" priority="358">
      <formula>$D61="Specialist"</formula>
    </cfRule>
  </conditionalFormatting>
  <conditionalFormatting sqref="E64:H64 AE64:AG64 E62:J62 AD62:AG62 E61:AG61 E63:AG63 E65:AG69">
    <cfRule type="cellIs" dxfId="17074" priority="359" operator="equal">
      <formula>1</formula>
    </cfRule>
  </conditionalFormatting>
  <conditionalFormatting sqref="E64:H64 AE64:AG64 E62:J62 AD62:AG62 E61:AG61 E63:AG63 E65:AG69">
    <cfRule type="expression" dxfId="17073" priority="360">
      <formula>$D61="SSMM"</formula>
    </cfRule>
  </conditionalFormatting>
  <conditionalFormatting sqref="E64:H64 AE64:AG64 E62:J62 AD62:AG62 E61:AG61 E63:AG63 E65:AG69">
    <cfRule type="cellIs" dxfId="17072" priority="361" operator="equal">
      <formula>"F"</formula>
    </cfRule>
  </conditionalFormatting>
  <conditionalFormatting sqref="I94:W94">
    <cfRule type="expression" dxfId="17071" priority="344">
      <formula>$C$78="F"</formula>
    </cfRule>
  </conditionalFormatting>
  <conditionalFormatting sqref="I94:W94">
    <cfRule type="expression" dxfId="17070" priority="345">
      <formula>$C$59="F"</formula>
    </cfRule>
  </conditionalFormatting>
  <conditionalFormatting sqref="I94:W94">
    <cfRule type="expression" dxfId="17069" priority="346">
      <formula>$C$40="F"</formula>
    </cfRule>
  </conditionalFormatting>
  <conditionalFormatting sqref="E89:H93 I89:W94 X89:AG93">
    <cfRule type="expression" dxfId="17068" priority="347">
      <formula>$C$21="F"</formula>
    </cfRule>
  </conditionalFormatting>
  <conditionalFormatting sqref="E89:AG95">
    <cfRule type="expression" dxfId="17067" priority="349">
      <formula>$C$2="F"</formula>
    </cfRule>
  </conditionalFormatting>
  <conditionalFormatting sqref="E89:AG95">
    <cfRule type="expression" dxfId="17066" priority="350">
      <formula>$D89="Facturacion"</formula>
    </cfRule>
  </conditionalFormatting>
  <conditionalFormatting sqref="E89:AG95">
    <cfRule type="expression" dxfId="17065" priority="351">
      <formula>$D89="Specialist"</formula>
    </cfRule>
  </conditionalFormatting>
  <conditionalFormatting sqref="E89:AG95">
    <cfRule type="cellIs" dxfId="17064" priority="352" operator="equal">
      <formula>1</formula>
    </cfRule>
  </conditionalFormatting>
  <conditionalFormatting sqref="E89:AG95">
    <cfRule type="expression" dxfId="17063" priority="353">
      <formula>$D89="SSMM"</formula>
    </cfRule>
  </conditionalFormatting>
  <conditionalFormatting sqref="E89:AG95">
    <cfRule type="cellIs" dxfId="17062" priority="354" operator="equal">
      <formula>"F"</formula>
    </cfRule>
  </conditionalFormatting>
  <conditionalFormatting sqref="E83:H83 AE83:AG83 E84:F84 S84:AG84 E81:J81 AD81:AG81 E86:H86 AE86:AG86 E80:AG80 E82:AG82 E87:AG88 E85:AG85">
    <cfRule type="expression" dxfId="17061" priority="338">
      <formula>$C$2="F"</formula>
    </cfRule>
  </conditionalFormatting>
  <conditionalFormatting sqref="E83:H83 AE83:AG83 E84:F84 S84:AG84 E81:J81 AD81:AG81 E86:H86 AE86:AG86 E80:AG80 E82:AG82 E87:AG88 E85:AG85">
    <cfRule type="expression" dxfId="17060" priority="339">
      <formula>$D80="Facturacion"</formula>
    </cfRule>
  </conditionalFormatting>
  <conditionalFormatting sqref="E83:H83 AE83:AG83 E84:F84 S84:AG84 E81:J81 AD81:AG81 E86:H86 AE86:AG86 E80:AG80 E82:AG82 E87:AG88 E85:AG85">
    <cfRule type="expression" dxfId="17059" priority="340">
      <formula>$D80="Specialist"</formula>
    </cfRule>
  </conditionalFormatting>
  <conditionalFormatting sqref="E83:H83 AE83:AG83 E84:F84 S84:AG84 E81:J81 AD81:AG81 E86:H86 AE86:AG86 E80:AG80 E82:AG82 E87:AG88 E85:AG85">
    <cfRule type="cellIs" dxfId="17058" priority="341" operator="equal">
      <formula>1</formula>
    </cfRule>
  </conditionalFormatting>
  <conditionalFormatting sqref="E83:H83 AE83:AG83 E84:F84 S84:AG84 E81:J81 AD81:AG81 E86:H86 AE86:AG86 E80:AG80 E82:AG82 E87:AG88 E85:AG85">
    <cfRule type="expression" dxfId="17057" priority="342">
      <formula>$D80="SSMM"</formula>
    </cfRule>
  </conditionalFormatting>
  <conditionalFormatting sqref="E83:H83 AE83:AG83 E84:F84 S84:AG84 E81:J81 AD81:AG81 E86:H86 AE86:AG86 E80:AG80 E82:AG82 E87:AG88 E85:AG85">
    <cfRule type="cellIs" dxfId="17056" priority="343" operator="equal">
      <formula>"F"</formula>
    </cfRule>
  </conditionalFormatting>
  <conditionalFormatting sqref="I113:W113">
    <cfRule type="expression" dxfId="17055" priority="326">
      <formula>$C$78="F"</formula>
    </cfRule>
  </conditionalFormatting>
  <conditionalFormatting sqref="I113:W113">
    <cfRule type="expression" dxfId="17054" priority="327">
      <formula>$C$59="F"</formula>
    </cfRule>
  </conditionalFormatting>
  <conditionalFormatting sqref="I113:W113">
    <cfRule type="expression" dxfId="17053" priority="328">
      <formula>$C$40="F"</formula>
    </cfRule>
  </conditionalFormatting>
  <conditionalFormatting sqref="E108:H112 I108:W113 X108:AG112">
    <cfRule type="expression" dxfId="17052" priority="329">
      <formula>$C$21="F"</formula>
    </cfRule>
  </conditionalFormatting>
  <conditionalFormatting sqref="E108:AG114">
    <cfRule type="expression" dxfId="17051" priority="331">
      <formula>$C$2="F"</formula>
    </cfRule>
  </conditionalFormatting>
  <conditionalFormatting sqref="E108:AG114">
    <cfRule type="expression" dxfId="17050" priority="332">
      <formula>$D108="Facturacion"</formula>
    </cfRule>
  </conditionalFormatting>
  <conditionalFormatting sqref="E108:AG114">
    <cfRule type="expression" dxfId="17049" priority="333">
      <formula>$D108="Specialist"</formula>
    </cfRule>
  </conditionalFormatting>
  <conditionalFormatting sqref="E108:AG114">
    <cfRule type="cellIs" dxfId="17048" priority="334" operator="equal">
      <formula>1</formula>
    </cfRule>
  </conditionalFormatting>
  <conditionalFormatting sqref="E108:AG114">
    <cfRule type="expression" dxfId="17047" priority="335">
      <formula>$D108="SSMM"</formula>
    </cfRule>
  </conditionalFormatting>
  <conditionalFormatting sqref="E108:AG114">
    <cfRule type="cellIs" dxfId="17046" priority="336" operator="equal">
      <formula>"F"</formula>
    </cfRule>
  </conditionalFormatting>
  <conditionalFormatting sqref="E100:H100 AE100:AG100 E102:H102 AE102:AG102 E107:AG107 E106:H106 AE106:AG106 E99:AG99 E103:AG105">
    <cfRule type="expression" dxfId="17045" priority="320">
      <formula>$C$2="F"</formula>
    </cfRule>
  </conditionalFormatting>
  <conditionalFormatting sqref="E100:H100 AE100:AG100 E102:H102 AE102:AG102 E107:AG107 E106:H106 AE106:AG106 E99:AG99 E103:AG105">
    <cfRule type="expression" dxfId="17044" priority="321">
      <formula>$D99="Facturacion"</formula>
    </cfRule>
  </conditionalFormatting>
  <conditionalFormatting sqref="E100:H100 AE100:AG100 E102:H102 AE102:AG102 E107:AG107 E106:H106 AE106:AG106 E99:AG99 E103:AG105">
    <cfRule type="expression" dxfId="17043" priority="322">
      <formula>$D99="Specialist"</formula>
    </cfRule>
  </conditionalFormatting>
  <conditionalFormatting sqref="E100:H100 AE100:AG100 E102:H102 AE102:AG102 E107:AG107 E106:H106 AE106:AG106 E99:AG99 E103:AG105">
    <cfRule type="cellIs" dxfId="17042" priority="323" operator="equal">
      <formula>1</formula>
    </cfRule>
  </conditionalFormatting>
  <conditionalFormatting sqref="E100:H100 AE100:AG100 E102:H102 AE102:AG102 E107:AG107 E106:H106 AE106:AG106 E99:AG99 E103:AG105">
    <cfRule type="expression" dxfId="17041" priority="324">
      <formula>$D99="SSMM"</formula>
    </cfRule>
  </conditionalFormatting>
  <conditionalFormatting sqref="E100:H100 AE100:AG100 E102:H102 AE102:AG102 E107:AG107 E106:H106 AE106:AG106 E99:AG99 E103:AG105">
    <cfRule type="cellIs" dxfId="17040" priority="325" operator="equal">
      <formula>"F"</formula>
    </cfRule>
  </conditionalFormatting>
  <conditionalFormatting sqref="I132:W132">
    <cfRule type="expression" dxfId="17039" priority="308">
      <formula>$C$78="F"</formula>
    </cfRule>
  </conditionalFormatting>
  <conditionalFormatting sqref="I132:W132">
    <cfRule type="expression" dxfId="17038" priority="309">
      <formula>$C$59="F"</formula>
    </cfRule>
  </conditionalFormatting>
  <conditionalFormatting sqref="I132:W132">
    <cfRule type="expression" dxfId="17037" priority="310">
      <formula>$C$40="F"</formula>
    </cfRule>
  </conditionalFormatting>
  <conditionalFormatting sqref="E127:H131 I127:W132 X127:AG131">
    <cfRule type="expression" dxfId="17036" priority="311">
      <formula>$C$21="F"</formula>
    </cfRule>
  </conditionalFormatting>
  <conditionalFormatting sqref="E127:AG133">
    <cfRule type="expression" dxfId="17035" priority="313">
      <formula>$C$2="F"</formula>
    </cfRule>
  </conditionalFormatting>
  <conditionalFormatting sqref="E127:AG133">
    <cfRule type="expression" dxfId="17034" priority="314">
      <formula>$D127="Facturacion"</formula>
    </cfRule>
  </conditionalFormatting>
  <conditionalFormatting sqref="E127:AG133">
    <cfRule type="expression" dxfId="17033" priority="315">
      <formula>$D127="Specialist"</formula>
    </cfRule>
  </conditionalFormatting>
  <conditionalFormatting sqref="E127:AG133">
    <cfRule type="cellIs" dxfId="17032" priority="316" operator="equal">
      <formula>1</formula>
    </cfRule>
  </conditionalFormatting>
  <conditionalFormatting sqref="E127:AG133">
    <cfRule type="expression" dxfId="17031" priority="317">
      <formula>$D127="SSMM"</formula>
    </cfRule>
  </conditionalFormatting>
  <conditionalFormatting sqref="E127:AG133">
    <cfRule type="cellIs" dxfId="17030" priority="318" operator="equal">
      <formula>"F"</formula>
    </cfRule>
  </conditionalFormatting>
  <conditionalFormatting sqref="E118:AG126">
    <cfRule type="expression" dxfId="17029" priority="302">
      <formula>$C$2="F"</formula>
    </cfRule>
  </conditionalFormatting>
  <conditionalFormatting sqref="E118:AG126">
    <cfRule type="expression" dxfId="17028" priority="303">
      <formula>$D118="Facturacion"</formula>
    </cfRule>
  </conditionalFormatting>
  <conditionalFormatting sqref="E118:AG126">
    <cfRule type="expression" dxfId="17027" priority="304">
      <formula>$D118="Specialist"</formula>
    </cfRule>
  </conditionalFormatting>
  <conditionalFormatting sqref="E118:AG126">
    <cfRule type="cellIs" dxfId="17026" priority="305" operator="equal">
      <formula>1</formula>
    </cfRule>
  </conditionalFormatting>
  <conditionalFormatting sqref="E118:AG126">
    <cfRule type="expression" dxfId="17025" priority="306">
      <formula>$D118="SSMM"</formula>
    </cfRule>
  </conditionalFormatting>
  <conditionalFormatting sqref="E118:AG126">
    <cfRule type="cellIs" dxfId="17024" priority="307" operator="equal">
      <formula>"F"</formula>
    </cfRule>
  </conditionalFormatting>
  <conditionalFormatting sqref="I100:AD100">
    <cfRule type="expression" dxfId="17023" priority="295">
      <formula>$C$2="F"</formula>
    </cfRule>
  </conditionalFormatting>
  <conditionalFormatting sqref="I100:AD100">
    <cfRule type="expression" dxfId="17022" priority="296">
      <formula>$D100="Facturacion"</formula>
    </cfRule>
  </conditionalFormatting>
  <conditionalFormatting sqref="I100:AD100">
    <cfRule type="expression" dxfId="17021" priority="297">
      <formula>$D100="Specialist"</formula>
    </cfRule>
  </conditionalFormatting>
  <conditionalFormatting sqref="I100:AD100">
    <cfRule type="cellIs" dxfId="17020" priority="298" operator="equal">
      <formula>1</formula>
    </cfRule>
  </conditionalFormatting>
  <conditionalFormatting sqref="I100:AD100">
    <cfRule type="expression" dxfId="17019" priority="299">
      <formula>$D100="SSMM"</formula>
    </cfRule>
  </conditionalFormatting>
  <conditionalFormatting sqref="I100:AD100">
    <cfRule type="cellIs" dxfId="17018" priority="300" operator="equal">
      <formula>"F"</formula>
    </cfRule>
  </conditionalFormatting>
  <conditionalFormatting sqref="I106:AD106">
    <cfRule type="expression" dxfId="17017" priority="281">
      <formula>$C$2="F"</formula>
    </cfRule>
  </conditionalFormatting>
  <conditionalFormatting sqref="I106:AD106">
    <cfRule type="expression" dxfId="17016" priority="282">
      <formula>$D106="Facturacion"</formula>
    </cfRule>
  </conditionalFormatting>
  <conditionalFormatting sqref="I106:AD106">
    <cfRule type="expression" dxfId="17015" priority="283">
      <formula>$D106="Specialist"</formula>
    </cfRule>
  </conditionalFormatting>
  <conditionalFormatting sqref="I106:AD106">
    <cfRule type="cellIs" dxfId="17014" priority="284" operator="equal">
      <formula>1</formula>
    </cfRule>
  </conditionalFormatting>
  <conditionalFormatting sqref="I106:AD106">
    <cfRule type="expression" dxfId="17013" priority="285">
      <formula>$D106="SSMM"</formula>
    </cfRule>
  </conditionalFormatting>
  <conditionalFormatting sqref="I106:AD106">
    <cfRule type="cellIs" dxfId="17012" priority="286" operator="equal">
      <formula>"F"</formula>
    </cfRule>
  </conditionalFormatting>
  <conditionalFormatting sqref="I7:AD7">
    <cfRule type="expression" dxfId="17011" priority="274">
      <formula>$C$2="F"</formula>
    </cfRule>
  </conditionalFormatting>
  <conditionalFormatting sqref="I7:AD7">
    <cfRule type="expression" dxfId="17010" priority="275">
      <formula>$D7="Facturacion"</formula>
    </cfRule>
  </conditionalFormatting>
  <conditionalFormatting sqref="I7:AD7">
    <cfRule type="expression" dxfId="17009" priority="276">
      <formula>$D7="Specialist"</formula>
    </cfRule>
  </conditionalFormatting>
  <conditionalFormatting sqref="I7:AD7">
    <cfRule type="cellIs" dxfId="17008" priority="277" operator="equal">
      <formula>1</formula>
    </cfRule>
  </conditionalFormatting>
  <conditionalFormatting sqref="I7:AD7">
    <cfRule type="expression" dxfId="17007" priority="278">
      <formula>$D7="SSMM"</formula>
    </cfRule>
  </conditionalFormatting>
  <conditionalFormatting sqref="I7:AD7">
    <cfRule type="cellIs" dxfId="17006" priority="279" operator="equal">
      <formula>"F"</formula>
    </cfRule>
  </conditionalFormatting>
  <conditionalFormatting sqref="I26:AD26">
    <cfRule type="expression" dxfId="17005" priority="267">
      <formula>$C$2="F"</formula>
    </cfRule>
  </conditionalFormatting>
  <conditionalFormatting sqref="I26:AD26">
    <cfRule type="expression" dxfId="17004" priority="268">
      <formula>$D26="Facturacion"</formula>
    </cfRule>
  </conditionalFormatting>
  <conditionalFormatting sqref="I26:AD26">
    <cfRule type="expression" dxfId="17003" priority="269">
      <formula>$D26="Specialist"</formula>
    </cfRule>
  </conditionalFormatting>
  <conditionalFormatting sqref="I26:AD26">
    <cfRule type="cellIs" dxfId="17002" priority="270" operator="equal">
      <formula>1</formula>
    </cfRule>
  </conditionalFormatting>
  <conditionalFormatting sqref="I26:AD26">
    <cfRule type="expression" dxfId="17001" priority="271">
      <formula>$D26="SSMM"</formula>
    </cfRule>
  </conditionalFormatting>
  <conditionalFormatting sqref="I26:AD26">
    <cfRule type="cellIs" dxfId="17000" priority="272" operator="equal">
      <formula>"F"</formula>
    </cfRule>
  </conditionalFormatting>
  <conditionalFormatting sqref="I45:AD45">
    <cfRule type="expression" dxfId="16999" priority="260">
      <formula>$C$2="F"</formula>
    </cfRule>
  </conditionalFormatting>
  <conditionalFormatting sqref="I45:AD45">
    <cfRule type="expression" dxfId="16998" priority="261">
      <formula>$D45="Facturacion"</formula>
    </cfRule>
  </conditionalFormatting>
  <conditionalFormatting sqref="I45:AD45">
    <cfRule type="expression" dxfId="16997" priority="262">
      <formula>$D45="Specialist"</formula>
    </cfRule>
  </conditionalFormatting>
  <conditionalFormatting sqref="I45:AD45">
    <cfRule type="cellIs" dxfId="16996" priority="263" operator="equal">
      <formula>1</formula>
    </cfRule>
  </conditionalFormatting>
  <conditionalFormatting sqref="I45:AD45">
    <cfRule type="expression" dxfId="16995" priority="264">
      <formula>$D45="SSMM"</formula>
    </cfRule>
  </conditionalFormatting>
  <conditionalFormatting sqref="I45:AD45">
    <cfRule type="cellIs" dxfId="16994" priority="265" operator="equal">
      <formula>"F"</formula>
    </cfRule>
  </conditionalFormatting>
  <conditionalFormatting sqref="I64:AD64">
    <cfRule type="expression" dxfId="16993" priority="253">
      <formula>$C$2="F"</formula>
    </cfRule>
  </conditionalFormatting>
  <conditionalFormatting sqref="I64:AD64">
    <cfRule type="expression" dxfId="16992" priority="254">
      <formula>$D64="Facturacion"</formula>
    </cfRule>
  </conditionalFormatting>
  <conditionalFormatting sqref="I64:AD64">
    <cfRule type="expression" dxfId="16991" priority="255">
      <formula>$D64="Specialist"</formula>
    </cfRule>
  </conditionalFormatting>
  <conditionalFormatting sqref="I64:AD64">
    <cfRule type="cellIs" dxfId="16990" priority="256" operator="equal">
      <formula>1</formula>
    </cfRule>
  </conditionalFormatting>
  <conditionalFormatting sqref="I64:AD64">
    <cfRule type="expression" dxfId="16989" priority="257">
      <formula>$D64="SSMM"</formula>
    </cfRule>
  </conditionalFormatting>
  <conditionalFormatting sqref="I64:AD64">
    <cfRule type="cellIs" dxfId="16988" priority="258" operator="equal">
      <formula>"F"</formula>
    </cfRule>
  </conditionalFormatting>
  <conditionalFormatting sqref="I83:AD83">
    <cfRule type="expression" dxfId="16987" priority="246">
      <formula>$C$2="F"</formula>
    </cfRule>
  </conditionalFormatting>
  <conditionalFormatting sqref="I83:AD83">
    <cfRule type="expression" dxfId="16986" priority="247">
      <formula>$D83="Facturacion"</formula>
    </cfRule>
  </conditionalFormatting>
  <conditionalFormatting sqref="I83:AD83">
    <cfRule type="expression" dxfId="16985" priority="248">
      <formula>$D83="Specialist"</formula>
    </cfRule>
  </conditionalFormatting>
  <conditionalFormatting sqref="I83:AD83">
    <cfRule type="cellIs" dxfId="16984" priority="249" operator="equal">
      <formula>1</formula>
    </cfRule>
  </conditionalFormatting>
  <conditionalFormatting sqref="I83:AD83">
    <cfRule type="expression" dxfId="16983" priority="250">
      <formula>$D83="SSMM"</formula>
    </cfRule>
  </conditionalFormatting>
  <conditionalFormatting sqref="I83:AD83">
    <cfRule type="cellIs" dxfId="16982" priority="251" operator="equal">
      <formula>"F"</formula>
    </cfRule>
  </conditionalFormatting>
  <conditionalFormatting sqref="I102:AD102">
    <cfRule type="expression" dxfId="16981" priority="239">
      <formula>$C$2="F"</formula>
    </cfRule>
  </conditionalFormatting>
  <conditionalFormatting sqref="I102:AD102">
    <cfRule type="expression" dxfId="16980" priority="240">
      <formula>$D102="Facturacion"</formula>
    </cfRule>
  </conditionalFormatting>
  <conditionalFormatting sqref="I102:AD102">
    <cfRule type="expression" dxfId="16979" priority="241">
      <formula>$D102="Specialist"</formula>
    </cfRule>
  </conditionalFormatting>
  <conditionalFormatting sqref="I102:AD102">
    <cfRule type="cellIs" dxfId="16978" priority="242" operator="equal">
      <formula>1</formula>
    </cfRule>
  </conditionalFormatting>
  <conditionalFormatting sqref="I102:AD102">
    <cfRule type="expression" dxfId="16977" priority="243">
      <formula>$D102="SSMM"</formula>
    </cfRule>
  </conditionalFormatting>
  <conditionalFormatting sqref="I102:AD102">
    <cfRule type="cellIs" dxfId="16976" priority="244" operator="equal">
      <formula>"F"</formula>
    </cfRule>
  </conditionalFormatting>
  <conditionalFormatting sqref="G84:R84">
    <cfRule type="expression" dxfId="16975" priority="232">
      <formula>$C$2="F"</formula>
    </cfRule>
  </conditionalFormatting>
  <conditionalFormatting sqref="G84:R84">
    <cfRule type="expression" dxfId="16974" priority="233">
      <formula>$D84="Facturacion"</formula>
    </cfRule>
  </conditionalFormatting>
  <conditionalFormatting sqref="G84:R84">
    <cfRule type="expression" dxfId="16973" priority="234">
      <formula>$D84="Specialist"</formula>
    </cfRule>
  </conditionalFormatting>
  <conditionalFormatting sqref="G84:R84">
    <cfRule type="cellIs" dxfId="16972" priority="235" operator="equal">
      <formula>1</formula>
    </cfRule>
  </conditionalFormatting>
  <conditionalFormatting sqref="G84:R84">
    <cfRule type="expression" dxfId="16971" priority="236">
      <formula>$D84="SSMM"</formula>
    </cfRule>
  </conditionalFormatting>
  <conditionalFormatting sqref="G84:R84">
    <cfRule type="cellIs" dxfId="16970" priority="237" operator="equal">
      <formula>"F"</formula>
    </cfRule>
  </conditionalFormatting>
  <conditionalFormatting sqref="K24:AC24">
    <cfRule type="expression" dxfId="16969" priority="225">
      <formula>$C$2="F"</formula>
    </cfRule>
  </conditionalFormatting>
  <conditionalFormatting sqref="K24:AC24">
    <cfRule type="expression" dxfId="16968" priority="226">
      <formula>$D24="Facturacion"</formula>
    </cfRule>
  </conditionalFormatting>
  <conditionalFormatting sqref="K24:AC24">
    <cfRule type="expression" dxfId="16967" priority="227">
      <formula>$D24="Specialist"</formula>
    </cfRule>
  </conditionalFormatting>
  <conditionalFormatting sqref="K24:AC24">
    <cfRule type="cellIs" dxfId="16966" priority="228" operator="equal">
      <formula>1</formula>
    </cfRule>
  </conditionalFormatting>
  <conditionalFormatting sqref="K24:AC24">
    <cfRule type="expression" dxfId="16965" priority="229">
      <formula>$D24="SSMM"</formula>
    </cfRule>
  </conditionalFormatting>
  <conditionalFormatting sqref="K24:AC24">
    <cfRule type="cellIs" dxfId="16964" priority="230" operator="equal">
      <formula>"F"</formula>
    </cfRule>
  </conditionalFormatting>
  <conditionalFormatting sqref="K43:AC43">
    <cfRule type="expression" dxfId="16963" priority="218">
      <formula>$C$2="F"</formula>
    </cfRule>
  </conditionalFormatting>
  <conditionalFormatting sqref="K43:AC43">
    <cfRule type="expression" dxfId="16962" priority="219">
      <formula>$D43="Facturacion"</formula>
    </cfRule>
  </conditionalFormatting>
  <conditionalFormatting sqref="K43:AC43">
    <cfRule type="expression" dxfId="16961" priority="220">
      <formula>$D43="Specialist"</formula>
    </cfRule>
  </conditionalFormatting>
  <conditionalFormatting sqref="K43:AC43">
    <cfRule type="cellIs" dxfId="16960" priority="221" operator="equal">
      <formula>1</formula>
    </cfRule>
  </conditionalFormatting>
  <conditionalFormatting sqref="K43:AC43">
    <cfRule type="expression" dxfId="16959" priority="222">
      <formula>$D43="SSMM"</formula>
    </cfRule>
  </conditionalFormatting>
  <conditionalFormatting sqref="K43:AC43">
    <cfRule type="cellIs" dxfId="16958" priority="223" operator="equal">
      <formula>"F"</formula>
    </cfRule>
  </conditionalFormatting>
  <conditionalFormatting sqref="K62:AC62">
    <cfRule type="expression" dxfId="16957" priority="211">
      <formula>$C$2="F"</formula>
    </cfRule>
  </conditionalFormatting>
  <conditionalFormatting sqref="K62:AC62">
    <cfRule type="expression" dxfId="16956" priority="212">
      <formula>$D62="Facturacion"</formula>
    </cfRule>
  </conditionalFormatting>
  <conditionalFormatting sqref="K62:AC62">
    <cfRule type="expression" dxfId="16955" priority="213">
      <formula>$D62="Specialist"</formula>
    </cfRule>
  </conditionalFormatting>
  <conditionalFormatting sqref="K62:AC62">
    <cfRule type="cellIs" dxfId="16954" priority="214" operator="equal">
      <formula>1</formula>
    </cfRule>
  </conditionalFormatting>
  <conditionalFormatting sqref="K62:AC62">
    <cfRule type="expression" dxfId="16953" priority="215">
      <formula>$D62="SSMM"</formula>
    </cfRule>
  </conditionalFormatting>
  <conditionalFormatting sqref="K62:AC62">
    <cfRule type="cellIs" dxfId="16952" priority="216" operator="equal">
      <formula>"F"</formula>
    </cfRule>
  </conditionalFormatting>
  <conditionalFormatting sqref="K81:AC81">
    <cfRule type="expression" dxfId="16951" priority="204">
      <formula>$C$2="F"</formula>
    </cfRule>
  </conditionalFormatting>
  <conditionalFormatting sqref="K81:AC81">
    <cfRule type="expression" dxfId="16950" priority="205">
      <formula>$D81="Facturacion"</formula>
    </cfRule>
  </conditionalFormatting>
  <conditionalFormatting sqref="K81:AC81">
    <cfRule type="expression" dxfId="16949" priority="206">
      <formula>$D81="Specialist"</formula>
    </cfRule>
  </conditionalFormatting>
  <conditionalFormatting sqref="K81:AC81">
    <cfRule type="cellIs" dxfId="16948" priority="207" operator="equal">
      <formula>1</formula>
    </cfRule>
  </conditionalFormatting>
  <conditionalFormatting sqref="K81:AC81">
    <cfRule type="expression" dxfId="16947" priority="208">
      <formula>$D81="SSMM"</formula>
    </cfRule>
  </conditionalFormatting>
  <conditionalFormatting sqref="K81:AC81">
    <cfRule type="cellIs" dxfId="16946" priority="209" operator="equal">
      <formula>"F"</formula>
    </cfRule>
  </conditionalFormatting>
  <conditionalFormatting sqref="I86:AD86">
    <cfRule type="expression" dxfId="16945" priority="197">
      <formula>$C$2="F"</formula>
    </cfRule>
  </conditionalFormatting>
  <conditionalFormatting sqref="I86:AD86">
    <cfRule type="expression" dxfId="16944" priority="198">
      <formula>$D86="Facturacion"</formula>
    </cfRule>
  </conditionalFormatting>
  <conditionalFormatting sqref="I86:AD86">
    <cfRule type="expression" dxfId="16943" priority="199">
      <formula>$D86="Specialist"</formula>
    </cfRule>
  </conditionalFormatting>
  <conditionalFormatting sqref="I86:AD86">
    <cfRule type="cellIs" dxfId="16942" priority="200" operator="equal">
      <formula>1</formula>
    </cfRule>
  </conditionalFormatting>
  <conditionalFormatting sqref="I86:AD86">
    <cfRule type="expression" dxfId="16941" priority="201">
      <formula>$D86="SSMM"</formula>
    </cfRule>
  </conditionalFormatting>
  <conditionalFormatting sqref="I86:AD86">
    <cfRule type="cellIs" dxfId="16940" priority="202" operator="equal">
      <formula>"F"</formula>
    </cfRule>
  </conditionalFormatting>
  <conditionalFormatting sqref="I9:AD9">
    <cfRule type="expression" dxfId="16939" priority="190">
      <formula>$C$2="F"</formula>
    </cfRule>
  </conditionalFormatting>
  <conditionalFormatting sqref="G100 I9:AD9">
    <cfRule type="expression" dxfId="16938" priority="191">
      <formula>$D10="Facturacion"</formula>
    </cfRule>
  </conditionalFormatting>
  <conditionalFormatting sqref="G100 I9:AD9">
    <cfRule type="expression" dxfId="16937" priority="192">
      <formula>$D10="Specialist"</formula>
    </cfRule>
  </conditionalFormatting>
  <conditionalFormatting sqref="I9:AD9">
    <cfRule type="cellIs" dxfId="16936" priority="193" operator="equal">
      <formula>1</formula>
    </cfRule>
  </conditionalFormatting>
  <conditionalFormatting sqref="G100 I9:AD9">
    <cfRule type="expression" dxfId="16935" priority="194">
      <formula>$D10="SSMM"</formula>
    </cfRule>
  </conditionalFormatting>
  <conditionalFormatting sqref="I9:AD9">
    <cfRule type="cellIs" dxfId="16934" priority="195" operator="equal">
      <formula>"F"</formula>
    </cfRule>
  </conditionalFormatting>
  <conditionalFormatting sqref="I10:AD10">
    <cfRule type="expression" dxfId="16933" priority="176">
      <formula>$C$2="F"</formula>
    </cfRule>
  </conditionalFormatting>
  <conditionalFormatting sqref="I10:AD10">
    <cfRule type="expression" dxfId="16932" priority="177">
      <formula>$D10="Facturacion"</formula>
    </cfRule>
  </conditionalFormatting>
  <conditionalFormatting sqref="I10:AD10">
    <cfRule type="expression" dxfId="16931" priority="178">
      <formula>$D10="Specialist"</formula>
    </cfRule>
  </conditionalFormatting>
  <conditionalFormatting sqref="I10:AD10">
    <cfRule type="cellIs" dxfId="16930" priority="179" operator="equal">
      <formula>1</formula>
    </cfRule>
  </conditionalFormatting>
  <conditionalFormatting sqref="I10:AD10">
    <cfRule type="expression" dxfId="16929" priority="180">
      <formula>$D10="SSMM"</formula>
    </cfRule>
  </conditionalFormatting>
  <conditionalFormatting sqref="I10:AD10">
    <cfRule type="cellIs" dxfId="16928" priority="181" operator="equal">
      <formula>"F"</formula>
    </cfRule>
  </conditionalFormatting>
  <conditionalFormatting sqref="E36:H36">
    <cfRule type="expression" dxfId="16927" priority="167">
      <formula>$C$21="F"</formula>
    </cfRule>
  </conditionalFormatting>
  <conditionalFormatting sqref="E36:H38">
    <cfRule type="expression" dxfId="16926" priority="169">
      <formula>$C$2="F"</formula>
    </cfRule>
  </conditionalFormatting>
  <conditionalFormatting sqref="E36:H38">
    <cfRule type="expression" dxfId="16925" priority="170">
      <formula>$D36="Facturacion"</formula>
    </cfRule>
  </conditionalFormatting>
  <conditionalFormatting sqref="E36:H38">
    <cfRule type="expression" dxfId="16924" priority="171">
      <formula>$D36="Specialist"</formula>
    </cfRule>
  </conditionalFormatting>
  <conditionalFormatting sqref="E36:H38">
    <cfRule type="cellIs" dxfId="16923" priority="172" operator="equal">
      <formula>1</formula>
    </cfRule>
  </conditionalFormatting>
  <conditionalFormatting sqref="E36:H38">
    <cfRule type="expression" dxfId="16922" priority="173">
      <formula>$D36="SSMM"</formula>
    </cfRule>
  </conditionalFormatting>
  <conditionalFormatting sqref="E36:H38">
    <cfRule type="cellIs" dxfId="16921" priority="174" operator="equal">
      <formula>"F"</formula>
    </cfRule>
  </conditionalFormatting>
  <conditionalFormatting sqref="AA36:AB36">
    <cfRule type="expression" dxfId="16920" priority="159">
      <formula>$C$21="F"</formula>
    </cfRule>
  </conditionalFormatting>
  <conditionalFormatting sqref="AA36:AB36">
    <cfRule type="expression" dxfId="16919" priority="161">
      <formula>$C$2="F"</formula>
    </cfRule>
  </conditionalFormatting>
  <conditionalFormatting sqref="AA36:AB36">
    <cfRule type="expression" dxfId="16918" priority="162">
      <formula>$D36="Facturacion"</formula>
    </cfRule>
  </conditionalFormatting>
  <conditionalFormatting sqref="AA36:AB36">
    <cfRule type="expression" dxfId="16917" priority="163">
      <formula>$D36="Specialist"</formula>
    </cfRule>
  </conditionalFormatting>
  <conditionalFormatting sqref="AA36:AB36">
    <cfRule type="cellIs" dxfId="16916" priority="164" operator="equal">
      <formula>1</formula>
    </cfRule>
  </conditionalFormatting>
  <conditionalFormatting sqref="AA36:AB36">
    <cfRule type="expression" dxfId="16915" priority="165">
      <formula>$D36="SSMM"</formula>
    </cfRule>
  </conditionalFormatting>
  <conditionalFormatting sqref="AA36:AB36">
    <cfRule type="cellIs" dxfId="16914" priority="166" operator="equal">
      <formula>"F"</formula>
    </cfRule>
  </conditionalFormatting>
  <conditionalFormatting sqref="I36:W36">
    <cfRule type="expression" dxfId="16913" priority="149">
      <formula>$C$78="F"</formula>
    </cfRule>
  </conditionalFormatting>
  <conditionalFormatting sqref="I36:W36">
    <cfRule type="expression" dxfId="16912" priority="150">
      <formula>$C$59="F"</formula>
    </cfRule>
  </conditionalFormatting>
  <conditionalFormatting sqref="I36:W36">
    <cfRule type="expression" dxfId="16911" priority="151">
      <formula>$C$40="F"</formula>
    </cfRule>
  </conditionalFormatting>
  <conditionalFormatting sqref="I36:W36">
    <cfRule type="expression" dxfId="16910" priority="152">
      <formula>$C$21="F"</formula>
    </cfRule>
  </conditionalFormatting>
  <conditionalFormatting sqref="I36:Z36">
    <cfRule type="expression" dxfId="16909" priority="153">
      <formula>$C$2="F"</formula>
    </cfRule>
  </conditionalFormatting>
  <conditionalFormatting sqref="I36:Z36">
    <cfRule type="expression" dxfId="16908" priority="154">
      <formula>$D36="Facturacion"</formula>
    </cfRule>
  </conditionalFormatting>
  <conditionalFormatting sqref="I36:Z36">
    <cfRule type="expression" dxfId="16907" priority="155">
      <formula>$D36="Specialist"</formula>
    </cfRule>
  </conditionalFormatting>
  <conditionalFormatting sqref="I36:Z36">
    <cfRule type="cellIs" dxfId="16906" priority="156" operator="equal">
      <formula>1</formula>
    </cfRule>
  </conditionalFormatting>
  <conditionalFormatting sqref="I36:Z36">
    <cfRule type="expression" dxfId="16905" priority="157">
      <formula>$D36="SSMM"</formula>
    </cfRule>
  </conditionalFormatting>
  <conditionalFormatting sqref="I36:Z36">
    <cfRule type="cellIs" dxfId="16904" priority="158" operator="equal">
      <formula>"F"</formula>
    </cfRule>
  </conditionalFormatting>
  <conditionalFormatting sqref="AA37:AB37">
    <cfRule type="expression" dxfId="16903" priority="143">
      <formula>$C$2="F"</formula>
    </cfRule>
  </conditionalFormatting>
  <conditionalFormatting sqref="AA37:AB37">
    <cfRule type="expression" dxfId="16902" priority="144">
      <formula>$D37="Facturacion"</formula>
    </cfRule>
  </conditionalFormatting>
  <conditionalFormatting sqref="AA37:AB37">
    <cfRule type="expression" dxfId="16901" priority="145">
      <formula>$D37="Specialist"</formula>
    </cfRule>
  </conditionalFormatting>
  <conditionalFormatting sqref="AA37:AB37">
    <cfRule type="cellIs" dxfId="16900" priority="146" operator="equal">
      <formula>1</formula>
    </cfRule>
  </conditionalFormatting>
  <conditionalFormatting sqref="AA37:AB37">
    <cfRule type="expression" dxfId="16899" priority="147">
      <formula>$D37="SSMM"</formula>
    </cfRule>
  </conditionalFormatting>
  <conditionalFormatting sqref="AA37:AB37">
    <cfRule type="cellIs" dxfId="16898" priority="148" operator="equal">
      <formula>"F"</formula>
    </cfRule>
  </conditionalFormatting>
  <conditionalFormatting sqref="I37:W37">
    <cfRule type="expression" dxfId="16897" priority="133">
      <formula>$C$78="F"</formula>
    </cfRule>
  </conditionalFormatting>
  <conditionalFormatting sqref="I37:W37">
    <cfRule type="expression" dxfId="16896" priority="134">
      <formula>$C$59="F"</formula>
    </cfRule>
  </conditionalFormatting>
  <conditionalFormatting sqref="I37:W37">
    <cfRule type="expression" dxfId="16895" priority="135">
      <formula>$C$40="F"</formula>
    </cfRule>
  </conditionalFormatting>
  <conditionalFormatting sqref="I37:W37">
    <cfRule type="expression" dxfId="16894" priority="136">
      <formula>$C$21="F"</formula>
    </cfRule>
  </conditionalFormatting>
  <conditionalFormatting sqref="I37:Z37">
    <cfRule type="expression" dxfId="16893" priority="137">
      <formula>$C$2="F"</formula>
    </cfRule>
  </conditionalFormatting>
  <conditionalFormatting sqref="I37:Z37">
    <cfRule type="expression" dxfId="16892" priority="138">
      <formula>$D37="Facturacion"</formula>
    </cfRule>
  </conditionalFormatting>
  <conditionalFormatting sqref="I37:Z37">
    <cfRule type="expression" dxfId="16891" priority="139">
      <formula>$D37="Specialist"</formula>
    </cfRule>
  </conditionalFormatting>
  <conditionalFormatting sqref="I37:Z37">
    <cfRule type="cellIs" dxfId="16890" priority="140" operator="equal">
      <formula>1</formula>
    </cfRule>
  </conditionalFormatting>
  <conditionalFormatting sqref="I37:Z37">
    <cfRule type="expression" dxfId="16889" priority="141">
      <formula>$D37="SSMM"</formula>
    </cfRule>
  </conditionalFormatting>
  <conditionalFormatting sqref="I37:Z37">
    <cfRule type="cellIs" dxfId="16888" priority="142" operator="equal">
      <formula>"F"</formula>
    </cfRule>
  </conditionalFormatting>
  <conditionalFormatting sqref="AA38:AB38">
    <cfRule type="expression" dxfId="16887" priority="127">
      <formula>$C$2="F"</formula>
    </cfRule>
  </conditionalFormatting>
  <conditionalFormatting sqref="AA38:AB38">
    <cfRule type="expression" dxfId="16886" priority="128">
      <formula>$D38="Facturacion"</formula>
    </cfRule>
  </conditionalFormatting>
  <conditionalFormatting sqref="AA38:AB38">
    <cfRule type="expression" dxfId="16885" priority="129">
      <formula>$D38="Specialist"</formula>
    </cfRule>
  </conditionalFormatting>
  <conditionalFormatting sqref="AA38:AB38">
    <cfRule type="cellIs" dxfId="16884" priority="130" operator="equal">
      <formula>1</formula>
    </cfRule>
  </conditionalFormatting>
  <conditionalFormatting sqref="AA38:AB38">
    <cfRule type="expression" dxfId="16883" priority="131">
      <formula>$D38="SSMM"</formula>
    </cfRule>
  </conditionalFormatting>
  <conditionalFormatting sqref="AA38:AB38">
    <cfRule type="cellIs" dxfId="16882" priority="132" operator="equal">
      <formula>"F"</formula>
    </cfRule>
  </conditionalFormatting>
  <conditionalFormatting sqref="I38:W38">
    <cfRule type="expression" dxfId="16881" priority="117">
      <formula>$C$78="F"</formula>
    </cfRule>
  </conditionalFormatting>
  <conditionalFormatting sqref="I38:W38">
    <cfRule type="expression" dxfId="16880" priority="118">
      <formula>$C$59="F"</formula>
    </cfRule>
  </conditionalFormatting>
  <conditionalFormatting sqref="I38:W38">
    <cfRule type="expression" dxfId="16879" priority="119">
      <formula>$C$40="F"</formula>
    </cfRule>
  </conditionalFormatting>
  <conditionalFormatting sqref="I38:W38">
    <cfRule type="expression" dxfId="16878" priority="120">
      <formula>$C$21="F"</formula>
    </cfRule>
  </conditionalFormatting>
  <conditionalFormatting sqref="I38:Z38">
    <cfRule type="expression" dxfId="16877" priority="121">
      <formula>$C$2="F"</formula>
    </cfRule>
  </conditionalFormatting>
  <conditionalFormatting sqref="I38:Z38">
    <cfRule type="expression" dxfId="16876" priority="122">
      <formula>$D38="Facturacion"</formula>
    </cfRule>
  </conditionalFormatting>
  <conditionalFormatting sqref="I38:Z38">
    <cfRule type="expression" dxfId="16875" priority="123">
      <formula>$D38="Specialist"</formula>
    </cfRule>
  </conditionalFormatting>
  <conditionalFormatting sqref="I38:Z38">
    <cfRule type="cellIs" dxfId="16874" priority="124" operator="equal">
      <formula>1</formula>
    </cfRule>
  </conditionalFormatting>
  <conditionalFormatting sqref="I38:Z38">
    <cfRule type="expression" dxfId="16873" priority="125">
      <formula>$D38="SSMM"</formula>
    </cfRule>
  </conditionalFormatting>
  <conditionalFormatting sqref="I38:Z38">
    <cfRule type="cellIs" dxfId="16872" priority="126" operator="equal">
      <formula>"F"</formula>
    </cfRule>
  </conditionalFormatting>
  <conditionalFormatting sqref="E55:H55">
    <cfRule type="expression" dxfId="16871" priority="109">
      <formula>$C$21="F"</formula>
    </cfRule>
  </conditionalFormatting>
  <conditionalFormatting sqref="E55:H57">
    <cfRule type="expression" dxfId="16870" priority="111">
      <formula>$C$2="F"</formula>
    </cfRule>
  </conditionalFormatting>
  <conditionalFormatting sqref="E55:H57">
    <cfRule type="expression" dxfId="16869" priority="112">
      <formula>$D55="Facturacion"</formula>
    </cfRule>
  </conditionalFormatting>
  <conditionalFormatting sqref="E55:H57">
    <cfRule type="expression" dxfId="16868" priority="113">
      <formula>$D55="Specialist"</formula>
    </cfRule>
  </conditionalFormatting>
  <conditionalFormatting sqref="E55:H57">
    <cfRule type="cellIs" dxfId="16867" priority="114" operator="equal">
      <formula>1</formula>
    </cfRule>
  </conditionalFormatting>
  <conditionalFormatting sqref="E55:H57">
    <cfRule type="expression" dxfId="16866" priority="115">
      <formula>$D55="SSMM"</formula>
    </cfRule>
  </conditionalFormatting>
  <conditionalFormatting sqref="E55:H57">
    <cfRule type="cellIs" dxfId="16865" priority="116" operator="equal">
      <formula>"F"</formula>
    </cfRule>
  </conditionalFormatting>
  <conditionalFormatting sqref="AA55:AB55">
    <cfRule type="expression" dxfId="16864" priority="101">
      <formula>$C$21="F"</formula>
    </cfRule>
  </conditionalFormatting>
  <conditionalFormatting sqref="AA55:AB55">
    <cfRule type="expression" dxfId="16863" priority="103">
      <formula>$C$2="F"</formula>
    </cfRule>
  </conditionalFormatting>
  <conditionalFormatting sqref="AA55:AB55">
    <cfRule type="expression" dxfId="16862" priority="104">
      <formula>$D55="Facturacion"</formula>
    </cfRule>
  </conditionalFormatting>
  <conditionalFormatting sqref="AA55:AB55">
    <cfRule type="expression" dxfId="16861" priority="105">
      <formula>$D55="Specialist"</formula>
    </cfRule>
  </conditionalFormatting>
  <conditionalFormatting sqref="AA55:AB55">
    <cfRule type="cellIs" dxfId="16860" priority="106" operator="equal">
      <formula>1</formula>
    </cfRule>
  </conditionalFormatting>
  <conditionalFormatting sqref="AA55:AB55">
    <cfRule type="expression" dxfId="16859" priority="107">
      <formula>$D55="SSMM"</formula>
    </cfRule>
  </conditionalFormatting>
  <conditionalFormatting sqref="AA55:AB55">
    <cfRule type="cellIs" dxfId="16858" priority="108" operator="equal">
      <formula>"F"</formula>
    </cfRule>
  </conditionalFormatting>
  <conditionalFormatting sqref="I55:W55">
    <cfRule type="expression" dxfId="16857" priority="91">
      <formula>$C$78="F"</formula>
    </cfRule>
  </conditionalFormatting>
  <conditionalFormatting sqref="I55:W55">
    <cfRule type="expression" dxfId="16856" priority="92">
      <formula>$C$59="F"</formula>
    </cfRule>
  </conditionalFormatting>
  <conditionalFormatting sqref="I55:W55">
    <cfRule type="expression" dxfId="16855" priority="93">
      <formula>$C$40="F"</formula>
    </cfRule>
  </conditionalFormatting>
  <conditionalFormatting sqref="I55:W55">
    <cfRule type="expression" dxfId="16854" priority="94">
      <formula>$C$21="F"</formula>
    </cfRule>
  </conditionalFormatting>
  <conditionalFormatting sqref="I55:Z55">
    <cfRule type="expression" dxfId="16853" priority="95">
      <formula>$C$2="F"</formula>
    </cfRule>
  </conditionalFormatting>
  <conditionalFormatting sqref="I55:Z55">
    <cfRule type="expression" dxfId="16852" priority="96">
      <formula>$D55="Facturacion"</formula>
    </cfRule>
  </conditionalFormatting>
  <conditionalFormatting sqref="I55:Z55">
    <cfRule type="expression" dxfId="16851" priority="97">
      <formula>$D55="Specialist"</formula>
    </cfRule>
  </conditionalFormatting>
  <conditionalFormatting sqref="I55:Z55">
    <cfRule type="cellIs" dxfId="16850" priority="98" operator="equal">
      <formula>1</formula>
    </cfRule>
  </conditionalFormatting>
  <conditionalFormatting sqref="I55:Z55">
    <cfRule type="expression" dxfId="16849" priority="99">
      <formula>$D55="SSMM"</formula>
    </cfRule>
  </conditionalFormatting>
  <conditionalFormatting sqref="I55:Z55">
    <cfRule type="cellIs" dxfId="16848" priority="100" operator="equal">
      <formula>"F"</formula>
    </cfRule>
  </conditionalFormatting>
  <conditionalFormatting sqref="AA56:AB56">
    <cfRule type="expression" dxfId="16847" priority="85">
      <formula>$C$2="F"</formula>
    </cfRule>
  </conditionalFormatting>
  <conditionalFormatting sqref="AA56:AB56">
    <cfRule type="expression" dxfId="16846" priority="86">
      <formula>$D56="Facturacion"</formula>
    </cfRule>
  </conditionalFormatting>
  <conditionalFormatting sqref="AA56:AB56">
    <cfRule type="expression" dxfId="16845" priority="87">
      <formula>$D56="Specialist"</formula>
    </cfRule>
  </conditionalFormatting>
  <conditionalFormatting sqref="AA56:AB56">
    <cfRule type="cellIs" dxfId="16844" priority="88" operator="equal">
      <formula>1</formula>
    </cfRule>
  </conditionalFormatting>
  <conditionalFormatting sqref="AA56:AB56">
    <cfRule type="expression" dxfId="16843" priority="89">
      <formula>$D56="SSMM"</formula>
    </cfRule>
  </conditionalFormatting>
  <conditionalFormatting sqref="AA56:AB56">
    <cfRule type="cellIs" dxfId="16842" priority="90" operator="equal">
      <formula>"F"</formula>
    </cfRule>
  </conditionalFormatting>
  <conditionalFormatting sqref="I56:W56">
    <cfRule type="expression" dxfId="16841" priority="75">
      <formula>$C$78="F"</formula>
    </cfRule>
  </conditionalFormatting>
  <conditionalFormatting sqref="I56:W56">
    <cfRule type="expression" dxfId="16840" priority="76">
      <formula>$C$59="F"</formula>
    </cfRule>
  </conditionalFormatting>
  <conditionalFormatting sqref="I56:W56">
    <cfRule type="expression" dxfId="16839" priority="77">
      <formula>$C$40="F"</formula>
    </cfRule>
  </conditionalFormatting>
  <conditionalFormatting sqref="I56:W56">
    <cfRule type="expression" dxfId="16838" priority="78">
      <formula>$C$21="F"</formula>
    </cfRule>
  </conditionalFormatting>
  <conditionalFormatting sqref="I56:Z56">
    <cfRule type="expression" dxfId="16837" priority="79">
      <formula>$C$2="F"</formula>
    </cfRule>
  </conditionalFormatting>
  <conditionalFormatting sqref="I56:Z56">
    <cfRule type="expression" dxfId="16836" priority="80">
      <formula>$D56="Facturacion"</formula>
    </cfRule>
  </conditionalFormatting>
  <conditionalFormatting sqref="I56:Z56">
    <cfRule type="expression" dxfId="16835" priority="81">
      <formula>$D56="Specialist"</formula>
    </cfRule>
  </conditionalFormatting>
  <conditionalFormatting sqref="I56:Z56">
    <cfRule type="cellIs" dxfId="16834" priority="82" operator="equal">
      <formula>1</formula>
    </cfRule>
  </conditionalFormatting>
  <conditionalFormatting sqref="I56:Z56">
    <cfRule type="expression" dxfId="16833" priority="83">
      <formula>$D56="SSMM"</formula>
    </cfRule>
  </conditionalFormatting>
  <conditionalFormatting sqref="I56:Z56">
    <cfRule type="cellIs" dxfId="16832" priority="84" operator="equal">
      <formula>"F"</formula>
    </cfRule>
  </conditionalFormatting>
  <conditionalFormatting sqref="AA57:AB57">
    <cfRule type="expression" dxfId="16831" priority="69">
      <formula>$C$2="F"</formula>
    </cfRule>
  </conditionalFormatting>
  <conditionalFormatting sqref="AA57:AB57">
    <cfRule type="expression" dxfId="16830" priority="70">
      <formula>$D57="Facturacion"</formula>
    </cfRule>
  </conditionalFormatting>
  <conditionalFormatting sqref="AA57:AB57">
    <cfRule type="expression" dxfId="16829" priority="71">
      <formula>$D57="Specialist"</formula>
    </cfRule>
  </conditionalFormatting>
  <conditionalFormatting sqref="AA57:AB57">
    <cfRule type="cellIs" dxfId="16828" priority="72" operator="equal">
      <formula>1</formula>
    </cfRule>
  </conditionalFormatting>
  <conditionalFormatting sqref="AA57:AB57">
    <cfRule type="expression" dxfId="16827" priority="73">
      <formula>$D57="SSMM"</formula>
    </cfRule>
  </conditionalFormatting>
  <conditionalFormatting sqref="AA57:AB57">
    <cfRule type="cellIs" dxfId="16826" priority="74" operator="equal">
      <formula>"F"</formula>
    </cfRule>
  </conditionalFormatting>
  <conditionalFormatting sqref="I57:W57">
    <cfRule type="expression" dxfId="16825" priority="59">
      <formula>$C$78="F"</formula>
    </cfRule>
  </conditionalFormatting>
  <conditionalFormatting sqref="I57:W57">
    <cfRule type="expression" dxfId="16824" priority="60">
      <formula>$C$59="F"</formula>
    </cfRule>
  </conditionalFormatting>
  <conditionalFormatting sqref="I57:W57">
    <cfRule type="expression" dxfId="16823" priority="61">
      <formula>$C$40="F"</formula>
    </cfRule>
  </conditionalFormatting>
  <conditionalFormatting sqref="I57:W57">
    <cfRule type="expression" dxfId="16822" priority="62">
      <formula>$C$21="F"</formula>
    </cfRule>
  </conditionalFormatting>
  <conditionalFormatting sqref="I57:Z57">
    <cfRule type="expression" dxfId="16821" priority="63">
      <formula>$C$2="F"</formula>
    </cfRule>
  </conditionalFormatting>
  <conditionalFormatting sqref="I57:Z57">
    <cfRule type="expression" dxfId="16820" priority="64">
      <formula>$D57="Facturacion"</formula>
    </cfRule>
  </conditionalFormatting>
  <conditionalFormatting sqref="I57:Z57">
    <cfRule type="expression" dxfId="16819" priority="65">
      <formula>$D57="Specialist"</formula>
    </cfRule>
  </conditionalFormatting>
  <conditionalFormatting sqref="I57:Z57">
    <cfRule type="cellIs" dxfId="16818" priority="66" operator="equal">
      <formula>1</formula>
    </cfRule>
  </conditionalFormatting>
  <conditionalFormatting sqref="I57:Z57">
    <cfRule type="expression" dxfId="16817" priority="67">
      <formula>$D57="SSMM"</formula>
    </cfRule>
  </conditionalFormatting>
  <conditionalFormatting sqref="I57:Z57">
    <cfRule type="cellIs" dxfId="16816" priority="68" operator="equal">
      <formula>"F"</formula>
    </cfRule>
  </conditionalFormatting>
  <conditionalFormatting sqref="E17:H17">
    <cfRule type="expression" dxfId="16815" priority="51">
      <formula>$C$21="F"</formula>
    </cfRule>
  </conditionalFormatting>
  <conditionalFormatting sqref="E17:H19">
    <cfRule type="expression" dxfId="16814" priority="53">
      <formula>$C$2="F"</formula>
    </cfRule>
  </conditionalFormatting>
  <conditionalFormatting sqref="E17:H19">
    <cfRule type="expression" dxfId="16813" priority="54">
      <formula>$D17="Facturacion"</formula>
    </cfRule>
  </conditionalFormatting>
  <conditionalFormatting sqref="E17:H19">
    <cfRule type="expression" dxfId="16812" priority="55">
      <formula>$D17="Specialist"</formula>
    </cfRule>
  </conditionalFormatting>
  <conditionalFormatting sqref="E17:H19">
    <cfRule type="cellIs" dxfId="16811" priority="56" operator="equal">
      <formula>1</formula>
    </cfRule>
  </conditionalFormatting>
  <conditionalFormatting sqref="E17:H19">
    <cfRule type="expression" dxfId="16810" priority="57">
      <formula>$D17="SSMM"</formula>
    </cfRule>
  </conditionalFormatting>
  <conditionalFormatting sqref="E17:H19">
    <cfRule type="cellIs" dxfId="16809" priority="58" operator="equal">
      <formula>"F"</formula>
    </cfRule>
  </conditionalFormatting>
  <conditionalFormatting sqref="AA17:AB17">
    <cfRule type="expression" dxfId="16808" priority="43">
      <formula>$C$21="F"</formula>
    </cfRule>
  </conditionalFormatting>
  <conditionalFormatting sqref="AA17:AB17">
    <cfRule type="expression" dxfId="16807" priority="45">
      <formula>$C$2="F"</formula>
    </cfRule>
  </conditionalFormatting>
  <conditionalFormatting sqref="AA17:AB17">
    <cfRule type="expression" dxfId="16806" priority="46">
      <formula>$D17="Facturacion"</formula>
    </cfRule>
  </conditionalFormatting>
  <conditionalFormatting sqref="AA17:AB17">
    <cfRule type="expression" dxfId="16805" priority="47">
      <formula>$D17="Specialist"</formula>
    </cfRule>
  </conditionalFormatting>
  <conditionalFormatting sqref="AA17:AB17">
    <cfRule type="cellIs" dxfId="16804" priority="48" operator="equal">
      <formula>1</formula>
    </cfRule>
  </conditionalFormatting>
  <conditionalFormatting sqref="AA17:AB17">
    <cfRule type="expression" dxfId="16803" priority="49">
      <formula>$D17="SSMM"</formula>
    </cfRule>
  </conditionalFormatting>
  <conditionalFormatting sqref="AA17:AB17">
    <cfRule type="cellIs" dxfId="16802" priority="50" operator="equal">
      <formula>"F"</formula>
    </cfRule>
  </conditionalFormatting>
  <conditionalFormatting sqref="I17:W17">
    <cfRule type="expression" dxfId="16801" priority="33">
      <formula>$C$78="F"</formula>
    </cfRule>
  </conditionalFormatting>
  <conditionalFormatting sqref="I17:W17">
    <cfRule type="expression" dxfId="16800" priority="34">
      <formula>$C$59="F"</formula>
    </cfRule>
  </conditionalFormatting>
  <conditionalFormatting sqref="I17:W17">
    <cfRule type="expression" dxfId="16799" priority="35">
      <formula>$C$40="F"</formula>
    </cfRule>
  </conditionalFormatting>
  <conditionalFormatting sqref="I17:W17">
    <cfRule type="expression" dxfId="16798" priority="36">
      <formula>$C$21="F"</formula>
    </cfRule>
  </conditionalFormatting>
  <conditionalFormatting sqref="I17:Z17">
    <cfRule type="expression" dxfId="16797" priority="37">
      <formula>$C$2="F"</formula>
    </cfRule>
  </conditionalFormatting>
  <conditionalFormatting sqref="I17:Z17">
    <cfRule type="expression" dxfId="16796" priority="38">
      <formula>$D17="Facturacion"</formula>
    </cfRule>
  </conditionalFormatting>
  <conditionalFormatting sqref="I17:Z17">
    <cfRule type="expression" dxfId="16795" priority="39">
      <formula>$D17="Specialist"</formula>
    </cfRule>
  </conditionalFormatting>
  <conditionalFormatting sqref="I17:Z17">
    <cfRule type="cellIs" dxfId="16794" priority="40" operator="equal">
      <formula>1</formula>
    </cfRule>
  </conditionalFormatting>
  <conditionalFormatting sqref="I17:Z17">
    <cfRule type="expression" dxfId="16793" priority="41">
      <formula>$D17="SSMM"</formula>
    </cfRule>
  </conditionalFormatting>
  <conditionalFormatting sqref="I17:Z17">
    <cfRule type="cellIs" dxfId="16792" priority="42" operator="equal">
      <formula>"F"</formula>
    </cfRule>
  </conditionalFormatting>
  <conditionalFormatting sqref="AA18:AB18">
    <cfRule type="expression" dxfId="16791" priority="27">
      <formula>$C$2="F"</formula>
    </cfRule>
  </conditionalFormatting>
  <conditionalFormatting sqref="AA18:AB18">
    <cfRule type="expression" dxfId="16790" priority="28">
      <formula>$D18="Facturacion"</formula>
    </cfRule>
  </conditionalFormatting>
  <conditionalFormatting sqref="AA18:AB18">
    <cfRule type="expression" dxfId="16789" priority="29">
      <formula>$D18="Specialist"</formula>
    </cfRule>
  </conditionalFormatting>
  <conditionalFormatting sqref="AA18:AB18">
    <cfRule type="cellIs" dxfId="16788" priority="30" operator="equal">
      <formula>1</formula>
    </cfRule>
  </conditionalFormatting>
  <conditionalFormatting sqref="AA18:AB18">
    <cfRule type="expression" dxfId="16787" priority="31">
      <formula>$D18="SSMM"</formula>
    </cfRule>
  </conditionalFormatting>
  <conditionalFormatting sqref="AA18:AB18">
    <cfRule type="cellIs" dxfId="16786" priority="32" operator="equal">
      <formula>"F"</formula>
    </cfRule>
  </conditionalFormatting>
  <conditionalFormatting sqref="I18:W18">
    <cfRule type="expression" dxfId="16785" priority="17">
      <formula>$C$78="F"</formula>
    </cfRule>
  </conditionalFormatting>
  <conditionalFormatting sqref="I18:W18">
    <cfRule type="expression" dxfId="16784" priority="18">
      <formula>$C$59="F"</formula>
    </cfRule>
  </conditionalFormatting>
  <conditionalFormatting sqref="I18:W18">
    <cfRule type="expression" dxfId="16783" priority="19">
      <formula>$C$40="F"</formula>
    </cfRule>
  </conditionalFormatting>
  <conditionalFormatting sqref="I18:W18">
    <cfRule type="expression" dxfId="16782" priority="20">
      <formula>$C$21="F"</formula>
    </cfRule>
  </conditionalFormatting>
  <conditionalFormatting sqref="I18:Z18">
    <cfRule type="expression" dxfId="16781" priority="21">
      <formula>$C$2="F"</formula>
    </cfRule>
  </conditionalFormatting>
  <conditionalFormatting sqref="I18:Z18">
    <cfRule type="expression" dxfId="16780" priority="22">
      <formula>$D18="Facturacion"</formula>
    </cfRule>
  </conditionalFormatting>
  <conditionalFormatting sqref="I18:Z18">
    <cfRule type="expression" dxfId="16779" priority="23">
      <formula>$D18="Specialist"</formula>
    </cfRule>
  </conditionalFormatting>
  <conditionalFormatting sqref="I18:Z18">
    <cfRule type="cellIs" dxfId="16778" priority="24" operator="equal">
      <formula>1</formula>
    </cfRule>
  </conditionalFormatting>
  <conditionalFormatting sqref="I18:Z18">
    <cfRule type="expression" dxfId="16777" priority="25">
      <formula>$D18="SSMM"</formula>
    </cfRule>
  </conditionalFormatting>
  <conditionalFormatting sqref="I18:Z18">
    <cfRule type="cellIs" dxfId="16776" priority="26" operator="equal">
      <formula>"F"</formula>
    </cfRule>
  </conditionalFormatting>
  <conditionalFormatting sqref="AA19:AB19">
    <cfRule type="expression" dxfId="16775" priority="11">
      <formula>$C$2="F"</formula>
    </cfRule>
  </conditionalFormatting>
  <conditionalFormatting sqref="AA19:AB19">
    <cfRule type="expression" dxfId="16774" priority="12">
      <formula>$D19="Facturacion"</formula>
    </cfRule>
  </conditionalFormatting>
  <conditionalFormatting sqref="AA19:AB19">
    <cfRule type="expression" dxfId="16773" priority="13">
      <formula>$D19="Specialist"</formula>
    </cfRule>
  </conditionalFormatting>
  <conditionalFormatting sqref="AA19:AB19">
    <cfRule type="cellIs" dxfId="16772" priority="14" operator="equal">
      <formula>1</formula>
    </cfRule>
  </conditionalFormatting>
  <conditionalFormatting sqref="AA19:AB19">
    <cfRule type="expression" dxfId="16771" priority="15">
      <formula>$D19="SSMM"</formula>
    </cfRule>
  </conditionalFormatting>
  <conditionalFormatting sqref="AA19:AB19">
    <cfRule type="cellIs" dxfId="16770" priority="16" operator="equal">
      <formula>"F"</formula>
    </cfRule>
  </conditionalFormatting>
  <conditionalFormatting sqref="I19:W19">
    <cfRule type="expression" dxfId="16769" priority="1">
      <formula>$C$78="F"</formula>
    </cfRule>
  </conditionalFormatting>
  <conditionalFormatting sqref="I19:W19">
    <cfRule type="expression" dxfId="16768" priority="2">
      <formula>$C$59="F"</formula>
    </cfRule>
  </conditionalFormatting>
  <conditionalFormatting sqref="I19:W19">
    <cfRule type="expression" dxfId="16767" priority="3">
      <formula>$C$40="F"</formula>
    </cfRule>
  </conditionalFormatting>
  <conditionalFormatting sqref="I19:W19">
    <cfRule type="expression" dxfId="16766" priority="4">
      <formula>$C$21="F"</formula>
    </cfRule>
  </conditionalFormatting>
  <conditionalFormatting sqref="I19:Z19">
    <cfRule type="expression" dxfId="16765" priority="5">
      <formula>$C$2="F"</formula>
    </cfRule>
  </conditionalFormatting>
  <conditionalFormatting sqref="I19:Z19">
    <cfRule type="expression" dxfId="16764" priority="6">
      <formula>$D19="Facturacion"</formula>
    </cfRule>
  </conditionalFormatting>
  <conditionalFormatting sqref="I19:Z19">
    <cfRule type="expression" dxfId="16763" priority="7">
      <formula>$D19="Specialist"</formula>
    </cfRule>
  </conditionalFormatting>
  <conditionalFormatting sqref="I19:Z19">
    <cfRule type="cellIs" dxfId="16762" priority="8" operator="equal">
      <formula>1</formula>
    </cfRule>
  </conditionalFormatting>
  <conditionalFormatting sqref="I19:Z19">
    <cfRule type="expression" dxfId="16761" priority="9">
      <formula>$D19="SSMM"</formula>
    </cfRule>
  </conditionalFormatting>
  <conditionalFormatting sqref="I19:Z19">
    <cfRule type="cellIs" dxfId="16760" priority="10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0" id="{D17B2101-6DF3-40C5-8FF8-9981175B3E6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E101:F101 H101:AG101 G100 AC17:AG19</xm:sqref>
        </x14:conditionalFormatting>
        <x14:conditionalFormatting xmlns:xm="http://schemas.microsoft.com/office/excel/2006/main">
          <x14:cfRule type="expression" priority="409" id="{EDB06025-C763-4A0C-8003-8AA07630165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E7:H7 AE7:AG7 E11:AG12 E10:H10 AE10:AG10 E4:AG6 E8:AG9</xm:sqref>
        </x14:conditionalFormatting>
        <x14:conditionalFormatting xmlns:xm="http://schemas.microsoft.com/office/excel/2006/main">
          <x14:cfRule type="expression" priority="402" id="{BCF9DC10-35BE-4734-BBF4-3267572A036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391" id="{20F90FB7-BAB0-41FE-841F-2E4CBCD2126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E26:H26 AE26:AG26 E24:J24 AD24:AG24 E23:AG23 E25:AG25 E27:AG31</xm:sqref>
        </x14:conditionalFormatting>
        <x14:conditionalFormatting xmlns:xm="http://schemas.microsoft.com/office/excel/2006/main">
          <x14:cfRule type="expression" priority="384" id="{10F9CB4C-9232-405D-9A0E-4A3DA0C2474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373" id="{034BBB6B-686B-480C-B722-0D48E674DDC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E45:H45 AE45:AG45 E43:J43 AD43:AG43 E44:AG44 E42:AG42 E46:AG50</xm:sqref>
        </x14:conditionalFormatting>
        <x14:conditionalFormatting xmlns:xm="http://schemas.microsoft.com/office/excel/2006/main">
          <x14:cfRule type="expression" priority="366" id="{51878E38-88E1-4278-B6A6-57625549C86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E70:AG76</xm:sqref>
        </x14:conditionalFormatting>
        <x14:conditionalFormatting xmlns:xm="http://schemas.microsoft.com/office/excel/2006/main">
          <x14:cfRule type="expression" priority="355" id="{2B541DC6-3674-4249-A3C9-543CAC1A201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E64:H64 AE64:AG64 E62:J62 AD62:AG62 E61:AG61 E63:AG63 E65:AG69</xm:sqref>
        </x14:conditionalFormatting>
        <x14:conditionalFormatting xmlns:xm="http://schemas.microsoft.com/office/excel/2006/main">
          <x14:cfRule type="expression" priority="348" id="{FA683AA9-1FCC-45F6-A819-4CE1143DB48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E89:AG95</xm:sqref>
        </x14:conditionalFormatting>
        <x14:conditionalFormatting xmlns:xm="http://schemas.microsoft.com/office/excel/2006/main">
          <x14:cfRule type="expression" priority="337" id="{58683FF1-9DA8-47EA-AA33-7C6046F0120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E83:H83 AE83:AG83 E84:F84 S84:AG84 E81:J81 AD81:AG81 E86:H86 AE86:AG86 E80:AG80 E82:AG82 E87:AG88 E85:AG85</xm:sqref>
        </x14:conditionalFormatting>
        <x14:conditionalFormatting xmlns:xm="http://schemas.microsoft.com/office/excel/2006/main">
          <x14:cfRule type="expression" priority="330" id="{E81FD0D0-7C7C-4B25-A1AD-12957257395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319" id="{CE270C81-70F2-410D-87D1-E65FAD762D3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E100:H100 AE100:AG100 E102:H102 AE102:AG102 E107:AG107 E106:H106 AE106:AG106 E99:AG99 E103:AG105</xm:sqref>
        </x14:conditionalFormatting>
        <x14:conditionalFormatting xmlns:xm="http://schemas.microsoft.com/office/excel/2006/main">
          <x14:cfRule type="expression" priority="312" id="{829A0D92-EBBE-4FCA-A583-C989565EDA8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301" id="{D376F4F3-EA23-4F87-8616-A54B8D84A3A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294" id="{E5A380CB-7889-4505-AAC7-0ED7F1EEAF6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I100:AD100</xm:sqref>
        </x14:conditionalFormatting>
        <x14:conditionalFormatting xmlns:xm="http://schemas.microsoft.com/office/excel/2006/main">
          <x14:cfRule type="expression" priority="280" id="{95A3B57B-974C-47C2-ADE8-085F2D8B58D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I106:AD106</xm:sqref>
        </x14:conditionalFormatting>
        <x14:conditionalFormatting xmlns:xm="http://schemas.microsoft.com/office/excel/2006/main">
          <x14:cfRule type="expression" priority="273" id="{084437DF-1B16-47D7-9681-961583CDB23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I7:AD7</xm:sqref>
        </x14:conditionalFormatting>
        <x14:conditionalFormatting xmlns:xm="http://schemas.microsoft.com/office/excel/2006/main">
          <x14:cfRule type="expression" priority="266" id="{22A042EB-1780-46A4-8D48-1CB68A72803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I26:AD26</xm:sqref>
        </x14:conditionalFormatting>
        <x14:conditionalFormatting xmlns:xm="http://schemas.microsoft.com/office/excel/2006/main">
          <x14:cfRule type="expression" priority="259" id="{384E4D98-2213-477D-89C6-4E1E21FDD1D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I45:AD45</xm:sqref>
        </x14:conditionalFormatting>
        <x14:conditionalFormatting xmlns:xm="http://schemas.microsoft.com/office/excel/2006/main">
          <x14:cfRule type="expression" priority="252" id="{191F4295-3C5E-41A0-A80C-3B70FCA0D97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I64:AD64</xm:sqref>
        </x14:conditionalFormatting>
        <x14:conditionalFormatting xmlns:xm="http://schemas.microsoft.com/office/excel/2006/main">
          <x14:cfRule type="expression" priority="245" id="{792B498E-1007-41CA-BD15-5AB558C5DC1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I83:AD83</xm:sqref>
        </x14:conditionalFormatting>
        <x14:conditionalFormatting xmlns:xm="http://schemas.microsoft.com/office/excel/2006/main">
          <x14:cfRule type="expression" priority="238" id="{EAE40249-FA06-4289-9873-F2C6A5B5020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I102:AD102</xm:sqref>
        </x14:conditionalFormatting>
        <x14:conditionalFormatting xmlns:xm="http://schemas.microsoft.com/office/excel/2006/main">
          <x14:cfRule type="expression" priority="231" id="{154460E4-4F4C-40D1-8828-E1A042ACA6B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G84:R84</xm:sqref>
        </x14:conditionalFormatting>
        <x14:conditionalFormatting xmlns:xm="http://schemas.microsoft.com/office/excel/2006/main">
          <x14:cfRule type="expression" priority="224" id="{812CC626-710D-412A-9B83-C127DC2F21B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K24:AC24</xm:sqref>
        </x14:conditionalFormatting>
        <x14:conditionalFormatting xmlns:xm="http://schemas.microsoft.com/office/excel/2006/main">
          <x14:cfRule type="expression" priority="217" id="{686F57FF-3477-463B-AB63-D1EE1E9E2B9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K43:AC43</xm:sqref>
        </x14:conditionalFormatting>
        <x14:conditionalFormatting xmlns:xm="http://schemas.microsoft.com/office/excel/2006/main">
          <x14:cfRule type="expression" priority="210" id="{C0F7CED4-0B99-41C7-AA2F-012424B8B17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K62:AC62</xm:sqref>
        </x14:conditionalFormatting>
        <x14:conditionalFormatting xmlns:xm="http://schemas.microsoft.com/office/excel/2006/main">
          <x14:cfRule type="expression" priority="203" id="{7EB90439-0029-46E2-A3F4-B9C375A0146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K81:AC81</xm:sqref>
        </x14:conditionalFormatting>
        <x14:conditionalFormatting xmlns:xm="http://schemas.microsoft.com/office/excel/2006/main">
          <x14:cfRule type="expression" priority="196" id="{4C86D28C-49CC-4018-A2EB-FECEBC6DAC7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I86:AD86</xm:sqref>
        </x14:conditionalFormatting>
        <x14:conditionalFormatting xmlns:xm="http://schemas.microsoft.com/office/excel/2006/main">
          <x14:cfRule type="expression" priority="189" id="{55C818B5-AA7D-44F9-88BE-BCCBD695A7F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I9:AD9</xm:sqref>
        </x14:conditionalFormatting>
        <x14:conditionalFormatting xmlns:xm="http://schemas.microsoft.com/office/excel/2006/main">
          <x14:cfRule type="expression" priority="175" id="{3C6C4C65-53A5-48CB-8FAD-5EDC93E0341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I10:AD10</xm:sqref>
        </x14:conditionalFormatting>
        <x14:conditionalFormatting xmlns:xm="http://schemas.microsoft.com/office/excel/2006/main">
          <x14:cfRule type="expression" priority="168" id="{1B3F2139-1947-4195-846C-BA5A55EF238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</xm:sqref>
        </x14:conditionalFormatting>
        <x14:conditionalFormatting xmlns:xm="http://schemas.microsoft.com/office/excel/2006/main">
          <x14:cfRule type="expression" priority="160" id="{F91C46E8-B758-43AB-BCFF-7352791F145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110" id="{B9F02C80-E209-4DC9-AFFA-FA88F41AAA4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102" id="{FF9980F4-E9F0-4A6F-A07F-7A4DF36DC7E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52" id="{BBF72804-B41B-44D0-BD3F-FAD7D9C597B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</xm:sqref>
        </x14:conditionalFormatting>
        <x14:conditionalFormatting xmlns:xm="http://schemas.microsoft.com/office/excel/2006/main">
          <x14:cfRule type="expression" priority="44" id="{7425E143-0A96-4272-B5A1-C13F7EC03D1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ACAEE481-8C9E-429B-BAB5-8F34C6A098E6}">
          <x14:formula1>
            <xm:f>Personal!$A$2:$A$50</xm:f>
          </x14:formula1>
          <xm:sqref>B80:B95 B61:B76 B23:B38 B118:B133 B42:B57 B99:B114 B4:B19</xm:sqref>
        </x14:dataValidation>
        <x14:dataValidation type="list" allowBlank="1" showInputMessage="1" showErrorMessage="1" prompt="Elige una de las opciones disponibles" xr:uid="{551A6B13-27AD-4B27-88AE-E203DDD2B2F4}">
          <x14:formula1>
            <xm:f>Personal!$F$1:$F$15</xm:f>
          </x14:formula1>
          <xm:sqref>E80:AG95 H100:AG101 E42:AG57 E118:AG133 E23:AG38 E61:AG76 G100 E99:AG99 E102:AG114 E100:F101 E4:AG19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theme="0"/>
    <outlinePr summaryBelow="0" summaryRight="0"/>
    <pageSetUpPr fitToPage="1"/>
  </sheetPr>
  <dimension ref="A1:AJ1000"/>
  <sheetViews>
    <sheetView workbookViewId="0">
      <selection activeCell="D25" sqref="D25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41796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'S13'!C117+1</f>
        <v>45383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18</v>
      </c>
    </row>
    <row r="5" spans="1:36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  <c r="AB5" s="114"/>
      <c r="AC5" s="114"/>
      <c r="AD5" s="114"/>
      <c r="AE5" s="8"/>
      <c r="AF5" s="8"/>
      <c r="AG5" s="8"/>
      <c r="AH5" s="1">
        <f t="shared" si="0"/>
        <v>0</v>
      </c>
      <c r="AI5" s="1"/>
      <c r="AJ5" s="1">
        <f t="shared" si="1"/>
        <v>32.5</v>
      </c>
    </row>
    <row r="6" spans="1:36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8"/>
      <c r="AF6" s="8"/>
      <c r="AG6" s="8"/>
      <c r="AH6" s="1">
        <f t="shared" si="0"/>
        <v>0</v>
      </c>
      <c r="AI6" s="1"/>
      <c r="AJ6" s="1">
        <f t="shared" si="1"/>
        <v>32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114"/>
      <c r="I7" s="114" t="s">
        <v>11</v>
      </c>
      <c r="J7" s="114" t="s">
        <v>11</v>
      </c>
      <c r="K7" s="114" t="s">
        <v>11</v>
      </c>
      <c r="L7" s="114" t="s">
        <v>11</v>
      </c>
      <c r="M7" s="114" t="s">
        <v>11</v>
      </c>
      <c r="N7" s="114" t="s">
        <v>11</v>
      </c>
      <c r="O7" s="114" t="s">
        <v>11</v>
      </c>
      <c r="P7" s="114" t="s">
        <v>11</v>
      </c>
      <c r="Q7" s="114" t="s">
        <v>11</v>
      </c>
      <c r="R7" s="114" t="s">
        <v>11</v>
      </c>
      <c r="S7" s="114" t="s">
        <v>11</v>
      </c>
      <c r="T7" s="114" t="s">
        <v>11</v>
      </c>
      <c r="U7" s="114" t="s">
        <v>11</v>
      </c>
      <c r="V7" s="114" t="s">
        <v>11</v>
      </c>
      <c r="W7" s="114" t="s">
        <v>11</v>
      </c>
      <c r="X7" s="114" t="s">
        <v>11</v>
      </c>
      <c r="Y7" s="114" t="s">
        <v>11</v>
      </c>
      <c r="Z7" s="114" t="s">
        <v>11</v>
      </c>
      <c r="AA7" s="114" t="s">
        <v>11</v>
      </c>
      <c r="AB7" s="114" t="s">
        <v>11</v>
      </c>
      <c r="AC7" s="114" t="s">
        <v>11</v>
      </c>
      <c r="AD7" s="114" t="s">
        <v>11</v>
      </c>
      <c r="AE7" s="8"/>
      <c r="AF7" s="8"/>
      <c r="AG7" s="8"/>
      <c r="AH7" s="1">
        <f t="shared" si="0"/>
        <v>0</v>
      </c>
      <c r="AI7" s="1"/>
      <c r="AJ7" s="1">
        <f t="shared" si="1"/>
        <v>0</v>
      </c>
    </row>
    <row r="8" spans="1:36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/>
      <c r="F8" s="8"/>
      <c r="G8" s="8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8"/>
      <c r="AF8" s="8"/>
      <c r="AG8" s="8"/>
      <c r="AH8" s="1">
        <f t="shared" si="0"/>
        <v>0</v>
      </c>
      <c r="AI8" s="1"/>
      <c r="AJ8" s="1">
        <f t="shared" si="1"/>
        <v>22.5</v>
      </c>
    </row>
    <row r="9" spans="1:36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  <c r="AE9" s="8"/>
      <c r="AF9" s="8"/>
      <c r="AG9" s="8"/>
      <c r="AH9" s="1">
        <f t="shared" si="0"/>
        <v>0</v>
      </c>
      <c r="AI9" s="1"/>
      <c r="AJ9" s="1">
        <f t="shared" si="1"/>
        <v>32</v>
      </c>
    </row>
    <row r="10" spans="1:36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  <c r="AE10" s="8"/>
      <c r="AF10" s="8"/>
      <c r="AG10" s="8"/>
      <c r="AH10" s="1">
        <f t="shared" si="0"/>
        <v>0</v>
      </c>
      <c r="AI10" s="1"/>
      <c r="AJ10" s="1">
        <f t="shared" si="1"/>
        <v>32</v>
      </c>
    </row>
    <row r="11" spans="1:36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114"/>
      <c r="I11" s="114" t="s">
        <v>11</v>
      </c>
      <c r="J11" s="114" t="s">
        <v>11</v>
      </c>
      <c r="K11" s="114" t="s">
        <v>11</v>
      </c>
      <c r="L11" s="114" t="s">
        <v>11</v>
      </c>
      <c r="M11" s="114" t="s">
        <v>11</v>
      </c>
      <c r="N11" s="114" t="s">
        <v>11</v>
      </c>
      <c r="O11" s="114" t="s">
        <v>11</v>
      </c>
      <c r="P11" s="114" t="s">
        <v>11</v>
      </c>
      <c r="Q11" s="114" t="s">
        <v>11</v>
      </c>
      <c r="R11" s="114" t="s">
        <v>11</v>
      </c>
      <c r="S11" s="114" t="s">
        <v>11</v>
      </c>
      <c r="T11" s="114" t="s">
        <v>11</v>
      </c>
      <c r="U11" s="114" t="s">
        <v>11</v>
      </c>
      <c r="V11" s="114" t="s">
        <v>11</v>
      </c>
      <c r="W11" s="114" t="s">
        <v>11</v>
      </c>
      <c r="X11" s="114" t="s">
        <v>11</v>
      </c>
      <c r="Y11" s="114" t="s">
        <v>11</v>
      </c>
      <c r="Z11" s="114" t="s">
        <v>11</v>
      </c>
      <c r="AA11" s="114" t="s">
        <v>11</v>
      </c>
      <c r="AB11" s="114" t="s">
        <v>11</v>
      </c>
      <c r="AC11" s="114" t="s">
        <v>11</v>
      </c>
      <c r="AD11" s="114" t="s">
        <v>11</v>
      </c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33</v>
      </c>
    </row>
    <row r="13" spans="1:36" ht="15.75" customHeight="1" x14ac:dyDescent="0.15">
      <c r="A13" s="10"/>
      <c r="B13" s="18"/>
      <c r="C13" s="19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/>
      <c r="C17" s="19">
        <f>IF(ISNA(VLOOKUP(B17,Personal!$A$2:$D$21,2,FALSE)),,VLOOKUP(B17,Personal!$A$2:$D$21,2,FALSE))</f>
        <v>0</v>
      </c>
      <c r="D17" s="19">
        <f>IF(ISNA(VLOOKUP(B17,Personal!$A$2:$D$23,3,FALSE)),,VLOOKUP(B17,Personal!$A$2:$D$32,3,FALSE))</f>
        <v>0</v>
      </c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/>
      <c r="C18" s="19">
        <f>IF(ISNA(VLOOKUP(B18,Personal!$A$2:$D$21,2,FALSE)),,VLOOKUP(B18,Personal!$A$2:$D$21,2,FALSE))</f>
        <v>0</v>
      </c>
      <c r="D18" s="19">
        <f>IF(ISNA(VLOOKUP(B18,Personal!$A$2:$D$23,3,FALSE)),,VLOOKUP(B18,Personal!$A$2:$D$32,3,FALSE))</f>
        <v>0</v>
      </c>
      <c r="E18" s="59"/>
      <c r="F18" s="59"/>
      <c r="G18" s="59"/>
      <c r="H18" s="59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59"/>
      <c r="Y18" s="59"/>
      <c r="Z18" s="59"/>
      <c r="AA18" s="59"/>
      <c r="AB18" s="59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0</v>
      </c>
      <c r="AJ18" s="1">
        <f t="shared" si="1"/>
        <v>0</v>
      </c>
    </row>
    <row r="19" spans="1:36" ht="15.75" customHeight="1" x14ac:dyDescent="0.15">
      <c r="A19" s="10"/>
      <c r="B19" s="18"/>
      <c r="C19" s="19">
        <f>IF(ISNA(VLOOKUP(B19,Personal!$A$2:$D$21,2,FALSE)),,VLOOKUP(B19,Personal!$A$2:$D$21,2,FALSE))</f>
        <v>0</v>
      </c>
      <c r="D19" s="19">
        <f>IF(ISNA(VLOOKUP(B19,Personal!$A$2:$D$23,3,FALSE)),,VLOOKUP(B19,Personal!$A$2:$D$32,3,FALSE))</f>
        <v>0</v>
      </c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0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0</v>
      </c>
      <c r="H20" s="23">
        <f t="shared" si="3"/>
        <v>0</v>
      </c>
      <c r="I20" s="23">
        <f t="shared" si="3"/>
        <v>0</v>
      </c>
      <c r="J20" s="23">
        <f t="shared" si="3"/>
        <v>0</v>
      </c>
      <c r="K20" s="23">
        <f t="shared" si="3"/>
        <v>0</v>
      </c>
      <c r="L20" s="23">
        <f t="shared" si="3"/>
        <v>0</v>
      </c>
      <c r="M20" s="23">
        <f t="shared" si="3"/>
        <v>0</v>
      </c>
      <c r="N20" s="23">
        <f t="shared" si="3"/>
        <v>0</v>
      </c>
      <c r="O20" s="23">
        <f t="shared" si="3"/>
        <v>0</v>
      </c>
      <c r="P20" s="23">
        <f t="shared" si="3"/>
        <v>0</v>
      </c>
      <c r="Q20" s="23">
        <f t="shared" si="3"/>
        <v>0</v>
      </c>
      <c r="R20" s="23">
        <f t="shared" si="3"/>
        <v>0</v>
      </c>
      <c r="S20" s="23">
        <f t="shared" si="3"/>
        <v>0</v>
      </c>
      <c r="T20" s="23">
        <f t="shared" si="3"/>
        <v>0</v>
      </c>
      <c r="U20" s="23">
        <f t="shared" si="3"/>
        <v>0</v>
      </c>
      <c r="V20" s="23">
        <f t="shared" si="3"/>
        <v>0</v>
      </c>
      <c r="W20" s="23">
        <f t="shared" si="3"/>
        <v>0</v>
      </c>
      <c r="X20" s="23">
        <f t="shared" si="3"/>
        <v>0</v>
      </c>
      <c r="Y20" s="23">
        <f t="shared" si="3"/>
        <v>0</v>
      </c>
      <c r="Z20" s="23">
        <f t="shared" si="3"/>
        <v>0</v>
      </c>
      <c r="AA20" s="23">
        <f t="shared" si="3"/>
        <v>0</v>
      </c>
      <c r="AB20" s="23">
        <f t="shared" si="3"/>
        <v>0</v>
      </c>
      <c r="AC20" s="23">
        <f t="shared" si="3"/>
        <v>0</v>
      </c>
      <c r="AD20" s="23">
        <f t="shared" si="3"/>
        <v>0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0</v>
      </c>
      <c r="AI20" s="1">
        <f>SUM(AI13:AI19)</f>
        <v>0</v>
      </c>
      <c r="AJ20" s="1">
        <f t="shared" si="1"/>
        <v>202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45384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 t="s">
        <v>21</v>
      </c>
      <c r="J23" s="8" t="s">
        <v>21</v>
      </c>
      <c r="K23" s="8" t="s">
        <v>21</v>
      </c>
      <c r="L23" s="8" t="s">
        <v>21</v>
      </c>
      <c r="M23" s="8" t="s">
        <v>21</v>
      </c>
      <c r="N23" s="8" t="s">
        <v>21</v>
      </c>
      <c r="O23" s="8" t="s">
        <v>21</v>
      </c>
      <c r="P23" s="8" t="s">
        <v>21</v>
      </c>
      <c r="Q23" s="8" t="s">
        <v>21</v>
      </c>
      <c r="R23" s="8" t="s">
        <v>21</v>
      </c>
      <c r="S23" s="8" t="s">
        <v>21</v>
      </c>
      <c r="T23" s="8" t="s">
        <v>21</v>
      </c>
      <c r="U23" s="8" t="s">
        <v>21</v>
      </c>
      <c r="V23" s="8" t="s">
        <v>21</v>
      </c>
      <c r="W23" s="8" t="s">
        <v>21</v>
      </c>
      <c r="X23" s="8" t="s">
        <v>21</v>
      </c>
      <c r="Y23" s="8" t="s">
        <v>21</v>
      </c>
      <c r="Z23" s="8" t="s">
        <v>21</v>
      </c>
      <c r="AA23" s="8" t="s">
        <v>21</v>
      </c>
      <c r="AB23" s="8" t="s">
        <v>21</v>
      </c>
      <c r="AC23" s="8" t="s">
        <v>21</v>
      </c>
      <c r="AD23" s="8" t="s">
        <v>21</v>
      </c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>
        <v>1</v>
      </c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>
        <v>1</v>
      </c>
      <c r="R24" s="8">
        <v>1</v>
      </c>
      <c r="S24" s="8">
        <v>1</v>
      </c>
      <c r="T24" s="8">
        <v>1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1">
        <f t="shared" si="4"/>
        <v>6.5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/>
      <c r="J25" s="8"/>
      <c r="K25" s="8"/>
      <c r="L25" s="8"/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>
        <v>1</v>
      </c>
      <c r="S25" s="8"/>
      <c r="T25" s="8"/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>
        <v>1</v>
      </c>
      <c r="AD25" s="8">
        <v>1</v>
      </c>
      <c r="AE25" s="8"/>
      <c r="AF25" s="8"/>
      <c r="AG25" s="8"/>
      <c r="AH25" s="1">
        <f t="shared" si="4"/>
        <v>8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 t="s">
        <v>11</v>
      </c>
      <c r="J26" s="8" t="s">
        <v>11</v>
      </c>
      <c r="K26" s="8" t="s">
        <v>11</v>
      </c>
      <c r="L26" s="8" t="s">
        <v>11</v>
      </c>
      <c r="M26" s="8" t="s">
        <v>11</v>
      </c>
      <c r="N26" s="8" t="s">
        <v>11</v>
      </c>
      <c r="O26" s="8" t="s">
        <v>11</v>
      </c>
      <c r="P26" s="8" t="s">
        <v>11</v>
      </c>
      <c r="Q26" s="8" t="s">
        <v>11</v>
      </c>
      <c r="R26" s="8" t="s">
        <v>11</v>
      </c>
      <c r="S26" s="8" t="s">
        <v>11</v>
      </c>
      <c r="T26" s="8" t="s">
        <v>11</v>
      </c>
      <c r="U26" s="8" t="s">
        <v>11</v>
      </c>
      <c r="V26" s="8" t="s">
        <v>11</v>
      </c>
      <c r="W26" s="8" t="s">
        <v>11</v>
      </c>
      <c r="X26" s="8" t="s">
        <v>11</v>
      </c>
      <c r="Y26" s="8" t="s">
        <v>11</v>
      </c>
      <c r="Z26" s="8" t="s">
        <v>11</v>
      </c>
      <c r="AA26" s="8" t="s">
        <v>11</v>
      </c>
      <c r="AB26" s="8" t="s">
        <v>11</v>
      </c>
      <c r="AC26" s="8" t="s">
        <v>11</v>
      </c>
      <c r="AD26" s="8" t="s">
        <v>11</v>
      </c>
      <c r="AE26" s="8"/>
      <c r="AF26" s="8"/>
      <c r="AG26" s="8"/>
      <c r="AH26" s="1">
        <f t="shared" si="4"/>
        <v>0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/>
      <c r="J27" s="8"/>
      <c r="K27" s="8"/>
      <c r="L27" s="8">
        <v>1</v>
      </c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/>
      <c r="T27" s="8"/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8.5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/>
      <c r="R28" s="8"/>
      <c r="S28" s="8">
        <v>1</v>
      </c>
      <c r="T28" s="8">
        <v>1</v>
      </c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>
        <v>1</v>
      </c>
      <c r="AA28" s="8"/>
      <c r="AB28" s="8"/>
      <c r="AC28" s="8"/>
      <c r="AD28" s="8"/>
      <c r="AE28" s="8"/>
      <c r="AF28" s="8"/>
      <c r="AG28" s="8"/>
      <c r="AH28" s="1">
        <f t="shared" si="4"/>
        <v>8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 t="s">
        <v>7</v>
      </c>
      <c r="J29" s="8" t="s">
        <v>7</v>
      </c>
      <c r="K29" s="8" t="s">
        <v>7</v>
      </c>
      <c r="L29" s="8" t="s">
        <v>7</v>
      </c>
      <c r="M29" s="8" t="s">
        <v>7</v>
      </c>
      <c r="N29" s="8" t="s">
        <v>7</v>
      </c>
      <c r="O29" s="8" t="s">
        <v>7</v>
      </c>
      <c r="P29" s="8" t="s">
        <v>7</v>
      </c>
      <c r="Q29" s="8" t="s">
        <v>7</v>
      </c>
      <c r="R29" s="8" t="s">
        <v>7</v>
      </c>
      <c r="S29" s="8" t="s">
        <v>7</v>
      </c>
      <c r="T29" s="8" t="s">
        <v>7</v>
      </c>
      <c r="U29" s="8" t="s">
        <v>7</v>
      </c>
      <c r="V29" s="8" t="s">
        <v>7</v>
      </c>
      <c r="W29" s="8" t="s">
        <v>7</v>
      </c>
      <c r="X29" s="8" t="s">
        <v>7</v>
      </c>
      <c r="Y29" s="8" t="s">
        <v>7</v>
      </c>
      <c r="Z29" s="8" t="s">
        <v>7</v>
      </c>
      <c r="AA29" s="8" t="s">
        <v>7</v>
      </c>
      <c r="AB29" s="8" t="s">
        <v>7</v>
      </c>
      <c r="AC29" s="8" t="s">
        <v>7</v>
      </c>
      <c r="AD29" s="8" t="s">
        <v>7</v>
      </c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 t="s">
        <v>11</v>
      </c>
      <c r="J30" s="8" t="s">
        <v>11</v>
      </c>
      <c r="K30" s="8" t="s">
        <v>11</v>
      </c>
      <c r="L30" s="8" t="s">
        <v>11</v>
      </c>
      <c r="M30" s="8" t="s">
        <v>11</v>
      </c>
      <c r="N30" s="8" t="s">
        <v>11</v>
      </c>
      <c r="O30" s="8" t="s">
        <v>11</v>
      </c>
      <c r="P30" s="8" t="s">
        <v>11</v>
      </c>
      <c r="Q30" s="8" t="s">
        <v>11</v>
      </c>
      <c r="R30" s="8" t="s">
        <v>11</v>
      </c>
      <c r="S30" s="8" t="s">
        <v>11</v>
      </c>
      <c r="T30" s="8" t="s">
        <v>11</v>
      </c>
      <c r="U30" s="8" t="s">
        <v>11</v>
      </c>
      <c r="V30" s="8" t="s">
        <v>11</v>
      </c>
      <c r="W30" s="8" t="s">
        <v>11</v>
      </c>
      <c r="X30" s="8" t="s">
        <v>11</v>
      </c>
      <c r="Y30" s="8" t="s">
        <v>11</v>
      </c>
      <c r="Z30" s="8" t="s">
        <v>11</v>
      </c>
      <c r="AA30" s="8" t="s">
        <v>11</v>
      </c>
      <c r="AB30" s="8" t="s">
        <v>11</v>
      </c>
      <c r="AC30" s="8" t="s">
        <v>11</v>
      </c>
      <c r="AD30" s="8" t="s">
        <v>11</v>
      </c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 t="s">
        <v>115</v>
      </c>
      <c r="C31" s="19" t="s">
        <v>116</v>
      </c>
      <c r="D31" s="19" t="s">
        <v>53</v>
      </c>
      <c r="E31" s="8"/>
      <c r="F31" s="8"/>
      <c r="G31" s="8"/>
      <c r="H31" s="8"/>
      <c r="I31" s="8">
        <v>1</v>
      </c>
      <c r="J31" s="8">
        <v>1</v>
      </c>
      <c r="K31" s="8">
        <v>1</v>
      </c>
      <c r="L31" s="8">
        <v>1</v>
      </c>
      <c r="M31" s="8">
        <v>1</v>
      </c>
      <c r="N31" s="8">
        <v>1</v>
      </c>
      <c r="O31" s="8">
        <v>1</v>
      </c>
      <c r="P31" s="8">
        <v>1</v>
      </c>
      <c r="Q31" s="8"/>
      <c r="R31" s="8"/>
      <c r="S31" s="8">
        <v>1</v>
      </c>
      <c r="T31" s="8">
        <v>1</v>
      </c>
      <c r="U31" s="8">
        <v>1</v>
      </c>
      <c r="V31" s="8">
        <v>1</v>
      </c>
      <c r="W31" s="8">
        <v>1</v>
      </c>
      <c r="X31" s="8">
        <v>1</v>
      </c>
      <c r="Y31" s="8">
        <v>1</v>
      </c>
      <c r="Z31" s="8">
        <v>1</v>
      </c>
      <c r="AA31" s="8">
        <v>1</v>
      </c>
      <c r="AB31" s="8"/>
      <c r="AC31" s="8"/>
      <c r="AD31" s="8"/>
      <c r="AE31" s="8"/>
      <c r="AF31" s="8"/>
      <c r="AG31" s="8"/>
      <c r="AH31" s="1">
        <f t="shared" si="4"/>
        <v>8.5</v>
      </c>
      <c r="AI31" s="1"/>
    </row>
    <row r="32" spans="1:36" ht="15.75" customHeight="1" x14ac:dyDescent="0.15">
      <c r="A32" s="10"/>
      <c r="B32" s="18">
        <f t="shared" si="5"/>
        <v>0</v>
      </c>
      <c r="C32" s="19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 t="s">
        <v>11</v>
      </c>
      <c r="F38" s="59"/>
      <c r="G38" s="59"/>
      <c r="H38" s="59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3</v>
      </c>
      <c r="J39" s="23">
        <f t="shared" si="6"/>
        <v>3</v>
      </c>
      <c r="K39" s="23">
        <f t="shared" si="6"/>
        <v>3</v>
      </c>
      <c r="L39" s="23">
        <f t="shared" si="6"/>
        <v>4</v>
      </c>
      <c r="M39" s="23">
        <f t="shared" si="6"/>
        <v>5</v>
      </c>
      <c r="N39" s="23">
        <f t="shared" si="6"/>
        <v>5</v>
      </c>
      <c r="O39" s="23">
        <f t="shared" si="6"/>
        <v>5</v>
      </c>
      <c r="P39" s="23">
        <f t="shared" si="6"/>
        <v>5</v>
      </c>
      <c r="Q39" s="23">
        <f t="shared" si="6"/>
        <v>3</v>
      </c>
      <c r="R39" s="23">
        <f t="shared" si="6"/>
        <v>3</v>
      </c>
      <c r="S39" s="23">
        <f t="shared" si="6"/>
        <v>3</v>
      </c>
      <c r="T39" s="23">
        <f t="shared" si="6"/>
        <v>3</v>
      </c>
      <c r="U39" s="23">
        <f t="shared" si="6"/>
        <v>4</v>
      </c>
      <c r="V39" s="23">
        <f t="shared" si="6"/>
        <v>4</v>
      </c>
      <c r="W39" s="23">
        <f t="shared" si="6"/>
        <v>4</v>
      </c>
      <c r="X39" s="23">
        <f t="shared" si="6"/>
        <v>4</v>
      </c>
      <c r="Y39" s="23">
        <f t="shared" si="6"/>
        <v>4</v>
      </c>
      <c r="Z39" s="23">
        <f t="shared" si="6"/>
        <v>4</v>
      </c>
      <c r="AA39" s="23">
        <f t="shared" si="6"/>
        <v>3</v>
      </c>
      <c r="AB39" s="23">
        <f t="shared" si="6"/>
        <v>2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39.5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45385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 t="s">
        <v>7</v>
      </c>
      <c r="J42" s="8" t="s">
        <v>7</v>
      </c>
      <c r="K42" s="8" t="s">
        <v>7</v>
      </c>
      <c r="L42" s="8" t="s">
        <v>7</v>
      </c>
      <c r="M42" s="8" t="s">
        <v>7</v>
      </c>
      <c r="N42" s="8" t="s">
        <v>7</v>
      </c>
      <c r="O42" s="8" t="s">
        <v>7</v>
      </c>
      <c r="P42" s="8" t="s">
        <v>7</v>
      </c>
      <c r="Q42" s="8" t="s">
        <v>7</v>
      </c>
      <c r="R42" s="8" t="s">
        <v>7</v>
      </c>
      <c r="S42" s="8" t="s">
        <v>7</v>
      </c>
      <c r="T42" s="8" t="s">
        <v>7</v>
      </c>
      <c r="U42" s="8" t="s">
        <v>7</v>
      </c>
      <c r="V42" s="8" t="s">
        <v>7</v>
      </c>
      <c r="W42" s="8" t="s">
        <v>7</v>
      </c>
      <c r="X42" s="8" t="s">
        <v>7</v>
      </c>
      <c r="Y42" s="8" t="s">
        <v>7</v>
      </c>
      <c r="Z42" s="8" t="s">
        <v>7</v>
      </c>
      <c r="AA42" s="8" t="s">
        <v>7</v>
      </c>
      <c r="AB42" s="8" t="s">
        <v>7</v>
      </c>
      <c r="AC42" s="8" t="s">
        <v>7</v>
      </c>
      <c r="AD42" s="8" t="s">
        <v>7</v>
      </c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>
        <v>1</v>
      </c>
      <c r="I43" s="8">
        <v>1</v>
      </c>
      <c r="J43" s="8">
        <v>1</v>
      </c>
      <c r="K43" s="8">
        <v>1</v>
      </c>
      <c r="L43" s="8">
        <v>1</v>
      </c>
      <c r="M43" s="8">
        <v>1</v>
      </c>
      <c r="N43" s="8">
        <v>1</v>
      </c>
      <c r="O43" s="8">
        <v>1</v>
      </c>
      <c r="P43" s="8">
        <v>1</v>
      </c>
      <c r="Q43" s="8">
        <v>1</v>
      </c>
      <c r="R43" s="8">
        <v>1</v>
      </c>
      <c r="S43" s="8">
        <v>1</v>
      </c>
      <c r="T43" s="8">
        <v>1</v>
      </c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1">
        <f t="shared" si="7"/>
        <v>6.5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/>
      <c r="J44" s="8"/>
      <c r="K44" s="8"/>
      <c r="L44" s="8"/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>
        <v>1</v>
      </c>
      <c r="T44" s="8">
        <v>1</v>
      </c>
      <c r="U44" s="8"/>
      <c r="V44" s="8"/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>
        <v>1</v>
      </c>
      <c r="AD44" s="8">
        <v>1</v>
      </c>
      <c r="AE44" s="8"/>
      <c r="AF44" s="8"/>
      <c r="AG44" s="8"/>
      <c r="AH44" s="1">
        <f t="shared" si="7"/>
        <v>8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 t="s">
        <v>11</v>
      </c>
      <c r="J45" s="8" t="s">
        <v>11</v>
      </c>
      <c r="K45" s="8" t="s">
        <v>11</v>
      </c>
      <c r="L45" s="8" t="s">
        <v>11</v>
      </c>
      <c r="M45" s="8" t="s">
        <v>11</v>
      </c>
      <c r="N45" s="8" t="s">
        <v>11</v>
      </c>
      <c r="O45" s="8" t="s">
        <v>11</v>
      </c>
      <c r="P45" s="8" t="s">
        <v>11</v>
      </c>
      <c r="Q45" s="8" t="s">
        <v>11</v>
      </c>
      <c r="R45" s="8" t="s">
        <v>11</v>
      </c>
      <c r="S45" s="8" t="s">
        <v>11</v>
      </c>
      <c r="T45" s="8" t="s">
        <v>11</v>
      </c>
      <c r="U45" s="8" t="s">
        <v>11</v>
      </c>
      <c r="V45" s="8" t="s">
        <v>11</v>
      </c>
      <c r="W45" s="8" t="s">
        <v>11</v>
      </c>
      <c r="X45" s="8" t="s">
        <v>11</v>
      </c>
      <c r="Y45" s="8" t="s">
        <v>11</v>
      </c>
      <c r="Z45" s="8" t="s">
        <v>11</v>
      </c>
      <c r="AA45" s="8" t="s">
        <v>11</v>
      </c>
      <c r="AB45" s="8" t="s">
        <v>11</v>
      </c>
      <c r="AC45" s="8" t="s">
        <v>11</v>
      </c>
      <c r="AD45" s="8" t="s">
        <v>11</v>
      </c>
      <c r="AE45" s="8"/>
      <c r="AF45" s="8"/>
      <c r="AG45" s="8"/>
      <c r="AH45" s="1">
        <f t="shared" si="7"/>
        <v>0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>
        <v>1</v>
      </c>
      <c r="J46" s="8">
        <v>1</v>
      </c>
      <c r="K46" s="8">
        <v>1</v>
      </c>
      <c r="L46" s="8">
        <v>1</v>
      </c>
      <c r="M46" s="8">
        <v>1</v>
      </c>
      <c r="N46" s="8">
        <v>1</v>
      </c>
      <c r="O46" s="8">
        <v>1</v>
      </c>
      <c r="P46" s="8">
        <v>1</v>
      </c>
      <c r="Q46" s="8"/>
      <c r="R46" s="8"/>
      <c r="S46" s="8">
        <v>1</v>
      </c>
      <c r="T46" s="8">
        <v>1</v>
      </c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>
        <v>1</v>
      </c>
      <c r="AA46" s="8"/>
      <c r="AB46" s="8"/>
      <c r="AC46" s="8"/>
      <c r="AD46" s="8"/>
      <c r="AE46" s="8"/>
      <c r="AF46" s="8"/>
      <c r="AG46" s="8"/>
      <c r="AH46" s="1">
        <f t="shared" si="7"/>
        <v>8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/>
      <c r="J47" s="8"/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>
        <v>1</v>
      </c>
      <c r="R47" s="8">
        <v>1</v>
      </c>
      <c r="S47" s="8"/>
      <c r="T47" s="8"/>
      <c r="U47" s="8">
        <v>1</v>
      </c>
      <c r="V47" s="8">
        <v>1</v>
      </c>
      <c r="W47" s="8">
        <v>1</v>
      </c>
      <c r="X47" s="8">
        <v>1</v>
      </c>
      <c r="Y47" s="8">
        <v>1</v>
      </c>
      <c r="Z47" s="8">
        <v>1</v>
      </c>
      <c r="AA47" s="8">
        <v>1</v>
      </c>
      <c r="AB47" s="8">
        <v>1</v>
      </c>
      <c r="AC47" s="8"/>
      <c r="AD47" s="8"/>
      <c r="AE47" s="8"/>
      <c r="AF47" s="8"/>
      <c r="AG47" s="8"/>
      <c r="AH47" s="1">
        <f t="shared" si="7"/>
        <v>8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/>
      <c r="J48" s="8"/>
      <c r="K48" s="8"/>
      <c r="L48" s="8"/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/>
      <c r="T48" s="8"/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>
        <v>1</v>
      </c>
      <c r="AB48" s="8">
        <v>1</v>
      </c>
      <c r="AC48" s="8">
        <v>1</v>
      </c>
      <c r="AD48" s="8">
        <v>1</v>
      </c>
      <c r="AE48" s="8"/>
      <c r="AF48" s="8"/>
      <c r="AG48" s="8"/>
      <c r="AH48" s="1">
        <f t="shared" si="7"/>
        <v>8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 t="s">
        <v>11</v>
      </c>
      <c r="J49" s="8" t="s">
        <v>11</v>
      </c>
      <c r="K49" s="8" t="s">
        <v>11</v>
      </c>
      <c r="L49" s="8" t="s">
        <v>11</v>
      </c>
      <c r="M49" s="8" t="s">
        <v>11</v>
      </c>
      <c r="N49" s="8" t="s">
        <v>11</v>
      </c>
      <c r="O49" s="8" t="s">
        <v>11</v>
      </c>
      <c r="P49" s="8" t="s">
        <v>11</v>
      </c>
      <c r="Q49" s="8" t="s">
        <v>11</v>
      </c>
      <c r="R49" s="8" t="s">
        <v>11</v>
      </c>
      <c r="S49" s="8" t="s">
        <v>11</v>
      </c>
      <c r="T49" s="8" t="s">
        <v>11</v>
      </c>
      <c r="U49" s="8" t="s">
        <v>11</v>
      </c>
      <c r="V49" s="8" t="s">
        <v>11</v>
      </c>
      <c r="W49" s="8" t="s">
        <v>11</v>
      </c>
      <c r="X49" s="8" t="s">
        <v>11</v>
      </c>
      <c r="Y49" s="8" t="s">
        <v>11</v>
      </c>
      <c r="Z49" s="8" t="s">
        <v>11</v>
      </c>
      <c r="AA49" s="8" t="s">
        <v>11</v>
      </c>
      <c r="AB49" s="8" t="s">
        <v>11</v>
      </c>
      <c r="AC49" s="8" t="s">
        <v>11</v>
      </c>
      <c r="AD49" s="8" t="s">
        <v>11</v>
      </c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 t="s">
        <v>115</v>
      </c>
      <c r="C50" s="19" t="s">
        <v>116</v>
      </c>
      <c r="D50" s="19" t="s">
        <v>53</v>
      </c>
      <c r="E50" s="8"/>
      <c r="F50" s="8"/>
      <c r="G50" s="8"/>
      <c r="H50" s="8"/>
      <c r="I50" s="8" t="s">
        <v>7</v>
      </c>
      <c r="J50" s="8" t="s">
        <v>7</v>
      </c>
      <c r="K50" s="8" t="s">
        <v>7</v>
      </c>
      <c r="L50" s="8" t="s">
        <v>7</v>
      </c>
      <c r="M50" s="8" t="s">
        <v>7</v>
      </c>
      <c r="N50" s="8" t="s">
        <v>7</v>
      </c>
      <c r="O50" s="8" t="s">
        <v>7</v>
      </c>
      <c r="P50" s="8" t="s">
        <v>7</v>
      </c>
      <c r="Q50" s="8" t="s">
        <v>7</v>
      </c>
      <c r="R50" s="8" t="s">
        <v>7</v>
      </c>
      <c r="S50" s="8" t="s">
        <v>7</v>
      </c>
      <c r="T50" s="8" t="s">
        <v>7</v>
      </c>
      <c r="U50" s="8" t="s">
        <v>7</v>
      </c>
      <c r="V50" s="8" t="s">
        <v>7</v>
      </c>
      <c r="W50" s="8" t="s">
        <v>7</v>
      </c>
      <c r="X50" s="8" t="s">
        <v>7</v>
      </c>
      <c r="Y50" s="8" t="s">
        <v>7</v>
      </c>
      <c r="Z50" s="8" t="s">
        <v>7</v>
      </c>
      <c r="AA50" s="8" t="s">
        <v>7</v>
      </c>
      <c r="AB50" s="8" t="s">
        <v>7</v>
      </c>
      <c r="AC50" s="8" t="s">
        <v>7</v>
      </c>
      <c r="AD50" s="8" t="s">
        <v>7</v>
      </c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19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 t="s">
        <v>11</v>
      </c>
      <c r="F57" s="59"/>
      <c r="G57" s="59"/>
      <c r="H57" s="59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5</v>
      </c>
      <c r="N58" s="23">
        <f t="shared" si="9"/>
        <v>5</v>
      </c>
      <c r="O58" s="23">
        <f t="shared" si="9"/>
        <v>5</v>
      </c>
      <c r="P58" s="23">
        <f t="shared" si="9"/>
        <v>5</v>
      </c>
      <c r="Q58" s="23">
        <f t="shared" si="9"/>
        <v>4</v>
      </c>
      <c r="R58" s="23">
        <f t="shared" si="9"/>
        <v>4</v>
      </c>
      <c r="S58" s="23">
        <f t="shared" si="9"/>
        <v>3</v>
      </c>
      <c r="T58" s="23">
        <f t="shared" si="9"/>
        <v>3</v>
      </c>
      <c r="U58" s="23">
        <f t="shared" si="9"/>
        <v>3</v>
      </c>
      <c r="V58" s="23">
        <f t="shared" si="9"/>
        <v>3</v>
      </c>
      <c r="W58" s="23">
        <f t="shared" si="9"/>
        <v>4</v>
      </c>
      <c r="X58" s="23">
        <f t="shared" si="9"/>
        <v>4</v>
      </c>
      <c r="Y58" s="23">
        <f t="shared" si="9"/>
        <v>4</v>
      </c>
      <c r="Z58" s="23">
        <f t="shared" si="9"/>
        <v>4</v>
      </c>
      <c r="AA58" s="23">
        <f t="shared" si="9"/>
        <v>3</v>
      </c>
      <c r="AB58" s="23">
        <f t="shared" si="9"/>
        <v>3</v>
      </c>
      <c r="AC58" s="23">
        <f t="shared" si="9"/>
        <v>2</v>
      </c>
      <c r="AD58" s="23">
        <f t="shared" si="9"/>
        <v>2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38.5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45386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>
        <v>1</v>
      </c>
      <c r="R61" s="8">
        <v>1</v>
      </c>
      <c r="S61" s="8">
        <v>1</v>
      </c>
      <c r="T61" s="8">
        <v>1</v>
      </c>
      <c r="U61" s="8">
        <v>1</v>
      </c>
      <c r="V61" s="8">
        <v>1</v>
      </c>
      <c r="W61" s="8">
        <v>1</v>
      </c>
      <c r="X61" s="8">
        <v>1</v>
      </c>
      <c r="Y61" s="8">
        <v>1</v>
      </c>
      <c r="Z61" s="8">
        <v>1</v>
      </c>
      <c r="AA61" s="8">
        <v>1</v>
      </c>
      <c r="AB61" s="8">
        <v>1</v>
      </c>
      <c r="AC61" s="8"/>
      <c r="AD61" s="8"/>
      <c r="AE61" s="8"/>
      <c r="AF61" s="8"/>
      <c r="AG61" s="8"/>
      <c r="AH61" s="1">
        <f t="shared" ref="AH61:AH76" si="10">SUM(E61:AG61)/2</f>
        <v>6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>
        <v>1</v>
      </c>
      <c r="I62" s="8">
        <v>1</v>
      </c>
      <c r="J62" s="8">
        <v>1</v>
      </c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>
        <v>1</v>
      </c>
      <c r="R62" s="8">
        <v>1</v>
      </c>
      <c r="S62" s="8">
        <v>1</v>
      </c>
      <c r="T62" s="8">
        <v>1</v>
      </c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1">
        <f t="shared" si="10"/>
        <v>6.5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>
        <v>1</v>
      </c>
      <c r="J63" s="8">
        <v>1</v>
      </c>
      <c r="K63" s="8">
        <v>1</v>
      </c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/>
      <c r="R63" s="8"/>
      <c r="S63" s="8">
        <v>1</v>
      </c>
      <c r="T63" s="8">
        <v>1</v>
      </c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>
        <v>1</v>
      </c>
      <c r="AA63" s="8"/>
      <c r="AB63" s="8"/>
      <c r="AC63" s="8"/>
      <c r="AD63" s="8"/>
      <c r="AE63" s="8"/>
      <c r="AF63" s="8"/>
      <c r="AG63" s="8"/>
      <c r="AH63" s="1">
        <f t="shared" si="10"/>
        <v>8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 t="s">
        <v>11</v>
      </c>
      <c r="J64" s="8" t="s">
        <v>11</v>
      </c>
      <c r="K64" s="8" t="s">
        <v>11</v>
      </c>
      <c r="L64" s="8" t="s">
        <v>11</v>
      </c>
      <c r="M64" s="8" t="s">
        <v>11</v>
      </c>
      <c r="N64" s="8" t="s">
        <v>11</v>
      </c>
      <c r="O64" s="8" t="s">
        <v>11</v>
      </c>
      <c r="P64" s="8" t="s">
        <v>11</v>
      </c>
      <c r="Q64" s="8" t="s">
        <v>11</v>
      </c>
      <c r="R64" s="8" t="s">
        <v>11</v>
      </c>
      <c r="S64" s="8" t="s">
        <v>11</v>
      </c>
      <c r="T64" s="8" t="s">
        <v>11</v>
      </c>
      <c r="U64" s="8" t="s">
        <v>11</v>
      </c>
      <c r="V64" s="8" t="s">
        <v>11</v>
      </c>
      <c r="W64" s="8" t="s">
        <v>11</v>
      </c>
      <c r="X64" s="8" t="s">
        <v>11</v>
      </c>
      <c r="Y64" s="8" t="s">
        <v>11</v>
      </c>
      <c r="Z64" s="8" t="s">
        <v>11</v>
      </c>
      <c r="AA64" s="8" t="s">
        <v>11</v>
      </c>
      <c r="AB64" s="8" t="s">
        <v>11</v>
      </c>
      <c r="AC64" s="8" t="s">
        <v>11</v>
      </c>
      <c r="AD64" s="8" t="s">
        <v>11</v>
      </c>
      <c r="AE64" s="8"/>
      <c r="AF64" s="8"/>
      <c r="AG64" s="8"/>
      <c r="AH64" s="1">
        <f t="shared" si="10"/>
        <v>0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/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/>
      <c r="J66" s="8"/>
      <c r="K66" s="8"/>
      <c r="L66" s="8"/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/>
      <c r="T66" s="8"/>
      <c r="U66" s="8">
        <v>1</v>
      </c>
      <c r="V66" s="8">
        <v>1</v>
      </c>
      <c r="W66" s="8">
        <v>1</v>
      </c>
      <c r="X66" s="8">
        <v>1</v>
      </c>
      <c r="Y66" s="8">
        <v>1</v>
      </c>
      <c r="Z66" s="8">
        <v>1</v>
      </c>
      <c r="AA66" s="8">
        <v>1</v>
      </c>
      <c r="AB66" s="8">
        <v>1</v>
      </c>
      <c r="AC66" s="8">
        <v>1</v>
      </c>
      <c r="AD66" s="8">
        <v>1</v>
      </c>
      <c r="AE66" s="8"/>
      <c r="AF66" s="8"/>
      <c r="AG66" s="8"/>
      <c r="AH66" s="1">
        <f t="shared" si="10"/>
        <v>8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/>
      <c r="J67" s="8"/>
      <c r="K67" s="8"/>
      <c r="L67" s="8"/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>
        <v>1</v>
      </c>
      <c r="S67" s="8"/>
      <c r="T67" s="8"/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>
        <v>1</v>
      </c>
      <c r="AB67" s="8">
        <v>1</v>
      </c>
      <c r="AC67" s="8">
        <v>1</v>
      </c>
      <c r="AD67" s="8">
        <v>1</v>
      </c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 t="s">
        <v>11</v>
      </c>
      <c r="J68" s="8" t="s">
        <v>11</v>
      </c>
      <c r="K68" s="8" t="s">
        <v>11</v>
      </c>
      <c r="L68" s="8" t="s">
        <v>11</v>
      </c>
      <c r="M68" s="8" t="s">
        <v>11</v>
      </c>
      <c r="N68" s="8" t="s">
        <v>11</v>
      </c>
      <c r="O68" s="8" t="s">
        <v>11</v>
      </c>
      <c r="P68" s="8" t="s">
        <v>11</v>
      </c>
      <c r="Q68" s="8" t="s">
        <v>11</v>
      </c>
      <c r="R68" s="8" t="s">
        <v>11</v>
      </c>
      <c r="S68" s="8" t="s">
        <v>11</v>
      </c>
      <c r="T68" s="8" t="s">
        <v>11</v>
      </c>
      <c r="U68" s="8" t="s">
        <v>11</v>
      </c>
      <c r="V68" s="8" t="s">
        <v>11</v>
      </c>
      <c r="W68" s="8" t="s">
        <v>11</v>
      </c>
      <c r="X68" s="8" t="s">
        <v>11</v>
      </c>
      <c r="Y68" s="8" t="s">
        <v>11</v>
      </c>
      <c r="Z68" s="8" t="s">
        <v>11</v>
      </c>
      <c r="AA68" s="8" t="s">
        <v>11</v>
      </c>
      <c r="AB68" s="8" t="s">
        <v>11</v>
      </c>
      <c r="AC68" s="8" t="s">
        <v>11</v>
      </c>
      <c r="AD68" s="8" t="s">
        <v>11</v>
      </c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 t="s">
        <v>115</v>
      </c>
      <c r="C69" s="19" t="s">
        <v>116</v>
      </c>
      <c r="D69" s="19" t="s">
        <v>53</v>
      </c>
      <c r="E69" s="8"/>
      <c r="F69" s="8"/>
      <c r="G69" s="8"/>
      <c r="H69" s="8"/>
      <c r="I69" s="8"/>
      <c r="J69" s="8"/>
      <c r="K69" s="8">
        <v>1</v>
      </c>
      <c r="L69" s="8">
        <v>1</v>
      </c>
      <c r="M69" s="8">
        <v>1</v>
      </c>
      <c r="N69" s="8">
        <v>1</v>
      </c>
      <c r="O69" s="8">
        <v>1</v>
      </c>
      <c r="P69" s="8">
        <v>1</v>
      </c>
      <c r="Q69" s="8"/>
      <c r="R69" s="8"/>
      <c r="S69" s="8">
        <v>1</v>
      </c>
      <c r="T69" s="8">
        <v>1</v>
      </c>
      <c r="U69" s="8">
        <v>1</v>
      </c>
      <c r="V69" s="8">
        <v>1</v>
      </c>
      <c r="W69" s="8">
        <v>1</v>
      </c>
      <c r="X69" s="8">
        <v>1</v>
      </c>
      <c r="Y69" s="8">
        <v>1</v>
      </c>
      <c r="Z69" s="8">
        <v>1</v>
      </c>
      <c r="AA69" s="8">
        <v>1</v>
      </c>
      <c r="AB69" s="8">
        <v>1</v>
      </c>
      <c r="AC69" s="8">
        <v>1</v>
      </c>
      <c r="AD69" s="8"/>
      <c r="AE69" s="8"/>
      <c r="AF69" s="8"/>
      <c r="AG69" s="8"/>
      <c r="AH69" s="1">
        <f t="shared" si="10"/>
        <v>8.5</v>
      </c>
      <c r="AI69" s="1"/>
    </row>
    <row r="70" spans="1:35" ht="15.75" customHeight="1" x14ac:dyDescent="0.15">
      <c r="A70" s="10"/>
      <c r="B70" s="18">
        <f t="shared" si="11"/>
        <v>0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">
        <v>90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">
        <v>88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">
        <v>89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 t="s">
        <v>11</v>
      </c>
      <c r="F76" s="59"/>
      <c r="G76" s="59"/>
      <c r="H76" s="59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3</v>
      </c>
      <c r="L77" s="23">
        <f t="shared" si="12"/>
        <v>3</v>
      </c>
      <c r="M77" s="23">
        <f t="shared" si="12"/>
        <v>5</v>
      </c>
      <c r="N77" s="23">
        <f t="shared" si="12"/>
        <v>5</v>
      </c>
      <c r="O77" s="23">
        <f t="shared" si="12"/>
        <v>5</v>
      </c>
      <c r="P77" s="23">
        <f t="shared" si="12"/>
        <v>5</v>
      </c>
      <c r="Q77" s="23">
        <f t="shared" si="12"/>
        <v>4</v>
      </c>
      <c r="R77" s="23">
        <f t="shared" si="12"/>
        <v>4</v>
      </c>
      <c r="S77" s="23">
        <f t="shared" si="12"/>
        <v>4</v>
      </c>
      <c r="T77" s="23">
        <f t="shared" si="12"/>
        <v>4</v>
      </c>
      <c r="U77" s="23">
        <f t="shared" si="12"/>
        <v>5</v>
      </c>
      <c r="V77" s="23">
        <f t="shared" si="12"/>
        <v>5</v>
      </c>
      <c r="W77" s="23">
        <f t="shared" si="12"/>
        <v>5</v>
      </c>
      <c r="X77" s="23">
        <f t="shared" si="12"/>
        <v>5</v>
      </c>
      <c r="Y77" s="23">
        <f t="shared" si="12"/>
        <v>5</v>
      </c>
      <c r="Z77" s="23">
        <f t="shared" si="12"/>
        <v>5</v>
      </c>
      <c r="AA77" s="23">
        <f t="shared" si="12"/>
        <v>4</v>
      </c>
      <c r="AB77" s="23">
        <f t="shared" si="12"/>
        <v>4</v>
      </c>
      <c r="AC77" s="23">
        <f t="shared" si="12"/>
        <v>3</v>
      </c>
      <c r="AD77" s="23">
        <f t="shared" si="12"/>
        <v>2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45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45387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>
        <v>1</v>
      </c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1</v>
      </c>
      <c r="AA80" s="8">
        <v>1</v>
      </c>
      <c r="AB80" s="8">
        <v>1</v>
      </c>
      <c r="AC80" s="8">
        <v>1</v>
      </c>
      <c r="AD80" s="8"/>
      <c r="AE80" s="8"/>
      <c r="AF80" s="8"/>
      <c r="AG80" s="8"/>
      <c r="AH80" s="1">
        <f t="shared" ref="AH80:AH95" si="13">SUM(E80:AG80)/2</f>
        <v>6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>
        <v>1</v>
      </c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>
        <v>1</v>
      </c>
      <c r="R81" s="8">
        <v>1</v>
      </c>
      <c r="S81" s="8">
        <v>1</v>
      </c>
      <c r="T81" s="8">
        <v>1</v>
      </c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1">
        <f t="shared" si="13"/>
        <v>6.5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 t="s">
        <v>7</v>
      </c>
      <c r="J82" s="8" t="s">
        <v>7</v>
      </c>
      <c r="K82" s="8" t="s">
        <v>7</v>
      </c>
      <c r="L82" s="8" t="s">
        <v>7</v>
      </c>
      <c r="M82" s="8" t="s">
        <v>7</v>
      </c>
      <c r="N82" s="8" t="s">
        <v>7</v>
      </c>
      <c r="O82" s="8" t="s">
        <v>7</v>
      </c>
      <c r="P82" s="8" t="s">
        <v>7</v>
      </c>
      <c r="Q82" s="8" t="s">
        <v>7</v>
      </c>
      <c r="R82" s="8" t="s">
        <v>7</v>
      </c>
      <c r="S82" s="8" t="s">
        <v>7</v>
      </c>
      <c r="T82" s="8" t="s">
        <v>7</v>
      </c>
      <c r="U82" s="8" t="s">
        <v>7</v>
      </c>
      <c r="V82" s="8" t="s">
        <v>7</v>
      </c>
      <c r="W82" s="8" t="s">
        <v>7</v>
      </c>
      <c r="X82" s="8" t="s">
        <v>7</v>
      </c>
      <c r="Y82" s="8" t="s">
        <v>7</v>
      </c>
      <c r="Z82" s="8" t="s">
        <v>7</v>
      </c>
      <c r="AA82" s="8" t="s">
        <v>7</v>
      </c>
      <c r="AB82" s="8" t="s">
        <v>7</v>
      </c>
      <c r="AC82" s="8" t="s">
        <v>7</v>
      </c>
      <c r="AD82" s="8"/>
      <c r="AE82" s="8"/>
      <c r="AF82" s="8"/>
      <c r="AG82" s="8"/>
      <c r="AH82" s="1">
        <f t="shared" si="13"/>
        <v>0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 t="s">
        <v>11</v>
      </c>
      <c r="J83" s="8" t="s">
        <v>11</v>
      </c>
      <c r="K83" s="8" t="s">
        <v>11</v>
      </c>
      <c r="L83" s="8" t="s">
        <v>11</v>
      </c>
      <c r="M83" s="8" t="s">
        <v>11</v>
      </c>
      <c r="N83" s="8" t="s">
        <v>11</v>
      </c>
      <c r="O83" s="8" t="s">
        <v>11</v>
      </c>
      <c r="P83" s="8" t="s">
        <v>11</v>
      </c>
      <c r="Q83" s="8" t="s">
        <v>11</v>
      </c>
      <c r="R83" s="8" t="s">
        <v>11</v>
      </c>
      <c r="S83" s="8" t="s">
        <v>11</v>
      </c>
      <c r="T83" s="8" t="s">
        <v>11</v>
      </c>
      <c r="U83" s="8" t="s">
        <v>11</v>
      </c>
      <c r="V83" s="8" t="s">
        <v>11</v>
      </c>
      <c r="W83" s="8" t="s">
        <v>11</v>
      </c>
      <c r="X83" s="8" t="s">
        <v>11</v>
      </c>
      <c r="Y83" s="8" t="s">
        <v>11</v>
      </c>
      <c r="Z83" s="8" t="s">
        <v>11</v>
      </c>
      <c r="AA83" s="8" t="s">
        <v>11</v>
      </c>
      <c r="AB83" s="8" t="s">
        <v>11</v>
      </c>
      <c r="AC83" s="8" t="s">
        <v>11</v>
      </c>
      <c r="AD83" s="8" t="s">
        <v>11</v>
      </c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>
        <v>1</v>
      </c>
      <c r="F84" s="8">
        <v>1</v>
      </c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6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/>
      <c r="J85" s="8"/>
      <c r="K85" s="8"/>
      <c r="L85" s="8"/>
      <c r="M85" s="8">
        <v>1</v>
      </c>
      <c r="N85" s="8">
        <v>1</v>
      </c>
      <c r="O85" s="8">
        <v>1</v>
      </c>
      <c r="P85" s="8">
        <v>1</v>
      </c>
      <c r="Q85" s="8">
        <v>1</v>
      </c>
      <c r="R85" s="8">
        <v>1</v>
      </c>
      <c r="S85" s="8"/>
      <c r="T85" s="8"/>
      <c r="U85" s="8">
        <v>1</v>
      </c>
      <c r="V85" s="8">
        <v>1</v>
      </c>
      <c r="W85" s="8">
        <v>1</v>
      </c>
      <c r="X85" s="8">
        <v>1</v>
      </c>
      <c r="Y85" s="8">
        <v>1</v>
      </c>
      <c r="Z85" s="8">
        <v>1</v>
      </c>
      <c r="AA85" s="8">
        <v>1</v>
      </c>
      <c r="AB85" s="8">
        <v>1</v>
      </c>
      <c r="AC85" s="8">
        <v>1</v>
      </c>
      <c r="AD85" s="8">
        <v>1</v>
      </c>
      <c r="AE85" s="8"/>
      <c r="AF85" s="8"/>
      <c r="AG85" s="8"/>
      <c r="AH85" s="1">
        <f t="shared" si="13"/>
        <v>8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>
        <v>1</v>
      </c>
      <c r="K86" s="8">
        <v>1</v>
      </c>
      <c r="L86" s="8">
        <v>1</v>
      </c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/>
      <c r="S86" s="8"/>
      <c r="T86" s="8">
        <v>1</v>
      </c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/>
      <c r="AC86" s="8"/>
      <c r="AD86" s="8"/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 t="s">
        <v>11</v>
      </c>
      <c r="J87" s="8" t="s">
        <v>11</v>
      </c>
      <c r="K87" s="8" t="s">
        <v>11</v>
      </c>
      <c r="L87" s="8" t="s">
        <v>11</v>
      </c>
      <c r="M87" s="8" t="s">
        <v>11</v>
      </c>
      <c r="N87" s="8" t="s">
        <v>11</v>
      </c>
      <c r="O87" s="8" t="s">
        <v>11</v>
      </c>
      <c r="P87" s="8" t="s">
        <v>11</v>
      </c>
      <c r="Q87" s="8" t="s">
        <v>11</v>
      </c>
      <c r="R87" s="8" t="s">
        <v>11</v>
      </c>
      <c r="S87" s="8" t="s">
        <v>11</v>
      </c>
      <c r="T87" s="8" t="s">
        <v>11</v>
      </c>
      <c r="U87" s="8" t="s">
        <v>11</v>
      </c>
      <c r="V87" s="8" t="s">
        <v>11</v>
      </c>
      <c r="W87" s="8" t="s">
        <v>11</v>
      </c>
      <c r="X87" s="8" t="s">
        <v>11</v>
      </c>
      <c r="Y87" s="8" t="s">
        <v>11</v>
      </c>
      <c r="Z87" s="8" t="s">
        <v>11</v>
      </c>
      <c r="AA87" s="8" t="s">
        <v>11</v>
      </c>
      <c r="AB87" s="8" t="s">
        <v>11</v>
      </c>
      <c r="AC87" s="8" t="s">
        <v>11</v>
      </c>
      <c r="AD87" s="8" t="s">
        <v>11</v>
      </c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">
        <v>115</v>
      </c>
      <c r="C88" s="19" t="s">
        <v>116</v>
      </c>
      <c r="D88" s="19" t="s">
        <v>53</v>
      </c>
      <c r="E88" s="8"/>
      <c r="F88" s="8"/>
      <c r="G88" s="8"/>
      <c r="H88" s="8"/>
      <c r="I88" s="8"/>
      <c r="J88" s="8"/>
      <c r="K88" s="8"/>
      <c r="L88" s="8"/>
      <c r="M88" s="8">
        <v>1</v>
      </c>
      <c r="N88" s="8">
        <v>1</v>
      </c>
      <c r="O88" s="8">
        <v>1</v>
      </c>
      <c r="P88" s="8">
        <v>1</v>
      </c>
      <c r="Q88" s="8">
        <v>1</v>
      </c>
      <c r="R88" s="8">
        <v>1</v>
      </c>
      <c r="S88" s="8">
        <v>1</v>
      </c>
      <c r="T88" s="8">
        <v>1</v>
      </c>
      <c r="U88" s="8"/>
      <c r="V88" s="8"/>
      <c r="W88" s="8">
        <v>1</v>
      </c>
      <c r="X88" s="8">
        <v>1</v>
      </c>
      <c r="Y88" s="8">
        <v>1</v>
      </c>
      <c r="Z88" s="8">
        <v>1</v>
      </c>
      <c r="AA88" s="8">
        <v>1</v>
      </c>
      <c r="AB88" s="8">
        <v>1</v>
      </c>
      <c r="AC88" s="8">
        <v>1</v>
      </c>
      <c r="AD88" s="8">
        <v>1</v>
      </c>
      <c r="AE88" s="8"/>
      <c r="AF88" s="8"/>
      <c r="AG88" s="8"/>
      <c r="AH88" s="1">
        <f t="shared" si="13"/>
        <v>8</v>
      </c>
      <c r="AI88" s="1"/>
    </row>
    <row r="89" spans="1:35" ht="15.75" customHeight="1" x14ac:dyDescent="0.15">
      <c r="A89" s="10"/>
      <c r="B89" s="18">
        <f t="shared" si="14"/>
        <v>0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/>
      <c r="R93" s="8"/>
      <c r="S93" s="8" t="s">
        <v>9</v>
      </c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 t="s">
        <v>11</v>
      </c>
      <c r="F95" s="59"/>
      <c r="G95" s="59"/>
      <c r="H95" s="59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1</v>
      </c>
      <c r="F96" s="23">
        <f t="shared" si="15"/>
        <v>1</v>
      </c>
      <c r="G96" s="23">
        <f t="shared" si="15"/>
        <v>1</v>
      </c>
      <c r="H96" s="23">
        <f t="shared" si="15"/>
        <v>2</v>
      </c>
      <c r="I96" s="23">
        <f t="shared" si="15"/>
        <v>2</v>
      </c>
      <c r="J96" s="23">
        <f t="shared" si="15"/>
        <v>3</v>
      </c>
      <c r="K96" s="23">
        <f t="shared" si="15"/>
        <v>3</v>
      </c>
      <c r="L96" s="23">
        <f t="shared" si="15"/>
        <v>3</v>
      </c>
      <c r="M96" s="23">
        <f t="shared" si="15"/>
        <v>5</v>
      </c>
      <c r="N96" s="23">
        <f t="shared" si="15"/>
        <v>5</v>
      </c>
      <c r="O96" s="23">
        <f t="shared" si="15"/>
        <v>5</v>
      </c>
      <c r="P96" s="23">
        <f t="shared" si="15"/>
        <v>5</v>
      </c>
      <c r="Q96" s="23">
        <f t="shared" si="15"/>
        <v>4</v>
      </c>
      <c r="R96" s="23">
        <f t="shared" si="15"/>
        <v>4</v>
      </c>
      <c r="S96" s="23">
        <f t="shared" si="15"/>
        <v>3</v>
      </c>
      <c r="T96" s="23">
        <f t="shared" si="15"/>
        <v>4</v>
      </c>
      <c r="U96" s="23">
        <f t="shared" si="15"/>
        <v>3</v>
      </c>
      <c r="V96" s="23">
        <f t="shared" si="15"/>
        <v>3</v>
      </c>
      <c r="W96" s="23">
        <f t="shared" si="15"/>
        <v>4</v>
      </c>
      <c r="X96" s="23">
        <f t="shared" si="15"/>
        <v>4</v>
      </c>
      <c r="Y96" s="23">
        <f t="shared" si="15"/>
        <v>4</v>
      </c>
      <c r="Z96" s="23">
        <f t="shared" si="15"/>
        <v>4</v>
      </c>
      <c r="AA96" s="23">
        <f t="shared" si="15"/>
        <v>4</v>
      </c>
      <c r="AB96" s="23">
        <f t="shared" si="15"/>
        <v>3</v>
      </c>
      <c r="AC96" s="23">
        <f t="shared" si="15"/>
        <v>3</v>
      </c>
      <c r="AD96" s="23">
        <f t="shared" si="15"/>
        <v>2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42.5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45388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16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>
        <v>1</v>
      </c>
      <c r="T99" s="8">
        <v>1</v>
      </c>
      <c r="U99" s="8">
        <v>1</v>
      </c>
      <c r="V99" s="8">
        <v>1</v>
      </c>
      <c r="W99" s="8">
        <v>1</v>
      </c>
      <c r="X99" s="8">
        <v>1</v>
      </c>
      <c r="Y99" s="8">
        <v>1</v>
      </c>
      <c r="Z99" s="8">
        <v>1</v>
      </c>
      <c r="AA99" s="8">
        <v>1</v>
      </c>
      <c r="AB99" s="8">
        <v>1</v>
      </c>
      <c r="AC99" s="8">
        <v>1</v>
      </c>
      <c r="AD99" s="8">
        <v>1</v>
      </c>
      <c r="AE99" s="8"/>
      <c r="AF99" s="8"/>
      <c r="AG99" s="8"/>
      <c r="AH99" s="113">
        <f t="shared" ref="AH99:AH114" si="16">SUM(E99:AG99)/2</f>
        <v>6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>
        <v>1</v>
      </c>
      <c r="I100" s="8">
        <v>1</v>
      </c>
      <c r="J100" s="8">
        <v>1</v>
      </c>
      <c r="K100" s="8">
        <v>1</v>
      </c>
      <c r="L100" s="8">
        <v>1</v>
      </c>
      <c r="M100" s="8">
        <v>1</v>
      </c>
      <c r="N100" s="8">
        <v>1</v>
      </c>
      <c r="O100" s="8">
        <v>1</v>
      </c>
      <c r="P100" s="8">
        <v>1</v>
      </c>
      <c r="Q100" s="8">
        <v>1</v>
      </c>
      <c r="R100" s="8">
        <v>1</v>
      </c>
      <c r="S100" s="8">
        <v>1</v>
      </c>
      <c r="T100" s="8">
        <v>1</v>
      </c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1">
        <f t="shared" si="16"/>
        <v>6.5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/>
      <c r="J101" s="8"/>
      <c r="K101" s="8"/>
      <c r="L101" s="8"/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/>
      <c r="T101" s="8"/>
      <c r="U101" s="8">
        <v>1</v>
      </c>
      <c r="V101" s="8">
        <v>1</v>
      </c>
      <c r="W101" s="8">
        <v>1</v>
      </c>
      <c r="X101" s="8">
        <v>1</v>
      </c>
      <c r="Y101" s="8">
        <v>1</v>
      </c>
      <c r="Z101" s="8">
        <v>1</v>
      </c>
      <c r="AA101" s="8">
        <v>1</v>
      </c>
      <c r="AB101" s="8">
        <v>1</v>
      </c>
      <c r="AC101" s="8">
        <v>1</v>
      </c>
      <c r="AD101" s="8">
        <v>1</v>
      </c>
      <c r="AE101" s="8"/>
      <c r="AF101" s="8"/>
      <c r="AG101" s="8"/>
      <c r="AH101" s="1">
        <f t="shared" si="16"/>
        <v>8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 t="s">
        <v>11</v>
      </c>
      <c r="J102" s="8" t="s">
        <v>11</v>
      </c>
      <c r="K102" s="8" t="s">
        <v>11</v>
      </c>
      <c r="L102" s="8" t="s">
        <v>11</v>
      </c>
      <c r="M102" s="8" t="s">
        <v>11</v>
      </c>
      <c r="N102" s="8" t="s">
        <v>11</v>
      </c>
      <c r="O102" s="8" t="s">
        <v>11</v>
      </c>
      <c r="P102" s="8" t="s">
        <v>11</v>
      </c>
      <c r="Q102" s="8" t="s">
        <v>11</v>
      </c>
      <c r="R102" s="8" t="s">
        <v>11</v>
      </c>
      <c r="S102" s="8" t="s">
        <v>11</v>
      </c>
      <c r="T102" s="8" t="s">
        <v>11</v>
      </c>
      <c r="U102" s="8" t="s">
        <v>11</v>
      </c>
      <c r="V102" s="8" t="s">
        <v>11</v>
      </c>
      <c r="W102" s="8" t="s">
        <v>11</v>
      </c>
      <c r="X102" s="8" t="s">
        <v>11</v>
      </c>
      <c r="Y102" s="8" t="s">
        <v>11</v>
      </c>
      <c r="Z102" s="8" t="s">
        <v>11</v>
      </c>
      <c r="AA102" s="8" t="s">
        <v>11</v>
      </c>
      <c r="AB102" s="8" t="s">
        <v>11</v>
      </c>
      <c r="AC102" s="8" t="s">
        <v>11</v>
      </c>
      <c r="AD102" s="8" t="s">
        <v>11</v>
      </c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 t="s">
        <v>21</v>
      </c>
      <c r="J103" s="8" t="s">
        <v>21</v>
      </c>
      <c r="K103" s="8" t="s">
        <v>21</v>
      </c>
      <c r="L103" s="8" t="s">
        <v>21</v>
      </c>
      <c r="M103" s="8" t="s">
        <v>21</v>
      </c>
      <c r="N103" s="8" t="s">
        <v>21</v>
      </c>
      <c r="O103" s="8" t="s">
        <v>21</v>
      </c>
      <c r="P103" s="8" t="s">
        <v>21</v>
      </c>
      <c r="Q103" s="8" t="s">
        <v>21</v>
      </c>
      <c r="R103" s="8" t="s">
        <v>21</v>
      </c>
      <c r="S103" s="8" t="s">
        <v>21</v>
      </c>
      <c r="T103" s="8" t="s">
        <v>21</v>
      </c>
      <c r="U103" s="8" t="s">
        <v>21</v>
      </c>
      <c r="V103" s="8" t="s">
        <v>21</v>
      </c>
      <c r="W103" s="8" t="s">
        <v>21</v>
      </c>
      <c r="X103" s="8" t="s">
        <v>21</v>
      </c>
      <c r="Y103" s="8" t="s">
        <v>21</v>
      </c>
      <c r="Z103" s="8" t="s">
        <v>21</v>
      </c>
      <c r="AA103" s="8" t="s">
        <v>21</v>
      </c>
      <c r="AB103" s="8" t="s">
        <v>21</v>
      </c>
      <c r="AC103" s="8" t="s">
        <v>21</v>
      </c>
      <c r="AD103" s="8" t="s">
        <v>21</v>
      </c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 t="s">
        <v>7</v>
      </c>
      <c r="J104" s="8" t="s">
        <v>7</v>
      </c>
      <c r="K104" s="8" t="s">
        <v>7</v>
      </c>
      <c r="L104" s="8" t="s">
        <v>7</v>
      </c>
      <c r="M104" s="8" t="s">
        <v>7</v>
      </c>
      <c r="N104" s="8" t="s">
        <v>7</v>
      </c>
      <c r="O104" s="8" t="s">
        <v>7</v>
      </c>
      <c r="P104" s="8" t="s">
        <v>7</v>
      </c>
      <c r="Q104" s="8" t="s">
        <v>7</v>
      </c>
      <c r="R104" s="8" t="s">
        <v>7</v>
      </c>
      <c r="S104" s="8" t="s">
        <v>7</v>
      </c>
      <c r="T104" s="8" t="s">
        <v>7</v>
      </c>
      <c r="U104" s="8" t="s">
        <v>7</v>
      </c>
      <c r="V104" s="8" t="s">
        <v>7</v>
      </c>
      <c r="W104" s="8" t="s">
        <v>7</v>
      </c>
      <c r="X104" s="8" t="s">
        <v>7</v>
      </c>
      <c r="Y104" s="8" t="s">
        <v>7</v>
      </c>
      <c r="Z104" s="8" t="s">
        <v>7</v>
      </c>
      <c r="AA104" s="8" t="s">
        <v>7</v>
      </c>
      <c r="AB104" s="8" t="s">
        <v>7</v>
      </c>
      <c r="AC104" s="8" t="s">
        <v>7</v>
      </c>
      <c r="AD104" s="8"/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>
        <v>1</v>
      </c>
      <c r="J105" s="8">
        <v>1</v>
      </c>
      <c r="K105" s="8">
        <v>1</v>
      </c>
      <c r="L105" s="8">
        <v>1</v>
      </c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/>
      <c r="T105" s="8"/>
      <c r="U105" s="8">
        <v>1</v>
      </c>
      <c r="V105" s="8">
        <v>1</v>
      </c>
      <c r="W105" s="8">
        <v>1</v>
      </c>
      <c r="X105" s="8">
        <v>1</v>
      </c>
      <c r="Y105" s="8">
        <v>1</v>
      </c>
      <c r="Z105" s="8">
        <v>1</v>
      </c>
      <c r="AA105" s="8"/>
      <c r="AB105" s="8"/>
      <c r="AC105" s="8"/>
      <c r="AD105" s="8"/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 t="s">
        <v>11</v>
      </c>
      <c r="J106" s="8" t="s">
        <v>11</v>
      </c>
      <c r="K106" s="8" t="s">
        <v>11</v>
      </c>
      <c r="L106" s="8" t="s">
        <v>11</v>
      </c>
      <c r="M106" s="8" t="s">
        <v>11</v>
      </c>
      <c r="N106" s="8" t="s">
        <v>11</v>
      </c>
      <c r="O106" s="8" t="s">
        <v>11</v>
      </c>
      <c r="P106" s="8" t="s">
        <v>11</v>
      </c>
      <c r="Q106" s="8" t="s">
        <v>11</v>
      </c>
      <c r="R106" s="8" t="s">
        <v>11</v>
      </c>
      <c r="S106" s="8" t="s">
        <v>11</v>
      </c>
      <c r="T106" s="8" t="s">
        <v>11</v>
      </c>
      <c r="U106" s="8" t="s">
        <v>11</v>
      </c>
      <c r="V106" s="8" t="s">
        <v>11</v>
      </c>
      <c r="W106" s="8" t="s">
        <v>11</v>
      </c>
      <c r="X106" s="8" t="s">
        <v>11</v>
      </c>
      <c r="Y106" s="8" t="s">
        <v>11</v>
      </c>
      <c r="Z106" s="8" t="s">
        <v>11</v>
      </c>
      <c r="AA106" s="8" t="s">
        <v>11</v>
      </c>
      <c r="AB106" s="8" t="s">
        <v>11</v>
      </c>
      <c r="AC106" s="8" t="s">
        <v>11</v>
      </c>
      <c r="AD106" s="8" t="s">
        <v>11</v>
      </c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 t="s">
        <v>115</v>
      </c>
      <c r="C107" s="19" t="s">
        <v>116</v>
      </c>
      <c r="D107" s="19" t="s">
        <v>53</v>
      </c>
      <c r="E107" s="8"/>
      <c r="F107" s="8"/>
      <c r="G107" s="8"/>
      <c r="H107" s="8"/>
      <c r="I107" s="8">
        <v>1</v>
      </c>
      <c r="J107" s="8">
        <v>1</v>
      </c>
      <c r="K107" s="8">
        <v>1</v>
      </c>
      <c r="L107" s="8">
        <v>1</v>
      </c>
      <c r="M107" s="8">
        <v>1</v>
      </c>
      <c r="N107" s="8">
        <v>1</v>
      </c>
      <c r="O107" s="8">
        <v>1</v>
      </c>
      <c r="P107" s="8">
        <v>1</v>
      </c>
      <c r="Q107" s="8"/>
      <c r="R107" s="8"/>
      <c r="S107" s="8">
        <v>1</v>
      </c>
      <c r="T107" s="8">
        <v>1</v>
      </c>
      <c r="U107" s="8">
        <v>1</v>
      </c>
      <c r="V107" s="8">
        <v>1</v>
      </c>
      <c r="W107" s="8">
        <v>1</v>
      </c>
      <c r="X107" s="8">
        <v>1</v>
      </c>
      <c r="Y107" s="8">
        <v>1</v>
      </c>
      <c r="Z107" s="8">
        <v>1</v>
      </c>
      <c r="AA107" s="8"/>
      <c r="AB107" s="8"/>
      <c r="AC107" s="8"/>
      <c r="AD107" s="8"/>
      <c r="AE107" s="8"/>
      <c r="AF107" s="8"/>
      <c r="AG107" s="8"/>
      <c r="AH107" s="1">
        <f t="shared" si="16"/>
        <v>8</v>
      </c>
      <c r="AI107" s="1"/>
    </row>
    <row r="108" spans="1:35" ht="15.75" customHeight="1" x14ac:dyDescent="0.15">
      <c r="A108" s="10"/>
      <c r="B108" s="18">
        <f t="shared" si="17"/>
        <v>0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3</v>
      </c>
      <c r="J115" s="23">
        <f t="shared" si="18"/>
        <v>3</v>
      </c>
      <c r="K115" s="23">
        <f t="shared" si="18"/>
        <v>3</v>
      </c>
      <c r="L115" s="23">
        <f t="shared" si="18"/>
        <v>3</v>
      </c>
      <c r="M115" s="23">
        <f t="shared" si="18"/>
        <v>4</v>
      </c>
      <c r="N115" s="23">
        <f t="shared" si="18"/>
        <v>4</v>
      </c>
      <c r="O115" s="23">
        <f t="shared" si="18"/>
        <v>4</v>
      </c>
      <c r="P115" s="23">
        <f t="shared" si="18"/>
        <v>4</v>
      </c>
      <c r="Q115" s="23">
        <f t="shared" si="18"/>
        <v>3</v>
      </c>
      <c r="R115" s="23">
        <f t="shared" si="18"/>
        <v>3</v>
      </c>
      <c r="S115" s="23">
        <f t="shared" si="18"/>
        <v>3</v>
      </c>
      <c r="T115" s="23">
        <f t="shared" si="18"/>
        <v>3</v>
      </c>
      <c r="U115" s="23">
        <f t="shared" si="18"/>
        <v>4</v>
      </c>
      <c r="V115" s="23">
        <f t="shared" si="18"/>
        <v>4</v>
      </c>
      <c r="W115" s="23">
        <f t="shared" si="18"/>
        <v>4</v>
      </c>
      <c r="X115" s="23">
        <f t="shared" si="18"/>
        <v>4</v>
      </c>
      <c r="Y115" s="23">
        <f t="shared" si="18"/>
        <v>4</v>
      </c>
      <c r="Z115" s="23">
        <f t="shared" si="18"/>
        <v>4</v>
      </c>
      <c r="AA115" s="23">
        <f t="shared" si="18"/>
        <v>2</v>
      </c>
      <c r="AB115" s="23">
        <f t="shared" si="18"/>
        <v>2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36.5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45389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 t="s">
        <v>11</v>
      </c>
      <c r="J125" s="8" t="s">
        <v>11</v>
      </c>
      <c r="K125" s="8" t="s">
        <v>11</v>
      </c>
      <c r="L125" s="8" t="s">
        <v>11</v>
      </c>
      <c r="M125" s="8" t="s">
        <v>11</v>
      </c>
      <c r="N125" s="8" t="s">
        <v>11</v>
      </c>
      <c r="O125" s="8" t="s">
        <v>11</v>
      </c>
      <c r="P125" s="8" t="s">
        <v>11</v>
      </c>
      <c r="Q125" s="8" t="s">
        <v>11</v>
      </c>
      <c r="R125" s="8" t="s">
        <v>11</v>
      </c>
      <c r="S125" s="8" t="s">
        <v>11</v>
      </c>
      <c r="T125" s="8" t="s">
        <v>11</v>
      </c>
      <c r="U125" s="8" t="s">
        <v>11</v>
      </c>
      <c r="V125" s="8" t="s">
        <v>11</v>
      </c>
      <c r="W125" s="8" t="s">
        <v>11</v>
      </c>
      <c r="X125" s="8" t="s">
        <v>11</v>
      </c>
      <c r="Y125" s="8" t="s">
        <v>11</v>
      </c>
      <c r="Z125" s="8" t="s">
        <v>11</v>
      </c>
      <c r="AA125" s="8" t="s">
        <v>11</v>
      </c>
      <c r="AB125" s="8" t="s">
        <v>11</v>
      </c>
      <c r="AC125" s="8" t="s">
        <v>11</v>
      </c>
      <c r="AD125" s="8" t="s">
        <v>11</v>
      </c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A26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qthWk8vRTZsYrZOE3+WcqeuYlqvGibdGCQyOzwtqQ2JcW0YGCRscOPAewZKihIMDnCNcMfio8z0NZSzHsukhQA==" saltValue="7atJt1pySViQmzORQlJ8SA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6 E8:AG10 E7:H7 AE7:AG7 E12:AG19 E11:H11 AE11:AG11" name="Rango2_3_1"/>
    <protectedRange algorithmName="SHA-512" hashValue="G5FAzGJX5ML8jdfkYHQa+XaFR9QNG29PKoYkCgHl9WmXxPVaBd5PCzjSk5Uim+XS6Movcs1vrN10mr+qn1crdA==" saltValue="5PigA186qshsPexNZFi/+w==" spinCount="100000" sqref="E26:H26 AE26:AG26 AC36:AG38 E31:AG35 E30:H30 AE30:AG30 H43:T43 H62:T62 H81:T81 H100:T100 I65:AD65 I82:AC82 I104:AC104 E27:AG29 E23:AG25" name="Rango2_3_2"/>
    <protectedRange algorithmName="SHA-512" hashValue="G5FAzGJX5ML8jdfkYHQa+XaFR9QNG29PKoYkCgHl9WmXxPVaBd5PCzjSk5Uim+XS6Movcs1vrN10mr+qn1crdA==" saltValue="5PigA186qshsPexNZFi/+w==" spinCount="100000" sqref="E46:AG48 E45:H45 AE45:AG45 AC55:AG57 E49:H49 AE49:AG49 E44:AG44 E43:G43 U43:AG43 E42:AG42 E50:AG54" name="Rango2_3_3"/>
    <protectedRange algorithmName="SHA-512" hashValue="G5FAzGJX5ML8jdfkYHQa+XaFR9QNG29PKoYkCgHl9WmXxPVaBd5PCzjSk5Uim+XS6Movcs1vrN10mr+qn1crdA==" saltValue="5PigA186qshsPexNZFi/+w==" spinCount="100000" sqref="E61:AG61 E66:AG67 AC74:AG76 E69:AG73 E68:H68 AE68:AG68 E63:AG63 E62:G62 U62:AG62 E64:H65 AE64:AG65" name="Rango2_3_4"/>
    <protectedRange algorithmName="SHA-512" hashValue="G5FAzGJX5ML8jdfkYHQa+XaFR9QNG29PKoYkCgHl9WmXxPVaBd5PCzjSk5Uim+XS6Movcs1vrN10mr+qn1crdA==" saltValue="5PigA186qshsPexNZFi/+w==" spinCount="100000" sqref="E80:AG80 E84:AG86 AE83:AG83 AC93:AG95 E88:AG92 E87:H87 AE87:AG87 E82:H83 E81:G81 U81:AG81 AD82:AG82" name="Rango2_3_5"/>
    <protectedRange algorithmName="SHA-512" hashValue="G5FAzGJX5ML8jdfkYHQa+XaFR9QNG29PKoYkCgHl9WmXxPVaBd5PCzjSk5Uim+XS6Movcs1vrN10mr+qn1crdA==" saltValue="5PigA186qshsPexNZFi/+w==" spinCount="100000" sqref="E99:AG99 E102:H102 AE102:AG102 E107:AG114 E106:H106 AE106:AG106 E101:AG101 E100:G100 U100:AG100 E105:AG105 E104:H104 AD104:AG104 E103:AG103" name="Rango2_3_6"/>
    <protectedRange algorithmName="SHA-512" hashValue="G5FAzGJX5ML8jdfkYHQa+XaFR9QNG29PKoYkCgHl9WmXxPVaBd5PCzjSk5Uim+XS6Movcs1vrN10mr+qn1crdA==" saltValue="5PigA186qshsPexNZFi/+w==" spinCount="100000" sqref="E118:AG124 E126:AG133 E125:H125 AE125:AG125" name="Rango2_3_7"/>
    <protectedRange algorithmName="SHA-512" hashValue="G5FAzGJX5ML8jdfkYHQa+XaFR9QNG29PKoYkCgHl9WmXxPVaBd5PCzjSk5Uim+XS6Movcs1vrN10mr+qn1crdA==" saltValue="5PigA186qshsPexNZFi/+w==" spinCount="100000" sqref="I7:AD7" name="Rango2_3_3_1"/>
    <protectedRange algorithmName="SHA-512" hashValue="G5FAzGJX5ML8jdfkYHQa+XaFR9QNG29PKoYkCgHl9WmXxPVaBd5PCzjSk5Uim+XS6Movcs1vrN10mr+qn1crdA==" saltValue="5PigA186qshsPexNZFi/+w==" spinCount="100000" sqref="I26:AD26 I30:AD30 I49:AD49 I68:AD68 I87:AD87 I106:AD106 I125:AD125 I11:AD11" name="Rango2_3_3_1_1"/>
    <protectedRange algorithmName="SHA-512" hashValue="G5FAzGJX5ML8jdfkYHQa+XaFR9QNG29PKoYkCgHl9WmXxPVaBd5PCzjSk5Uim+XS6Movcs1vrN10mr+qn1crdA==" saltValue="5PigA186qshsPexNZFi/+w==" spinCount="100000" sqref="I45:AD45" name="Rango2_3_3_1_2"/>
    <protectedRange algorithmName="SHA-512" hashValue="G5FAzGJX5ML8jdfkYHQa+XaFR9QNG29PKoYkCgHl9WmXxPVaBd5PCzjSk5Uim+XS6Movcs1vrN10mr+qn1crdA==" saltValue="5PigA186qshsPexNZFi/+w==" spinCount="100000" sqref="I64:AD64" name="Rango2_3_3_1_3"/>
    <protectedRange algorithmName="SHA-512" hashValue="G5FAzGJX5ML8jdfkYHQa+XaFR9QNG29PKoYkCgHl9WmXxPVaBd5PCzjSk5Uim+XS6Movcs1vrN10mr+qn1crdA==" saltValue="5PigA186qshsPexNZFi/+w==" spinCount="100000" sqref="I83:AD83" name="Rango2_3_3_1_4"/>
    <protectedRange algorithmName="SHA-512" hashValue="G5FAzGJX5ML8jdfkYHQa+XaFR9QNG29PKoYkCgHl9WmXxPVaBd5PCzjSk5Uim+XS6Movcs1vrN10mr+qn1crdA==" saltValue="5PigA186qshsPexNZFi/+w==" spinCount="100000" sqref="I102:AD102" name="Rango2_3_3_1_5"/>
    <protectedRange algorithmName="SHA-512" hashValue="G5FAzGJX5ML8jdfkYHQa+XaFR9QNG29PKoYkCgHl9WmXxPVaBd5PCzjSk5Uim+XS6Movcs1vrN10mr+qn1crdA==" saltValue="5PigA186qshsPexNZFi/+w==" spinCount="100000" sqref="E36:H38 E55:H57 E74:H76 E93:H95" name="Rango2_3_5_5"/>
    <protectedRange algorithmName="SHA-512" hashValue="G5FAzGJX5ML8jdfkYHQa+XaFR9QNG29PKoYkCgHl9WmXxPVaBd5PCzjSk5Uim+XS6Movcs1vrN10mr+qn1crdA==" saltValue="5PigA186qshsPexNZFi/+w==" spinCount="100000" sqref="I36:AB38 I55:AB57 I74:AB76 I93:AB95" name="Rango2_2_3_4_3_1"/>
  </protectedRanges>
  <conditionalFormatting sqref="E20:AG20 E39:AG39 E58:AG58 E77:AG77 E96:AG96 E115:AG115 E134:AG134">
    <cfRule type="colorScale" priority="877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I18:W18">
    <cfRule type="expression" dxfId="16723" priority="662">
      <formula>$C$78="F"</formula>
    </cfRule>
  </conditionalFormatting>
  <conditionalFormatting sqref="I18:W18">
    <cfRule type="expression" dxfId="16722" priority="663">
      <formula>$C$59="F"</formula>
    </cfRule>
  </conditionalFormatting>
  <conditionalFormatting sqref="I18:W18">
    <cfRule type="expression" dxfId="16721" priority="664">
      <formula>$C$40="F"</formula>
    </cfRule>
  </conditionalFormatting>
  <conditionalFormatting sqref="E13:H17 I13:W18 X13:AG17">
    <cfRule type="expression" dxfId="16720" priority="665">
      <formula>$C$21="F"</formula>
    </cfRule>
  </conditionalFormatting>
  <conditionalFormatting sqref="E13:AG19">
    <cfRule type="expression" dxfId="16719" priority="667">
      <formula>$C$2="F"</formula>
    </cfRule>
  </conditionalFormatting>
  <conditionalFormatting sqref="E13:AG19">
    <cfRule type="expression" dxfId="16718" priority="668">
      <formula>$D13="Facturacion"</formula>
    </cfRule>
  </conditionalFormatting>
  <conditionalFormatting sqref="E13:AG19">
    <cfRule type="expression" dxfId="16717" priority="669">
      <formula>$D13="Specialist"</formula>
    </cfRule>
  </conditionalFormatting>
  <conditionalFormatting sqref="E13:AG19">
    <cfRule type="cellIs" dxfId="16716" priority="670" operator="equal">
      <formula>1</formula>
    </cfRule>
  </conditionalFormatting>
  <conditionalFormatting sqref="E13:AG19">
    <cfRule type="expression" dxfId="16715" priority="671">
      <formula>$D13="SSMM"</formula>
    </cfRule>
  </conditionalFormatting>
  <conditionalFormatting sqref="E13:AG19">
    <cfRule type="cellIs" dxfId="16714" priority="672" operator="equal">
      <formula>"F"</formula>
    </cfRule>
  </conditionalFormatting>
  <conditionalFormatting sqref="E4:AG6 E8:AG10 E7:H7 AE7:AG7 E12:AG12 E11:H11 AE11:AG11">
    <cfRule type="expression" dxfId="16713" priority="656">
      <formula>$C$2="F"</formula>
    </cfRule>
  </conditionalFormatting>
  <conditionalFormatting sqref="E4:AG6 E8:AG10 E7:H7 AE7:AG7 E12:AG12 E11:H11 AE11:AG11">
    <cfRule type="expression" dxfId="16712" priority="657">
      <formula>$D4="Facturacion"</formula>
    </cfRule>
  </conditionalFormatting>
  <conditionalFormatting sqref="E4:AG6 E8:AG10 E7:H7 AE7:AG7 E12:AG12 E11:H11 AE11:AG11">
    <cfRule type="expression" dxfId="16711" priority="658">
      <formula>$D4="Specialist"</formula>
    </cfRule>
  </conditionalFormatting>
  <conditionalFormatting sqref="E4:AG6 E8:AG10 E7:H7 AE7:AG7 E12:AG12 E11:H11 AE11:AG11">
    <cfRule type="cellIs" dxfId="16710" priority="659" operator="equal">
      <formula>1</formula>
    </cfRule>
  </conditionalFormatting>
  <conditionalFormatting sqref="E4:AG6 E8:AG10 E7:H7 AE7:AG7 E12:AG12 E11:H11 AE11:AG11">
    <cfRule type="expression" dxfId="16709" priority="660">
      <formula>$D4="SSMM"</formula>
    </cfRule>
  </conditionalFormatting>
  <conditionalFormatting sqref="E4:AG6 E8:AG10 E7:H7 AE7:AG7 E12:AG12 E11:H11 AE11:AG11">
    <cfRule type="cellIs" dxfId="16708" priority="661" operator="equal">
      <formula>"F"</formula>
    </cfRule>
  </conditionalFormatting>
  <conditionalFormatting sqref="E32:AG35 AC36:AG36">
    <cfRule type="expression" dxfId="16707" priority="647">
      <formula>$C$21="F"</formula>
    </cfRule>
  </conditionalFormatting>
  <conditionalFormatting sqref="E32:AG35 AC36:AG38">
    <cfRule type="expression" dxfId="16706" priority="649">
      <formula>$C$2="F"</formula>
    </cfRule>
  </conditionalFormatting>
  <conditionalFormatting sqref="E32:AG35 AC36:AG38">
    <cfRule type="expression" dxfId="16705" priority="650">
      <formula>$D32="Facturacion"</formula>
    </cfRule>
  </conditionalFormatting>
  <conditionalFormatting sqref="E32:AG35 AC36:AG38">
    <cfRule type="expression" dxfId="16704" priority="651">
      <formula>$D32="Specialist"</formula>
    </cfRule>
  </conditionalFormatting>
  <conditionalFormatting sqref="E32:AG35 AC36:AG38">
    <cfRule type="cellIs" dxfId="16703" priority="652" operator="equal">
      <formula>1</formula>
    </cfRule>
  </conditionalFormatting>
  <conditionalFormatting sqref="E32:AG35 AC36:AG38">
    <cfRule type="expression" dxfId="16702" priority="653">
      <formula>$D32="SSMM"</formula>
    </cfRule>
  </conditionalFormatting>
  <conditionalFormatting sqref="E32:AG35 AC36:AG38">
    <cfRule type="cellIs" dxfId="16701" priority="654" operator="equal">
      <formula>"F"</formula>
    </cfRule>
  </conditionalFormatting>
  <conditionalFormatting sqref="E26:H26 AE26:AG26 E31:AG31 E30:H30 AE30:AG30 E27:AG29 E23:AG25">
    <cfRule type="expression" dxfId="16700" priority="638">
      <formula>$C$2="F"</formula>
    </cfRule>
  </conditionalFormatting>
  <conditionalFormatting sqref="E26:H26 AE26:AG26 E31:AG31 E30:H30 AE30:AG30 E27:AG29 E23:AG25">
    <cfRule type="expression" dxfId="16699" priority="639">
      <formula>$D23="Facturacion"</formula>
    </cfRule>
  </conditionalFormatting>
  <conditionalFormatting sqref="E26:H26 AE26:AG26 E31:AG31 E30:H30 AE30:AG30 E27:AG29 E23:AG25">
    <cfRule type="expression" dxfId="16698" priority="640">
      <formula>$D23="Specialist"</formula>
    </cfRule>
  </conditionalFormatting>
  <conditionalFormatting sqref="E26:H26 AE26:AG26 E31:AG31 E30:H30 AE30:AG30 E27:AG29 E23:AG25">
    <cfRule type="cellIs" dxfId="16697" priority="641" operator="equal">
      <formula>1</formula>
    </cfRule>
  </conditionalFormatting>
  <conditionalFormatting sqref="E26:H26 AE26:AG26 E31:AG31 E30:H30 AE30:AG30 E27:AG29 E23:AG25">
    <cfRule type="expression" dxfId="16696" priority="642">
      <formula>$D23="SSMM"</formula>
    </cfRule>
  </conditionalFormatting>
  <conditionalFormatting sqref="E26:H26 AE26:AG26 E31:AG31 E30:H30 AE30:AG30 E27:AG29 E23:AG25">
    <cfRule type="cellIs" dxfId="16695" priority="643" operator="equal">
      <formula>"F"</formula>
    </cfRule>
  </conditionalFormatting>
  <conditionalFormatting sqref="E51:AG54 AC55:AG55">
    <cfRule type="expression" dxfId="16694" priority="629">
      <formula>$C$21="F"</formula>
    </cfRule>
  </conditionalFormatting>
  <conditionalFormatting sqref="E51:AG54 AC55:AG57">
    <cfRule type="expression" dxfId="16693" priority="631">
      <formula>$C$2="F"</formula>
    </cfRule>
  </conditionalFormatting>
  <conditionalFormatting sqref="E51:AG54 AC55:AG57">
    <cfRule type="expression" dxfId="16692" priority="632">
      <formula>$D51="Facturacion"</formula>
    </cfRule>
  </conditionalFormatting>
  <conditionalFormatting sqref="E51:AG54 AC55:AG57">
    <cfRule type="expression" dxfId="16691" priority="633">
      <formula>$D51="Specialist"</formula>
    </cfRule>
  </conditionalFormatting>
  <conditionalFormatting sqref="E51:AG54 AC55:AG57">
    <cfRule type="cellIs" dxfId="16690" priority="634" operator="equal">
      <formula>1</formula>
    </cfRule>
  </conditionalFormatting>
  <conditionalFormatting sqref="E51:AG54 AC55:AG57">
    <cfRule type="expression" dxfId="16689" priority="635">
      <formula>$D51="SSMM"</formula>
    </cfRule>
  </conditionalFormatting>
  <conditionalFormatting sqref="E51:AG54 AC55:AG57">
    <cfRule type="cellIs" dxfId="16688" priority="636" operator="equal">
      <formula>"F"</formula>
    </cfRule>
  </conditionalFormatting>
  <conditionalFormatting sqref="E46:AG48 E45:H45 AE45:AG45 E49:H49 AE49:AG49 E44:AG44 E43:G43 U43:AG43 E42:AG42 E50:AG50">
    <cfRule type="expression" dxfId="16687" priority="620">
      <formula>$C$2="F"</formula>
    </cfRule>
  </conditionalFormatting>
  <conditionalFormatting sqref="E46:AG48 E45:H45 AE45:AG45 E49:H49 AE49:AG49 E44:AG44 E43:G43 U43:AG43 E42:AG42 E50:AG50">
    <cfRule type="expression" dxfId="16686" priority="621">
      <formula>$D42="Facturacion"</formula>
    </cfRule>
  </conditionalFormatting>
  <conditionalFormatting sqref="E46:AG48 E45:H45 AE45:AG45 E49:H49 AE49:AG49 E44:AG44 E43:G43 U43:AG43 E42:AG42 E50:AG50">
    <cfRule type="expression" dxfId="16685" priority="622">
      <formula>$D42="Specialist"</formula>
    </cfRule>
  </conditionalFormatting>
  <conditionalFormatting sqref="E46:AG48 E45:H45 AE45:AG45 E49:H49 AE49:AG49 E44:AG44 E43:G43 U43:AG43 E42:AG42 E50:AG50">
    <cfRule type="cellIs" dxfId="16684" priority="623" operator="equal">
      <formula>1</formula>
    </cfRule>
  </conditionalFormatting>
  <conditionalFormatting sqref="E46:AG48 E45:H45 AE45:AG45 E49:H49 AE49:AG49 E44:AG44 E43:G43 U43:AG43 E42:AG42 E50:AG50">
    <cfRule type="expression" dxfId="16683" priority="624">
      <formula>$D42="SSMM"</formula>
    </cfRule>
  </conditionalFormatting>
  <conditionalFormatting sqref="E46:AG48 E45:H45 AE45:AG45 E49:H49 AE49:AG49 E44:AG44 E43:G43 U43:AG43 E42:AG42 E50:AG50">
    <cfRule type="cellIs" dxfId="16682" priority="625" operator="equal">
      <formula>"F"</formula>
    </cfRule>
  </conditionalFormatting>
  <conditionalFormatting sqref="E70:AG73 AC74:AG74">
    <cfRule type="expression" dxfId="16681" priority="611">
      <formula>$C$21="F"</formula>
    </cfRule>
  </conditionalFormatting>
  <conditionalFormatting sqref="E70:AG73 AC74:AG76">
    <cfRule type="expression" dxfId="16680" priority="613">
      <formula>$C$2="F"</formula>
    </cfRule>
  </conditionalFormatting>
  <conditionalFormatting sqref="E70:AG73 AC74:AG76">
    <cfRule type="expression" dxfId="16679" priority="614">
      <formula>$D70="Facturacion"</formula>
    </cfRule>
  </conditionalFormatting>
  <conditionalFormatting sqref="E70:AG73 AC74:AG76">
    <cfRule type="expression" dxfId="16678" priority="615">
      <formula>$D70="Specialist"</formula>
    </cfRule>
  </conditionalFormatting>
  <conditionalFormatting sqref="E70:AG73 AC74:AG76">
    <cfRule type="cellIs" dxfId="16677" priority="616" operator="equal">
      <formula>1</formula>
    </cfRule>
  </conditionalFormatting>
  <conditionalFormatting sqref="E70:AG73 AC74:AG76">
    <cfRule type="expression" dxfId="16676" priority="617">
      <formula>$D70="SSMM"</formula>
    </cfRule>
  </conditionalFormatting>
  <conditionalFormatting sqref="E70:AG73 AC74:AG76">
    <cfRule type="cellIs" dxfId="16675" priority="618" operator="equal">
      <formula>"F"</formula>
    </cfRule>
  </conditionalFormatting>
  <conditionalFormatting sqref="E61:AG61 E66:AG67 E69:AG69 E68:H68 AE68:AG68 E63:AG63 E62:G62 U62:AG62 E64:H65 AE64:AG65">
    <cfRule type="expression" dxfId="16674" priority="602">
      <formula>$C$2="F"</formula>
    </cfRule>
  </conditionalFormatting>
  <conditionalFormatting sqref="E61:AG61 E66:AG67 E69:AG69 E68:H68 AE68:AG68 E63:AG63 E62:G62 U62:AG62 E64:H65 AE64:AG65">
    <cfRule type="expression" dxfId="16673" priority="603">
      <formula>$D61="Facturacion"</formula>
    </cfRule>
  </conditionalFormatting>
  <conditionalFormatting sqref="E61:AG61 E66:AG67 E69:AG69 E68:H68 AE68:AG68 E63:AG63 E62:G62 U62:AG62 E64:H65 AE64:AG65">
    <cfRule type="expression" dxfId="16672" priority="604">
      <formula>$D61="Specialist"</formula>
    </cfRule>
  </conditionalFormatting>
  <conditionalFormatting sqref="E61:AG61 E66:AG67 E69:AG69 E68:H68 AE68:AG68 E63:AG63 E62:G62 U62:AG62 E64:H65 AE64:AG65">
    <cfRule type="cellIs" dxfId="16671" priority="605" operator="equal">
      <formula>1</formula>
    </cfRule>
  </conditionalFormatting>
  <conditionalFormatting sqref="E61:AG61 E66:AG67 E69:AG69 E68:H68 AE68:AG68 E63:AG63 E62:G62 U62:AG62 E64:H65 AE64:AG65">
    <cfRule type="expression" dxfId="16670" priority="606">
      <formula>$D61="SSMM"</formula>
    </cfRule>
  </conditionalFormatting>
  <conditionalFormatting sqref="E61:AG61 E66:AG67 E69:AG69 E68:H68 AE68:AG68 E63:AG63 E62:G62 U62:AG62 E64:H65 AE64:AG65">
    <cfRule type="cellIs" dxfId="16669" priority="607" operator="equal">
      <formula>"F"</formula>
    </cfRule>
  </conditionalFormatting>
  <conditionalFormatting sqref="E89:AG92 AC93:AG93">
    <cfRule type="expression" dxfId="16668" priority="593">
      <formula>$C$21="F"</formula>
    </cfRule>
  </conditionalFormatting>
  <conditionalFormatting sqref="E89:AG92 AC93:AG95">
    <cfRule type="expression" dxfId="16667" priority="595">
      <formula>$C$2="F"</formula>
    </cfRule>
  </conditionalFormatting>
  <conditionalFormatting sqref="E89:AG92 AC93:AG95">
    <cfRule type="expression" dxfId="16666" priority="596">
      <formula>$D89="Facturacion"</formula>
    </cfRule>
  </conditionalFormatting>
  <conditionalFormatting sqref="E89:AG92 AC93:AG95">
    <cfRule type="expression" dxfId="16665" priority="597">
      <formula>$D89="Specialist"</formula>
    </cfRule>
  </conditionalFormatting>
  <conditionalFormatting sqref="E89:AG92 AC93:AG95">
    <cfRule type="cellIs" dxfId="16664" priority="598" operator="equal">
      <formula>1</formula>
    </cfRule>
  </conditionalFormatting>
  <conditionalFormatting sqref="E89:AG92 AC93:AG95">
    <cfRule type="expression" dxfId="16663" priority="599">
      <formula>$D89="SSMM"</formula>
    </cfRule>
  </conditionalFormatting>
  <conditionalFormatting sqref="E89:AG92 AC93:AG95">
    <cfRule type="cellIs" dxfId="16662" priority="600" operator="equal">
      <formula>"F"</formula>
    </cfRule>
  </conditionalFormatting>
  <conditionalFormatting sqref="E80:AG80 E84:AG86 AE83:AG83 E88:AG88 E87:H87 AE87:AG87 E82:H83 E81:G81 U81:AG81 AD82:AG82">
    <cfRule type="expression" dxfId="16661" priority="584">
      <formula>$C$2="F"</formula>
    </cfRule>
  </conditionalFormatting>
  <conditionalFormatting sqref="E80:AG80 E84:AG86 AE83:AG83 E88:AG88 E87:H87 AE87:AG87 E82:H83 E81:G81 U81:AG81 AD82:AG82">
    <cfRule type="expression" dxfId="16660" priority="585">
      <formula>$D80="Facturacion"</formula>
    </cfRule>
  </conditionalFormatting>
  <conditionalFormatting sqref="E80:AG80 E84:AG86 AE83:AG83 E88:AG88 E87:H87 AE87:AG87 E82:H83 E81:G81 U81:AG81 AD82:AG82">
    <cfRule type="expression" dxfId="16659" priority="586">
      <formula>$D80="Specialist"</formula>
    </cfRule>
  </conditionalFormatting>
  <conditionalFormatting sqref="E80:AG80 E84:AG86 AE83:AG83 E88:AG88 E87:H87 AE87:AG87 E82:H83 E81:G81 U81:AG81 AD82:AG82">
    <cfRule type="cellIs" dxfId="16658" priority="587" operator="equal">
      <formula>1</formula>
    </cfRule>
  </conditionalFormatting>
  <conditionalFormatting sqref="E80:AG80 E84:AG86 AE83:AG83 E88:AG88 E87:H87 AE87:AG87 E82:H83 E81:G81 U81:AG81 AD82:AG82">
    <cfRule type="expression" dxfId="16657" priority="588">
      <formula>$D80="SSMM"</formula>
    </cfRule>
  </conditionalFormatting>
  <conditionalFormatting sqref="E80:AG80 E84:AG86 AE83:AG83 E88:AG88 E87:H87 AE87:AG87 E82:H83 E81:G81 U81:AG81 AD82:AG82">
    <cfRule type="cellIs" dxfId="16656" priority="589" operator="equal">
      <formula>"F"</formula>
    </cfRule>
  </conditionalFormatting>
  <conditionalFormatting sqref="I113:W113">
    <cfRule type="expression" dxfId="16655" priority="572">
      <formula>$C$78="F"</formula>
    </cfRule>
  </conditionalFormatting>
  <conditionalFormatting sqref="I113:W113">
    <cfRule type="expression" dxfId="16654" priority="573">
      <formula>$C$59="F"</formula>
    </cfRule>
  </conditionalFormatting>
  <conditionalFormatting sqref="I113:W113">
    <cfRule type="expression" dxfId="16653" priority="574">
      <formula>$C$40="F"</formula>
    </cfRule>
  </conditionalFormatting>
  <conditionalFormatting sqref="E108:H112 I108:W113 X108:AG112">
    <cfRule type="expression" dxfId="16652" priority="575">
      <formula>$C$21="F"</formula>
    </cfRule>
  </conditionalFormatting>
  <conditionalFormatting sqref="E108:AG114">
    <cfRule type="expression" dxfId="16651" priority="577">
      <formula>$C$2="F"</formula>
    </cfRule>
  </conditionalFormatting>
  <conditionalFormatting sqref="E108:AG114">
    <cfRule type="expression" dxfId="16650" priority="578">
      <formula>$D108="Facturacion"</formula>
    </cfRule>
  </conditionalFormatting>
  <conditionalFormatting sqref="E108:AG114">
    <cfRule type="expression" dxfId="16649" priority="579">
      <formula>$D108="Specialist"</formula>
    </cfRule>
  </conditionalFormatting>
  <conditionalFormatting sqref="E108:AG114">
    <cfRule type="cellIs" dxfId="16648" priority="580" operator="equal">
      <formula>1</formula>
    </cfRule>
  </conditionalFormatting>
  <conditionalFormatting sqref="E108:AG114">
    <cfRule type="expression" dxfId="16647" priority="581">
      <formula>$D108="SSMM"</formula>
    </cfRule>
  </conditionalFormatting>
  <conditionalFormatting sqref="E108:AG114">
    <cfRule type="cellIs" dxfId="16646" priority="582" operator="equal">
      <formula>"F"</formula>
    </cfRule>
  </conditionalFormatting>
  <conditionalFormatting sqref="E99:AG99 E102:H102 AE102:AG102 E107:AG107 E106:H106 AE106:AG106 E101:AG101 E100:G100 U100:AG100 E105:AG105 E104:H104 AD104:AG104 E103:AG103">
    <cfRule type="expression" dxfId="16645" priority="566">
      <formula>$C$2="F"</formula>
    </cfRule>
  </conditionalFormatting>
  <conditionalFormatting sqref="E99:AG99 E102:H102 AE102:AG102 E107:AG107 E106:H106 AE106:AG106 E101:AG101 E100:G100 U100:AG100 E105:AG105 E104:H104 AD104:AG104 E103:AG103">
    <cfRule type="expression" dxfId="16644" priority="567">
      <formula>$D99="Facturacion"</formula>
    </cfRule>
  </conditionalFormatting>
  <conditionalFormatting sqref="E99:AG99 E102:H102 AE102:AG102 E107:AG107 E106:H106 AE106:AG106 E101:AG101 E100:G100 U100:AG100 E105:AG105 E104:H104 AD104:AG104 E103:AG103">
    <cfRule type="expression" dxfId="16643" priority="568">
      <formula>$D99="Specialist"</formula>
    </cfRule>
  </conditionalFormatting>
  <conditionalFormatting sqref="E99:AG99 E102:H102 AE102:AG102 E107:AG107 E106:H106 AE106:AG106 E101:AG101 E100:G100 U100:AG100 E105:AG105 E104:H104 AD104:AG104 E103:AG103">
    <cfRule type="cellIs" dxfId="16642" priority="569" operator="equal">
      <formula>1</formula>
    </cfRule>
  </conditionalFormatting>
  <conditionalFormatting sqref="E99:AG99 E102:H102 AE102:AG102 E107:AG107 E106:H106 AE106:AG106 E101:AG101 E100:G100 U100:AG100 E105:AG105 E104:H104 AD104:AG104 E103:AG103">
    <cfRule type="expression" dxfId="16641" priority="570">
      <formula>$D99="SSMM"</formula>
    </cfRule>
  </conditionalFormatting>
  <conditionalFormatting sqref="E99:AG99 E102:H102 AE102:AG102 E107:AG107 E106:H106 AE106:AG106 E101:AG101 E100:G100 U100:AG100 E105:AG105 E104:H104 AD104:AG104 E103:AG103">
    <cfRule type="cellIs" dxfId="16640" priority="571" operator="equal">
      <formula>"F"</formula>
    </cfRule>
  </conditionalFormatting>
  <conditionalFormatting sqref="I132:W132">
    <cfRule type="expression" dxfId="16639" priority="554">
      <formula>$C$78="F"</formula>
    </cfRule>
  </conditionalFormatting>
  <conditionalFormatting sqref="I132:W132">
    <cfRule type="expression" dxfId="16638" priority="555">
      <formula>$C$59="F"</formula>
    </cfRule>
  </conditionalFormatting>
  <conditionalFormatting sqref="I132:W132">
    <cfRule type="expression" dxfId="16637" priority="556">
      <formula>$C$40="F"</formula>
    </cfRule>
  </conditionalFormatting>
  <conditionalFormatting sqref="E127:H131 I127:W132 X127:AG131">
    <cfRule type="expression" dxfId="16636" priority="557">
      <formula>$C$21="F"</formula>
    </cfRule>
  </conditionalFormatting>
  <conditionalFormatting sqref="E127:AG133">
    <cfRule type="expression" dxfId="16635" priority="559">
      <formula>$C$2="F"</formula>
    </cfRule>
  </conditionalFormatting>
  <conditionalFormatting sqref="E127:AG133">
    <cfRule type="expression" dxfId="16634" priority="560">
      <formula>$D127="Facturacion"</formula>
    </cfRule>
  </conditionalFormatting>
  <conditionalFormatting sqref="E127:AG133">
    <cfRule type="expression" dxfId="16633" priority="561">
      <formula>$D127="Specialist"</formula>
    </cfRule>
  </conditionalFormatting>
  <conditionalFormatting sqref="E127:AG133">
    <cfRule type="cellIs" dxfId="16632" priority="562" operator="equal">
      <formula>1</formula>
    </cfRule>
  </conditionalFormatting>
  <conditionalFormatting sqref="E127:AG133">
    <cfRule type="expression" dxfId="16631" priority="563">
      <formula>$D127="SSMM"</formula>
    </cfRule>
  </conditionalFormatting>
  <conditionalFormatting sqref="E127:AG133">
    <cfRule type="cellIs" dxfId="16630" priority="564" operator="equal">
      <formula>"F"</formula>
    </cfRule>
  </conditionalFormatting>
  <conditionalFormatting sqref="E118:AG124 E126:AG126 E125:H125 AE125:AG125">
    <cfRule type="expression" dxfId="16629" priority="548">
      <formula>$C$2="F"</formula>
    </cfRule>
  </conditionalFormatting>
  <conditionalFormatting sqref="E118:AG124 E126:AG126 E125:H125 AE125:AG125">
    <cfRule type="expression" dxfId="16628" priority="549">
      <formula>$D118="Facturacion"</formula>
    </cfRule>
  </conditionalFormatting>
  <conditionalFormatting sqref="E118:AG124 E126:AG126 E125:H125 AE125:AG125">
    <cfRule type="expression" dxfId="16627" priority="550">
      <formula>$D118="Specialist"</formula>
    </cfRule>
  </conditionalFormatting>
  <conditionalFormatting sqref="E118:AG124 E126:AG126 E125:H125 AE125:AG125">
    <cfRule type="cellIs" dxfId="16626" priority="551" operator="equal">
      <formula>1</formula>
    </cfRule>
  </conditionalFormatting>
  <conditionalFormatting sqref="E118:AG124 E126:AG126 E125:H125 AE125:AG125">
    <cfRule type="expression" dxfId="16625" priority="552">
      <formula>$D118="SSMM"</formula>
    </cfRule>
  </conditionalFormatting>
  <conditionalFormatting sqref="E118:AG124 E126:AG126 E125:H125 AE125:AG125">
    <cfRule type="cellIs" dxfId="16624" priority="553" operator="equal">
      <formula>"F"</formula>
    </cfRule>
  </conditionalFormatting>
  <conditionalFormatting sqref="I7:AD7">
    <cfRule type="expression" dxfId="16623" priority="541">
      <formula>$C$2="F"</formula>
    </cfRule>
  </conditionalFormatting>
  <conditionalFormatting sqref="I7:AD7">
    <cfRule type="expression" dxfId="16622" priority="542">
      <formula>$D7="Facturacion"</formula>
    </cfRule>
  </conditionalFormatting>
  <conditionalFormatting sqref="I7:AD7">
    <cfRule type="expression" dxfId="16621" priority="543">
      <formula>$D7="Specialist"</formula>
    </cfRule>
  </conditionalFormatting>
  <conditionalFormatting sqref="I7:AD7">
    <cfRule type="cellIs" dxfId="16620" priority="544" operator="equal">
      <formula>1</formula>
    </cfRule>
  </conditionalFormatting>
  <conditionalFormatting sqref="I7:AD7">
    <cfRule type="expression" dxfId="16619" priority="545">
      <formula>$D7="SSMM"</formula>
    </cfRule>
  </conditionalFormatting>
  <conditionalFormatting sqref="I7:AD7">
    <cfRule type="cellIs" dxfId="16618" priority="546" operator="equal">
      <formula>"F"</formula>
    </cfRule>
  </conditionalFormatting>
  <conditionalFormatting sqref="I26:AD26">
    <cfRule type="expression" dxfId="16617" priority="534">
      <formula>$C$2="F"</formula>
    </cfRule>
  </conditionalFormatting>
  <conditionalFormatting sqref="I26:AD26">
    <cfRule type="expression" dxfId="16616" priority="535">
      <formula>$D26="Facturacion"</formula>
    </cfRule>
  </conditionalFormatting>
  <conditionalFormatting sqref="I26:AD26">
    <cfRule type="expression" dxfId="16615" priority="536">
      <formula>$D26="Specialist"</formula>
    </cfRule>
  </conditionalFormatting>
  <conditionalFormatting sqref="I26:AD26">
    <cfRule type="cellIs" dxfId="16614" priority="537" operator="equal">
      <formula>1</formula>
    </cfRule>
  </conditionalFormatting>
  <conditionalFormatting sqref="I26:AD26">
    <cfRule type="expression" dxfId="16613" priority="538">
      <formula>$D26="SSMM"</formula>
    </cfRule>
  </conditionalFormatting>
  <conditionalFormatting sqref="I26:AD26">
    <cfRule type="cellIs" dxfId="16612" priority="539" operator="equal">
      <formula>"F"</formula>
    </cfRule>
  </conditionalFormatting>
  <conditionalFormatting sqref="I45:AD45">
    <cfRule type="expression" dxfId="16611" priority="527">
      <formula>$C$2="F"</formula>
    </cfRule>
  </conditionalFormatting>
  <conditionalFormatting sqref="I45:AD45">
    <cfRule type="expression" dxfId="16610" priority="528">
      <formula>$D45="Facturacion"</formula>
    </cfRule>
  </conditionalFormatting>
  <conditionalFormatting sqref="I45:AD45">
    <cfRule type="expression" dxfId="16609" priority="529">
      <formula>$D45="Specialist"</formula>
    </cfRule>
  </conditionalFormatting>
  <conditionalFormatting sqref="I45:AD45">
    <cfRule type="cellIs" dxfId="16608" priority="530" operator="equal">
      <formula>1</formula>
    </cfRule>
  </conditionalFormatting>
  <conditionalFormatting sqref="I45:AD45">
    <cfRule type="expression" dxfId="16607" priority="531">
      <formula>$D45="SSMM"</formula>
    </cfRule>
  </conditionalFormatting>
  <conditionalFormatting sqref="I45:AD45">
    <cfRule type="cellIs" dxfId="16606" priority="532" operator="equal">
      <formula>"F"</formula>
    </cfRule>
  </conditionalFormatting>
  <conditionalFormatting sqref="I64:AD64">
    <cfRule type="expression" dxfId="16605" priority="520">
      <formula>$C$2="F"</formula>
    </cfRule>
  </conditionalFormatting>
  <conditionalFormatting sqref="I64:AD64">
    <cfRule type="expression" dxfId="16604" priority="521">
      <formula>$D64="Facturacion"</formula>
    </cfRule>
  </conditionalFormatting>
  <conditionalFormatting sqref="I64:AD64">
    <cfRule type="expression" dxfId="16603" priority="522">
      <formula>$D64="Specialist"</formula>
    </cfRule>
  </conditionalFormatting>
  <conditionalFormatting sqref="I64:AD64">
    <cfRule type="cellIs" dxfId="16602" priority="523" operator="equal">
      <formula>1</formula>
    </cfRule>
  </conditionalFormatting>
  <conditionalFormatting sqref="I64:AD64">
    <cfRule type="expression" dxfId="16601" priority="524">
      <formula>$D64="SSMM"</formula>
    </cfRule>
  </conditionalFormatting>
  <conditionalFormatting sqref="I64:AD64">
    <cfRule type="cellIs" dxfId="16600" priority="525" operator="equal">
      <formula>"F"</formula>
    </cfRule>
  </conditionalFormatting>
  <conditionalFormatting sqref="I83:AD83">
    <cfRule type="expression" dxfId="16599" priority="513">
      <formula>$C$2="F"</formula>
    </cfRule>
  </conditionalFormatting>
  <conditionalFormatting sqref="I83:AD83">
    <cfRule type="expression" dxfId="16598" priority="514">
      <formula>$D83="Facturacion"</formula>
    </cfRule>
  </conditionalFormatting>
  <conditionalFormatting sqref="I83:AD83">
    <cfRule type="expression" dxfId="16597" priority="515">
      <formula>$D83="Specialist"</formula>
    </cfRule>
  </conditionalFormatting>
  <conditionalFormatting sqref="I83:AD83">
    <cfRule type="cellIs" dxfId="16596" priority="516" operator="equal">
      <formula>1</formula>
    </cfRule>
  </conditionalFormatting>
  <conditionalFormatting sqref="I83:AD83">
    <cfRule type="expression" dxfId="16595" priority="517">
      <formula>$D83="SSMM"</formula>
    </cfRule>
  </conditionalFormatting>
  <conditionalFormatting sqref="I83:AD83">
    <cfRule type="cellIs" dxfId="16594" priority="518" operator="equal">
      <formula>"F"</formula>
    </cfRule>
  </conditionalFormatting>
  <conditionalFormatting sqref="I102:AD102">
    <cfRule type="expression" dxfId="16593" priority="506">
      <formula>$C$2="F"</formula>
    </cfRule>
  </conditionalFormatting>
  <conditionalFormatting sqref="I102:AD102">
    <cfRule type="expression" dxfId="16592" priority="507">
      <formula>$D102="Facturacion"</formula>
    </cfRule>
  </conditionalFormatting>
  <conditionalFormatting sqref="I102:AD102">
    <cfRule type="expression" dxfId="16591" priority="508">
      <formula>$D102="Specialist"</formula>
    </cfRule>
  </conditionalFormatting>
  <conditionalFormatting sqref="I102:AD102">
    <cfRule type="cellIs" dxfId="16590" priority="509" operator="equal">
      <formula>1</formula>
    </cfRule>
  </conditionalFormatting>
  <conditionalFormatting sqref="I102:AD102">
    <cfRule type="expression" dxfId="16589" priority="510">
      <formula>$D102="SSMM"</formula>
    </cfRule>
  </conditionalFormatting>
  <conditionalFormatting sqref="I102:AD102">
    <cfRule type="cellIs" dxfId="16588" priority="511" operator="equal">
      <formula>"F"</formula>
    </cfRule>
  </conditionalFormatting>
  <conditionalFormatting sqref="E36:H36">
    <cfRule type="expression" dxfId="16587" priority="497">
      <formula>$C$21="F"</formula>
    </cfRule>
  </conditionalFormatting>
  <conditionalFormatting sqref="E36:H38">
    <cfRule type="expression" dxfId="16586" priority="499">
      <formula>$C$2="F"</formula>
    </cfRule>
  </conditionalFormatting>
  <conditionalFormatting sqref="E36:H38">
    <cfRule type="expression" dxfId="16585" priority="500">
      <formula>$D36="Facturacion"</formula>
    </cfRule>
  </conditionalFormatting>
  <conditionalFormatting sqref="E36:H38">
    <cfRule type="expression" dxfId="16584" priority="501">
      <formula>$D36="Specialist"</formula>
    </cfRule>
  </conditionalFormatting>
  <conditionalFormatting sqref="E36:H38">
    <cfRule type="cellIs" dxfId="16583" priority="502" operator="equal">
      <formula>1</formula>
    </cfRule>
  </conditionalFormatting>
  <conditionalFormatting sqref="E36:H38">
    <cfRule type="expression" dxfId="16582" priority="503">
      <formula>$D36="SSMM"</formula>
    </cfRule>
  </conditionalFormatting>
  <conditionalFormatting sqref="E36:H38">
    <cfRule type="cellIs" dxfId="16581" priority="504" operator="equal">
      <formula>"F"</formula>
    </cfRule>
  </conditionalFormatting>
  <conditionalFormatting sqref="AA36:AB36">
    <cfRule type="expression" dxfId="16580" priority="489">
      <formula>$C$21="F"</formula>
    </cfRule>
  </conditionalFormatting>
  <conditionalFormatting sqref="AA36:AB36">
    <cfRule type="expression" dxfId="16579" priority="491">
      <formula>$C$2="F"</formula>
    </cfRule>
  </conditionalFormatting>
  <conditionalFormatting sqref="AA36:AB36">
    <cfRule type="expression" dxfId="16578" priority="492">
      <formula>$D36="Facturacion"</formula>
    </cfRule>
  </conditionalFormatting>
  <conditionalFormatting sqref="AA36:AB36">
    <cfRule type="expression" dxfId="16577" priority="493">
      <formula>$D36="Specialist"</formula>
    </cfRule>
  </conditionalFormatting>
  <conditionalFormatting sqref="AA36:AB36">
    <cfRule type="cellIs" dxfId="16576" priority="494" operator="equal">
      <formula>1</formula>
    </cfRule>
  </conditionalFormatting>
  <conditionalFormatting sqref="AA36:AB36">
    <cfRule type="expression" dxfId="16575" priority="495">
      <formula>$D36="SSMM"</formula>
    </cfRule>
  </conditionalFormatting>
  <conditionalFormatting sqref="AA36:AB36">
    <cfRule type="cellIs" dxfId="16574" priority="496" operator="equal">
      <formula>"F"</formula>
    </cfRule>
  </conditionalFormatting>
  <conditionalFormatting sqref="I36:W36">
    <cfRule type="expression" dxfId="16573" priority="479">
      <formula>$C$78="F"</formula>
    </cfRule>
  </conditionalFormatting>
  <conditionalFormatting sqref="I36:W36">
    <cfRule type="expression" dxfId="16572" priority="480">
      <formula>$C$59="F"</formula>
    </cfRule>
  </conditionalFormatting>
  <conditionalFormatting sqref="I36:W36">
    <cfRule type="expression" dxfId="16571" priority="481">
      <formula>$C$40="F"</formula>
    </cfRule>
  </conditionalFormatting>
  <conditionalFormatting sqref="I36:W36">
    <cfRule type="expression" dxfId="16570" priority="482">
      <formula>$C$21="F"</formula>
    </cfRule>
  </conditionalFormatting>
  <conditionalFormatting sqref="I36:Z36">
    <cfRule type="expression" dxfId="16569" priority="483">
      <formula>$C$2="F"</formula>
    </cfRule>
  </conditionalFormatting>
  <conditionalFormatting sqref="I36:Z36">
    <cfRule type="expression" dxfId="16568" priority="484">
      <formula>$D36="Facturacion"</formula>
    </cfRule>
  </conditionalFormatting>
  <conditionalFormatting sqref="I36:Z36">
    <cfRule type="expression" dxfId="16567" priority="485">
      <formula>$D36="Specialist"</formula>
    </cfRule>
  </conditionalFormatting>
  <conditionalFormatting sqref="I36:Z36">
    <cfRule type="cellIs" dxfId="16566" priority="486" operator="equal">
      <formula>1</formula>
    </cfRule>
  </conditionalFormatting>
  <conditionalFormatting sqref="I36:Z36">
    <cfRule type="expression" dxfId="16565" priority="487">
      <formula>$D36="SSMM"</formula>
    </cfRule>
  </conditionalFormatting>
  <conditionalFormatting sqref="I36:Z36">
    <cfRule type="cellIs" dxfId="16564" priority="488" operator="equal">
      <formula>"F"</formula>
    </cfRule>
  </conditionalFormatting>
  <conditionalFormatting sqref="AA37:AB37">
    <cfRule type="expression" dxfId="16563" priority="473">
      <formula>$C$2="F"</formula>
    </cfRule>
  </conditionalFormatting>
  <conditionalFormatting sqref="AA37:AB37">
    <cfRule type="expression" dxfId="16562" priority="474">
      <formula>$D37="Facturacion"</formula>
    </cfRule>
  </conditionalFormatting>
  <conditionalFormatting sqref="AA37:AB37">
    <cfRule type="expression" dxfId="16561" priority="475">
      <formula>$D37="Specialist"</formula>
    </cfRule>
  </conditionalFormatting>
  <conditionalFormatting sqref="AA37:AB37">
    <cfRule type="cellIs" dxfId="16560" priority="476" operator="equal">
      <formula>1</formula>
    </cfRule>
  </conditionalFormatting>
  <conditionalFormatting sqref="AA37:AB37">
    <cfRule type="expression" dxfId="16559" priority="477">
      <formula>$D37="SSMM"</formula>
    </cfRule>
  </conditionalFormatting>
  <conditionalFormatting sqref="AA37:AB37">
    <cfRule type="cellIs" dxfId="16558" priority="478" operator="equal">
      <formula>"F"</formula>
    </cfRule>
  </conditionalFormatting>
  <conditionalFormatting sqref="I37:W37">
    <cfRule type="expression" dxfId="16557" priority="463">
      <formula>$C$78="F"</formula>
    </cfRule>
  </conditionalFormatting>
  <conditionalFormatting sqref="I37:W37">
    <cfRule type="expression" dxfId="16556" priority="464">
      <formula>$C$59="F"</formula>
    </cfRule>
  </conditionalFormatting>
  <conditionalFormatting sqref="I37:W37">
    <cfRule type="expression" dxfId="16555" priority="465">
      <formula>$C$40="F"</formula>
    </cfRule>
  </conditionalFormatting>
  <conditionalFormatting sqref="I37:W37">
    <cfRule type="expression" dxfId="16554" priority="466">
      <formula>$C$21="F"</formula>
    </cfRule>
  </conditionalFormatting>
  <conditionalFormatting sqref="I37:Z37">
    <cfRule type="expression" dxfId="16553" priority="467">
      <formula>$C$2="F"</formula>
    </cfRule>
  </conditionalFormatting>
  <conditionalFormatting sqref="I37:Z37">
    <cfRule type="expression" dxfId="16552" priority="468">
      <formula>$D37="Facturacion"</formula>
    </cfRule>
  </conditionalFormatting>
  <conditionalFormatting sqref="I37:Z37">
    <cfRule type="expression" dxfId="16551" priority="469">
      <formula>$D37="Specialist"</formula>
    </cfRule>
  </conditionalFormatting>
  <conditionalFormatting sqref="I37:Z37">
    <cfRule type="cellIs" dxfId="16550" priority="470" operator="equal">
      <formula>1</formula>
    </cfRule>
  </conditionalFormatting>
  <conditionalFormatting sqref="I37:Z37">
    <cfRule type="expression" dxfId="16549" priority="471">
      <formula>$D37="SSMM"</formula>
    </cfRule>
  </conditionalFormatting>
  <conditionalFormatting sqref="I37:Z37">
    <cfRule type="cellIs" dxfId="16548" priority="472" operator="equal">
      <formula>"F"</formula>
    </cfRule>
  </conditionalFormatting>
  <conditionalFormatting sqref="AA38:AB38">
    <cfRule type="expression" dxfId="16547" priority="457">
      <formula>$C$2="F"</formula>
    </cfRule>
  </conditionalFormatting>
  <conditionalFormatting sqref="AA38:AB38">
    <cfRule type="expression" dxfId="16546" priority="458">
      <formula>$D38="Facturacion"</formula>
    </cfRule>
  </conditionalFormatting>
  <conditionalFormatting sqref="AA38:AB38">
    <cfRule type="expression" dxfId="16545" priority="459">
      <formula>$D38="Specialist"</formula>
    </cfRule>
  </conditionalFormatting>
  <conditionalFormatting sqref="AA38:AB38">
    <cfRule type="cellIs" dxfId="16544" priority="460" operator="equal">
      <formula>1</formula>
    </cfRule>
  </conditionalFormatting>
  <conditionalFormatting sqref="AA38:AB38">
    <cfRule type="expression" dxfId="16543" priority="461">
      <formula>$D38="SSMM"</formula>
    </cfRule>
  </conditionalFormatting>
  <conditionalFormatting sqref="AA38:AB38">
    <cfRule type="cellIs" dxfId="16542" priority="462" operator="equal">
      <formula>"F"</formula>
    </cfRule>
  </conditionalFormatting>
  <conditionalFormatting sqref="I38:W38">
    <cfRule type="expression" dxfId="16541" priority="447">
      <formula>$C$78="F"</formula>
    </cfRule>
  </conditionalFormatting>
  <conditionalFormatting sqref="I38:W38">
    <cfRule type="expression" dxfId="16540" priority="448">
      <formula>$C$59="F"</formula>
    </cfRule>
  </conditionalFormatting>
  <conditionalFormatting sqref="I38:W38">
    <cfRule type="expression" dxfId="16539" priority="449">
      <formula>$C$40="F"</formula>
    </cfRule>
  </conditionalFormatting>
  <conditionalFormatting sqref="I38:W38">
    <cfRule type="expression" dxfId="16538" priority="450">
      <formula>$C$21="F"</formula>
    </cfRule>
  </conditionalFormatting>
  <conditionalFormatting sqref="I38:Z38">
    <cfRule type="expression" dxfId="16537" priority="451">
      <formula>$C$2="F"</formula>
    </cfRule>
  </conditionalFormatting>
  <conditionalFormatting sqref="I38:Z38">
    <cfRule type="expression" dxfId="16536" priority="452">
      <formula>$D38="Facturacion"</formula>
    </cfRule>
  </conditionalFormatting>
  <conditionalFormatting sqref="I38:Z38">
    <cfRule type="expression" dxfId="16535" priority="453">
      <formula>$D38="Specialist"</formula>
    </cfRule>
  </conditionalFormatting>
  <conditionalFormatting sqref="I38:Z38">
    <cfRule type="cellIs" dxfId="16534" priority="454" operator="equal">
      <formula>1</formula>
    </cfRule>
  </conditionalFormatting>
  <conditionalFormatting sqref="I38:Z38">
    <cfRule type="expression" dxfId="16533" priority="455">
      <formula>$D38="SSMM"</formula>
    </cfRule>
  </conditionalFormatting>
  <conditionalFormatting sqref="I38:Z38">
    <cfRule type="cellIs" dxfId="16532" priority="456" operator="equal">
      <formula>"F"</formula>
    </cfRule>
  </conditionalFormatting>
  <conditionalFormatting sqref="I30:AD30">
    <cfRule type="expression" dxfId="16531" priority="267">
      <formula>$C$2="F"</formula>
    </cfRule>
  </conditionalFormatting>
  <conditionalFormatting sqref="I30:AD30">
    <cfRule type="expression" dxfId="16530" priority="268">
      <formula>$D30="Facturacion"</formula>
    </cfRule>
  </conditionalFormatting>
  <conditionalFormatting sqref="I30:AD30">
    <cfRule type="expression" dxfId="16529" priority="269">
      <formula>$D30="Specialist"</formula>
    </cfRule>
  </conditionalFormatting>
  <conditionalFormatting sqref="I30:AD30">
    <cfRule type="cellIs" dxfId="16528" priority="270" operator="equal">
      <formula>1</formula>
    </cfRule>
  </conditionalFormatting>
  <conditionalFormatting sqref="I30:AD30">
    <cfRule type="expression" dxfId="16527" priority="271">
      <formula>$D30="SSMM"</formula>
    </cfRule>
  </conditionalFormatting>
  <conditionalFormatting sqref="I30:AD30">
    <cfRule type="cellIs" dxfId="16526" priority="272" operator="equal">
      <formula>"F"</formula>
    </cfRule>
  </conditionalFormatting>
  <conditionalFormatting sqref="I49:AD49">
    <cfRule type="expression" dxfId="16525" priority="260">
      <formula>$C$2="F"</formula>
    </cfRule>
  </conditionalFormatting>
  <conditionalFormatting sqref="I49:AD49">
    <cfRule type="expression" dxfId="16524" priority="261">
      <formula>$D49="Facturacion"</formula>
    </cfRule>
  </conditionalFormatting>
  <conditionalFormatting sqref="I49:AD49">
    <cfRule type="expression" dxfId="16523" priority="262">
      <formula>$D49="Specialist"</formula>
    </cfRule>
  </conditionalFormatting>
  <conditionalFormatting sqref="I49:AD49">
    <cfRule type="cellIs" dxfId="16522" priority="263" operator="equal">
      <formula>1</formula>
    </cfRule>
  </conditionalFormatting>
  <conditionalFormatting sqref="I49:AD49">
    <cfRule type="expression" dxfId="16521" priority="264">
      <formula>$D49="SSMM"</formula>
    </cfRule>
  </conditionalFormatting>
  <conditionalFormatting sqref="I49:AD49">
    <cfRule type="cellIs" dxfId="16520" priority="265" operator="equal">
      <formula>"F"</formula>
    </cfRule>
  </conditionalFormatting>
  <conditionalFormatting sqref="I68:AD68">
    <cfRule type="expression" dxfId="16519" priority="253">
      <formula>$C$2="F"</formula>
    </cfRule>
  </conditionalFormatting>
  <conditionalFormatting sqref="I68:AD68">
    <cfRule type="expression" dxfId="16518" priority="254">
      <formula>$D68="Facturacion"</formula>
    </cfRule>
  </conditionalFormatting>
  <conditionalFormatting sqref="I68:AD68">
    <cfRule type="expression" dxfId="16517" priority="255">
      <formula>$D68="Specialist"</formula>
    </cfRule>
  </conditionalFormatting>
  <conditionalFormatting sqref="I68:AD68">
    <cfRule type="cellIs" dxfId="16516" priority="256" operator="equal">
      <formula>1</formula>
    </cfRule>
  </conditionalFormatting>
  <conditionalFormatting sqref="I68:AD68">
    <cfRule type="expression" dxfId="16515" priority="257">
      <formula>$D68="SSMM"</formula>
    </cfRule>
  </conditionalFormatting>
  <conditionalFormatting sqref="I68:AD68">
    <cfRule type="cellIs" dxfId="16514" priority="258" operator="equal">
      <formula>"F"</formula>
    </cfRule>
  </conditionalFormatting>
  <conditionalFormatting sqref="I87:AD87">
    <cfRule type="expression" dxfId="16513" priority="246">
      <formula>$C$2="F"</formula>
    </cfRule>
  </conditionalFormatting>
  <conditionalFormatting sqref="I87:AD87">
    <cfRule type="expression" dxfId="16512" priority="247">
      <formula>$D87="Facturacion"</formula>
    </cfRule>
  </conditionalFormatting>
  <conditionalFormatting sqref="I87:AD87">
    <cfRule type="expression" dxfId="16511" priority="248">
      <formula>$D87="Specialist"</formula>
    </cfRule>
  </conditionalFormatting>
  <conditionalFormatting sqref="I87:AD87">
    <cfRule type="cellIs" dxfId="16510" priority="249" operator="equal">
      <formula>1</formula>
    </cfRule>
  </conditionalFormatting>
  <conditionalFormatting sqref="I87:AD87">
    <cfRule type="expression" dxfId="16509" priority="250">
      <formula>$D87="SSMM"</formula>
    </cfRule>
  </conditionalFormatting>
  <conditionalFormatting sqref="I87:AD87">
    <cfRule type="cellIs" dxfId="16508" priority="251" operator="equal">
      <formula>"F"</formula>
    </cfRule>
  </conditionalFormatting>
  <conditionalFormatting sqref="I106:AD106">
    <cfRule type="expression" dxfId="16507" priority="239">
      <formula>$C$2="F"</formula>
    </cfRule>
  </conditionalFormatting>
  <conditionalFormatting sqref="I106:AD106">
    <cfRule type="expression" dxfId="16506" priority="240">
      <formula>$D106="Facturacion"</formula>
    </cfRule>
  </conditionalFormatting>
  <conditionalFormatting sqref="I106:AD106">
    <cfRule type="expression" dxfId="16505" priority="241">
      <formula>$D106="Specialist"</formula>
    </cfRule>
  </conditionalFormatting>
  <conditionalFormatting sqref="I106:AD106">
    <cfRule type="cellIs" dxfId="16504" priority="242" operator="equal">
      <formula>1</formula>
    </cfRule>
  </conditionalFormatting>
  <conditionalFormatting sqref="I106:AD106">
    <cfRule type="expression" dxfId="16503" priority="243">
      <formula>$D106="SSMM"</formula>
    </cfRule>
  </conditionalFormatting>
  <conditionalFormatting sqref="I106:AD106">
    <cfRule type="cellIs" dxfId="16502" priority="244" operator="equal">
      <formula>"F"</formula>
    </cfRule>
  </conditionalFormatting>
  <conditionalFormatting sqref="I125:AD125">
    <cfRule type="expression" dxfId="16501" priority="232">
      <formula>$C$2="F"</formula>
    </cfRule>
  </conditionalFormatting>
  <conditionalFormatting sqref="I125:AD125">
    <cfRule type="expression" dxfId="16500" priority="233">
      <formula>$D125="Facturacion"</formula>
    </cfRule>
  </conditionalFormatting>
  <conditionalFormatting sqref="I125:AD125">
    <cfRule type="expression" dxfId="16499" priority="234">
      <formula>$D125="Specialist"</formula>
    </cfRule>
  </conditionalFormatting>
  <conditionalFormatting sqref="I125:AD125">
    <cfRule type="cellIs" dxfId="16498" priority="235" operator="equal">
      <formula>1</formula>
    </cfRule>
  </conditionalFormatting>
  <conditionalFormatting sqref="I125:AD125">
    <cfRule type="expression" dxfId="16497" priority="236">
      <formula>$D125="SSMM"</formula>
    </cfRule>
  </conditionalFormatting>
  <conditionalFormatting sqref="I125:AD125">
    <cfRule type="cellIs" dxfId="16496" priority="237" operator="equal">
      <formula>"F"</formula>
    </cfRule>
  </conditionalFormatting>
  <conditionalFormatting sqref="I11:AD11">
    <cfRule type="expression" dxfId="16495" priority="225">
      <formula>$C$2="F"</formula>
    </cfRule>
  </conditionalFormatting>
  <conditionalFormatting sqref="I11:AD11">
    <cfRule type="expression" dxfId="16494" priority="226">
      <formula>$D11="Facturacion"</formula>
    </cfRule>
  </conditionalFormatting>
  <conditionalFormatting sqref="I11:AD11">
    <cfRule type="expression" dxfId="16493" priority="227">
      <formula>$D11="Specialist"</formula>
    </cfRule>
  </conditionalFormatting>
  <conditionalFormatting sqref="I11:AD11">
    <cfRule type="cellIs" dxfId="16492" priority="228" operator="equal">
      <formula>1</formula>
    </cfRule>
  </conditionalFormatting>
  <conditionalFormatting sqref="I11:AD11">
    <cfRule type="expression" dxfId="16491" priority="229">
      <formula>$D11="SSMM"</formula>
    </cfRule>
  </conditionalFormatting>
  <conditionalFormatting sqref="I11:AD11">
    <cfRule type="cellIs" dxfId="16490" priority="230" operator="equal">
      <formula>"F"</formula>
    </cfRule>
  </conditionalFormatting>
  <conditionalFormatting sqref="H43:T43">
    <cfRule type="expression" dxfId="16489" priority="218">
      <formula>$C$2="F"</formula>
    </cfRule>
  </conditionalFormatting>
  <conditionalFormatting sqref="H43:T43">
    <cfRule type="expression" dxfId="16488" priority="219">
      <formula>$D43="Facturacion"</formula>
    </cfRule>
  </conditionalFormatting>
  <conditionalFormatting sqref="H43:T43">
    <cfRule type="expression" dxfId="16487" priority="220">
      <formula>$D43="Specialist"</formula>
    </cfRule>
  </conditionalFormatting>
  <conditionalFormatting sqref="H43:T43">
    <cfRule type="cellIs" dxfId="16486" priority="221" operator="equal">
      <formula>1</formula>
    </cfRule>
  </conditionalFormatting>
  <conditionalFormatting sqref="H43:T43">
    <cfRule type="expression" dxfId="16485" priority="222">
      <formula>$D43="SSMM"</formula>
    </cfRule>
  </conditionalFormatting>
  <conditionalFormatting sqref="H43:T43">
    <cfRule type="cellIs" dxfId="16484" priority="223" operator="equal">
      <formula>"F"</formula>
    </cfRule>
  </conditionalFormatting>
  <conditionalFormatting sqref="H62:T62">
    <cfRule type="expression" dxfId="16483" priority="211">
      <formula>$C$2="F"</formula>
    </cfRule>
  </conditionalFormatting>
  <conditionalFormatting sqref="H62:T62">
    <cfRule type="expression" dxfId="16482" priority="212">
      <formula>$D62="Facturacion"</formula>
    </cfRule>
  </conditionalFormatting>
  <conditionalFormatting sqref="H62:T62">
    <cfRule type="expression" dxfId="16481" priority="213">
      <formula>$D62="Specialist"</formula>
    </cfRule>
  </conditionalFormatting>
  <conditionalFormatting sqref="H62:T62">
    <cfRule type="cellIs" dxfId="16480" priority="214" operator="equal">
      <formula>1</formula>
    </cfRule>
  </conditionalFormatting>
  <conditionalFormatting sqref="H62:T62">
    <cfRule type="expression" dxfId="16479" priority="215">
      <formula>$D62="SSMM"</formula>
    </cfRule>
  </conditionalFormatting>
  <conditionalFormatting sqref="H62:T62">
    <cfRule type="cellIs" dxfId="16478" priority="216" operator="equal">
      <formula>"F"</formula>
    </cfRule>
  </conditionalFormatting>
  <conditionalFormatting sqref="H81:T81">
    <cfRule type="expression" dxfId="16477" priority="204">
      <formula>$C$2="F"</formula>
    </cfRule>
  </conditionalFormatting>
  <conditionalFormatting sqref="H81:T81">
    <cfRule type="expression" dxfId="16476" priority="205">
      <formula>$D81="Facturacion"</formula>
    </cfRule>
  </conditionalFormatting>
  <conditionalFormatting sqref="H81:T81">
    <cfRule type="expression" dxfId="16475" priority="206">
      <formula>$D81="Specialist"</formula>
    </cfRule>
  </conditionalFormatting>
  <conditionalFormatting sqref="H81:T81">
    <cfRule type="cellIs" dxfId="16474" priority="207" operator="equal">
      <formula>1</formula>
    </cfRule>
  </conditionalFormatting>
  <conditionalFormatting sqref="H81:T81">
    <cfRule type="expression" dxfId="16473" priority="208">
      <formula>$D81="SSMM"</formula>
    </cfRule>
  </conditionalFormatting>
  <conditionalFormatting sqref="H81:T81">
    <cfRule type="cellIs" dxfId="16472" priority="209" operator="equal">
      <formula>"F"</formula>
    </cfRule>
  </conditionalFormatting>
  <conditionalFormatting sqref="H100:T100">
    <cfRule type="expression" dxfId="16471" priority="197">
      <formula>$C$2="F"</formula>
    </cfRule>
  </conditionalFormatting>
  <conditionalFormatting sqref="H100:T100">
    <cfRule type="expression" dxfId="16470" priority="198">
      <formula>$D100="Facturacion"</formula>
    </cfRule>
  </conditionalFormatting>
  <conditionalFormatting sqref="H100:T100">
    <cfRule type="expression" dxfId="16469" priority="199">
      <formula>$D100="Specialist"</formula>
    </cfRule>
  </conditionalFormatting>
  <conditionalFormatting sqref="H100:T100">
    <cfRule type="cellIs" dxfId="16468" priority="200" operator="equal">
      <formula>1</formula>
    </cfRule>
  </conditionalFormatting>
  <conditionalFormatting sqref="H100:T100">
    <cfRule type="expression" dxfId="16467" priority="201">
      <formula>$D100="SSMM"</formula>
    </cfRule>
  </conditionalFormatting>
  <conditionalFormatting sqref="H100:T100">
    <cfRule type="cellIs" dxfId="16466" priority="202" operator="equal">
      <formula>"F"</formula>
    </cfRule>
  </conditionalFormatting>
  <conditionalFormatting sqref="I65:AD65">
    <cfRule type="expression" dxfId="16465" priority="190">
      <formula>$C$2="F"</formula>
    </cfRule>
  </conditionalFormatting>
  <conditionalFormatting sqref="I65:AD65">
    <cfRule type="expression" dxfId="16464" priority="191">
      <formula>$D65="Facturacion"</formula>
    </cfRule>
  </conditionalFormatting>
  <conditionalFormatting sqref="I65:AD65">
    <cfRule type="expression" dxfId="16463" priority="192">
      <formula>$D65="Specialist"</formula>
    </cfRule>
  </conditionalFormatting>
  <conditionalFormatting sqref="I65:AD65">
    <cfRule type="cellIs" dxfId="16462" priority="193" operator="equal">
      <formula>1</formula>
    </cfRule>
  </conditionalFormatting>
  <conditionalFormatting sqref="I65:AD65">
    <cfRule type="expression" dxfId="16461" priority="194">
      <formula>$D65="SSMM"</formula>
    </cfRule>
  </conditionalFormatting>
  <conditionalFormatting sqref="I65:AD65">
    <cfRule type="cellIs" dxfId="16460" priority="195" operator="equal">
      <formula>"F"</formula>
    </cfRule>
  </conditionalFormatting>
  <conditionalFormatting sqref="I82:AC82">
    <cfRule type="expression" dxfId="16459" priority="183">
      <formula>$C$2="F"</formula>
    </cfRule>
  </conditionalFormatting>
  <conditionalFormatting sqref="I82:AC82">
    <cfRule type="expression" dxfId="16458" priority="184">
      <formula>$D82="Facturacion"</formula>
    </cfRule>
  </conditionalFormatting>
  <conditionalFormatting sqref="I82:AC82">
    <cfRule type="expression" dxfId="16457" priority="185">
      <formula>$D82="Specialist"</formula>
    </cfRule>
  </conditionalFormatting>
  <conditionalFormatting sqref="I82:AC82">
    <cfRule type="cellIs" dxfId="16456" priority="186" operator="equal">
      <formula>1</formula>
    </cfRule>
  </conditionalFormatting>
  <conditionalFormatting sqref="I82:AC82">
    <cfRule type="expression" dxfId="16455" priority="187">
      <formula>$D82="SSMM"</formula>
    </cfRule>
  </conditionalFormatting>
  <conditionalFormatting sqref="I82:AC82">
    <cfRule type="cellIs" dxfId="16454" priority="188" operator="equal">
      <formula>"F"</formula>
    </cfRule>
  </conditionalFormatting>
  <conditionalFormatting sqref="I104:AC104">
    <cfRule type="expression" dxfId="16453" priority="176">
      <formula>$C$2="F"</formula>
    </cfRule>
  </conditionalFormatting>
  <conditionalFormatting sqref="I104:AC104">
    <cfRule type="expression" dxfId="16452" priority="177">
      <formula>$D104="Facturacion"</formula>
    </cfRule>
  </conditionalFormatting>
  <conditionalFormatting sqref="I104:AC104">
    <cfRule type="expression" dxfId="16451" priority="178">
      <formula>$D104="Specialist"</formula>
    </cfRule>
  </conditionalFormatting>
  <conditionalFormatting sqref="I104:AC104">
    <cfRule type="cellIs" dxfId="16450" priority="179" operator="equal">
      <formula>1</formula>
    </cfRule>
  </conditionalFormatting>
  <conditionalFormatting sqref="I104:AC104">
    <cfRule type="expression" dxfId="16449" priority="180">
      <formula>$D104="SSMM"</formula>
    </cfRule>
  </conditionalFormatting>
  <conditionalFormatting sqref="I104:AC104">
    <cfRule type="cellIs" dxfId="16448" priority="181" operator="equal">
      <formula>"F"</formula>
    </cfRule>
  </conditionalFormatting>
  <conditionalFormatting sqref="E55:H55">
    <cfRule type="expression" dxfId="16447" priority="167">
      <formula>$C$21="F"</formula>
    </cfRule>
  </conditionalFormatting>
  <conditionalFormatting sqref="E55:H57">
    <cfRule type="expression" dxfId="16446" priority="169">
      <formula>$C$2="F"</formula>
    </cfRule>
  </conditionalFormatting>
  <conditionalFormatting sqref="E55:H57">
    <cfRule type="expression" dxfId="16445" priority="170">
      <formula>$D55="Facturacion"</formula>
    </cfRule>
  </conditionalFormatting>
  <conditionalFormatting sqref="E55:H57">
    <cfRule type="expression" dxfId="16444" priority="171">
      <formula>$D55="Specialist"</formula>
    </cfRule>
  </conditionalFormatting>
  <conditionalFormatting sqref="E55:H57">
    <cfRule type="cellIs" dxfId="16443" priority="172" operator="equal">
      <formula>1</formula>
    </cfRule>
  </conditionalFormatting>
  <conditionalFormatting sqref="E55:H57">
    <cfRule type="expression" dxfId="16442" priority="173">
      <formula>$D55="SSMM"</formula>
    </cfRule>
  </conditionalFormatting>
  <conditionalFormatting sqref="E55:H57">
    <cfRule type="cellIs" dxfId="16441" priority="174" operator="equal">
      <formula>"F"</formula>
    </cfRule>
  </conditionalFormatting>
  <conditionalFormatting sqref="AA55:AB55">
    <cfRule type="expression" dxfId="16440" priority="159">
      <formula>$C$21="F"</formula>
    </cfRule>
  </conditionalFormatting>
  <conditionalFormatting sqref="AA55:AB55">
    <cfRule type="expression" dxfId="16439" priority="161">
      <formula>$C$2="F"</formula>
    </cfRule>
  </conditionalFormatting>
  <conditionalFormatting sqref="AA55:AB55">
    <cfRule type="expression" dxfId="16438" priority="162">
      <formula>$D55="Facturacion"</formula>
    </cfRule>
  </conditionalFormatting>
  <conditionalFormatting sqref="AA55:AB55">
    <cfRule type="expression" dxfId="16437" priority="163">
      <formula>$D55="Specialist"</formula>
    </cfRule>
  </conditionalFormatting>
  <conditionalFormatting sqref="AA55:AB55">
    <cfRule type="cellIs" dxfId="16436" priority="164" operator="equal">
      <formula>1</formula>
    </cfRule>
  </conditionalFormatting>
  <conditionalFormatting sqref="AA55:AB55">
    <cfRule type="expression" dxfId="16435" priority="165">
      <formula>$D55="SSMM"</formula>
    </cfRule>
  </conditionalFormatting>
  <conditionalFormatting sqref="AA55:AB55">
    <cfRule type="cellIs" dxfId="16434" priority="166" operator="equal">
      <formula>"F"</formula>
    </cfRule>
  </conditionalFormatting>
  <conditionalFormatting sqref="I55:W55">
    <cfRule type="expression" dxfId="16433" priority="149">
      <formula>$C$78="F"</formula>
    </cfRule>
  </conditionalFormatting>
  <conditionalFormatting sqref="I55:W55">
    <cfRule type="expression" dxfId="16432" priority="150">
      <formula>$C$59="F"</formula>
    </cfRule>
  </conditionalFormatting>
  <conditionalFormatting sqref="I55:W55">
    <cfRule type="expression" dxfId="16431" priority="151">
      <formula>$C$40="F"</formula>
    </cfRule>
  </conditionalFormatting>
  <conditionalFormatting sqref="I55:W55">
    <cfRule type="expression" dxfId="16430" priority="152">
      <formula>$C$21="F"</formula>
    </cfRule>
  </conditionalFormatting>
  <conditionalFormatting sqref="I55:Z55">
    <cfRule type="expression" dxfId="16429" priority="153">
      <formula>$C$2="F"</formula>
    </cfRule>
  </conditionalFormatting>
  <conditionalFormatting sqref="I55:Z55">
    <cfRule type="expression" dxfId="16428" priority="154">
      <formula>$D55="Facturacion"</formula>
    </cfRule>
  </conditionalFormatting>
  <conditionalFormatting sqref="I55:Z55">
    <cfRule type="expression" dxfId="16427" priority="155">
      <formula>$D55="Specialist"</formula>
    </cfRule>
  </conditionalFormatting>
  <conditionalFormatting sqref="I55:Z55">
    <cfRule type="cellIs" dxfId="16426" priority="156" operator="equal">
      <formula>1</formula>
    </cfRule>
  </conditionalFormatting>
  <conditionalFormatting sqref="I55:Z55">
    <cfRule type="expression" dxfId="16425" priority="157">
      <formula>$D55="SSMM"</formula>
    </cfRule>
  </conditionalFormatting>
  <conditionalFormatting sqref="I55:Z55">
    <cfRule type="cellIs" dxfId="16424" priority="158" operator="equal">
      <formula>"F"</formula>
    </cfRule>
  </conditionalFormatting>
  <conditionalFormatting sqref="AA56:AB56">
    <cfRule type="expression" dxfId="16423" priority="143">
      <formula>$C$2="F"</formula>
    </cfRule>
  </conditionalFormatting>
  <conditionalFormatting sqref="AA56:AB56">
    <cfRule type="expression" dxfId="16422" priority="144">
      <formula>$D56="Facturacion"</formula>
    </cfRule>
  </conditionalFormatting>
  <conditionalFormatting sqref="AA56:AB56">
    <cfRule type="expression" dxfId="16421" priority="145">
      <formula>$D56="Specialist"</formula>
    </cfRule>
  </conditionalFormatting>
  <conditionalFormatting sqref="AA56:AB56">
    <cfRule type="cellIs" dxfId="16420" priority="146" operator="equal">
      <formula>1</formula>
    </cfRule>
  </conditionalFormatting>
  <conditionalFormatting sqref="AA56:AB56">
    <cfRule type="expression" dxfId="16419" priority="147">
      <formula>$D56="SSMM"</formula>
    </cfRule>
  </conditionalFormatting>
  <conditionalFormatting sqref="AA56:AB56">
    <cfRule type="cellIs" dxfId="16418" priority="148" operator="equal">
      <formula>"F"</formula>
    </cfRule>
  </conditionalFormatting>
  <conditionalFormatting sqref="I56:W56">
    <cfRule type="expression" dxfId="16417" priority="133">
      <formula>$C$78="F"</formula>
    </cfRule>
  </conditionalFormatting>
  <conditionalFormatting sqref="I56:W56">
    <cfRule type="expression" dxfId="16416" priority="134">
      <formula>$C$59="F"</formula>
    </cfRule>
  </conditionalFormatting>
  <conditionalFormatting sqref="I56:W56">
    <cfRule type="expression" dxfId="16415" priority="135">
      <formula>$C$40="F"</formula>
    </cfRule>
  </conditionalFormatting>
  <conditionalFormatting sqref="I56:W56">
    <cfRule type="expression" dxfId="16414" priority="136">
      <formula>$C$21="F"</formula>
    </cfRule>
  </conditionalFormatting>
  <conditionalFormatting sqref="I56:Z56">
    <cfRule type="expression" dxfId="16413" priority="137">
      <formula>$C$2="F"</formula>
    </cfRule>
  </conditionalFormatting>
  <conditionalFormatting sqref="I56:Z56">
    <cfRule type="expression" dxfId="16412" priority="138">
      <formula>$D56="Facturacion"</formula>
    </cfRule>
  </conditionalFormatting>
  <conditionalFormatting sqref="I56:Z56">
    <cfRule type="expression" dxfId="16411" priority="139">
      <formula>$D56="Specialist"</formula>
    </cfRule>
  </conditionalFormatting>
  <conditionalFormatting sqref="I56:Z56">
    <cfRule type="cellIs" dxfId="16410" priority="140" operator="equal">
      <formula>1</formula>
    </cfRule>
  </conditionalFormatting>
  <conditionalFormatting sqref="I56:Z56">
    <cfRule type="expression" dxfId="16409" priority="141">
      <formula>$D56="SSMM"</formula>
    </cfRule>
  </conditionalFormatting>
  <conditionalFormatting sqref="I56:Z56">
    <cfRule type="cellIs" dxfId="16408" priority="142" operator="equal">
      <formula>"F"</formula>
    </cfRule>
  </conditionalFormatting>
  <conditionalFormatting sqref="AA57:AB57">
    <cfRule type="expression" dxfId="16407" priority="127">
      <formula>$C$2="F"</formula>
    </cfRule>
  </conditionalFormatting>
  <conditionalFormatting sqref="AA57:AB57">
    <cfRule type="expression" dxfId="16406" priority="128">
      <formula>$D57="Facturacion"</formula>
    </cfRule>
  </conditionalFormatting>
  <conditionalFormatting sqref="AA57:AB57">
    <cfRule type="expression" dxfId="16405" priority="129">
      <formula>$D57="Specialist"</formula>
    </cfRule>
  </conditionalFormatting>
  <conditionalFormatting sqref="AA57:AB57">
    <cfRule type="cellIs" dxfId="16404" priority="130" operator="equal">
      <formula>1</formula>
    </cfRule>
  </conditionalFormatting>
  <conditionalFormatting sqref="AA57:AB57">
    <cfRule type="expression" dxfId="16403" priority="131">
      <formula>$D57="SSMM"</formula>
    </cfRule>
  </conditionalFormatting>
  <conditionalFormatting sqref="AA57:AB57">
    <cfRule type="cellIs" dxfId="16402" priority="132" operator="equal">
      <formula>"F"</formula>
    </cfRule>
  </conditionalFormatting>
  <conditionalFormatting sqref="I57:W57">
    <cfRule type="expression" dxfId="16401" priority="117">
      <formula>$C$78="F"</formula>
    </cfRule>
  </conditionalFormatting>
  <conditionalFormatting sqref="I57:W57">
    <cfRule type="expression" dxfId="16400" priority="118">
      <formula>$C$59="F"</formula>
    </cfRule>
  </conditionalFormatting>
  <conditionalFormatting sqref="I57:W57">
    <cfRule type="expression" dxfId="16399" priority="119">
      <formula>$C$40="F"</formula>
    </cfRule>
  </conditionalFormatting>
  <conditionalFormatting sqref="I57:W57">
    <cfRule type="expression" dxfId="16398" priority="120">
      <formula>$C$21="F"</formula>
    </cfRule>
  </conditionalFormatting>
  <conditionalFormatting sqref="I57:Z57">
    <cfRule type="expression" dxfId="16397" priority="121">
      <formula>$C$2="F"</formula>
    </cfRule>
  </conditionalFormatting>
  <conditionalFormatting sqref="I57:Z57">
    <cfRule type="expression" dxfId="16396" priority="122">
      <formula>$D57="Facturacion"</formula>
    </cfRule>
  </conditionalFormatting>
  <conditionalFormatting sqref="I57:Z57">
    <cfRule type="expression" dxfId="16395" priority="123">
      <formula>$D57="Specialist"</formula>
    </cfRule>
  </conditionalFormatting>
  <conditionalFormatting sqref="I57:Z57">
    <cfRule type="cellIs" dxfId="16394" priority="124" operator="equal">
      <formula>1</formula>
    </cfRule>
  </conditionalFormatting>
  <conditionalFormatting sqref="I57:Z57">
    <cfRule type="expression" dxfId="16393" priority="125">
      <formula>$D57="SSMM"</formula>
    </cfRule>
  </conditionalFormatting>
  <conditionalFormatting sqref="I57:Z57">
    <cfRule type="cellIs" dxfId="16392" priority="126" operator="equal">
      <formula>"F"</formula>
    </cfRule>
  </conditionalFormatting>
  <conditionalFormatting sqref="E74:H74">
    <cfRule type="expression" dxfId="16391" priority="109">
      <formula>$C$21="F"</formula>
    </cfRule>
  </conditionalFormatting>
  <conditionalFormatting sqref="E74:H76">
    <cfRule type="expression" dxfId="16390" priority="111">
      <formula>$C$2="F"</formula>
    </cfRule>
  </conditionalFormatting>
  <conditionalFormatting sqref="E74:H76">
    <cfRule type="expression" dxfId="16389" priority="112">
      <formula>$D74="Facturacion"</formula>
    </cfRule>
  </conditionalFormatting>
  <conditionalFormatting sqref="E74:H76">
    <cfRule type="expression" dxfId="16388" priority="113">
      <formula>$D74="Specialist"</formula>
    </cfRule>
  </conditionalFormatting>
  <conditionalFormatting sqref="E74:H76">
    <cfRule type="cellIs" dxfId="16387" priority="114" operator="equal">
      <formula>1</formula>
    </cfRule>
  </conditionalFormatting>
  <conditionalFormatting sqref="E74:H76">
    <cfRule type="expression" dxfId="16386" priority="115">
      <formula>$D74="SSMM"</formula>
    </cfRule>
  </conditionalFormatting>
  <conditionalFormatting sqref="E74:H76">
    <cfRule type="cellIs" dxfId="16385" priority="116" operator="equal">
      <formula>"F"</formula>
    </cfRule>
  </conditionalFormatting>
  <conditionalFormatting sqref="AA74:AB74">
    <cfRule type="expression" dxfId="16384" priority="101">
      <formula>$C$21="F"</formula>
    </cfRule>
  </conditionalFormatting>
  <conditionalFormatting sqref="AA74:AB74">
    <cfRule type="expression" dxfId="16383" priority="103">
      <formula>$C$2="F"</formula>
    </cfRule>
  </conditionalFormatting>
  <conditionalFormatting sqref="AA74:AB74">
    <cfRule type="expression" dxfId="16382" priority="104">
      <formula>$D74="Facturacion"</formula>
    </cfRule>
  </conditionalFormatting>
  <conditionalFormatting sqref="AA74:AB74">
    <cfRule type="expression" dxfId="16381" priority="105">
      <formula>$D74="Specialist"</formula>
    </cfRule>
  </conditionalFormatting>
  <conditionalFormatting sqref="AA74:AB74">
    <cfRule type="cellIs" dxfId="16380" priority="106" operator="equal">
      <formula>1</formula>
    </cfRule>
  </conditionalFormatting>
  <conditionalFormatting sqref="AA74:AB74">
    <cfRule type="expression" dxfId="16379" priority="107">
      <formula>$D74="SSMM"</formula>
    </cfRule>
  </conditionalFormatting>
  <conditionalFormatting sqref="AA74:AB74">
    <cfRule type="cellIs" dxfId="16378" priority="108" operator="equal">
      <formula>"F"</formula>
    </cfRule>
  </conditionalFormatting>
  <conditionalFormatting sqref="I74:W74">
    <cfRule type="expression" dxfId="16377" priority="91">
      <formula>$C$78="F"</formula>
    </cfRule>
  </conditionalFormatting>
  <conditionalFormatting sqref="I74:W74">
    <cfRule type="expression" dxfId="16376" priority="92">
      <formula>$C$59="F"</formula>
    </cfRule>
  </conditionalFormatting>
  <conditionalFormatting sqref="I74:W74">
    <cfRule type="expression" dxfId="16375" priority="93">
      <formula>$C$40="F"</formula>
    </cfRule>
  </conditionalFormatting>
  <conditionalFormatting sqref="I74:W74">
    <cfRule type="expression" dxfId="16374" priority="94">
      <formula>$C$21="F"</formula>
    </cfRule>
  </conditionalFormatting>
  <conditionalFormatting sqref="I74:Z74">
    <cfRule type="expression" dxfId="16373" priority="95">
      <formula>$C$2="F"</formula>
    </cfRule>
  </conditionalFormatting>
  <conditionalFormatting sqref="I74:Z74">
    <cfRule type="expression" dxfId="16372" priority="96">
      <formula>$D74="Facturacion"</formula>
    </cfRule>
  </conditionalFormatting>
  <conditionalFormatting sqref="I74:Z74">
    <cfRule type="expression" dxfId="16371" priority="97">
      <formula>$D74="Specialist"</formula>
    </cfRule>
  </conditionalFormatting>
  <conditionalFormatting sqref="I74:Z74">
    <cfRule type="cellIs" dxfId="16370" priority="98" operator="equal">
      <formula>1</formula>
    </cfRule>
  </conditionalFormatting>
  <conditionalFormatting sqref="I74:Z74">
    <cfRule type="expression" dxfId="16369" priority="99">
      <formula>$D74="SSMM"</formula>
    </cfRule>
  </conditionalFormatting>
  <conditionalFormatting sqref="I74:Z74">
    <cfRule type="cellIs" dxfId="16368" priority="100" operator="equal">
      <formula>"F"</formula>
    </cfRule>
  </conditionalFormatting>
  <conditionalFormatting sqref="AA75:AB75">
    <cfRule type="expression" dxfId="16367" priority="85">
      <formula>$C$2="F"</formula>
    </cfRule>
  </conditionalFormatting>
  <conditionalFormatting sqref="AA75:AB75">
    <cfRule type="expression" dxfId="16366" priority="86">
      <formula>$D75="Facturacion"</formula>
    </cfRule>
  </conditionalFormatting>
  <conditionalFormatting sqref="AA75:AB75">
    <cfRule type="expression" dxfId="16365" priority="87">
      <formula>$D75="Specialist"</formula>
    </cfRule>
  </conditionalFormatting>
  <conditionalFormatting sqref="AA75:AB75">
    <cfRule type="cellIs" dxfId="16364" priority="88" operator="equal">
      <formula>1</formula>
    </cfRule>
  </conditionalFormatting>
  <conditionalFormatting sqref="AA75:AB75">
    <cfRule type="expression" dxfId="16363" priority="89">
      <formula>$D75="SSMM"</formula>
    </cfRule>
  </conditionalFormatting>
  <conditionalFormatting sqref="AA75:AB75">
    <cfRule type="cellIs" dxfId="16362" priority="90" operator="equal">
      <formula>"F"</formula>
    </cfRule>
  </conditionalFormatting>
  <conditionalFormatting sqref="I75:W75">
    <cfRule type="expression" dxfId="16361" priority="75">
      <formula>$C$78="F"</formula>
    </cfRule>
  </conditionalFormatting>
  <conditionalFormatting sqref="I75:W75">
    <cfRule type="expression" dxfId="16360" priority="76">
      <formula>$C$59="F"</formula>
    </cfRule>
  </conditionalFormatting>
  <conditionalFormatting sqref="I75:W75">
    <cfRule type="expression" dxfId="16359" priority="77">
      <formula>$C$40="F"</formula>
    </cfRule>
  </conditionalFormatting>
  <conditionalFormatting sqref="I75:W75">
    <cfRule type="expression" dxfId="16358" priority="78">
      <formula>$C$21="F"</formula>
    </cfRule>
  </conditionalFormatting>
  <conditionalFormatting sqref="I75:Z75">
    <cfRule type="expression" dxfId="16357" priority="79">
      <formula>$C$2="F"</formula>
    </cfRule>
  </conditionalFormatting>
  <conditionalFormatting sqref="I75:Z75">
    <cfRule type="expression" dxfId="16356" priority="80">
      <formula>$D75="Facturacion"</formula>
    </cfRule>
  </conditionalFormatting>
  <conditionalFormatting sqref="I75:Z75">
    <cfRule type="expression" dxfId="16355" priority="81">
      <formula>$D75="Specialist"</formula>
    </cfRule>
  </conditionalFormatting>
  <conditionalFormatting sqref="I75:Z75">
    <cfRule type="cellIs" dxfId="16354" priority="82" operator="equal">
      <formula>1</formula>
    </cfRule>
  </conditionalFormatting>
  <conditionalFormatting sqref="I75:Z75">
    <cfRule type="expression" dxfId="16353" priority="83">
      <formula>$D75="SSMM"</formula>
    </cfRule>
  </conditionalFormatting>
  <conditionalFormatting sqref="I75:Z75">
    <cfRule type="cellIs" dxfId="16352" priority="84" operator="equal">
      <formula>"F"</formula>
    </cfRule>
  </conditionalFormatting>
  <conditionalFormatting sqref="AA76:AB76">
    <cfRule type="expression" dxfId="16351" priority="69">
      <formula>$C$2="F"</formula>
    </cfRule>
  </conditionalFormatting>
  <conditionalFormatting sqref="AA76:AB76">
    <cfRule type="expression" dxfId="16350" priority="70">
      <formula>$D76="Facturacion"</formula>
    </cfRule>
  </conditionalFormatting>
  <conditionalFormatting sqref="AA76:AB76">
    <cfRule type="expression" dxfId="16349" priority="71">
      <formula>$D76="Specialist"</formula>
    </cfRule>
  </conditionalFormatting>
  <conditionalFormatting sqref="AA76:AB76">
    <cfRule type="cellIs" dxfId="16348" priority="72" operator="equal">
      <formula>1</formula>
    </cfRule>
  </conditionalFormatting>
  <conditionalFormatting sqref="AA76:AB76">
    <cfRule type="expression" dxfId="16347" priority="73">
      <formula>$D76="SSMM"</formula>
    </cfRule>
  </conditionalFormatting>
  <conditionalFormatting sqref="AA76:AB76">
    <cfRule type="cellIs" dxfId="16346" priority="74" operator="equal">
      <formula>"F"</formula>
    </cfRule>
  </conditionalFormatting>
  <conditionalFormatting sqref="I76:W76">
    <cfRule type="expression" dxfId="16345" priority="59">
      <formula>$C$78="F"</formula>
    </cfRule>
  </conditionalFormatting>
  <conditionalFormatting sqref="I76:W76">
    <cfRule type="expression" dxfId="16344" priority="60">
      <formula>$C$59="F"</formula>
    </cfRule>
  </conditionalFormatting>
  <conditionalFormatting sqref="I76:W76">
    <cfRule type="expression" dxfId="16343" priority="61">
      <formula>$C$40="F"</formula>
    </cfRule>
  </conditionalFormatting>
  <conditionalFormatting sqref="I76:W76">
    <cfRule type="expression" dxfId="16342" priority="62">
      <formula>$C$21="F"</formula>
    </cfRule>
  </conditionalFormatting>
  <conditionalFormatting sqref="I76:Z76">
    <cfRule type="expression" dxfId="16341" priority="63">
      <formula>$C$2="F"</formula>
    </cfRule>
  </conditionalFormatting>
  <conditionalFormatting sqref="I76:Z76">
    <cfRule type="expression" dxfId="16340" priority="64">
      <formula>$D76="Facturacion"</formula>
    </cfRule>
  </conditionalFormatting>
  <conditionalFormatting sqref="I76:Z76">
    <cfRule type="expression" dxfId="16339" priority="65">
      <formula>$D76="Specialist"</formula>
    </cfRule>
  </conditionalFormatting>
  <conditionalFormatting sqref="I76:Z76">
    <cfRule type="cellIs" dxfId="16338" priority="66" operator="equal">
      <formula>1</formula>
    </cfRule>
  </conditionalFormatting>
  <conditionalFormatting sqref="I76:Z76">
    <cfRule type="expression" dxfId="16337" priority="67">
      <formula>$D76="SSMM"</formula>
    </cfRule>
  </conditionalFormatting>
  <conditionalFormatting sqref="I76:Z76">
    <cfRule type="cellIs" dxfId="16336" priority="68" operator="equal">
      <formula>"F"</formula>
    </cfRule>
  </conditionalFormatting>
  <conditionalFormatting sqref="E93:H93">
    <cfRule type="expression" dxfId="16335" priority="51">
      <formula>$C$21="F"</formula>
    </cfRule>
  </conditionalFormatting>
  <conditionalFormatting sqref="E93:H95">
    <cfRule type="expression" dxfId="16334" priority="53">
      <formula>$C$2="F"</formula>
    </cfRule>
  </conditionalFormatting>
  <conditionalFormatting sqref="E93:H95">
    <cfRule type="expression" dxfId="16333" priority="54">
      <formula>$D93="Facturacion"</formula>
    </cfRule>
  </conditionalFormatting>
  <conditionalFormatting sqref="E93:H95">
    <cfRule type="expression" dxfId="16332" priority="55">
      <formula>$D93="Specialist"</formula>
    </cfRule>
  </conditionalFormatting>
  <conditionalFormatting sqref="E93:H95">
    <cfRule type="cellIs" dxfId="16331" priority="56" operator="equal">
      <formula>1</formula>
    </cfRule>
  </conditionalFormatting>
  <conditionalFormatting sqref="E93:H95">
    <cfRule type="expression" dxfId="16330" priority="57">
      <formula>$D93="SSMM"</formula>
    </cfRule>
  </conditionalFormatting>
  <conditionalFormatting sqref="E93:H95">
    <cfRule type="cellIs" dxfId="16329" priority="58" operator="equal">
      <formula>"F"</formula>
    </cfRule>
  </conditionalFormatting>
  <conditionalFormatting sqref="AA93:AB93">
    <cfRule type="expression" dxfId="16328" priority="43">
      <formula>$C$21="F"</formula>
    </cfRule>
  </conditionalFormatting>
  <conditionalFormatting sqref="AA93:AB93">
    <cfRule type="expression" dxfId="16327" priority="45">
      <formula>$C$2="F"</formula>
    </cfRule>
  </conditionalFormatting>
  <conditionalFormatting sqref="AA93:AB93">
    <cfRule type="expression" dxfId="16326" priority="46">
      <formula>$D93="Facturacion"</formula>
    </cfRule>
  </conditionalFormatting>
  <conditionalFormatting sqref="AA93:AB93">
    <cfRule type="expression" dxfId="16325" priority="47">
      <formula>$D93="Specialist"</formula>
    </cfRule>
  </conditionalFormatting>
  <conditionalFormatting sqref="AA93:AB93">
    <cfRule type="cellIs" dxfId="16324" priority="48" operator="equal">
      <formula>1</formula>
    </cfRule>
  </conditionalFormatting>
  <conditionalFormatting sqref="AA93:AB93">
    <cfRule type="expression" dxfId="16323" priority="49">
      <formula>$D93="SSMM"</formula>
    </cfRule>
  </conditionalFormatting>
  <conditionalFormatting sqref="AA93:AB93">
    <cfRule type="cellIs" dxfId="16322" priority="50" operator="equal">
      <formula>"F"</formula>
    </cfRule>
  </conditionalFormatting>
  <conditionalFormatting sqref="I93:W93">
    <cfRule type="expression" dxfId="16321" priority="33">
      <formula>$C$78="F"</formula>
    </cfRule>
  </conditionalFormatting>
  <conditionalFormatting sqref="I93:W93">
    <cfRule type="expression" dxfId="16320" priority="34">
      <formula>$C$59="F"</formula>
    </cfRule>
  </conditionalFormatting>
  <conditionalFormatting sqref="I93:W93">
    <cfRule type="expression" dxfId="16319" priority="35">
      <formula>$C$40="F"</formula>
    </cfRule>
  </conditionalFormatting>
  <conditionalFormatting sqref="I93:W93">
    <cfRule type="expression" dxfId="16318" priority="36">
      <formula>$C$21="F"</formula>
    </cfRule>
  </conditionalFormatting>
  <conditionalFormatting sqref="I93:Z93">
    <cfRule type="expression" dxfId="16317" priority="37">
      <formula>$C$2="F"</formula>
    </cfRule>
  </conditionalFormatting>
  <conditionalFormatting sqref="I93:Z93">
    <cfRule type="expression" dxfId="16316" priority="38">
      <formula>$D93="Facturacion"</formula>
    </cfRule>
  </conditionalFormatting>
  <conditionalFormatting sqref="I93:Z93">
    <cfRule type="expression" dxfId="16315" priority="39">
      <formula>$D93="Specialist"</formula>
    </cfRule>
  </conditionalFormatting>
  <conditionalFormatting sqref="I93:Z93">
    <cfRule type="cellIs" dxfId="16314" priority="40" operator="equal">
      <formula>1</formula>
    </cfRule>
  </conditionalFormatting>
  <conditionalFormatting sqref="I93:Z93">
    <cfRule type="expression" dxfId="16313" priority="41">
      <formula>$D93="SSMM"</formula>
    </cfRule>
  </conditionalFormatting>
  <conditionalFormatting sqref="I93:Z93">
    <cfRule type="cellIs" dxfId="16312" priority="42" operator="equal">
      <formula>"F"</formula>
    </cfRule>
  </conditionalFormatting>
  <conditionalFormatting sqref="AA94:AB94">
    <cfRule type="expression" dxfId="16311" priority="27">
      <formula>$C$2="F"</formula>
    </cfRule>
  </conditionalFormatting>
  <conditionalFormatting sqref="AA94:AB94">
    <cfRule type="expression" dxfId="16310" priority="28">
      <formula>$D94="Facturacion"</formula>
    </cfRule>
  </conditionalFormatting>
  <conditionalFormatting sqref="AA94:AB94">
    <cfRule type="expression" dxfId="16309" priority="29">
      <formula>$D94="Specialist"</formula>
    </cfRule>
  </conditionalFormatting>
  <conditionalFormatting sqref="AA94:AB94">
    <cfRule type="cellIs" dxfId="16308" priority="30" operator="equal">
      <formula>1</formula>
    </cfRule>
  </conditionalFormatting>
  <conditionalFormatting sqref="AA94:AB94">
    <cfRule type="expression" dxfId="16307" priority="31">
      <formula>$D94="SSMM"</formula>
    </cfRule>
  </conditionalFormatting>
  <conditionalFormatting sqref="AA94:AB94">
    <cfRule type="cellIs" dxfId="16306" priority="32" operator="equal">
      <formula>"F"</formula>
    </cfRule>
  </conditionalFormatting>
  <conditionalFormatting sqref="I94:W94">
    <cfRule type="expression" dxfId="16305" priority="17">
      <formula>$C$78="F"</formula>
    </cfRule>
  </conditionalFormatting>
  <conditionalFormatting sqref="I94:W94">
    <cfRule type="expression" dxfId="16304" priority="18">
      <formula>$C$59="F"</formula>
    </cfRule>
  </conditionalFormatting>
  <conditionalFormatting sqref="I94:W94">
    <cfRule type="expression" dxfId="16303" priority="19">
      <formula>$C$40="F"</formula>
    </cfRule>
  </conditionalFormatting>
  <conditionalFormatting sqref="I94:W94">
    <cfRule type="expression" dxfId="16302" priority="20">
      <formula>$C$21="F"</formula>
    </cfRule>
  </conditionalFormatting>
  <conditionalFormatting sqref="I94:Z94">
    <cfRule type="expression" dxfId="16301" priority="21">
      <formula>$C$2="F"</formula>
    </cfRule>
  </conditionalFormatting>
  <conditionalFormatting sqref="I94:Z94">
    <cfRule type="expression" dxfId="16300" priority="22">
      <formula>$D94="Facturacion"</formula>
    </cfRule>
  </conditionalFormatting>
  <conditionalFormatting sqref="I94:Z94">
    <cfRule type="expression" dxfId="16299" priority="23">
      <formula>$D94="Specialist"</formula>
    </cfRule>
  </conditionalFormatting>
  <conditionalFormatting sqref="I94:Z94">
    <cfRule type="cellIs" dxfId="16298" priority="24" operator="equal">
      <formula>1</formula>
    </cfRule>
  </conditionalFormatting>
  <conditionalFormatting sqref="I94:Z94">
    <cfRule type="expression" dxfId="16297" priority="25">
      <formula>$D94="SSMM"</formula>
    </cfRule>
  </conditionalFormatting>
  <conditionalFormatting sqref="I94:Z94">
    <cfRule type="cellIs" dxfId="16296" priority="26" operator="equal">
      <formula>"F"</formula>
    </cfRule>
  </conditionalFormatting>
  <conditionalFormatting sqref="AA95:AB95">
    <cfRule type="expression" dxfId="16295" priority="11">
      <formula>$C$2="F"</formula>
    </cfRule>
  </conditionalFormatting>
  <conditionalFormatting sqref="AA95:AB95">
    <cfRule type="expression" dxfId="16294" priority="12">
      <formula>$D95="Facturacion"</formula>
    </cfRule>
  </conditionalFormatting>
  <conditionalFormatting sqref="AA95:AB95">
    <cfRule type="expression" dxfId="16293" priority="13">
      <formula>$D95="Specialist"</formula>
    </cfRule>
  </conditionalFormatting>
  <conditionalFormatting sqref="AA95:AB95">
    <cfRule type="cellIs" dxfId="16292" priority="14" operator="equal">
      <formula>1</formula>
    </cfRule>
  </conditionalFormatting>
  <conditionalFormatting sqref="AA95:AB95">
    <cfRule type="expression" dxfId="16291" priority="15">
      <formula>$D95="SSMM"</formula>
    </cfRule>
  </conditionalFormatting>
  <conditionalFormatting sqref="AA95:AB95">
    <cfRule type="cellIs" dxfId="16290" priority="16" operator="equal">
      <formula>"F"</formula>
    </cfRule>
  </conditionalFormatting>
  <conditionalFormatting sqref="I95:W95">
    <cfRule type="expression" dxfId="16289" priority="1">
      <formula>$C$78="F"</formula>
    </cfRule>
  </conditionalFormatting>
  <conditionalFormatting sqref="I95:W95">
    <cfRule type="expression" dxfId="16288" priority="2">
      <formula>$C$59="F"</formula>
    </cfRule>
  </conditionalFormatting>
  <conditionalFormatting sqref="I95:W95">
    <cfRule type="expression" dxfId="16287" priority="3">
      <formula>$C$40="F"</formula>
    </cfRule>
  </conditionalFormatting>
  <conditionalFormatting sqref="I95:W95">
    <cfRule type="expression" dxfId="16286" priority="4">
      <formula>$C$21="F"</formula>
    </cfRule>
  </conditionalFormatting>
  <conditionalFormatting sqref="I95:Z95">
    <cfRule type="expression" dxfId="16285" priority="5">
      <formula>$C$2="F"</formula>
    </cfRule>
  </conditionalFormatting>
  <conditionalFormatting sqref="I95:Z95">
    <cfRule type="expression" dxfId="16284" priority="6">
      <formula>$D95="Facturacion"</formula>
    </cfRule>
  </conditionalFormatting>
  <conditionalFormatting sqref="I95:Z95">
    <cfRule type="expression" dxfId="16283" priority="7">
      <formula>$D95="Specialist"</formula>
    </cfRule>
  </conditionalFormatting>
  <conditionalFormatting sqref="I95:Z95">
    <cfRule type="cellIs" dxfId="16282" priority="8" operator="equal">
      <formula>1</formula>
    </cfRule>
  </conditionalFormatting>
  <conditionalFormatting sqref="I95:Z95">
    <cfRule type="expression" dxfId="16281" priority="9">
      <formula>$D95="SSMM"</formula>
    </cfRule>
  </conditionalFormatting>
  <conditionalFormatting sqref="I95:Z95">
    <cfRule type="cellIs" dxfId="16280" priority="10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66" id="{BB87685E-BA09-42D0-BB80-5F0B1D964B0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E13:AG19</xm:sqref>
        </x14:conditionalFormatting>
        <x14:conditionalFormatting xmlns:xm="http://schemas.microsoft.com/office/excel/2006/main">
          <x14:cfRule type="expression" priority="655" id="{4173D931-D4BC-45C2-8AD2-83101879077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E4:AG6 E8:AG10 E7:H7 AE7:AG7 E12:AG12 E11:H11 AE11:AG11</xm:sqref>
        </x14:conditionalFormatting>
        <x14:conditionalFormatting xmlns:xm="http://schemas.microsoft.com/office/excel/2006/main">
          <x14:cfRule type="expression" priority="648" id="{136DCBAD-5102-4BC2-9A52-396F10E034A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637" id="{5446CFD5-BFCF-482A-BF13-CB5C3B11DE3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E26:H26 AE26:AG26 E31:AG31 E30:H30 AE30:AG30 E27:AG29 E23:AG25</xm:sqref>
        </x14:conditionalFormatting>
        <x14:conditionalFormatting xmlns:xm="http://schemas.microsoft.com/office/excel/2006/main">
          <x14:cfRule type="expression" priority="630" id="{92CD171E-3694-4A55-98BF-4A241238C64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619" id="{2ABEC23B-DEF1-48C4-95FA-3EE5B258462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E46:AG48 E45:H45 AE45:AG45 E49:H49 AE49:AG49 E44:AG44 E43:G43 U43:AG43 E42:AG42 E50:AG50</xm:sqref>
        </x14:conditionalFormatting>
        <x14:conditionalFormatting xmlns:xm="http://schemas.microsoft.com/office/excel/2006/main">
          <x14:cfRule type="expression" priority="612" id="{2A830636-8EEB-4CB0-AADE-9FF6C926F58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601" id="{21D1A651-B248-4DD3-AA8E-2935CF3685F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E61:AG61 E66:AG67 E69:AG69 E68:H68 AE68:AG68 E63:AG63 E62:G62 U62:AG62 E64:H65 AE64:AG65</xm:sqref>
        </x14:conditionalFormatting>
        <x14:conditionalFormatting xmlns:xm="http://schemas.microsoft.com/office/excel/2006/main">
          <x14:cfRule type="expression" priority="594" id="{D6D6750B-97C1-4B81-BE60-A72A4D4564B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583" id="{84FC7865-102C-4277-B618-B2D754214C1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E80:AG80 E84:AG86 AE83:AG83 E88:AG88 E87:H87 AE87:AG87 E82:H83 E81:G81 U81:AG81 AD82:AG82</xm:sqref>
        </x14:conditionalFormatting>
        <x14:conditionalFormatting xmlns:xm="http://schemas.microsoft.com/office/excel/2006/main">
          <x14:cfRule type="expression" priority="576" id="{0369CF8A-E217-4AC5-BE40-C03EF702D5B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565" id="{BB6C3F52-6A33-4F82-812C-2B1A82FB515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E99:AG99 E102:H102 AE102:AG102 E107:AG107 E106:H106 AE106:AG106 E101:AG101 E100:G100 U100:AG100 E105:AG105 E104:H104 AD104:AG104 E103:AG103</xm:sqref>
        </x14:conditionalFormatting>
        <x14:conditionalFormatting xmlns:xm="http://schemas.microsoft.com/office/excel/2006/main">
          <x14:cfRule type="expression" priority="558" id="{D6B6B26D-F416-4FD4-B28D-5AEECDA6CF7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547" id="{1C88EBF6-660E-4224-8665-C8489866376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E118:AG124 E126:AG126 E125:H125 AE125:AG125</xm:sqref>
        </x14:conditionalFormatting>
        <x14:conditionalFormatting xmlns:xm="http://schemas.microsoft.com/office/excel/2006/main">
          <x14:cfRule type="expression" priority="540" id="{EE952614-50E0-40AE-B5EE-46D5C5AB0ED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I7:AD7</xm:sqref>
        </x14:conditionalFormatting>
        <x14:conditionalFormatting xmlns:xm="http://schemas.microsoft.com/office/excel/2006/main">
          <x14:cfRule type="expression" priority="533" id="{85EEAB01-2085-4109-8332-F3DFE6B53AE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I26:AD26</xm:sqref>
        </x14:conditionalFormatting>
        <x14:conditionalFormatting xmlns:xm="http://schemas.microsoft.com/office/excel/2006/main">
          <x14:cfRule type="expression" priority="526" id="{08B9E3AF-AA97-4682-8E31-B9D3DBDC7E9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I45:AD45</xm:sqref>
        </x14:conditionalFormatting>
        <x14:conditionalFormatting xmlns:xm="http://schemas.microsoft.com/office/excel/2006/main">
          <x14:cfRule type="expression" priority="519" id="{BA95015D-E5CF-4706-A1C8-FA7DDF06A86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I64:AD64</xm:sqref>
        </x14:conditionalFormatting>
        <x14:conditionalFormatting xmlns:xm="http://schemas.microsoft.com/office/excel/2006/main">
          <x14:cfRule type="expression" priority="512" id="{25920DD1-C4F4-4086-A84E-935C0D14E4F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I83:AD83</xm:sqref>
        </x14:conditionalFormatting>
        <x14:conditionalFormatting xmlns:xm="http://schemas.microsoft.com/office/excel/2006/main">
          <x14:cfRule type="expression" priority="505" id="{19D3E3AC-B651-4516-9CD6-4BE78B70AA2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I102:AD102</xm:sqref>
        </x14:conditionalFormatting>
        <x14:conditionalFormatting xmlns:xm="http://schemas.microsoft.com/office/excel/2006/main">
          <x14:cfRule type="expression" priority="498" id="{904D567B-2AD3-46AB-8646-0D5C1EA7CFB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</xm:sqref>
        </x14:conditionalFormatting>
        <x14:conditionalFormatting xmlns:xm="http://schemas.microsoft.com/office/excel/2006/main">
          <x14:cfRule type="expression" priority="490" id="{9AA15379-A2A8-4D1B-A941-9A702DBE76E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266" id="{96DD1E63-6A85-4E04-B066-39FD6F2D515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I30:AD30</xm:sqref>
        </x14:conditionalFormatting>
        <x14:conditionalFormatting xmlns:xm="http://schemas.microsoft.com/office/excel/2006/main">
          <x14:cfRule type="expression" priority="259" id="{F8F7BB52-35AC-4CBB-B6C1-0A3121ACD8D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I49:AD49</xm:sqref>
        </x14:conditionalFormatting>
        <x14:conditionalFormatting xmlns:xm="http://schemas.microsoft.com/office/excel/2006/main">
          <x14:cfRule type="expression" priority="252" id="{3381155F-993C-4C1C-B622-F2FFD85C811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I68:AD68</xm:sqref>
        </x14:conditionalFormatting>
        <x14:conditionalFormatting xmlns:xm="http://schemas.microsoft.com/office/excel/2006/main">
          <x14:cfRule type="expression" priority="245" id="{F944A079-8DAD-4E52-8E1F-45FCB4AECBE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I87:AD87</xm:sqref>
        </x14:conditionalFormatting>
        <x14:conditionalFormatting xmlns:xm="http://schemas.microsoft.com/office/excel/2006/main">
          <x14:cfRule type="expression" priority="238" id="{8F92A321-86EA-456E-9369-A195B73384E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I106:AD106</xm:sqref>
        </x14:conditionalFormatting>
        <x14:conditionalFormatting xmlns:xm="http://schemas.microsoft.com/office/excel/2006/main">
          <x14:cfRule type="expression" priority="231" id="{6ACD2724-9A49-4197-8DB3-29E344553DE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I125:AD125</xm:sqref>
        </x14:conditionalFormatting>
        <x14:conditionalFormatting xmlns:xm="http://schemas.microsoft.com/office/excel/2006/main">
          <x14:cfRule type="expression" priority="224" id="{70EABEE4-2137-4A81-8D44-3C20B88FF8B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I11:AD11</xm:sqref>
        </x14:conditionalFormatting>
        <x14:conditionalFormatting xmlns:xm="http://schemas.microsoft.com/office/excel/2006/main">
          <x14:cfRule type="expression" priority="217" id="{03B7D79C-209A-4574-A2F3-F061079DE60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H43:T43</xm:sqref>
        </x14:conditionalFormatting>
        <x14:conditionalFormatting xmlns:xm="http://schemas.microsoft.com/office/excel/2006/main">
          <x14:cfRule type="expression" priority="210" id="{3EBCD87A-4976-42E1-842B-E2A0A406342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H62:T62</xm:sqref>
        </x14:conditionalFormatting>
        <x14:conditionalFormatting xmlns:xm="http://schemas.microsoft.com/office/excel/2006/main">
          <x14:cfRule type="expression" priority="203" id="{B7B769DA-E417-4940-9CB1-7AAB85BC856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H81:T81</xm:sqref>
        </x14:conditionalFormatting>
        <x14:conditionalFormatting xmlns:xm="http://schemas.microsoft.com/office/excel/2006/main">
          <x14:cfRule type="expression" priority="196" id="{23D7D891-F870-443D-83A7-C9AE47D314E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H100:T100</xm:sqref>
        </x14:conditionalFormatting>
        <x14:conditionalFormatting xmlns:xm="http://schemas.microsoft.com/office/excel/2006/main">
          <x14:cfRule type="expression" priority="189" id="{3F371ED7-A5DA-4A85-A98B-2DB8A45235E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I65:AD65</xm:sqref>
        </x14:conditionalFormatting>
        <x14:conditionalFormatting xmlns:xm="http://schemas.microsoft.com/office/excel/2006/main">
          <x14:cfRule type="expression" priority="182" id="{574B82EB-4CCC-463E-A6DF-664F4AC7E86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I82:AC82</xm:sqref>
        </x14:conditionalFormatting>
        <x14:conditionalFormatting xmlns:xm="http://schemas.microsoft.com/office/excel/2006/main">
          <x14:cfRule type="expression" priority="175" id="{4A02F97B-1B75-4BD5-8D34-DAB689A031E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I104:AC104</xm:sqref>
        </x14:conditionalFormatting>
        <x14:conditionalFormatting xmlns:xm="http://schemas.microsoft.com/office/excel/2006/main">
          <x14:cfRule type="expression" priority="168" id="{6A1E9305-C27B-4DBC-B44E-E090393820E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160" id="{8018FB71-F3FB-441A-9606-1908D8AC94B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110" id="{82D7491D-B118-4F59-83D2-52C4E40389B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</xm:sqref>
        </x14:conditionalFormatting>
        <x14:conditionalFormatting xmlns:xm="http://schemas.microsoft.com/office/excel/2006/main">
          <x14:cfRule type="expression" priority="102" id="{0EE7DC4A-9252-46A1-BDAD-B088BC35CDD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52" id="{46167856-5166-4CCF-BC1C-65868E0D7E3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E93:H95</xm:sqref>
        </x14:conditionalFormatting>
        <x14:conditionalFormatting xmlns:xm="http://schemas.microsoft.com/office/excel/2006/main">
          <x14:cfRule type="expression" priority="44" id="{A27A281C-C08B-4124-817E-6460D11D7B3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B50EE72E-5040-43DD-B899-B714423200D4}">
          <x14:formula1>
            <xm:f>Personal!$A$2:$A$50</xm:f>
          </x14:formula1>
          <xm:sqref>B61:B76 B42:B57 B23:B38 B118:B133 B4:B19 B80:B95 B99:B114</xm:sqref>
        </x14:dataValidation>
        <x14:dataValidation type="list" allowBlank="1" showInputMessage="1" showErrorMessage="1" prompt="Elige una de las opciones disponibles" xr:uid="{43C52507-0244-422E-8A8C-BA5047F1A3AA}">
          <x14:formula1>
            <xm:f>Personal!$F$1:$F$15</xm:f>
          </x14:formula1>
          <xm:sqref>E23:AG38 E118:AG133 E61:AG76 E42:AG57 E80:AG95 E4:AG19 E99:AG114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>
    <tabColor theme="0"/>
    <outlinePr summaryBelow="0" summaryRight="0"/>
    <pageSetUpPr fitToPage="1"/>
  </sheetPr>
  <dimension ref="A1:AJ1000"/>
  <sheetViews>
    <sheetView topLeftCell="A58" workbookViewId="0">
      <selection activeCell="A87" sqref="A87"/>
    </sheetView>
  </sheetViews>
  <sheetFormatPr defaultColWidth="12.5390625" defaultRowHeight="15" customHeight="1" x14ac:dyDescent="0.15"/>
  <cols>
    <col min="1" max="1" width="10.11328125" customWidth="1"/>
    <col min="2" max="2" width="13.484375" customWidth="1"/>
    <col min="3" max="3" width="21.3046875" customWidth="1"/>
    <col min="4" max="4" width="14.9687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'S14'!C117+1</f>
        <v>45390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>
        <v>1</v>
      </c>
      <c r="I4" s="8">
        <v>1</v>
      </c>
      <c r="J4" s="8">
        <v>1</v>
      </c>
      <c r="K4" s="8">
        <v>1</v>
      </c>
      <c r="L4" s="8">
        <v>1</v>
      </c>
      <c r="M4" s="8">
        <v>1</v>
      </c>
      <c r="N4" s="8">
        <v>1</v>
      </c>
      <c r="O4" s="8">
        <v>1</v>
      </c>
      <c r="P4" s="8">
        <v>1</v>
      </c>
      <c r="Q4" s="8">
        <v>1</v>
      </c>
      <c r="R4" s="8">
        <v>1</v>
      </c>
      <c r="S4" s="8">
        <v>1</v>
      </c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6</v>
      </c>
      <c r="AI4" s="1"/>
      <c r="AJ4" s="1">
        <f t="shared" ref="AJ4:AJ20" si="1">AH4+AH23+AH42+AH61+AH80+AH99+AH118</f>
        <v>30</v>
      </c>
    </row>
    <row r="5" spans="1:36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8"/>
      <c r="I5" s="8">
        <v>1</v>
      </c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/>
      <c r="R5" s="8"/>
      <c r="S5" s="8">
        <v>1</v>
      </c>
      <c r="T5" s="8">
        <v>1</v>
      </c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/>
      <c r="AB5" s="8"/>
      <c r="AC5" s="8"/>
      <c r="AD5" s="8"/>
      <c r="AE5" s="8"/>
      <c r="AF5" s="8"/>
      <c r="AG5" s="8"/>
      <c r="AH5" s="1">
        <f t="shared" si="0"/>
        <v>8</v>
      </c>
      <c r="AI5" s="1"/>
      <c r="AJ5" s="1">
        <f t="shared" si="1"/>
        <v>39.75</v>
      </c>
    </row>
    <row r="6" spans="1:36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/>
      <c r="I6" s="8"/>
      <c r="J6" s="8"/>
      <c r="K6" s="8"/>
      <c r="L6" s="8"/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>
        <v>1</v>
      </c>
      <c r="T6" s="8">
        <v>1</v>
      </c>
      <c r="U6" s="8"/>
      <c r="V6" s="8"/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8</v>
      </c>
      <c r="AI6" s="1"/>
      <c r="AJ6" s="1">
        <f t="shared" si="1"/>
        <v>39.5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 t="s">
        <v>7</v>
      </c>
      <c r="J7" s="8" t="s">
        <v>7</v>
      </c>
      <c r="K7" s="8" t="s">
        <v>7</v>
      </c>
      <c r="L7" s="8" t="s">
        <v>7</v>
      </c>
      <c r="M7" s="8" t="s">
        <v>7</v>
      </c>
      <c r="N7" s="8" t="s">
        <v>7</v>
      </c>
      <c r="O7" s="8" t="s">
        <v>7</v>
      </c>
      <c r="P7" s="8" t="s">
        <v>7</v>
      </c>
      <c r="Q7" s="8" t="s">
        <v>7</v>
      </c>
      <c r="R7" s="8" t="s">
        <v>7</v>
      </c>
      <c r="S7" s="8" t="s">
        <v>7</v>
      </c>
      <c r="T7" s="8" t="s">
        <v>7</v>
      </c>
      <c r="U7" s="8" t="s">
        <v>7</v>
      </c>
      <c r="V7" s="8" t="s">
        <v>7</v>
      </c>
      <c r="W7" s="8" t="s">
        <v>7</v>
      </c>
      <c r="X7" s="8" t="s">
        <v>7</v>
      </c>
      <c r="Y7" s="8" t="s">
        <v>7</v>
      </c>
      <c r="Z7" s="8" t="s">
        <v>7</v>
      </c>
      <c r="AA7" s="8" t="s">
        <v>7</v>
      </c>
      <c r="AB7" s="8" t="s">
        <v>7</v>
      </c>
      <c r="AC7" s="8" t="s">
        <v>7</v>
      </c>
      <c r="AD7" s="8" t="s">
        <v>7</v>
      </c>
      <c r="AE7" s="8"/>
      <c r="AF7" s="8"/>
      <c r="AG7" s="8"/>
      <c r="AH7" s="1">
        <f t="shared" si="0"/>
        <v>0</v>
      </c>
      <c r="AI7" s="1"/>
      <c r="AJ7" s="1">
        <f t="shared" si="1"/>
        <v>16</v>
      </c>
    </row>
    <row r="8" spans="1:36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 t="shared" si="1"/>
        <v>30</v>
      </c>
    </row>
    <row r="9" spans="1:36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6</v>
      </c>
      <c r="AI9" s="1"/>
      <c r="AJ9" s="1">
        <f t="shared" si="1"/>
        <v>30</v>
      </c>
    </row>
    <row r="10" spans="1:36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/>
      <c r="J10" s="8"/>
      <c r="K10" s="8"/>
      <c r="L10" s="8"/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>
        <v>1</v>
      </c>
      <c r="S10" s="8"/>
      <c r="T10" s="8"/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>
        <v>1</v>
      </c>
      <c r="AC10" s="8">
        <v>1</v>
      </c>
      <c r="AD10" s="8">
        <v>1</v>
      </c>
      <c r="AE10" s="8"/>
      <c r="AF10" s="8"/>
      <c r="AG10" s="8"/>
      <c r="AH10" s="1">
        <f t="shared" si="0"/>
        <v>8</v>
      </c>
      <c r="AI10" s="1"/>
      <c r="AJ10" s="1">
        <f t="shared" si="1"/>
        <v>40</v>
      </c>
    </row>
    <row r="11" spans="1:36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>
        <v>1</v>
      </c>
      <c r="R11" s="8">
        <v>1</v>
      </c>
      <c r="S11" s="8">
        <v>1</v>
      </c>
      <c r="T11" s="8">
        <v>1</v>
      </c>
      <c r="U11" s="8">
        <v>1</v>
      </c>
      <c r="V11" s="8">
        <v>1</v>
      </c>
      <c r="W11" s="8">
        <v>1</v>
      </c>
      <c r="X11" s="8">
        <v>1</v>
      </c>
      <c r="Y11" s="8">
        <v>1</v>
      </c>
      <c r="Z11" s="8">
        <v>1</v>
      </c>
      <c r="AA11" s="8">
        <v>1</v>
      </c>
      <c r="AB11" s="8">
        <v>1</v>
      </c>
      <c r="AC11" s="8"/>
      <c r="AD11" s="8"/>
      <c r="AE11" s="8"/>
      <c r="AF11" s="8"/>
      <c r="AG11" s="8"/>
      <c r="AH11" s="1">
        <f t="shared" si="0"/>
        <v>6</v>
      </c>
      <c r="AI11" s="1"/>
      <c r="AJ11" s="1">
        <f t="shared" si="1"/>
        <v>28.5</v>
      </c>
    </row>
    <row r="12" spans="1:36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/>
      <c r="C13" s="19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/>
      <c r="R17" s="8"/>
      <c r="S17" s="8" t="s">
        <v>9</v>
      </c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 t="s">
        <v>11</v>
      </c>
      <c r="F19" s="59"/>
      <c r="G19" s="59"/>
      <c r="H19" s="59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0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3</v>
      </c>
      <c r="J20" s="23">
        <f t="shared" si="3"/>
        <v>3</v>
      </c>
      <c r="K20" s="23">
        <f t="shared" si="3"/>
        <v>3</v>
      </c>
      <c r="L20" s="23">
        <f t="shared" si="3"/>
        <v>3</v>
      </c>
      <c r="M20" s="23">
        <f t="shared" si="3"/>
        <v>5</v>
      </c>
      <c r="N20" s="23">
        <f t="shared" si="3"/>
        <v>5</v>
      </c>
      <c r="O20" s="23">
        <f t="shared" si="3"/>
        <v>5</v>
      </c>
      <c r="P20" s="23">
        <f t="shared" si="3"/>
        <v>5</v>
      </c>
      <c r="Q20" s="23">
        <f t="shared" si="3"/>
        <v>5</v>
      </c>
      <c r="R20" s="23">
        <f t="shared" si="3"/>
        <v>5</v>
      </c>
      <c r="S20" s="23">
        <f t="shared" si="3"/>
        <v>5</v>
      </c>
      <c r="T20" s="23">
        <f t="shared" si="3"/>
        <v>4</v>
      </c>
      <c r="U20" s="23">
        <f t="shared" si="3"/>
        <v>4</v>
      </c>
      <c r="V20" s="23">
        <f t="shared" si="3"/>
        <v>4</v>
      </c>
      <c r="W20" s="23">
        <f t="shared" si="3"/>
        <v>5</v>
      </c>
      <c r="X20" s="23">
        <f t="shared" si="3"/>
        <v>5</v>
      </c>
      <c r="Y20" s="23">
        <f t="shared" si="3"/>
        <v>5</v>
      </c>
      <c r="Z20" s="23">
        <f t="shared" si="3"/>
        <v>5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48</v>
      </c>
      <c r="AI20" s="1">
        <f>SUM(AI13:AI19)</f>
        <v>16</v>
      </c>
      <c r="AJ20" s="1">
        <f t="shared" si="1"/>
        <v>253.75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45391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>
        <v>1</v>
      </c>
      <c r="R23" s="8">
        <v>1</v>
      </c>
      <c r="S23" s="8">
        <v>1</v>
      </c>
      <c r="T23" s="8">
        <v>1</v>
      </c>
      <c r="U23" s="8">
        <v>1</v>
      </c>
      <c r="V23" s="8">
        <v>1</v>
      </c>
      <c r="W23" s="8">
        <v>1</v>
      </c>
      <c r="X23" s="8">
        <v>1</v>
      </c>
      <c r="Y23" s="8">
        <v>1</v>
      </c>
      <c r="Z23" s="8">
        <v>1</v>
      </c>
      <c r="AA23" s="8">
        <v>1</v>
      </c>
      <c r="AB23" s="8">
        <v>1</v>
      </c>
      <c r="AC23" s="8"/>
      <c r="AD23" s="8"/>
      <c r="AE23" s="8"/>
      <c r="AF23" s="8"/>
      <c r="AG23" s="8"/>
      <c r="AH23" s="1">
        <f t="shared" ref="AH23:AH38" si="4">SUM(E23:AG23)/2</f>
        <v>6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>
        <v>1</v>
      </c>
      <c r="R24" s="8">
        <v>1</v>
      </c>
      <c r="S24" s="8"/>
      <c r="T24" s="8"/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/>
      <c r="AB24" s="8"/>
      <c r="AC24" s="8"/>
      <c r="AD24" s="8"/>
      <c r="AE24" s="8"/>
      <c r="AF24" s="8"/>
      <c r="AG24" s="8"/>
      <c r="AH24" s="1">
        <f t="shared" si="4"/>
        <v>8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>
        <v>1</v>
      </c>
      <c r="J25" s="8">
        <v>1</v>
      </c>
      <c r="K25" s="8">
        <v>1</v>
      </c>
      <c r="L25" s="8">
        <v>1</v>
      </c>
      <c r="M25" s="8">
        <v>1</v>
      </c>
      <c r="N25" s="8">
        <v>1</v>
      </c>
      <c r="O25" s="8">
        <v>1</v>
      </c>
      <c r="P25" s="8">
        <v>1</v>
      </c>
      <c r="Q25" s="8"/>
      <c r="R25" s="8"/>
      <c r="S25" s="8">
        <v>1</v>
      </c>
      <c r="T25" s="8">
        <v>1</v>
      </c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/>
      <c r="AB25" s="8"/>
      <c r="AC25" s="8"/>
      <c r="AD25" s="8"/>
      <c r="AE25" s="8"/>
      <c r="AF25" s="8"/>
      <c r="AG25" s="8"/>
      <c r="AH25" s="1">
        <f t="shared" si="4"/>
        <v>8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>
        <v>1</v>
      </c>
      <c r="T27" s="8">
        <v>1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6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 t="s">
        <v>7</v>
      </c>
      <c r="J28" s="8" t="s">
        <v>7</v>
      </c>
      <c r="K28" s="8" t="s">
        <v>7</v>
      </c>
      <c r="L28" s="8" t="s">
        <v>7</v>
      </c>
      <c r="M28" s="8" t="s">
        <v>7</v>
      </c>
      <c r="N28" s="8" t="s">
        <v>7</v>
      </c>
      <c r="O28" s="8" t="s">
        <v>7</v>
      </c>
      <c r="P28" s="8" t="s">
        <v>7</v>
      </c>
      <c r="Q28" s="8" t="s">
        <v>7</v>
      </c>
      <c r="R28" s="8" t="s">
        <v>7</v>
      </c>
      <c r="S28" s="8" t="s">
        <v>7</v>
      </c>
      <c r="T28" s="8" t="s">
        <v>7</v>
      </c>
      <c r="U28" s="8" t="s">
        <v>7</v>
      </c>
      <c r="V28" s="8" t="s">
        <v>7</v>
      </c>
      <c r="W28" s="8" t="s">
        <v>7</v>
      </c>
      <c r="X28" s="8" t="s">
        <v>7</v>
      </c>
      <c r="Y28" s="8" t="s">
        <v>7</v>
      </c>
      <c r="Z28" s="8" t="s">
        <v>7</v>
      </c>
      <c r="AA28" s="8" t="s">
        <v>7</v>
      </c>
      <c r="AB28" s="8" t="s">
        <v>7</v>
      </c>
      <c r="AC28" s="8" t="s">
        <v>7</v>
      </c>
      <c r="AD28" s="8" t="s">
        <v>7</v>
      </c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/>
      <c r="J29" s="8"/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/>
      <c r="T29" s="8"/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>
        <v>1</v>
      </c>
      <c r="AB29" s="8">
        <v>1</v>
      </c>
      <c r="AC29" s="8"/>
      <c r="AD29" s="8"/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>
        <v>1</v>
      </c>
      <c r="I30" s="8">
        <v>1</v>
      </c>
      <c r="J30" s="8">
        <v>1</v>
      </c>
      <c r="K30" s="8">
        <v>1</v>
      </c>
      <c r="L30" s="8">
        <v>1</v>
      </c>
      <c r="M30" s="8">
        <v>1</v>
      </c>
      <c r="N30" s="8">
        <v>1</v>
      </c>
      <c r="O30" s="8">
        <v>1</v>
      </c>
      <c r="P30" s="8">
        <v>1</v>
      </c>
      <c r="Q30" s="8">
        <v>1</v>
      </c>
      <c r="R30" s="8">
        <v>1</v>
      </c>
      <c r="S30" s="8">
        <v>1</v>
      </c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1">
        <f t="shared" si="4"/>
        <v>6</v>
      </c>
      <c r="AI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19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 t="s">
        <v>11</v>
      </c>
      <c r="F36" s="59"/>
      <c r="G36" s="59"/>
      <c r="H36" s="59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3</v>
      </c>
      <c r="J39" s="23">
        <f t="shared" si="6"/>
        <v>3</v>
      </c>
      <c r="K39" s="23">
        <f t="shared" si="6"/>
        <v>4</v>
      </c>
      <c r="L39" s="23">
        <f t="shared" si="6"/>
        <v>4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4</v>
      </c>
      <c r="R39" s="23">
        <f t="shared" si="6"/>
        <v>4</v>
      </c>
      <c r="S39" s="23">
        <f t="shared" si="6"/>
        <v>4</v>
      </c>
      <c r="T39" s="23">
        <f t="shared" si="6"/>
        <v>3</v>
      </c>
      <c r="U39" s="23">
        <f t="shared" si="6"/>
        <v>5</v>
      </c>
      <c r="V39" s="23">
        <f t="shared" si="6"/>
        <v>5</v>
      </c>
      <c r="W39" s="23">
        <f t="shared" si="6"/>
        <v>6</v>
      </c>
      <c r="X39" s="23">
        <f t="shared" si="6"/>
        <v>6</v>
      </c>
      <c r="Y39" s="23">
        <f t="shared" si="6"/>
        <v>6</v>
      </c>
      <c r="Z39" s="23">
        <f t="shared" si="6"/>
        <v>6</v>
      </c>
      <c r="AA39" s="23">
        <f t="shared" si="6"/>
        <v>4</v>
      </c>
      <c r="AB39" s="23">
        <f t="shared" si="6"/>
        <v>4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46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45392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>
        <v>1</v>
      </c>
      <c r="T42" s="8">
        <v>1</v>
      </c>
      <c r="U42" s="8">
        <v>1</v>
      </c>
      <c r="V42" s="8">
        <v>1</v>
      </c>
      <c r="W42" s="8">
        <v>1</v>
      </c>
      <c r="X42" s="8">
        <v>1</v>
      </c>
      <c r="Y42" s="8">
        <v>1</v>
      </c>
      <c r="Z42" s="8">
        <v>1</v>
      </c>
      <c r="AA42" s="8">
        <v>1</v>
      </c>
      <c r="AB42" s="8">
        <v>1</v>
      </c>
      <c r="AC42" s="8">
        <v>1</v>
      </c>
      <c r="AD42" s="8">
        <v>1</v>
      </c>
      <c r="AE42" s="8"/>
      <c r="AF42" s="8"/>
      <c r="AG42" s="8"/>
      <c r="AH42" s="1">
        <f t="shared" ref="AH42:AH57" si="7">SUM(E42:AG42)/2</f>
        <v>6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>
        <v>1</v>
      </c>
      <c r="I43" s="8">
        <v>1</v>
      </c>
      <c r="J43" s="8">
        <v>1</v>
      </c>
      <c r="K43" s="8">
        <v>1</v>
      </c>
      <c r="L43" s="8">
        <v>1</v>
      </c>
      <c r="M43" s="8">
        <v>1</v>
      </c>
      <c r="N43" s="8">
        <v>1</v>
      </c>
      <c r="O43" s="8">
        <v>1</v>
      </c>
      <c r="P43" s="8">
        <v>1</v>
      </c>
      <c r="Q43" s="8">
        <v>1</v>
      </c>
      <c r="R43" s="8">
        <v>1</v>
      </c>
      <c r="S43" s="8"/>
      <c r="T43" s="8"/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/>
      <c r="AB43" s="8"/>
      <c r="AC43" s="8"/>
      <c r="AD43" s="8"/>
      <c r="AE43" s="8"/>
      <c r="AF43" s="8"/>
      <c r="AG43" s="8"/>
      <c r="AH43" s="1">
        <f t="shared" si="7"/>
        <v>8.5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 t="s">
        <v>7</v>
      </c>
      <c r="J44" s="8" t="s">
        <v>7</v>
      </c>
      <c r="K44" s="8" t="s">
        <v>7</v>
      </c>
      <c r="L44" s="8" t="s">
        <v>7</v>
      </c>
      <c r="M44" s="8" t="s">
        <v>7</v>
      </c>
      <c r="N44" s="8" t="s">
        <v>7</v>
      </c>
      <c r="O44" s="8" t="s">
        <v>7</v>
      </c>
      <c r="P44" s="8" t="s">
        <v>7</v>
      </c>
      <c r="Q44" s="8" t="s">
        <v>7</v>
      </c>
      <c r="R44" s="8" t="s">
        <v>7</v>
      </c>
      <c r="S44" s="8" t="s">
        <v>7</v>
      </c>
      <c r="T44" s="8" t="s">
        <v>7</v>
      </c>
      <c r="U44" s="8" t="s">
        <v>7</v>
      </c>
      <c r="V44" s="8" t="s">
        <v>7</v>
      </c>
      <c r="W44" s="8" t="s">
        <v>7</v>
      </c>
      <c r="X44" s="8" t="s">
        <v>7</v>
      </c>
      <c r="Y44" s="8" t="s">
        <v>7</v>
      </c>
      <c r="Z44" s="8" t="s">
        <v>7</v>
      </c>
      <c r="AA44" s="8" t="s">
        <v>7</v>
      </c>
      <c r="AB44" s="8" t="s">
        <v>7</v>
      </c>
      <c r="AC44" s="8" t="s">
        <v>7</v>
      </c>
      <c r="AD44" s="8" t="s">
        <v>7</v>
      </c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>
        <v>1</v>
      </c>
      <c r="T46" s="8">
        <v>1</v>
      </c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>
        <v>1</v>
      </c>
      <c r="AA46" s="8">
        <v>1</v>
      </c>
      <c r="AB46" s="8">
        <v>1</v>
      </c>
      <c r="AC46" s="8">
        <v>1</v>
      </c>
      <c r="AD46" s="8">
        <v>1</v>
      </c>
      <c r="AE46" s="8"/>
      <c r="AF46" s="8"/>
      <c r="AG46" s="8"/>
      <c r="AH46" s="1">
        <f t="shared" si="7"/>
        <v>6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>
        <v>1</v>
      </c>
      <c r="I47" s="8">
        <v>1</v>
      </c>
      <c r="J47" s="8">
        <v>1</v>
      </c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>
        <v>1</v>
      </c>
      <c r="R47" s="8">
        <v>1</v>
      </c>
      <c r="S47" s="8">
        <v>1</v>
      </c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1">
        <f t="shared" si="7"/>
        <v>6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>
        <v>1</v>
      </c>
      <c r="I48" s="8">
        <v>1</v>
      </c>
      <c r="J48" s="8">
        <v>1</v>
      </c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/>
      <c r="T48" s="8"/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/>
      <c r="AA48" s="8"/>
      <c r="AB48" s="8"/>
      <c r="AC48" s="8"/>
      <c r="AD48" s="8"/>
      <c r="AE48" s="8"/>
      <c r="AF48" s="8"/>
      <c r="AG48" s="8"/>
      <c r="AH48" s="1">
        <f t="shared" si="7"/>
        <v>8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/>
      <c r="J49" s="8"/>
      <c r="K49" s="8"/>
      <c r="L49" s="8"/>
      <c r="M49" s="8">
        <v>1</v>
      </c>
      <c r="N49" s="8">
        <v>1</v>
      </c>
      <c r="O49" s="8">
        <v>1</v>
      </c>
      <c r="P49" s="8">
        <v>1</v>
      </c>
      <c r="Q49" s="8">
        <v>1</v>
      </c>
      <c r="R49" s="8">
        <v>1</v>
      </c>
      <c r="S49" s="8">
        <v>1</v>
      </c>
      <c r="T49" s="8">
        <v>1</v>
      </c>
      <c r="U49" s="8">
        <v>1</v>
      </c>
      <c r="V49" s="8">
        <v>1</v>
      </c>
      <c r="W49" s="8">
        <v>1</v>
      </c>
      <c r="X49" s="8">
        <v>1</v>
      </c>
      <c r="Y49" s="8"/>
      <c r="Z49" s="8"/>
      <c r="AA49" s="8"/>
      <c r="AB49" s="8"/>
      <c r="AC49" s="8"/>
      <c r="AD49" s="8"/>
      <c r="AE49" s="8"/>
      <c r="AF49" s="8"/>
      <c r="AG49" s="8"/>
      <c r="AH49" s="1">
        <f t="shared" si="7"/>
        <v>6</v>
      </c>
      <c r="AI49" s="1"/>
    </row>
    <row r="50" spans="1:35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19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 t="s">
        <v>11</v>
      </c>
      <c r="F55" s="59"/>
      <c r="G55" s="59"/>
      <c r="H55" s="59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3</v>
      </c>
      <c r="I58" s="23">
        <f t="shared" si="9"/>
        <v>3</v>
      </c>
      <c r="J58" s="23">
        <f t="shared" si="9"/>
        <v>3</v>
      </c>
      <c r="K58" s="23">
        <f t="shared" si="9"/>
        <v>3</v>
      </c>
      <c r="L58" s="23">
        <f t="shared" si="9"/>
        <v>3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4</v>
      </c>
      <c r="R58" s="23">
        <f t="shared" si="9"/>
        <v>4</v>
      </c>
      <c r="S58" s="23">
        <f t="shared" si="9"/>
        <v>4</v>
      </c>
      <c r="T58" s="23">
        <f t="shared" si="9"/>
        <v>3</v>
      </c>
      <c r="U58" s="23">
        <f t="shared" si="9"/>
        <v>5</v>
      </c>
      <c r="V58" s="23">
        <f t="shared" si="9"/>
        <v>5</v>
      </c>
      <c r="W58" s="23">
        <f t="shared" si="9"/>
        <v>6</v>
      </c>
      <c r="X58" s="23">
        <f t="shared" si="9"/>
        <v>6</v>
      </c>
      <c r="Y58" s="23">
        <f t="shared" si="9"/>
        <v>5</v>
      </c>
      <c r="Z58" s="23">
        <f t="shared" si="9"/>
        <v>4</v>
      </c>
      <c r="AA58" s="23">
        <f t="shared" si="9"/>
        <v>3</v>
      </c>
      <c r="AB58" s="23">
        <f t="shared" si="9"/>
        <v>3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44.5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45393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 t="s">
        <v>7</v>
      </c>
      <c r="J61" s="8" t="s">
        <v>7</v>
      </c>
      <c r="K61" s="8" t="s">
        <v>7</v>
      </c>
      <c r="L61" s="8" t="s">
        <v>7</v>
      </c>
      <c r="M61" s="8" t="s">
        <v>7</v>
      </c>
      <c r="N61" s="8" t="s">
        <v>7</v>
      </c>
      <c r="O61" s="8" t="s">
        <v>7</v>
      </c>
      <c r="P61" s="8" t="s">
        <v>7</v>
      </c>
      <c r="Q61" s="8" t="s">
        <v>7</v>
      </c>
      <c r="R61" s="8" t="s">
        <v>7</v>
      </c>
      <c r="S61" s="8" t="s">
        <v>7</v>
      </c>
      <c r="T61" s="8" t="s">
        <v>7</v>
      </c>
      <c r="U61" s="8" t="s">
        <v>7</v>
      </c>
      <c r="V61" s="8" t="s">
        <v>7</v>
      </c>
      <c r="W61" s="8" t="s">
        <v>7</v>
      </c>
      <c r="X61" s="8" t="s">
        <v>7</v>
      </c>
      <c r="Y61" s="8" t="s">
        <v>7</v>
      </c>
      <c r="Z61" s="8" t="s">
        <v>7</v>
      </c>
      <c r="AA61" s="8" t="s">
        <v>7</v>
      </c>
      <c r="AB61" s="8" t="s">
        <v>7</v>
      </c>
      <c r="AC61" s="8" t="s">
        <v>7</v>
      </c>
      <c r="AD61" s="8" t="s">
        <v>7</v>
      </c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>
        <v>1</v>
      </c>
      <c r="J62" s="8">
        <v>1</v>
      </c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/>
      <c r="R62" s="8"/>
      <c r="S62" s="8">
        <v>1</v>
      </c>
      <c r="T62" s="8">
        <v>1</v>
      </c>
      <c r="U62" s="8">
        <v>1</v>
      </c>
      <c r="V62" s="8">
        <v>1</v>
      </c>
      <c r="W62" s="8">
        <v>1</v>
      </c>
      <c r="X62" s="8">
        <v>0.5</v>
      </c>
      <c r="Y62" s="8" t="s">
        <v>13</v>
      </c>
      <c r="Z62" s="8" t="s">
        <v>13</v>
      </c>
      <c r="AA62" s="8"/>
      <c r="AB62" s="8"/>
      <c r="AC62" s="8"/>
      <c r="AD62" s="8"/>
      <c r="AE62" s="8"/>
      <c r="AF62" s="8"/>
      <c r="AG62" s="8"/>
      <c r="AH62" s="1">
        <f t="shared" si="10"/>
        <v>6.75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>
        <v>1</v>
      </c>
      <c r="I63" s="8">
        <v>1</v>
      </c>
      <c r="J63" s="8">
        <v>1</v>
      </c>
      <c r="K63" s="8">
        <v>1</v>
      </c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>
        <v>1</v>
      </c>
      <c r="R63" s="8">
        <v>1</v>
      </c>
      <c r="S63" s="8"/>
      <c r="T63" s="8"/>
      <c r="U63" s="8">
        <v>1</v>
      </c>
      <c r="V63" s="8">
        <v>1</v>
      </c>
      <c r="W63" s="8">
        <v>1</v>
      </c>
      <c r="X63" s="8">
        <v>1</v>
      </c>
      <c r="Y63" s="8" t="s">
        <v>13</v>
      </c>
      <c r="Z63" s="8"/>
      <c r="AA63" s="8"/>
      <c r="AB63" s="8"/>
      <c r="AC63" s="8"/>
      <c r="AD63" s="8"/>
      <c r="AE63" s="8"/>
      <c r="AF63" s="8"/>
      <c r="AG63" s="8"/>
      <c r="AH63" s="1">
        <f t="shared" si="10"/>
        <v>7.5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/>
      <c r="J65" s="8"/>
      <c r="K65" s="8"/>
      <c r="L65" s="8"/>
      <c r="M65" s="8">
        <v>1</v>
      </c>
      <c r="N65" s="8">
        <v>1</v>
      </c>
      <c r="O65" s="8">
        <v>1</v>
      </c>
      <c r="P65" s="8">
        <v>1</v>
      </c>
      <c r="Q65" s="8">
        <v>1</v>
      </c>
      <c r="R65" s="8">
        <v>1</v>
      </c>
      <c r="S65" s="8">
        <v>1</v>
      </c>
      <c r="T65" s="8">
        <v>1</v>
      </c>
      <c r="U65" s="8">
        <v>1</v>
      </c>
      <c r="V65" s="8">
        <v>1</v>
      </c>
      <c r="W65" s="8">
        <v>1</v>
      </c>
      <c r="X65" s="8">
        <v>1</v>
      </c>
      <c r="Y65" s="8"/>
      <c r="Z65" s="8"/>
      <c r="AA65" s="8"/>
      <c r="AB65" s="8"/>
      <c r="AC65" s="8"/>
      <c r="AD65" s="8"/>
      <c r="AE65" s="8"/>
      <c r="AF65" s="8"/>
      <c r="AG65" s="8"/>
      <c r="AH65" s="1">
        <f t="shared" si="10"/>
        <v>6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>
        <v>1</v>
      </c>
      <c r="I66" s="8">
        <v>1</v>
      </c>
      <c r="J66" s="8">
        <v>1</v>
      </c>
      <c r="K66" s="8">
        <v>1</v>
      </c>
      <c r="L66" s="8">
        <v>1</v>
      </c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>
        <v>1</v>
      </c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6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 t="s">
        <v>7</v>
      </c>
      <c r="J67" s="8" t="s">
        <v>7</v>
      </c>
      <c r="K67" s="8" t="s">
        <v>7</v>
      </c>
      <c r="L67" s="8" t="s">
        <v>7</v>
      </c>
      <c r="M67" s="8" t="s">
        <v>7</v>
      </c>
      <c r="N67" s="8" t="s">
        <v>7</v>
      </c>
      <c r="O67" s="8" t="s">
        <v>7</v>
      </c>
      <c r="P67" s="8" t="s">
        <v>7</v>
      </c>
      <c r="Q67" s="8" t="s">
        <v>7</v>
      </c>
      <c r="R67" s="8" t="s">
        <v>7</v>
      </c>
      <c r="S67" s="8" t="s">
        <v>7</v>
      </c>
      <c r="T67" s="8" t="s">
        <v>7</v>
      </c>
      <c r="U67" s="8" t="s">
        <v>7</v>
      </c>
      <c r="V67" s="8" t="s">
        <v>7</v>
      </c>
      <c r="W67" s="8" t="s">
        <v>7</v>
      </c>
      <c r="X67" s="8" t="s">
        <v>7</v>
      </c>
      <c r="Y67" s="8" t="s">
        <v>7</v>
      </c>
      <c r="Z67" s="8" t="s">
        <v>7</v>
      </c>
      <c r="AA67" s="8" t="s">
        <v>7</v>
      </c>
      <c r="AB67" s="8" t="s">
        <v>7</v>
      </c>
      <c r="AC67" s="8" t="s">
        <v>7</v>
      </c>
      <c r="AD67" s="8" t="s">
        <v>7</v>
      </c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 t="s">
        <v>13</v>
      </c>
      <c r="T68" s="8">
        <v>1</v>
      </c>
      <c r="U68" s="8">
        <v>1</v>
      </c>
      <c r="V68" s="8">
        <v>1</v>
      </c>
      <c r="W68" s="8">
        <v>1</v>
      </c>
      <c r="X68" s="8">
        <v>1</v>
      </c>
      <c r="Y68" s="8">
        <v>1</v>
      </c>
      <c r="Z68" s="8">
        <v>1</v>
      </c>
      <c r="AA68" s="8">
        <v>1</v>
      </c>
      <c r="AB68" s="8">
        <v>1</v>
      </c>
      <c r="AC68" s="8">
        <v>1</v>
      </c>
      <c r="AD68" s="8">
        <v>1</v>
      </c>
      <c r="AE68" s="8"/>
      <c r="AF68" s="8"/>
      <c r="AG68" s="8"/>
      <c r="AH68" s="1">
        <f t="shared" si="10"/>
        <v>5.5</v>
      </c>
      <c r="AI68" s="1"/>
    </row>
    <row r="69" spans="1:35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si="11"/>
        <v>0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">
        <v>90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 t="s">
        <v>11</v>
      </c>
      <c r="F74" s="59"/>
      <c r="G74" s="59"/>
      <c r="H74" s="59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">
        <v>88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">
        <v>89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2</v>
      </c>
      <c r="I77" s="23">
        <f t="shared" si="12"/>
        <v>3</v>
      </c>
      <c r="J77" s="23">
        <f t="shared" si="12"/>
        <v>3</v>
      </c>
      <c r="K77" s="23">
        <f t="shared" si="12"/>
        <v>3</v>
      </c>
      <c r="L77" s="23">
        <f t="shared" si="12"/>
        <v>3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3</v>
      </c>
      <c r="R77" s="23">
        <f t="shared" si="12"/>
        <v>3</v>
      </c>
      <c r="S77" s="23">
        <f t="shared" si="12"/>
        <v>3</v>
      </c>
      <c r="T77" s="23">
        <f t="shared" si="12"/>
        <v>3</v>
      </c>
      <c r="U77" s="23">
        <f t="shared" si="12"/>
        <v>4</v>
      </c>
      <c r="V77" s="23">
        <f t="shared" si="12"/>
        <v>4</v>
      </c>
      <c r="W77" s="23">
        <f t="shared" si="12"/>
        <v>5</v>
      </c>
      <c r="X77" s="23">
        <f t="shared" si="12"/>
        <v>4.5</v>
      </c>
      <c r="Y77" s="23">
        <f t="shared" si="12"/>
        <v>2</v>
      </c>
      <c r="Z77" s="23">
        <f t="shared" si="12"/>
        <v>2</v>
      </c>
      <c r="AA77" s="23">
        <f t="shared" si="12"/>
        <v>2</v>
      </c>
      <c r="AB77" s="23">
        <f t="shared" si="12"/>
        <v>2</v>
      </c>
      <c r="AC77" s="23">
        <f t="shared" si="12"/>
        <v>2</v>
      </c>
      <c r="AD77" s="23">
        <f t="shared" si="12"/>
        <v>2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35.75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45394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>
        <v>1</v>
      </c>
      <c r="J80" s="8">
        <v>1</v>
      </c>
      <c r="K80" s="8">
        <v>1</v>
      </c>
      <c r="L80" s="8">
        <v>1</v>
      </c>
      <c r="M80" s="8">
        <v>1</v>
      </c>
      <c r="N80" s="8">
        <v>1</v>
      </c>
      <c r="O80" s="8">
        <v>1</v>
      </c>
      <c r="P80" s="8">
        <v>1</v>
      </c>
      <c r="Q80" s="8">
        <v>1</v>
      </c>
      <c r="R80" s="8">
        <v>1</v>
      </c>
      <c r="S80" s="8">
        <v>1</v>
      </c>
      <c r="T80" s="8">
        <v>1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6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>
        <v>1</v>
      </c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/>
      <c r="R81" s="8"/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</v>
      </c>
      <c r="AA81" s="8"/>
      <c r="AB81" s="8"/>
      <c r="AC81" s="8"/>
      <c r="AD81" s="8"/>
      <c r="AE81" s="8"/>
      <c r="AF81" s="8"/>
      <c r="AG81" s="8"/>
      <c r="AH81" s="1">
        <f t="shared" si="13"/>
        <v>8.5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/>
      <c r="J82" s="8"/>
      <c r="K82" s="8"/>
      <c r="L82" s="8"/>
      <c r="M82" s="8">
        <v>1</v>
      </c>
      <c r="N82" s="8">
        <v>1</v>
      </c>
      <c r="O82" s="8">
        <v>1</v>
      </c>
      <c r="P82" s="8">
        <v>1</v>
      </c>
      <c r="Q82" s="8">
        <v>1</v>
      </c>
      <c r="R82" s="8">
        <v>1</v>
      </c>
      <c r="S82" s="8">
        <v>1</v>
      </c>
      <c r="T82" s="8">
        <v>1</v>
      </c>
      <c r="U82" s="8"/>
      <c r="V82" s="8"/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>
        <v>1</v>
      </c>
      <c r="AD82" s="8">
        <v>1</v>
      </c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>
        <v>1</v>
      </c>
      <c r="R84" s="8">
        <v>1</v>
      </c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6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>
        <v>1</v>
      </c>
      <c r="T85" s="8">
        <v>1</v>
      </c>
      <c r="U85" s="8">
        <v>1</v>
      </c>
      <c r="V85" s="8">
        <v>1</v>
      </c>
      <c r="W85" s="8">
        <v>1</v>
      </c>
      <c r="X85" s="8">
        <v>1</v>
      </c>
      <c r="Y85" s="8">
        <v>1</v>
      </c>
      <c r="Z85" s="8">
        <v>1</v>
      </c>
      <c r="AA85" s="8">
        <v>1</v>
      </c>
      <c r="AB85" s="8">
        <v>1</v>
      </c>
      <c r="AC85" s="8">
        <v>1</v>
      </c>
      <c r="AD85" s="8">
        <v>1</v>
      </c>
      <c r="AE85" s="8"/>
      <c r="AF85" s="8"/>
      <c r="AG85" s="8"/>
      <c r="AH85" s="1">
        <f t="shared" si="13"/>
        <v>6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>
        <v>1</v>
      </c>
      <c r="I86" s="8">
        <v>1</v>
      </c>
      <c r="J86" s="8">
        <v>1</v>
      </c>
      <c r="K86" s="8">
        <v>1</v>
      </c>
      <c r="L86" s="8">
        <v>1</v>
      </c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/>
      <c r="T86" s="8"/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/>
      <c r="AA86" s="8"/>
      <c r="AB86" s="8"/>
      <c r="AC86" s="8"/>
      <c r="AD86" s="8"/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>
        <v>1</v>
      </c>
      <c r="T87" s="8">
        <v>1</v>
      </c>
      <c r="U87" s="8">
        <v>1</v>
      </c>
      <c r="V87" s="8">
        <v>1</v>
      </c>
      <c r="W87" s="8">
        <v>1</v>
      </c>
      <c r="X87" s="8">
        <v>1</v>
      </c>
      <c r="Y87" s="8">
        <v>1</v>
      </c>
      <c r="Z87" s="8">
        <v>1</v>
      </c>
      <c r="AA87" s="8">
        <v>1</v>
      </c>
      <c r="AB87" s="8">
        <v>1</v>
      </c>
      <c r="AC87" s="8"/>
      <c r="AD87" s="8"/>
      <c r="AE87" s="8"/>
      <c r="AF87" s="8"/>
      <c r="AG87" s="8"/>
      <c r="AH87" s="1">
        <f t="shared" si="13"/>
        <v>5</v>
      </c>
      <c r="AI87" s="1"/>
    </row>
    <row r="88" spans="1:35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f t="shared" si="14"/>
        <v>0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 t="s">
        <v>11</v>
      </c>
      <c r="F93" s="59"/>
      <c r="G93" s="59"/>
      <c r="H93" s="59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3</v>
      </c>
      <c r="I96" s="23">
        <f t="shared" si="15"/>
        <v>4</v>
      </c>
      <c r="J96" s="23">
        <f t="shared" si="15"/>
        <v>4</v>
      </c>
      <c r="K96" s="23">
        <f t="shared" si="15"/>
        <v>4</v>
      </c>
      <c r="L96" s="23">
        <f t="shared" si="15"/>
        <v>4</v>
      </c>
      <c r="M96" s="23">
        <f t="shared" si="15"/>
        <v>5</v>
      </c>
      <c r="N96" s="23">
        <f t="shared" si="15"/>
        <v>5</v>
      </c>
      <c r="O96" s="23">
        <f t="shared" si="15"/>
        <v>5</v>
      </c>
      <c r="P96" s="23">
        <f t="shared" si="15"/>
        <v>5</v>
      </c>
      <c r="Q96" s="23">
        <f t="shared" si="15"/>
        <v>4</v>
      </c>
      <c r="R96" s="23">
        <f t="shared" si="15"/>
        <v>4</v>
      </c>
      <c r="S96" s="23">
        <f t="shared" si="15"/>
        <v>5</v>
      </c>
      <c r="T96" s="23">
        <f t="shared" si="15"/>
        <v>5</v>
      </c>
      <c r="U96" s="23">
        <f t="shared" si="15"/>
        <v>4</v>
      </c>
      <c r="V96" s="23">
        <f t="shared" si="15"/>
        <v>4</v>
      </c>
      <c r="W96" s="23">
        <f t="shared" si="15"/>
        <v>6</v>
      </c>
      <c r="X96" s="23">
        <f t="shared" si="15"/>
        <v>6</v>
      </c>
      <c r="Y96" s="23">
        <f t="shared" si="15"/>
        <v>6</v>
      </c>
      <c r="Z96" s="23">
        <f t="shared" si="15"/>
        <v>5</v>
      </c>
      <c r="AA96" s="23">
        <f t="shared" si="15"/>
        <v>4</v>
      </c>
      <c r="AB96" s="23">
        <f t="shared" si="15"/>
        <v>4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51.5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45395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>
        <v>1</v>
      </c>
      <c r="I99" s="8">
        <v>1</v>
      </c>
      <c r="J99" s="8">
        <v>1</v>
      </c>
      <c r="K99" s="8">
        <v>1</v>
      </c>
      <c r="L99" s="8">
        <v>1</v>
      </c>
      <c r="M99" s="8">
        <v>1</v>
      </c>
      <c r="N99" s="8">
        <v>1</v>
      </c>
      <c r="O99" s="8">
        <v>1</v>
      </c>
      <c r="P99" s="8">
        <v>1</v>
      </c>
      <c r="Q99" s="8">
        <v>1</v>
      </c>
      <c r="R99" s="8">
        <v>1</v>
      </c>
      <c r="S99" s="8">
        <v>1</v>
      </c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6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 t="s">
        <v>7</v>
      </c>
      <c r="J100" s="8" t="s">
        <v>7</v>
      </c>
      <c r="K100" s="8" t="s">
        <v>7</v>
      </c>
      <c r="L100" s="8" t="s">
        <v>7</v>
      </c>
      <c r="M100" s="8" t="s">
        <v>7</v>
      </c>
      <c r="N100" s="8" t="s">
        <v>7</v>
      </c>
      <c r="O100" s="8" t="s">
        <v>7</v>
      </c>
      <c r="P100" s="8" t="s">
        <v>7</v>
      </c>
      <c r="Q100" s="8" t="s">
        <v>7</v>
      </c>
      <c r="R100" s="8" t="s">
        <v>7</v>
      </c>
      <c r="S100" s="8" t="s">
        <v>7</v>
      </c>
      <c r="T100" s="8" t="s">
        <v>7</v>
      </c>
      <c r="U100" s="8" t="s">
        <v>7</v>
      </c>
      <c r="V100" s="8" t="s">
        <v>7</v>
      </c>
      <c r="W100" s="8" t="s">
        <v>7</v>
      </c>
      <c r="X100" s="8" t="s">
        <v>7</v>
      </c>
      <c r="Y100" s="8" t="s">
        <v>7</v>
      </c>
      <c r="Z100" s="8" t="s">
        <v>7</v>
      </c>
      <c r="AA100" s="8" t="s">
        <v>7</v>
      </c>
      <c r="AB100" s="8" t="s">
        <v>7</v>
      </c>
      <c r="AC100" s="8" t="s">
        <v>7</v>
      </c>
      <c r="AD100" s="8" t="s">
        <v>7</v>
      </c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>
        <v>1</v>
      </c>
      <c r="J101" s="8">
        <v>1</v>
      </c>
      <c r="K101" s="8">
        <v>1</v>
      </c>
      <c r="L101" s="8">
        <v>1</v>
      </c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/>
      <c r="T101" s="8"/>
      <c r="U101" s="8">
        <v>1</v>
      </c>
      <c r="V101" s="8">
        <v>1</v>
      </c>
      <c r="W101" s="8">
        <v>1</v>
      </c>
      <c r="X101" s="8">
        <v>1</v>
      </c>
      <c r="Y101" s="8">
        <v>1</v>
      </c>
      <c r="Z101" s="8">
        <v>1</v>
      </c>
      <c r="AA101" s="8"/>
      <c r="AB101" s="8"/>
      <c r="AC101" s="8"/>
      <c r="AD101" s="8"/>
      <c r="AE101" s="8"/>
      <c r="AF101" s="8"/>
      <c r="AG101" s="8"/>
      <c r="AH101" s="1">
        <f t="shared" si="16"/>
        <v>8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 t="s">
        <v>21</v>
      </c>
      <c r="J102" s="8" t="s">
        <v>21</v>
      </c>
      <c r="K102" s="8" t="s">
        <v>21</v>
      </c>
      <c r="L102" s="8" t="s">
        <v>21</v>
      </c>
      <c r="M102" s="8" t="s">
        <v>21</v>
      </c>
      <c r="N102" s="8" t="s">
        <v>21</v>
      </c>
      <c r="O102" s="8" t="s">
        <v>21</v>
      </c>
      <c r="P102" s="8" t="s">
        <v>21</v>
      </c>
      <c r="Q102" s="8" t="s">
        <v>21</v>
      </c>
      <c r="R102" s="8" t="s">
        <v>21</v>
      </c>
      <c r="S102" s="8" t="s">
        <v>21</v>
      </c>
      <c r="T102" s="8" t="s">
        <v>21</v>
      </c>
      <c r="U102" s="8" t="s">
        <v>21</v>
      </c>
      <c r="V102" s="8" t="s">
        <v>21</v>
      </c>
      <c r="W102" s="8" t="s">
        <v>21</v>
      </c>
      <c r="X102" s="8" t="s">
        <v>21</v>
      </c>
      <c r="Y102" s="8" t="s">
        <v>21</v>
      </c>
      <c r="Z102" s="8" t="s">
        <v>21</v>
      </c>
      <c r="AA102" s="8" t="s">
        <v>21</v>
      </c>
      <c r="AB102" s="8" t="s">
        <v>21</v>
      </c>
      <c r="AC102" s="8" t="s">
        <v>21</v>
      </c>
      <c r="AD102" s="8" t="s">
        <v>21</v>
      </c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 t="s">
        <v>7</v>
      </c>
      <c r="J103" s="8" t="s">
        <v>7</v>
      </c>
      <c r="K103" s="8" t="s">
        <v>7</v>
      </c>
      <c r="L103" s="8" t="s">
        <v>7</v>
      </c>
      <c r="M103" s="8" t="s">
        <v>7</v>
      </c>
      <c r="N103" s="8" t="s">
        <v>7</v>
      </c>
      <c r="O103" s="8" t="s">
        <v>7</v>
      </c>
      <c r="P103" s="8" t="s">
        <v>7</v>
      </c>
      <c r="Q103" s="8" t="s">
        <v>7</v>
      </c>
      <c r="R103" s="8" t="s">
        <v>7</v>
      </c>
      <c r="S103" s="8" t="s">
        <v>7</v>
      </c>
      <c r="T103" s="8" t="s">
        <v>7</v>
      </c>
      <c r="U103" s="8" t="s">
        <v>7</v>
      </c>
      <c r="V103" s="8" t="s">
        <v>7</v>
      </c>
      <c r="W103" s="8" t="s">
        <v>7</v>
      </c>
      <c r="X103" s="8" t="s">
        <v>7</v>
      </c>
      <c r="Y103" s="8" t="s">
        <v>7</v>
      </c>
      <c r="Z103" s="8" t="s">
        <v>7</v>
      </c>
      <c r="AA103" s="8" t="s">
        <v>7</v>
      </c>
      <c r="AB103" s="8" t="s">
        <v>7</v>
      </c>
      <c r="AC103" s="8" t="s">
        <v>7</v>
      </c>
      <c r="AD103" s="8" t="s">
        <v>7</v>
      </c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>
        <v>1</v>
      </c>
      <c r="T104" s="8">
        <v>1</v>
      </c>
      <c r="U104" s="8">
        <v>1</v>
      </c>
      <c r="V104" s="8">
        <v>1</v>
      </c>
      <c r="W104" s="8">
        <v>1</v>
      </c>
      <c r="X104" s="8">
        <v>1</v>
      </c>
      <c r="Y104" s="8">
        <v>1</v>
      </c>
      <c r="Z104" s="8">
        <v>1</v>
      </c>
      <c r="AA104" s="8">
        <v>1</v>
      </c>
      <c r="AB104" s="8">
        <v>1</v>
      </c>
      <c r="AC104" s="8">
        <v>1</v>
      </c>
      <c r="AD104" s="8">
        <v>1</v>
      </c>
      <c r="AE104" s="8"/>
      <c r="AF104" s="8"/>
      <c r="AG104" s="8"/>
      <c r="AH104" s="1">
        <f t="shared" si="16"/>
        <v>6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/>
      <c r="J105" s="8"/>
      <c r="K105" s="8"/>
      <c r="L105" s="8"/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>
        <v>1</v>
      </c>
      <c r="T105" s="8">
        <v>1</v>
      </c>
      <c r="U105" s="8"/>
      <c r="V105" s="8"/>
      <c r="W105" s="8">
        <v>1</v>
      </c>
      <c r="X105" s="8">
        <v>1</v>
      </c>
      <c r="Y105" s="8">
        <v>1</v>
      </c>
      <c r="Z105" s="8">
        <v>1</v>
      </c>
      <c r="AA105" s="8">
        <v>1</v>
      </c>
      <c r="AB105" s="8">
        <v>1</v>
      </c>
      <c r="AC105" s="8">
        <v>1</v>
      </c>
      <c r="AD105" s="8">
        <v>1</v>
      </c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 t="s">
        <v>7</v>
      </c>
      <c r="J106" s="8" t="s">
        <v>7</v>
      </c>
      <c r="K106" s="8" t="s">
        <v>7</v>
      </c>
      <c r="L106" s="8" t="s">
        <v>7</v>
      </c>
      <c r="M106" s="8" t="s">
        <v>7</v>
      </c>
      <c r="N106" s="8" t="s">
        <v>7</v>
      </c>
      <c r="O106" s="8" t="s">
        <v>7</v>
      </c>
      <c r="P106" s="8" t="s">
        <v>7</v>
      </c>
      <c r="Q106" s="8" t="s">
        <v>7</v>
      </c>
      <c r="R106" s="8" t="s">
        <v>7</v>
      </c>
      <c r="S106" s="8" t="s">
        <v>7</v>
      </c>
      <c r="T106" s="8" t="s">
        <v>7</v>
      </c>
      <c r="U106" s="8" t="s">
        <v>7</v>
      </c>
      <c r="V106" s="8" t="s">
        <v>7</v>
      </c>
      <c r="W106" s="8" t="s">
        <v>7</v>
      </c>
      <c r="X106" s="8" t="s">
        <v>7</v>
      </c>
      <c r="Y106" s="8" t="s">
        <v>7</v>
      </c>
      <c r="Z106" s="8" t="s">
        <v>7</v>
      </c>
      <c r="AA106" s="8" t="s">
        <v>7</v>
      </c>
      <c r="AB106" s="8" t="s">
        <v>7</v>
      </c>
      <c r="AC106" s="8" t="s">
        <v>7</v>
      </c>
      <c r="AD106" s="8" t="s">
        <v>7</v>
      </c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2</v>
      </c>
      <c r="L115" s="23">
        <f t="shared" si="18"/>
        <v>2</v>
      </c>
      <c r="M115" s="23">
        <f t="shared" si="18"/>
        <v>3</v>
      </c>
      <c r="N115" s="23">
        <f t="shared" si="18"/>
        <v>3</v>
      </c>
      <c r="O115" s="23">
        <f t="shared" si="18"/>
        <v>3</v>
      </c>
      <c r="P115" s="23">
        <f t="shared" si="18"/>
        <v>3</v>
      </c>
      <c r="Q115" s="23">
        <f t="shared" si="18"/>
        <v>3</v>
      </c>
      <c r="R115" s="23">
        <f t="shared" si="18"/>
        <v>3</v>
      </c>
      <c r="S115" s="23">
        <f t="shared" si="18"/>
        <v>3</v>
      </c>
      <c r="T115" s="23">
        <f t="shared" si="18"/>
        <v>2</v>
      </c>
      <c r="U115" s="23">
        <f t="shared" si="18"/>
        <v>2</v>
      </c>
      <c r="V115" s="23">
        <f t="shared" si="18"/>
        <v>2</v>
      </c>
      <c r="W115" s="23">
        <f t="shared" si="18"/>
        <v>3</v>
      </c>
      <c r="X115" s="23">
        <f t="shared" si="18"/>
        <v>3</v>
      </c>
      <c r="Y115" s="23">
        <f t="shared" si="18"/>
        <v>3</v>
      </c>
      <c r="Z115" s="23">
        <f t="shared" si="18"/>
        <v>3</v>
      </c>
      <c r="AA115" s="23">
        <f t="shared" si="18"/>
        <v>2</v>
      </c>
      <c r="AB115" s="23">
        <f t="shared" si="18"/>
        <v>2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28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45396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Hz7avk/xFrXmI6oSNL/TMdaVJnoEXDeJU/bdH2yOE78ArhCBc+pz4r0wCuiHEvhHOgO+LGeoAAsIK7ePfzxk0g==" saltValue="onpggnwUvHQIV9oGp5rw6w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I24:AB24 I43:AB43 I62:AB62 I81:AB81 E4:AG16 AC17:AG19" name="Rango2_3_1"/>
    <protectedRange algorithmName="SHA-512" hashValue="G5FAzGJX5ML8jdfkYHQa+XaFR9QNG29PKoYkCgHl9WmXxPVaBd5PCzjSk5Uim+XS6Movcs1vrN10mr+qn1crdA==" saltValue="5PigA186qshsPexNZFi/+w==" spinCount="100000" sqref="E23:AG23 E24:H24 AC24:AG24 E25:AG27 AC36:AG38 E29:AG35 E28:H28 AE28:AG28" name="Rango2_3_2"/>
    <protectedRange algorithmName="SHA-512" hashValue="G5FAzGJX5ML8jdfkYHQa+XaFR9QNG29PKoYkCgHl9WmXxPVaBd5PCzjSk5Uim+XS6Movcs1vrN10mr+qn1crdA==" saltValue="5PigA186qshsPexNZFi/+w==" spinCount="100000" sqref="E43:H43 AC43:AG43 W64:AD64 W83:AD83 E42:AG42 E44:AG54 I85:AD85 I67:AD67 AC55:AG57 I28:AD28 I80:AD80" name="Rango2_3_3"/>
    <protectedRange algorithmName="SHA-512" hashValue="G5FAzGJX5ML8jdfkYHQa+XaFR9QNG29PKoYkCgHl9WmXxPVaBd5PCzjSk5Uim+XS6Movcs1vrN10mr+qn1crdA==" saltValue="5PigA186qshsPexNZFi/+w==" spinCount="100000" sqref="E61:AG61 E62:H62 AC62:AG62 E64:V64 AE64:AG64 E67:H67 AE67:AG67 E68:AG73 E63:AG63 E65:AG66 AC74:AG76" name="Rango2_3_4"/>
    <protectedRange algorithmName="SHA-512" hashValue="G5FAzGJX5ML8jdfkYHQa+XaFR9QNG29PKoYkCgHl9WmXxPVaBd5PCzjSk5Uim+XS6Movcs1vrN10mr+qn1crdA==" saltValue="5PigA186qshsPexNZFi/+w==" spinCount="100000" sqref="E82:AG82 E80:H81 AC81:AG81 E84:AG84 E83:V83 AE83:AG83 E86:AG92 E85:H85 AE85:AG85 AC93:AG95 AE80:AG80" name="Rango2_3_5"/>
    <protectedRange algorithmName="SHA-512" hashValue="G5FAzGJX5ML8jdfkYHQa+XaFR9QNG29PKoYkCgHl9WmXxPVaBd5PCzjSk5Uim+XS6Movcs1vrN10mr+qn1crdA==" saltValue="5PigA186qshsPexNZFi/+w==" spinCount="100000" sqref="E107:AG114 E106:H106 AE106:AG106 E99:AG105" name="Rango2_3_6"/>
    <protectedRange algorithmName="SHA-512" hashValue="G5FAzGJX5ML8jdfkYHQa+XaFR9QNG29PKoYkCgHl9WmXxPVaBd5PCzjSk5Uim+XS6Movcs1vrN10mr+qn1crdA==" saltValue="5PigA186qshsPexNZFi/+w==" spinCount="100000" sqref="E118:AG133" name="Rango2_3_7"/>
    <protectedRange algorithmName="SHA-512" hashValue="G5FAzGJX5ML8jdfkYHQa+XaFR9QNG29PKoYkCgHl9WmXxPVaBd5PCzjSk5Uim+XS6Movcs1vrN10mr+qn1crdA==" saltValue="5PigA186qshsPexNZFi/+w==" spinCount="100000" sqref="E36:H38 E55:H57 E74:H76 E93:H95" name="Rango2_3_5_5_1"/>
    <protectedRange algorithmName="SHA-512" hashValue="G5FAzGJX5ML8jdfkYHQa+XaFR9QNG29PKoYkCgHl9WmXxPVaBd5PCzjSk5Uim+XS6Movcs1vrN10mr+qn1crdA==" saltValue="5PigA186qshsPexNZFi/+w==" spinCount="100000" sqref="I36:AB38 I55:AB57 I74:AB76 I93:AB95" name="Rango2_2_3_4_3_1_1"/>
    <protectedRange algorithmName="SHA-512" hashValue="G5FAzGJX5ML8jdfkYHQa+XaFR9QNG29PKoYkCgHl9WmXxPVaBd5PCzjSk5Uim+XS6Movcs1vrN10mr+qn1crdA==" saltValue="5PigA186qshsPexNZFi/+w==" spinCount="100000" sqref="I106:AD106" name="Rango2_3_6_1"/>
    <protectedRange algorithmName="SHA-512" hashValue="G5FAzGJX5ML8jdfkYHQa+XaFR9QNG29PKoYkCgHl9WmXxPVaBd5PCzjSk5Uim+XS6Movcs1vrN10mr+qn1crdA==" saltValue="5PigA186qshsPexNZFi/+w==" spinCount="100000" sqref="E17:H19" name="Rango2_3_5_5_5"/>
    <protectedRange algorithmName="SHA-512" hashValue="G5FAzGJX5ML8jdfkYHQa+XaFR9QNG29PKoYkCgHl9WmXxPVaBd5PCzjSk5Uim+XS6Movcs1vrN10mr+qn1crdA==" saltValue="5PigA186qshsPexNZFi/+w==" spinCount="100000" sqref="I17:AB19" name="Rango2_2_3_4_3_1_5"/>
  </protectedRanges>
  <conditionalFormatting sqref="E20:AG20 E39:AG39 E58:AG58 E77:AG77 E96:AG96 E115:AG115 E134:AG134">
    <cfRule type="colorScale" priority="930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">
    <cfRule type="expression" dxfId="16237" priority="718">
      <formula>$C$21="F"</formula>
    </cfRule>
  </conditionalFormatting>
  <conditionalFormatting sqref="E13:AG16 AC17:AG19">
    <cfRule type="expression" dxfId="16236" priority="720">
      <formula>$C$2="F"</formula>
    </cfRule>
  </conditionalFormatting>
  <conditionalFormatting sqref="E13:AG16 AC17:AG19">
    <cfRule type="expression" dxfId="16235" priority="721">
      <formula>$D13="Facturacion"</formula>
    </cfRule>
  </conditionalFormatting>
  <conditionalFormatting sqref="E13:AG16 AC17:AG19">
    <cfRule type="expression" dxfId="16234" priority="722">
      <formula>$D13="Specialist"</formula>
    </cfRule>
  </conditionalFormatting>
  <conditionalFormatting sqref="E13:AG16 AC17:AG19">
    <cfRule type="cellIs" dxfId="16233" priority="723" operator="equal">
      <formula>1</formula>
    </cfRule>
  </conditionalFormatting>
  <conditionalFormatting sqref="E13:AG16 AC17:AG19">
    <cfRule type="expression" dxfId="16232" priority="724">
      <formula>$D13="SSMM"</formula>
    </cfRule>
  </conditionalFormatting>
  <conditionalFormatting sqref="E13:AG16 AC17:AG19">
    <cfRule type="cellIs" dxfId="16231" priority="725" operator="equal">
      <formula>"F"</formula>
    </cfRule>
  </conditionalFormatting>
  <conditionalFormatting sqref="E4:AG12">
    <cfRule type="expression" dxfId="16230" priority="709">
      <formula>$C$2="F"</formula>
    </cfRule>
  </conditionalFormatting>
  <conditionalFormatting sqref="E4:AG12">
    <cfRule type="expression" dxfId="16229" priority="710">
      <formula>$D4="Facturacion"</formula>
    </cfRule>
  </conditionalFormatting>
  <conditionalFormatting sqref="E4:AG12">
    <cfRule type="expression" dxfId="16228" priority="711">
      <formula>$D4="Specialist"</formula>
    </cfRule>
  </conditionalFormatting>
  <conditionalFormatting sqref="E4:AG12">
    <cfRule type="cellIs" dxfId="16227" priority="712" operator="equal">
      <formula>1</formula>
    </cfRule>
  </conditionalFormatting>
  <conditionalFormatting sqref="E4:AG12">
    <cfRule type="expression" dxfId="16226" priority="713">
      <formula>$D4="SSMM"</formula>
    </cfRule>
  </conditionalFormatting>
  <conditionalFormatting sqref="E4:AG12">
    <cfRule type="cellIs" dxfId="16225" priority="714" operator="equal">
      <formula>"F"</formula>
    </cfRule>
  </conditionalFormatting>
  <conditionalFormatting sqref="E32:AG35 AC36:AG36">
    <cfRule type="expression" dxfId="16224" priority="700">
      <formula>$C$21="F"</formula>
    </cfRule>
  </conditionalFormatting>
  <conditionalFormatting sqref="E32:AG35 AC36:AG38">
    <cfRule type="expression" dxfId="16223" priority="702">
      <formula>$C$2="F"</formula>
    </cfRule>
  </conditionalFormatting>
  <conditionalFormatting sqref="E32:AG35 AC36:AG38">
    <cfRule type="expression" dxfId="16222" priority="703">
      <formula>$D32="Facturacion"</formula>
    </cfRule>
  </conditionalFormatting>
  <conditionalFormatting sqref="E32:AG35 AC36:AG38">
    <cfRule type="expression" dxfId="16221" priority="704">
      <formula>$D32="Specialist"</formula>
    </cfRule>
  </conditionalFormatting>
  <conditionalFormatting sqref="E32:AG35 AC36:AG38">
    <cfRule type="cellIs" dxfId="16220" priority="705" operator="equal">
      <formula>1</formula>
    </cfRule>
  </conditionalFormatting>
  <conditionalFormatting sqref="E32:AG35 AC36:AG38">
    <cfRule type="expression" dxfId="16219" priority="706">
      <formula>$D32="SSMM"</formula>
    </cfRule>
  </conditionalFormatting>
  <conditionalFormatting sqref="E32:AG35 AC36:AG38">
    <cfRule type="cellIs" dxfId="16218" priority="707" operator="equal">
      <formula>"F"</formula>
    </cfRule>
  </conditionalFormatting>
  <conditionalFormatting sqref="E23:AG23 E24:H24 AC24:AG24 E25:AG27 E29:AG31 E28:H28 AE28:AG28">
    <cfRule type="expression" dxfId="16217" priority="691">
      <formula>$C$2="F"</formula>
    </cfRule>
  </conditionalFormatting>
  <conditionalFormatting sqref="E23:AG23 E24:H24 AC24:AG24 E25:AG27 E29:AG31 E28:H28 AE28:AG28">
    <cfRule type="expression" dxfId="16216" priority="692">
      <formula>$D23="Facturacion"</formula>
    </cfRule>
  </conditionalFormatting>
  <conditionalFormatting sqref="E23:AG23 E24:H24 AC24:AG24 E25:AG27 E29:AG31 E28:H28 AE28:AG28">
    <cfRule type="expression" dxfId="16215" priority="693">
      <formula>$D23="Specialist"</formula>
    </cfRule>
  </conditionalFormatting>
  <conditionalFormatting sqref="E23:AG23 E24:H24 AC24:AG24 E25:AG27 E29:AG31 E28:H28 AE28:AG28">
    <cfRule type="cellIs" dxfId="16214" priority="694" operator="equal">
      <formula>1</formula>
    </cfRule>
  </conditionalFormatting>
  <conditionalFormatting sqref="E23:AG23 E24:H24 AC24:AG24 E25:AG27 E29:AG31 E28:H28 AE28:AG28">
    <cfRule type="expression" dxfId="16213" priority="695">
      <formula>$D23="SSMM"</formula>
    </cfRule>
  </conditionalFormatting>
  <conditionalFormatting sqref="E23:AG23 E24:H24 AC24:AG24 E25:AG27 E29:AG31 E28:H28 AE28:AG28">
    <cfRule type="cellIs" dxfId="16212" priority="696" operator="equal">
      <formula>"F"</formula>
    </cfRule>
  </conditionalFormatting>
  <conditionalFormatting sqref="E51:AG54 AC55:AG55">
    <cfRule type="expression" dxfId="16211" priority="682">
      <formula>$C$21="F"</formula>
    </cfRule>
  </conditionalFormatting>
  <conditionalFormatting sqref="E51:AG54 AC55:AG57">
    <cfRule type="expression" dxfId="16210" priority="684">
      <formula>$C$2="F"</formula>
    </cfRule>
  </conditionalFormatting>
  <conditionalFormatting sqref="E51:AG54 AC55:AG57">
    <cfRule type="expression" dxfId="16209" priority="685">
      <formula>$D51="Facturacion"</formula>
    </cfRule>
  </conditionalFormatting>
  <conditionalFormatting sqref="E51:AG54 AC55:AG57">
    <cfRule type="expression" dxfId="16208" priority="686">
      <formula>$D51="Specialist"</formula>
    </cfRule>
  </conditionalFormatting>
  <conditionalFormatting sqref="E51:AG54 AC55:AG57">
    <cfRule type="cellIs" dxfId="16207" priority="687" operator="equal">
      <formula>1</formula>
    </cfRule>
  </conditionalFormatting>
  <conditionalFormatting sqref="E51:AG54 AC55:AG57">
    <cfRule type="expression" dxfId="16206" priority="688">
      <formula>$D51="SSMM"</formula>
    </cfRule>
  </conditionalFormatting>
  <conditionalFormatting sqref="E51:AG54 AC55:AG57">
    <cfRule type="cellIs" dxfId="16205" priority="689" operator="equal">
      <formula>"F"</formula>
    </cfRule>
  </conditionalFormatting>
  <conditionalFormatting sqref="E43:H43 AC43:AG43 E42:AG42 E44:AG50">
    <cfRule type="expression" dxfId="16204" priority="673">
      <formula>$C$2="F"</formula>
    </cfRule>
  </conditionalFormatting>
  <conditionalFormatting sqref="E43:H43 AC43:AG43 E42:AG42 E44:AG50">
    <cfRule type="expression" dxfId="16203" priority="674">
      <formula>$D42="Facturacion"</formula>
    </cfRule>
  </conditionalFormatting>
  <conditionalFormatting sqref="E43:H43 AC43:AG43 E42:AG42 E44:AG50">
    <cfRule type="expression" dxfId="16202" priority="675">
      <formula>$D42="Specialist"</formula>
    </cfRule>
  </conditionalFormatting>
  <conditionalFormatting sqref="E43:H43 AC43:AG43 E42:AG42 E44:AG50">
    <cfRule type="cellIs" dxfId="16201" priority="676" operator="equal">
      <formula>1</formula>
    </cfRule>
  </conditionalFormatting>
  <conditionalFormatting sqref="E43:H43 AC43:AG43 E42:AG42 E44:AG50">
    <cfRule type="expression" dxfId="16200" priority="677">
      <formula>$D42="SSMM"</formula>
    </cfRule>
  </conditionalFormatting>
  <conditionalFormatting sqref="E43:H43 AC43:AG43 E42:AG42 E44:AG50">
    <cfRule type="cellIs" dxfId="16199" priority="678" operator="equal">
      <formula>"F"</formula>
    </cfRule>
  </conditionalFormatting>
  <conditionalFormatting sqref="E70:AG73 AC74:AG74">
    <cfRule type="expression" dxfId="16198" priority="664">
      <formula>$C$21="F"</formula>
    </cfRule>
  </conditionalFormatting>
  <conditionalFormatting sqref="E70:AG73 AC74:AG76">
    <cfRule type="expression" dxfId="16197" priority="666">
      <formula>$C$2="F"</formula>
    </cfRule>
  </conditionalFormatting>
  <conditionalFormatting sqref="E70:AG73 AC74:AG76">
    <cfRule type="expression" dxfId="16196" priority="667">
      <formula>$D70="Facturacion"</formula>
    </cfRule>
  </conditionalFormatting>
  <conditionalFormatting sqref="E70:AG73 AC74:AG76">
    <cfRule type="expression" dxfId="16195" priority="668">
      <formula>$D70="Specialist"</formula>
    </cfRule>
  </conditionalFormatting>
  <conditionalFormatting sqref="E70:AG73 AC74:AG76">
    <cfRule type="cellIs" dxfId="16194" priority="669" operator="equal">
      <formula>1</formula>
    </cfRule>
  </conditionalFormatting>
  <conditionalFormatting sqref="E70:AG73 AC74:AG76">
    <cfRule type="expression" dxfId="16193" priority="670">
      <formula>$D70="SSMM"</formula>
    </cfRule>
  </conditionalFormatting>
  <conditionalFormatting sqref="E70:AG73 AC74:AG76">
    <cfRule type="cellIs" dxfId="16192" priority="671" operator="equal">
      <formula>"F"</formula>
    </cfRule>
  </conditionalFormatting>
  <conditionalFormatting sqref="E61:AG61 E62:H62 AC62:AG62 E64:V64 AE64:AG64 E67:H67 AE67:AG67 E68:AG69 E63:AG63 E65:AG66">
    <cfRule type="expression" dxfId="16191" priority="655">
      <formula>$C$2="F"</formula>
    </cfRule>
  </conditionalFormatting>
  <conditionalFormatting sqref="E61:AG61 E62:H62 AC62:AG62 E64:V64 AE64:AG64 E67:H67 AE67:AG67 E68:AG69 E63:AG63 E65:AG66">
    <cfRule type="expression" dxfId="16190" priority="656">
      <formula>$D61="Facturacion"</formula>
    </cfRule>
  </conditionalFormatting>
  <conditionalFormatting sqref="E61:AG61 E62:H62 AC62:AG62 E64:V64 AE64:AG64 E67:H67 AE67:AG67 E68:AG69 E63:AG63 E65:AG66">
    <cfRule type="expression" dxfId="16189" priority="657">
      <formula>$D61="Specialist"</formula>
    </cfRule>
  </conditionalFormatting>
  <conditionalFormatting sqref="E61:AG61 E62:H62 AC62:AG62 E64:V64 AE64:AG64 E67:H67 AE67:AG67 E68:AG69 E63:AG63 E65:AG66">
    <cfRule type="cellIs" dxfId="16188" priority="658" operator="equal">
      <formula>1</formula>
    </cfRule>
  </conditionalFormatting>
  <conditionalFormatting sqref="E61:AG61 E62:H62 AC62:AG62 E64:V64 AE64:AG64 E67:H67 AE67:AG67 E68:AG69 E63:AG63 E65:AG66">
    <cfRule type="expression" dxfId="16187" priority="659">
      <formula>$D61="SSMM"</formula>
    </cfRule>
  </conditionalFormatting>
  <conditionalFormatting sqref="E61:AG61 E62:H62 AC62:AG62 E64:V64 AE64:AG64 E67:H67 AE67:AG67 E68:AG69 E63:AG63 E65:AG66">
    <cfRule type="cellIs" dxfId="16186" priority="660" operator="equal">
      <formula>"F"</formula>
    </cfRule>
  </conditionalFormatting>
  <conditionalFormatting sqref="E89:AG92 AC93:AG93">
    <cfRule type="expression" dxfId="16185" priority="646">
      <formula>$C$21="F"</formula>
    </cfRule>
  </conditionalFormatting>
  <conditionalFormatting sqref="E89:AG92 AC93:AG95">
    <cfRule type="expression" dxfId="16184" priority="648">
      <formula>$C$2="F"</formula>
    </cfRule>
  </conditionalFormatting>
  <conditionalFormatting sqref="E89:AG92 AC93:AG95">
    <cfRule type="expression" dxfId="16183" priority="649">
      <formula>$D89="Facturacion"</formula>
    </cfRule>
  </conditionalFormatting>
  <conditionalFormatting sqref="E89:AG92 AC93:AG95">
    <cfRule type="expression" dxfId="16182" priority="650">
      <formula>$D89="Specialist"</formula>
    </cfRule>
  </conditionalFormatting>
  <conditionalFormatting sqref="E89:AG92 AC93:AG95">
    <cfRule type="cellIs" dxfId="16181" priority="651" operator="equal">
      <formula>1</formula>
    </cfRule>
  </conditionalFormatting>
  <conditionalFormatting sqref="E89:AG92 AC93:AG95">
    <cfRule type="expression" dxfId="16180" priority="652">
      <formula>$D89="SSMM"</formula>
    </cfRule>
  </conditionalFormatting>
  <conditionalFormatting sqref="E89:AG92 AC93:AG95">
    <cfRule type="cellIs" dxfId="16179" priority="653" operator="equal">
      <formula>"F"</formula>
    </cfRule>
  </conditionalFormatting>
  <conditionalFormatting sqref="E82:AG82 E80:H81 AC81:AG81 E84:AG84 E83:V83 AE83:AG83 E86:AG88 E85:H85 AE85:AG85 AE80:AG80">
    <cfRule type="expression" dxfId="16178" priority="637">
      <formula>$C$2="F"</formula>
    </cfRule>
  </conditionalFormatting>
  <conditionalFormatting sqref="E82:AG82 E80:H81 AC81:AG81 E84:AG84 E83:V83 AE83:AG83 E86:AG88 E85:H85 AE85:AG85 AE80:AG80">
    <cfRule type="expression" dxfId="16177" priority="638">
      <formula>$D80="Facturacion"</formula>
    </cfRule>
  </conditionalFormatting>
  <conditionalFormatting sqref="E82:AG82 E80:H81 AC81:AG81 E84:AG84 E83:V83 AE83:AG83 E86:AG88 E85:H85 AE85:AG85 AE80:AG80">
    <cfRule type="expression" dxfId="16176" priority="639">
      <formula>$D80="Specialist"</formula>
    </cfRule>
  </conditionalFormatting>
  <conditionalFormatting sqref="E82:AG82 E80:H81 AC81:AG81 E84:AG84 E83:V83 AE83:AG83 E86:AG88 E85:H85 AE85:AG85 AE80:AG80">
    <cfRule type="cellIs" dxfId="16175" priority="640" operator="equal">
      <formula>1</formula>
    </cfRule>
  </conditionalFormatting>
  <conditionalFormatting sqref="E82:AG82 E80:H81 AC81:AG81 E84:AG84 E83:V83 AE83:AG83 E86:AG88 E85:H85 AE85:AG85 AE80:AG80">
    <cfRule type="expression" dxfId="16174" priority="641">
      <formula>$D80="SSMM"</formula>
    </cfRule>
  </conditionalFormatting>
  <conditionalFormatting sqref="E82:AG82 E80:H81 AC81:AG81 E84:AG84 E83:V83 AE83:AG83 E86:AG88 E85:H85 AE85:AG85 AE80:AG80">
    <cfRule type="cellIs" dxfId="16173" priority="642" operator="equal">
      <formula>"F"</formula>
    </cfRule>
  </conditionalFormatting>
  <conditionalFormatting sqref="I113:W113">
    <cfRule type="expression" dxfId="16172" priority="625">
      <formula>$C$78="F"</formula>
    </cfRule>
  </conditionalFormatting>
  <conditionalFormatting sqref="I113:W113">
    <cfRule type="expression" dxfId="16171" priority="626">
      <formula>$C$59="F"</formula>
    </cfRule>
  </conditionalFormatting>
  <conditionalFormatting sqref="I113:W113">
    <cfRule type="expression" dxfId="16170" priority="627">
      <formula>$C$40="F"</formula>
    </cfRule>
  </conditionalFormatting>
  <conditionalFormatting sqref="E108:H112 I108:W113 X108:AG112">
    <cfRule type="expression" dxfId="16169" priority="628">
      <formula>$C$21="F"</formula>
    </cfRule>
  </conditionalFormatting>
  <conditionalFormatting sqref="E108:AG114">
    <cfRule type="expression" dxfId="16168" priority="630">
      <formula>$C$2="F"</formula>
    </cfRule>
  </conditionalFormatting>
  <conditionalFormatting sqref="E108:AG114">
    <cfRule type="expression" dxfId="16167" priority="631">
      <formula>$D108="Facturacion"</formula>
    </cfRule>
  </conditionalFormatting>
  <conditionalFormatting sqref="E108:AG114">
    <cfRule type="expression" dxfId="16166" priority="632">
      <formula>$D108="Specialist"</formula>
    </cfRule>
  </conditionalFormatting>
  <conditionalFormatting sqref="E108:AG114">
    <cfRule type="cellIs" dxfId="16165" priority="633" operator="equal">
      <formula>1</formula>
    </cfRule>
  </conditionalFormatting>
  <conditionalFormatting sqref="E108:AG114">
    <cfRule type="expression" dxfId="16164" priority="634">
      <formula>$D108="SSMM"</formula>
    </cfRule>
  </conditionalFormatting>
  <conditionalFormatting sqref="E108:AG114">
    <cfRule type="cellIs" dxfId="16163" priority="635" operator="equal">
      <formula>"F"</formula>
    </cfRule>
  </conditionalFormatting>
  <conditionalFormatting sqref="E107:AG107 E106:H106 AE106:AG106 E99:AG105">
    <cfRule type="expression" dxfId="16162" priority="619">
      <formula>$C$2="F"</formula>
    </cfRule>
  </conditionalFormatting>
  <conditionalFormatting sqref="E107:AG107 E106:H106 AE106:AG106 E99:AG105">
    <cfRule type="expression" dxfId="16161" priority="620">
      <formula>$D99="Facturacion"</formula>
    </cfRule>
  </conditionalFormatting>
  <conditionalFormatting sqref="E107:AG107 E106:H106 AE106:AG106 E99:AG105">
    <cfRule type="expression" dxfId="16160" priority="621">
      <formula>$D99="Specialist"</formula>
    </cfRule>
  </conditionalFormatting>
  <conditionalFormatting sqref="E107:AG107 E106:H106 AE106:AG106 E99:AG105">
    <cfRule type="cellIs" dxfId="16159" priority="622" operator="equal">
      <formula>1</formula>
    </cfRule>
  </conditionalFormatting>
  <conditionalFormatting sqref="E107:AG107 E106:H106 AE106:AG106 E99:AG105">
    <cfRule type="expression" dxfId="16158" priority="623">
      <formula>$D99="SSMM"</formula>
    </cfRule>
  </conditionalFormatting>
  <conditionalFormatting sqref="E107:AG107 E106:H106 AE106:AG106 E99:AG105">
    <cfRule type="cellIs" dxfId="16157" priority="624" operator="equal">
      <formula>"F"</formula>
    </cfRule>
  </conditionalFormatting>
  <conditionalFormatting sqref="I132:W132">
    <cfRule type="expression" dxfId="16156" priority="607">
      <formula>$C$78="F"</formula>
    </cfRule>
  </conditionalFormatting>
  <conditionalFormatting sqref="I132:W132">
    <cfRule type="expression" dxfId="16155" priority="608">
      <formula>$C$59="F"</formula>
    </cfRule>
  </conditionalFormatting>
  <conditionalFormatting sqref="I132:W132">
    <cfRule type="expression" dxfId="16154" priority="609">
      <formula>$C$40="F"</formula>
    </cfRule>
  </conditionalFormatting>
  <conditionalFormatting sqref="E127:H131 I127:W132 X127:AG131">
    <cfRule type="expression" dxfId="16153" priority="610">
      <formula>$C$21="F"</formula>
    </cfRule>
  </conditionalFormatting>
  <conditionalFormatting sqref="E127:AG133">
    <cfRule type="expression" dxfId="16152" priority="612">
      <formula>$C$2="F"</formula>
    </cfRule>
  </conditionalFormatting>
  <conditionalFormatting sqref="E127:AG133">
    <cfRule type="expression" dxfId="16151" priority="613">
      <formula>$D127="Facturacion"</formula>
    </cfRule>
  </conditionalFormatting>
  <conditionalFormatting sqref="E127:AG133">
    <cfRule type="expression" dxfId="16150" priority="614">
      <formula>$D127="Specialist"</formula>
    </cfRule>
  </conditionalFormatting>
  <conditionalFormatting sqref="E127:AG133">
    <cfRule type="cellIs" dxfId="16149" priority="615" operator="equal">
      <formula>1</formula>
    </cfRule>
  </conditionalFormatting>
  <conditionalFormatting sqref="E127:AG133">
    <cfRule type="expression" dxfId="16148" priority="616">
      <formula>$D127="SSMM"</formula>
    </cfRule>
  </conditionalFormatting>
  <conditionalFormatting sqref="E127:AG133">
    <cfRule type="cellIs" dxfId="16147" priority="617" operator="equal">
      <formula>"F"</formula>
    </cfRule>
  </conditionalFormatting>
  <conditionalFormatting sqref="E118:AG126">
    <cfRule type="expression" dxfId="16146" priority="601">
      <formula>$C$2="F"</formula>
    </cfRule>
  </conditionalFormatting>
  <conditionalFormatting sqref="E118:AG126">
    <cfRule type="expression" dxfId="16145" priority="602">
      <formula>$D118="Facturacion"</formula>
    </cfRule>
  </conditionalFormatting>
  <conditionalFormatting sqref="E118:AG126">
    <cfRule type="expression" dxfId="16144" priority="603">
      <formula>$D118="Specialist"</formula>
    </cfRule>
  </conditionalFormatting>
  <conditionalFormatting sqref="E118:AG126">
    <cfRule type="cellIs" dxfId="16143" priority="604" operator="equal">
      <formula>1</formula>
    </cfRule>
  </conditionalFormatting>
  <conditionalFormatting sqref="E118:AG126">
    <cfRule type="expression" dxfId="16142" priority="605">
      <formula>$D118="SSMM"</formula>
    </cfRule>
  </conditionalFormatting>
  <conditionalFormatting sqref="E118:AG126">
    <cfRule type="cellIs" dxfId="16141" priority="606" operator="equal">
      <formula>"F"</formula>
    </cfRule>
  </conditionalFormatting>
  <conditionalFormatting sqref="I24:AB24">
    <cfRule type="expression" dxfId="16140" priority="594">
      <formula>$C$2="F"</formula>
    </cfRule>
  </conditionalFormatting>
  <conditionalFormatting sqref="I24:AB24">
    <cfRule type="expression" dxfId="16139" priority="595">
      <formula>$D24="Facturacion"</formula>
    </cfRule>
  </conditionalFormatting>
  <conditionalFormatting sqref="I24:AB24">
    <cfRule type="expression" dxfId="16138" priority="596">
      <formula>$D24="Specialist"</formula>
    </cfRule>
  </conditionalFormatting>
  <conditionalFormatting sqref="I24:AB24">
    <cfRule type="cellIs" dxfId="16137" priority="597" operator="equal">
      <formula>1</formula>
    </cfRule>
  </conditionalFormatting>
  <conditionalFormatting sqref="I24:AB24">
    <cfRule type="expression" dxfId="16136" priority="598">
      <formula>$D24="SSMM"</formula>
    </cfRule>
  </conditionalFormatting>
  <conditionalFormatting sqref="I24:AB24">
    <cfRule type="cellIs" dxfId="16135" priority="599" operator="equal">
      <formula>"F"</formula>
    </cfRule>
  </conditionalFormatting>
  <conditionalFormatting sqref="I43:AB43">
    <cfRule type="expression" dxfId="16134" priority="587">
      <formula>$C$2="F"</formula>
    </cfRule>
  </conditionalFormatting>
  <conditionalFormatting sqref="I43:AB43">
    <cfRule type="expression" dxfId="16133" priority="588">
      <formula>$D43="Facturacion"</formula>
    </cfRule>
  </conditionalFormatting>
  <conditionalFormatting sqref="I43:AB43">
    <cfRule type="expression" dxfId="16132" priority="589">
      <formula>$D43="Specialist"</formula>
    </cfRule>
  </conditionalFormatting>
  <conditionalFormatting sqref="I43:AB43">
    <cfRule type="cellIs" dxfId="16131" priority="590" operator="equal">
      <formula>1</formula>
    </cfRule>
  </conditionalFormatting>
  <conditionalFormatting sqref="I43:AB43">
    <cfRule type="expression" dxfId="16130" priority="591">
      <formula>$D43="SSMM"</formula>
    </cfRule>
  </conditionalFormatting>
  <conditionalFormatting sqref="I43:AB43">
    <cfRule type="cellIs" dxfId="16129" priority="592" operator="equal">
      <formula>"F"</formula>
    </cfRule>
  </conditionalFormatting>
  <conditionalFormatting sqref="I62:AB62">
    <cfRule type="expression" dxfId="16128" priority="580">
      <formula>$C$2="F"</formula>
    </cfRule>
  </conditionalFormatting>
  <conditionalFormatting sqref="I62:AB62">
    <cfRule type="expression" dxfId="16127" priority="581">
      <formula>$D62="Facturacion"</formula>
    </cfRule>
  </conditionalFormatting>
  <conditionalFormatting sqref="I62:AB62">
    <cfRule type="expression" dxfId="16126" priority="582">
      <formula>$D62="Specialist"</formula>
    </cfRule>
  </conditionalFormatting>
  <conditionalFormatting sqref="I62:AB62">
    <cfRule type="cellIs" dxfId="16125" priority="583" operator="equal">
      <formula>1</formula>
    </cfRule>
  </conditionalFormatting>
  <conditionalFormatting sqref="I62:AB62">
    <cfRule type="expression" dxfId="16124" priority="584">
      <formula>$D62="SSMM"</formula>
    </cfRule>
  </conditionalFormatting>
  <conditionalFormatting sqref="I62:AB62">
    <cfRule type="cellIs" dxfId="16123" priority="585" operator="equal">
      <formula>"F"</formula>
    </cfRule>
  </conditionalFormatting>
  <conditionalFormatting sqref="I81:AB81">
    <cfRule type="expression" dxfId="16122" priority="573">
      <formula>$C$2="F"</formula>
    </cfRule>
  </conditionalFormatting>
  <conditionalFormatting sqref="I81:AB81">
    <cfRule type="expression" dxfId="16121" priority="574">
      <formula>$D81="Facturacion"</formula>
    </cfRule>
  </conditionalFormatting>
  <conditionalFormatting sqref="I81:AB81">
    <cfRule type="expression" dxfId="16120" priority="575">
      <formula>$D81="Specialist"</formula>
    </cfRule>
  </conditionalFormatting>
  <conditionalFormatting sqref="I81:AB81">
    <cfRule type="cellIs" dxfId="16119" priority="576" operator="equal">
      <formula>1</formula>
    </cfRule>
  </conditionalFormatting>
  <conditionalFormatting sqref="I81:AB81">
    <cfRule type="expression" dxfId="16118" priority="577">
      <formula>$D81="SSMM"</formula>
    </cfRule>
  </conditionalFormatting>
  <conditionalFormatting sqref="I81:AB81">
    <cfRule type="cellIs" dxfId="16117" priority="578" operator="equal">
      <formula>"F"</formula>
    </cfRule>
  </conditionalFormatting>
  <conditionalFormatting sqref="W64:AD64">
    <cfRule type="expression" dxfId="16116" priority="566">
      <formula>$C$2="F"</formula>
    </cfRule>
  </conditionalFormatting>
  <conditionalFormatting sqref="W64:AD64">
    <cfRule type="expression" dxfId="16115" priority="567">
      <formula>$D64="Facturacion"</formula>
    </cfRule>
  </conditionalFormatting>
  <conditionalFormatting sqref="W64:AD64">
    <cfRule type="expression" dxfId="16114" priority="568">
      <formula>$D64="Specialist"</formula>
    </cfRule>
  </conditionalFormatting>
  <conditionalFormatting sqref="W64:AD64">
    <cfRule type="cellIs" dxfId="16113" priority="569" operator="equal">
      <formula>1</formula>
    </cfRule>
  </conditionalFormatting>
  <conditionalFormatting sqref="W64:AD64">
    <cfRule type="expression" dxfId="16112" priority="570">
      <formula>$D64="SSMM"</formula>
    </cfRule>
  </conditionalFormatting>
  <conditionalFormatting sqref="W64:AD64">
    <cfRule type="cellIs" dxfId="16111" priority="571" operator="equal">
      <formula>"F"</formula>
    </cfRule>
  </conditionalFormatting>
  <conditionalFormatting sqref="W83:AD83">
    <cfRule type="expression" dxfId="16110" priority="559">
      <formula>$C$2="F"</formula>
    </cfRule>
  </conditionalFormatting>
  <conditionalFormatting sqref="W83:AD83">
    <cfRule type="expression" dxfId="16109" priority="560">
      <formula>$D83="Facturacion"</formula>
    </cfRule>
  </conditionalFormatting>
  <conditionalFormatting sqref="W83:AD83">
    <cfRule type="expression" dxfId="16108" priority="561">
      <formula>$D83="Specialist"</formula>
    </cfRule>
  </conditionalFormatting>
  <conditionalFormatting sqref="W83:AD83">
    <cfRule type="cellIs" dxfId="16107" priority="562" operator="equal">
      <formula>1</formula>
    </cfRule>
  </conditionalFormatting>
  <conditionalFormatting sqref="W83:AD83">
    <cfRule type="expression" dxfId="16106" priority="563">
      <formula>$D83="SSMM"</formula>
    </cfRule>
  </conditionalFormatting>
  <conditionalFormatting sqref="W83:AD83">
    <cfRule type="cellIs" dxfId="16105" priority="564" operator="equal">
      <formula>"F"</formula>
    </cfRule>
  </conditionalFormatting>
  <conditionalFormatting sqref="I85:AD85">
    <cfRule type="expression" dxfId="16104" priority="552">
      <formula>$C$2="F"</formula>
    </cfRule>
  </conditionalFormatting>
  <conditionalFormatting sqref="I85:AD85">
    <cfRule type="expression" dxfId="16103" priority="553">
      <formula>$D85="Facturacion"</formula>
    </cfRule>
  </conditionalFormatting>
  <conditionalFormatting sqref="I85:AD85">
    <cfRule type="expression" dxfId="16102" priority="554">
      <formula>$D85="Specialist"</formula>
    </cfRule>
  </conditionalFormatting>
  <conditionalFormatting sqref="I85:AD85">
    <cfRule type="cellIs" dxfId="16101" priority="555" operator="equal">
      <formula>1</formula>
    </cfRule>
  </conditionalFormatting>
  <conditionalFormatting sqref="I85:AD85">
    <cfRule type="expression" dxfId="16100" priority="556">
      <formula>$D85="SSMM"</formula>
    </cfRule>
  </conditionalFormatting>
  <conditionalFormatting sqref="I85:AD85">
    <cfRule type="cellIs" dxfId="16099" priority="557" operator="equal">
      <formula>"F"</formula>
    </cfRule>
  </conditionalFormatting>
  <conditionalFormatting sqref="I67:AD67">
    <cfRule type="expression" dxfId="16098" priority="545">
      <formula>$C$2="F"</formula>
    </cfRule>
  </conditionalFormatting>
  <conditionalFormatting sqref="I67:AD67">
    <cfRule type="expression" dxfId="16097" priority="546">
      <formula>$D67="Facturacion"</formula>
    </cfRule>
  </conditionalFormatting>
  <conditionalFormatting sqref="I67:AD67">
    <cfRule type="expression" dxfId="16096" priority="547">
      <formula>$D67="Specialist"</formula>
    </cfRule>
  </conditionalFormatting>
  <conditionalFormatting sqref="I67:AD67">
    <cfRule type="cellIs" dxfId="16095" priority="548" operator="equal">
      <formula>1</formula>
    </cfRule>
  </conditionalFormatting>
  <conditionalFormatting sqref="I67:AD67">
    <cfRule type="expression" dxfId="16094" priority="549">
      <formula>$D67="SSMM"</formula>
    </cfRule>
  </conditionalFormatting>
  <conditionalFormatting sqref="I67:AD67">
    <cfRule type="cellIs" dxfId="16093" priority="550" operator="equal">
      <formula>"F"</formula>
    </cfRule>
  </conditionalFormatting>
  <conditionalFormatting sqref="E36:H36">
    <cfRule type="expression" dxfId="16092" priority="478">
      <formula>$C$21="F"</formula>
    </cfRule>
  </conditionalFormatting>
  <conditionalFormatting sqref="E36:H38">
    <cfRule type="expression" dxfId="16091" priority="480">
      <formula>$C$2="F"</formula>
    </cfRule>
  </conditionalFormatting>
  <conditionalFormatting sqref="E36:H38">
    <cfRule type="expression" dxfId="16090" priority="481">
      <formula>$D36="Facturacion"</formula>
    </cfRule>
  </conditionalFormatting>
  <conditionalFormatting sqref="E36:H38">
    <cfRule type="expression" dxfId="16089" priority="482">
      <formula>$D36="Specialist"</formula>
    </cfRule>
  </conditionalFormatting>
  <conditionalFormatting sqref="E36:H38">
    <cfRule type="cellIs" dxfId="16088" priority="483" operator="equal">
      <formula>1</formula>
    </cfRule>
  </conditionalFormatting>
  <conditionalFormatting sqref="E36:H38">
    <cfRule type="expression" dxfId="16087" priority="484">
      <formula>$D36="SSMM"</formula>
    </cfRule>
  </conditionalFormatting>
  <conditionalFormatting sqref="E36:H38">
    <cfRule type="cellIs" dxfId="16086" priority="485" operator="equal">
      <formula>"F"</formula>
    </cfRule>
  </conditionalFormatting>
  <conditionalFormatting sqref="AA36:AB36">
    <cfRule type="expression" dxfId="16085" priority="470">
      <formula>$C$21="F"</formula>
    </cfRule>
  </conditionalFormatting>
  <conditionalFormatting sqref="AA36:AB36">
    <cfRule type="expression" dxfId="16084" priority="472">
      <formula>$C$2="F"</formula>
    </cfRule>
  </conditionalFormatting>
  <conditionalFormatting sqref="AA36:AB36">
    <cfRule type="expression" dxfId="16083" priority="473">
      <formula>$D36="Facturacion"</formula>
    </cfRule>
  </conditionalFormatting>
  <conditionalFormatting sqref="AA36:AB36">
    <cfRule type="expression" dxfId="16082" priority="474">
      <formula>$D36="Specialist"</formula>
    </cfRule>
  </conditionalFormatting>
  <conditionalFormatting sqref="AA36:AB36">
    <cfRule type="cellIs" dxfId="16081" priority="475" operator="equal">
      <formula>1</formula>
    </cfRule>
  </conditionalFormatting>
  <conditionalFormatting sqref="AA36:AB36">
    <cfRule type="expression" dxfId="16080" priority="476">
      <formula>$D36="SSMM"</formula>
    </cfRule>
  </conditionalFormatting>
  <conditionalFormatting sqref="AA36:AB36">
    <cfRule type="cellIs" dxfId="16079" priority="477" operator="equal">
      <formula>"F"</formula>
    </cfRule>
  </conditionalFormatting>
  <conditionalFormatting sqref="I36:W36">
    <cfRule type="expression" dxfId="16078" priority="460">
      <formula>$C$78="F"</formula>
    </cfRule>
  </conditionalFormatting>
  <conditionalFormatting sqref="I36:W36">
    <cfRule type="expression" dxfId="16077" priority="461">
      <formula>$C$59="F"</formula>
    </cfRule>
  </conditionalFormatting>
  <conditionalFormatting sqref="I36:W36">
    <cfRule type="expression" dxfId="16076" priority="462">
      <formula>$C$40="F"</formula>
    </cfRule>
  </conditionalFormatting>
  <conditionalFormatting sqref="I36:W36">
    <cfRule type="expression" dxfId="16075" priority="463">
      <formula>$C$21="F"</formula>
    </cfRule>
  </conditionalFormatting>
  <conditionalFormatting sqref="I36:Z36">
    <cfRule type="expression" dxfId="16074" priority="464">
      <formula>$C$2="F"</formula>
    </cfRule>
  </conditionalFormatting>
  <conditionalFormatting sqref="I36:Z36">
    <cfRule type="expression" dxfId="16073" priority="465">
      <formula>$D36="Facturacion"</formula>
    </cfRule>
  </conditionalFormatting>
  <conditionalFormatting sqref="I36:Z36">
    <cfRule type="expression" dxfId="16072" priority="466">
      <formula>$D36="Specialist"</formula>
    </cfRule>
  </conditionalFormatting>
  <conditionalFormatting sqref="I36:Z36">
    <cfRule type="cellIs" dxfId="16071" priority="467" operator="equal">
      <formula>1</formula>
    </cfRule>
  </conditionalFormatting>
  <conditionalFormatting sqref="I36:Z36">
    <cfRule type="expression" dxfId="16070" priority="468">
      <formula>$D36="SSMM"</formula>
    </cfRule>
  </conditionalFormatting>
  <conditionalFormatting sqref="I36:Z36">
    <cfRule type="cellIs" dxfId="16069" priority="469" operator="equal">
      <formula>"F"</formula>
    </cfRule>
  </conditionalFormatting>
  <conditionalFormatting sqref="AA37:AB37">
    <cfRule type="expression" dxfId="16068" priority="454">
      <formula>$C$2="F"</formula>
    </cfRule>
  </conditionalFormatting>
  <conditionalFormatting sqref="AA37:AB37">
    <cfRule type="expression" dxfId="16067" priority="455">
      <formula>$D37="Facturacion"</formula>
    </cfRule>
  </conditionalFormatting>
  <conditionalFormatting sqref="AA37:AB37">
    <cfRule type="expression" dxfId="16066" priority="456">
      <formula>$D37="Specialist"</formula>
    </cfRule>
  </conditionalFormatting>
  <conditionalFormatting sqref="AA37:AB37">
    <cfRule type="cellIs" dxfId="16065" priority="457" operator="equal">
      <formula>1</formula>
    </cfRule>
  </conditionalFormatting>
  <conditionalFormatting sqref="AA37:AB37">
    <cfRule type="expression" dxfId="16064" priority="458">
      <formula>$D37="SSMM"</formula>
    </cfRule>
  </conditionalFormatting>
  <conditionalFormatting sqref="AA37:AB37">
    <cfRule type="cellIs" dxfId="16063" priority="459" operator="equal">
      <formula>"F"</formula>
    </cfRule>
  </conditionalFormatting>
  <conditionalFormatting sqref="I37:W37">
    <cfRule type="expression" dxfId="16062" priority="444">
      <formula>$C$78="F"</formula>
    </cfRule>
  </conditionalFormatting>
  <conditionalFormatting sqref="I37:W37">
    <cfRule type="expression" dxfId="16061" priority="445">
      <formula>$C$59="F"</formula>
    </cfRule>
  </conditionalFormatting>
  <conditionalFormatting sqref="I37:W37">
    <cfRule type="expression" dxfId="16060" priority="446">
      <formula>$C$40="F"</formula>
    </cfRule>
  </conditionalFormatting>
  <conditionalFormatting sqref="I37:W37">
    <cfRule type="expression" dxfId="16059" priority="447">
      <formula>$C$21="F"</formula>
    </cfRule>
  </conditionalFormatting>
  <conditionalFormatting sqref="I37:Z37">
    <cfRule type="expression" dxfId="16058" priority="448">
      <formula>$C$2="F"</formula>
    </cfRule>
  </conditionalFormatting>
  <conditionalFormatting sqref="I37:Z37">
    <cfRule type="expression" dxfId="16057" priority="449">
      <formula>$D37="Facturacion"</formula>
    </cfRule>
  </conditionalFormatting>
  <conditionalFormatting sqref="I37:Z37">
    <cfRule type="expression" dxfId="16056" priority="450">
      <formula>$D37="Specialist"</formula>
    </cfRule>
  </conditionalFormatting>
  <conditionalFormatting sqref="I37:Z37">
    <cfRule type="cellIs" dxfId="16055" priority="451" operator="equal">
      <formula>1</formula>
    </cfRule>
  </conditionalFormatting>
  <conditionalFormatting sqref="I37:Z37">
    <cfRule type="expression" dxfId="16054" priority="452">
      <formula>$D37="SSMM"</formula>
    </cfRule>
  </conditionalFormatting>
  <conditionalFormatting sqref="I37:Z37">
    <cfRule type="cellIs" dxfId="16053" priority="453" operator="equal">
      <formula>"F"</formula>
    </cfRule>
  </conditionalFormatting>
  <conditionalFormatting sqref="AA38:AB38">
    <cfRule type="expression" dxfId="16052" priority="438">
      <formula>$C$2="F"</formula>
    </cfRule>
  </conditionalFormatting>
  <conditionalFormatting sqref="AA38:AB38">
    <cfRule type="expression" dxfId="16051" priority="439">
      <formula>$D38="Facturacion"</formula>
    </cfRule>
  </conditionalFormatting>
  <conditionalFormatting sqref="AA38:AB38">
    <cfRule type="expression" dxfId="16050" priority="440">
      <formula>$D38="Specialist"</formula>
    </cfRule>
  </conditionalFormatting>
  <conditionalFormatting sqref="AA38:AB38">
    <cfRule type="cellIs" dxfId="16049" priority="441" operator="equal">
      <formula>1</formula>
    </cfRule>
  </conditionalFormatting>
  <conditionalFormatting sqref="AA38:AB38">
    <cfRule type="expression" dxfId="16048" priority="442">
      <formula>$D38="SSMM"</formula>
    </cfRule>
  </conditionalFormatting>
  <conditionalFormatting sqref="AA38:AB38">
    <cfRule type="cellIs" dxfId="16047" priority="443" operator="equal">
      <formula>"F"</formula>
    </cfRule>
  </conditionalFormatting>
  <conditionalFormatting sqref="I38:W38">
    <cfRule type="expression" dxfId="16046" priority="428">
      <formula>$C$78="F"</formula>
    </cfRule>
  </conditionalFormatting>
  <conditionalFormatting sqref="I38:W38">
    <cfRule type="expression" dxfId="16045" priority="429">
      <formula>$C$59="F"</formula>
    </cfRule>
  </conditionalFormatting>
  <conditionalFormatting sqref="I38:W38">
    <cfRule type="expression" dxfId="16044" priority="430">
      <formula>$C$40="F"</formula>
    </cfRule>
  </conditionalFormatting>
  <conditionalFormatting sqref="I38:W38">
    <cfRule type="expression" dxfId="16043" priority="431">
      <formula>$C$21="F"</formula>
    </cfRule>
  </conditionalFormatting>
  <conditionalFormatting sqref="I38:Z38">
    <cfRule type="expression" dxfId="16042" priority="432">
      <formula>$C$2="F"</formula>
    </cfRule>
  </conditionalFormatting>
  <conditionalFormatting sqref="I38:Z38">
    <cfRule type="expression" dxfId="16041" priority="433">
      <formula>$D38="Facturacion"</formula>
    </cfRule>
  </conditionalFormatting>
  <conditionalFormatting sqref="I38:Z38">
    <cfRule type="expression" dxfId="16040" priority="434">
      <formula>$D38="Specialist"</formula>
    </cfRule>
  </conditionalFormatting>
  <conditionalFormatting sqref="I38:Z38">
    <cfRule type="cellIs" dxfId="16039" priority="435" operator="equal">
      <formula>1</formula>
    </cfRule>
  </conditionalFormatting>
  <conditionalFormatting sqref="I38:Z38">
    <cfRule type="expression" dxfId="16038" priority="436">
      <formula>$D38="SSMM"</formula>
    </cfRule>
  </conditionalFormatting>
  <conditionalFormatting sqref="I38:Z38">
    <cfRule type="cellIs" dxfId="16037" priority="437" operator="equal">
      <formula>"F"</formula>
    </cfRule>
  </conditionalFormatting>
  <conditionalFormatting sqref="I106:AD106">
    <cfRule type="expression" dxfId="16036" priority="248">
      <formula>$C$2="F"</formula>
    </cfRule>
  </conditionalFormatting>
  <conditionalFormatting sqref="I106:AD106">
    <cfRule type="expression" dxfId="16035" priority="249">
      <formula>$D106="Facturacion"</formula>
    </cfRule>
  </conditionalFormatting>
  <conditionalFormatting sqref="I106:AD106">
    <cfRule type="expression" dxfId="16034" priority="250">
      <formula>$D106="Specialist"</formula>
    </cfRule>
  </conditionalFormatting>
  <conditionalFormatting sqref="I106:AD106">
    <cfRule type="cellIs" dxfId="16033" priority="251" operator="equal">
      <formula>1</formula>
    </cfRule>
  </conditionalFormatting>
  <conditionalFormatting sqref="I106:AD106">
    <cfRule type="expression" dxfId="16032" priority="252">
      <formula>$D106="SSMM"</formula>
    </cfRule>
  </conditionalFormatting>
  <conditionalFormatting sqref="I106:AD106">
    <cfRule type="cellIs" dxfId="16031" priority="253" operator="equal">
      <formula>"F"</formula>
    </cfRule>
  </conditionalFormatting>
  <conditionalFormatting sqref="I28:AD28">
    <cfRule type="expression" dxfId="16030" priority="241">
      <formula>$C$2="F"</formula>
    </cfRule>
  </conditionalFormatting>
  <conditionalFormatting sqref="I28:AD28">
    <cfRule type="expression" dxfId="16029" priority="242">
      <formula>$D28="Facturacion"</formula>
    </cfRule>
  </conditionalFormatting>
  <conditionalFormatting sqref="I28:AD28">
    <cfRule type="expression" dxfId="16028" priority="243">
      <formula>$D28="Specialist"</formula>
    </cfRule>
  </conditionalFormatting>
  <conditionalFormatting sqref="I28:AD28">
    <cfRule type="cellIs" dxfId="16027" priority="244" operator="equal">
      <formula>1</formula>
    </cfRule>
  </conditionalFormatting>
  <conditionalFormatting sqref="I28:AD28">
    <cfRule type="expression" dxfId="16026" priority="245">
      <formula>$D28="SSMM"</formula>
    </cfRule>
  </conditionalFormatting>
  <conditionalFormatting sqref="I28:AD28">
    <cfRule type="cellIs" dxfId="16025" priority="246" operator="equal">
      <formula>"F"</formula>
    </cfRule>
  </conditionalFormatting>
  <conditionalFormatting sqref="I80:AD80">
    <cfRule type="expression" dxfId="16024" priority="234">
      <formula>$C$2="F"</formula>
    </cfRule>
  </conditionalFormatting>
  <conditionalFormatting sqref="I80:AD80">
    <cfRule type="expression" dxfId="16023" priority="235">
      <formula>$D80="Facturacion"</formula>
    </cfRule>
  </conditionalFormatting>
  <conditionalFormatting sqref="I80:AD80">
    <cfRule type="expression" dxfId="16022" priority="236">
      <formula>$D80="Specialist"</formula>
    </cfRule>
  </conditionalFormatting>
  <conditionalFormatting sqref="I80:AD80">
    <cfRule type="cellIs" dxfId="16021" priority="237" operator="equal">
      <formula>1</formula>
    </cfRule>
  </conditionalFormatting>
  <conditionalFormatting sqref="I80:AD80">
    <cfRule type="expression" dxfId="16020" priority="238">
      <formula>$D80="SSMM"</formula>
    </cfRule>
  </conditionalFormatting>
  <conditionalFormatting sqref="I80:AD80">
    <cfRule type="cellIs" dxfId="16019" priority="239" operator="equal">
      <formula>"F"</formula>
    </cfRule>
  </conditionalFormatting>
  <conditionalFormatting sqref="E17:H17">
    <cfRule type="expression" dxfId="16018" priority="225">
      <formula>$C$21="F"</formula>
    </cfRule>
  </conditionalFormatting>
  <conditionalFormatting sqref="E17:H19">
    <cfRule type="expression" dxfId="16017" priority="227">
      <formula>$C$2="F"</formula>
    </cfRule>
  </conditionalFormatting>
  <conditionalFormatting sqref="E17:H19">
    <cfRule type="expression" dxfId="16016" priority="228">
      <formula>$D17="Facturacion"</formula>
    </cfRule>
  </conditionalFormatting>
  <conditionalFormatting sqref="E17:H19">
    <cfRule type="expression" dxfId="16015" priority="229">
      <formula>$D17="Specialist"</formula>
    </cfRule>
  </conditionalFormatting>
  <conditionalFormatting sqref="E17:H19">
    <cfRule type="cellIs" dxfId="16014" priority="230" operator="equal">
      <formula>1</formula>
    </cfRule>
  </conditionalFormatting>
  <conditionalFormatting sqref="E17:H19">
    <cfRule type="expression" dxfId="16013" priority="231">
      <formula>$D17="SSMM"</formula>
    </cfRule>
  </conditionalFormatting>
  <conditionalFormatting sqref="E17:H19">
    <cfRule type="cellIs" dxfId="16012" priority="232" operator="equal">
      <formula>"F"</formula>
    </cfRule>
  </conditionalFormatting>
  <conditionalFormatting sqref="AA17:AB17">
    <cfRule type="expression" dxfId="16011" priority="217">
      <formula>$C$21="F"</formula>
    </cfRule>
  </conditionalFormatting>
  <conditionalFormatting sqref="AA17:AB17">
    <cfRule type="expression" dxfId="16010" priority="219">
      <formula>$C$2="F"</formula>
    </cfRule>
  </conditionalFormatting>
  <conditionalFormatting sqref="AA17:AB17">
    <cfRule type="expression" dxfId="16009" priority="220">
      <formula>$D17="Facturacion"</formula>
    </cfRule>
  </conditionalFormatting>
  <conditionalFormatting sqref="AA17:AB17">
    <cfRule type="expression" dxfId="16008" priority="221">
      <formula>$D17="Specialist"</formula>
    </cfRule>
  </conditionalFormatting>
  <conditionalFormatting sqref="AA17:AB17">
    <cfRule type="cellIs" dxfId="16007" priority="222" operator="equal">
      <formula>1</formula>
    </cfRule>
  </conditionalFormatting>
  <conditionalFormatting sqref="AA17:AB17">
    <cfRule type="expression" dxfId="16006" priority="223">
      <formula>$D17="SSMM"</formula>
    </cfRule>
  </conditionalFormatting>
  <conditionalFormatting sqref="AA17:AB17">
    <cfRule type="cellIs" dxfId="16005" priority="224" operator="equal">
      <formula>"F"</formula>
    </cfRule>
  </conditionalFormatting>
  <conditionalFormatting sqref="I17:W17">
    <cfRule type="expression" dxfId="16004" priority="207">
      <formula>$C$78="F"</formula>
    </cfRule>
  </conditionalFormatting>
  <conditionalFormatting sqref="I17:W17">
    <cfRule type="expression" dxfId="16003" priority="208">
      <formula>$C$59="F"</formula>
    </cfRule>
  </conditionalFormatting>
  <conditionalFormatting sqref="I17:W17">
    <cfRule type="expression" dxfId="16002" priority="209">
      <formula>$C$40="F"</formula>
    </cfRule>
  </conditionalFormatting>
  <conditionalFormatting sqref="I17:W17">
    <cfRule type="expression" dxfId="16001" priority="210">
      <formula>$C$21="F"</formula>
    </cfRule>
  </conditionalFormatting>
  <conditionalFormatting sqref="I17:Z17">
    <cfRule type="expression" dxfId="16000" priority="211">
      <formula>$C$2="F"</formula>
    </cfRule>
  </conditionalFormatting>
  <conditionalFormatting sqref="I17:Z17">
    <cfRule type="expression" dxfId="15999" priority="212">
      <formula>$D17="Facturacion"</formula>
    </cfRule>
  </conditionalFormatting>
  <conditionalFormatting sqref="I17:Z17">
    <cfRule type="expression" dxfId="15998" priority="213">
      <formula>$D17="Specialist"</formula>
    </cfRule>
  </conditionalFormatting>
  <conditionalFormatting sqref="I17:Z17">
    <cfRule type="cellIs" dxfId="15997" priority="214" operator="equal">
      <formula>1</formula>
    </cfRule>
  </conditionalFormatting>
  <conditionalFormatting sqref="I17:Z17">
    <cfRule type="expression" dxfId="15996" priority="215">
      <formula>$D17="SSMM"</formula>
    </cfRule>
  </conditionalFormatting>
  <conditionalFormatting sqref="I17:Z17">
    <cfRule type="cellIs" dxfId="15995" priority="216" operator="equal">
      <formula>"F"</formula>
    </cfRule>
  </conditionalFormatting>
  <conditionalFormatting sqref="AA18:AB18">
    <cfRule type="expression" dxfId="15994" priority="201">
      <formula>$C$2="F"</formula>
    </cfRule>
  </conditionalFormatting>
  <conditionalFormatting sqref="AA18:AB18">
    <cfRule type="expression" dxfId="15993" priority="202">
      <formula>$D18="Facturacion"</formula>
    </cfRule>
  </conditionalFormatting>
  <conditionalFormatting sqref="AA18:AB18">
    <cfRule type="expression" dxfId="15992" priority="203">
      <formula>$D18="Specialist"</formula>
    </cfRule>
  </conditionalFormatting>
  <conditionalFormatting sqref="AA18:AB18">
    <cfRule type="cellIs" dxfId="15991" priority="204" operator="equal">
      <formula>1</formula>
    </cfRule>
  </conditionalFormatting>
  <conditionalFormatting sqref="AA18:AB18">
    <cfRule type="expression" dxfId="15990" priority="205">
      <formula>$D18="SSMM"</formula>
    </cfRule>
  </conditionalFormatting>
  <conditionalFormatting sqref="AA18:AB18">
    <cfRule type="cellIs" dxfId="15989" priority="206" operator="equal">
      <formula>"F"</formula>
    </cfRule>
  </conditionalFormatting>
  <conditionalFormatting sqref="I18:W18">
    <cfRule type="expression" dxfId="15988" priority="191">
      <formula>$C$78="F"</formula>
    </cfRule>
  </conditionalFormatting>
  <conditionalFormatting sqref="I18:W18">
    <cfRule type="expression" dxfId="15987" priority="192">
      <formula>$C$59="F"</formula>
    </cfRule>
  </conditionalFormatting>
  <conditionalFormatting sqref="I18:W18">
    <cfRule type="expression" dxfId="15986" priority="193">
      <formula>$C$40="F"</formula>
    </cfRule>
  </conditionalFormatting>
  <conditionalFormatting sqref="I18:W18">
    <cfRule type="expression" dxfId="15985" priority="194">
      <formula>$C$21="F"</formula>
    </cfRule>
  </conditionalFormatting>
  <conditionalFormatting sqref="I18:Z18">
    <cfRule type="expression" dxfId="15984" priority="195">
      <formula>$C$2="F"</formula>
    </cfRule>
  </conditionalFormatting>
  <conditionalFormatting sqref="I18:Z18">
    <cfRule type="expression" dxfId="15983" priority="196">
      <formula>$D18="Facturacion"</formula>
    </cfRule>
  </conditionalFormatting>
  <conditionalFormatting sqref="I18:Z18">
    <cfRule type="expression" dxfId="15982" priority="197">
      <formula>$D18="Specialist"</formula>
    </cfRule>
  </conditionalFormatting>
  <conditionalFormatting sqref="I18:Z18">
    <cfRule type="cellIs" dxfId="15981" priority="198" operator="equal">
      <formula>1</formula>
    </cfRule>
  </conditionalFormatting>
  <conditionalFormatting sqref="I18:Z18">
    <cfRule type="expression" dxfId="15980" priority="199">
      <formula>$D18="SSMM"</formula>
    </cfRule>
  </conditionalFormatting>
  <conditionalFormatting sqref="I18:Z18">
    <cfRule type="cellIs" dxfId="15979" priority="200" operator="equal">
      <formula>"F"</formula>
    </cfRule>
  </conditionalFormatting>
  <conditionalFormatting sqref="AA19:AB19">
    <cfRule type="expression" dxfId="15978" priority="185">
      <formula>$C$2="F"</formula>
    </cfRule>
  </conditionalFormatting>
  <conditionalFormatting sqref="AA19:AB19">
    <cfRule type="expression" dxfId="15977" priority="186">
      <formula>$D19="Facturacion"</formula>
    </cfRule>
  </conditionalFormatting>
  <conditionalFormatting sqref="AA19:AB19">
    <cfRule type="expression" dxfId="15976" priority="187">
      <formula>$D19="Specialist"</formula>
    </cfRule>
  </conditionalFormatting>
  <conditionalFormatting sqref="AA19:AB19">
    <cfRule type="cellIs" dxfId="15975" priority="188" operator="equal">
      <formula>1</formula>
    </cfRule>
  </conditionalFormatting>
  <conditionalFormatting sqref="AA19:AB19">
    <cfRule type="expression" dxfId="15974" priority="189">
      <formula>$D19="SSMM"</formula>
    </cfRule>
  </conditionalFormatting>
  <conditionalFormatting sqref="AA19:AB19">
    <cfRule type="cellIs" dxfId="15973" priority="190" operator="equal">
      <formula>"F"</formula>
    </cfRule>
  </conditionalFormatting>
  <conditionalFormatting sqref="I19:W19">
    <cfRule type="expression" dxfId="15972" priority="175">
      <formula>$C$78="F"</formula>
    </cfRule>
  </conditionalFormatting>
  <conditionalFormatting sqref="I19:W19">
    <cfRule type="expression" dxfId="15971" priority="176">
      <formula>$C$59="F"</formula>
    </cfRule>
  </conditionalFormatting>
  <conditionalFormatting sqref="I19:W19">
    <cfRule type="expression" dxfId="15970" priority="177">
      <formula>$C$40="F"</formula>
    </cfRule>
  </conditionalFormatting>
  <conditionalFormatting sqref="I19:W19">
    <cfRule type="expression" dxfId="15969" priority="178">
      <formula>$C$21="F"</formula>
    </cfRule>
  </conditionalFormatting>
  <conditionalFormatting sqref="I19:Z19">
    <cfRule type="expression" dxfId="15968" priority="179">
      <formula>$C$2="F"</formula>
    </cfRule>
  </conditionalFormatting>
  <conditionalFormatting sqref="I19:Z19">
    <cfRule type="expression" dxfId="15967" priority="180">
      <formula>$D19="Facturacion"</formula>
    </cfRule>
  </conditionalFormatting>
  <conditionalFormatting sqref="I19:Z19">
    <cfRule type="expression" dxfId="15966" priority="181">
      <formula>$D19="Specialist"</formula>
    </cfRule>
  </conditionalFormatting>
  <conditionalFormatting sqref="I19:Z19">
    <cfRule type="cellIs" dxfId="15965" priority="182" operator="equal">
      <formula>1</formula>
    </cfRule>
  </conditionalFormatting>
  <conditionalFormatting sqref="I19:Z19">
    <cfRule type="expression" dxfId="15964" priority="183">
      <formula>$D19="SSMM"</formula>
    </cfRule>
  </conditionalFormatting>
  <conditionalFormatting sqref="I19:Z19">
    <cfRule type="cellIs" dxfId="15963" priority="184" operator="equal">
      <formula>"F"</formula>
    </cfRule>
  </conditionalFormatting>
  <conditionalFormatting sqref="E55:H55">
    <cfRule type="expression" dxfId="15962" priority="167">
      <formula>$C$21="F"</formula>
    </cfRule>
  </conditionalFormatting>
  <conditionalFormatting sqref="E55:H57">
    <cfRule type="expression" dxfId="15961" priority="169">
      <formula>$C$2="F"</formula>
    </cfRule>
  </conditionalFormatting>
  <conditionalFormatting sqref="E55:H57">
    <cfRule type="expression" dxfId="15960" priority="170">
      <formula>$D55="Facturacion"</formula>
    </cfRule>
  </conditionalFormatting>
  <conditionalFormatting sqref="E55:H57">
    <cfRule type="expression" dxfId="15959" priority="171">
      <formula>$D55="Specialist"</formula>
    </cfRule>
  </conditionalFormatting>
  <conditionalFormatting sqref="E55:H57">
    <cfRule type="cellIs" dxfId="15958" priority="172" operator="equal">
      <formula>1</formula>
    </cfRule>
  </conditionalFormatting>
  <conditionalFormatting sqref="E55:H57">
    <cfRule type="expression" dxfId="15957" priority="173">
      <formula>$D55="SSMM"</formula>
    </cfRule>
  </conditionalFormatting>
  <conditionalFormatting sqref="E55:H57">
    <cfRule type="cellIs" dxfId="15956" priority="174" operator="equal">
      <formula>"F"</formula>
    </cfRule>
  </conditionalFormatting>
  <conditionalFormatting sqref="AA55:AB55">
    <cfRule type="expression" dxfId="15955" priority="159">
      <formula>$C$21="F"</formula>
    </cfRule>
  </conditionalFormatting>
  <conditionalFormatting sqref="AA55:AB55">
    <cfRule type="expression" dxfId="15954" priority="161">
      <formula>$C$2="F"</formula>
    </cfRule>
  </conditionalFormatting>
  <conditionalFormatting sqref="AA55:AB55">
    <cfRule type="expression" dxfId="15953" priority="162">
      <formula>$D55="Facturacion"</formula>
    </cfRule>
  </conditionalFormatting>
  <conditionalFormatting sqref="AA55:AB55">
    <cfRule type="expression" dxfId="15952" priority="163">
      <formula>$D55="Specialist"</formula>
    </cfRule>
  </conditionalFormatting>
  <conditionalFormatting sqref="AA55:AB55">
    <cfRule type="cellIs" dxfId="15951" priority="164" operator="equal">
      <formula>1</formula>
    </cfRule>
  </conditionalFormatting>
  <conditionalFormatting sqref="AA55:AB55">
    <cfRule type="expression" dxfId="15950" priority="165">
      <formula>$D55="SSMM"</formula>
    </cfRule>
  </conditionalFormatting>
  <conditionalFormatting sqref="AA55:AB55">
    <cfRule type="cellIs" dxfId="15949" priority="166" operator="equal">
      <formula>"F"</formula>
    </cfRule>
  </conditionalFormatting>
  <conditionalFormatting sqref="I55:W55">
    <cfRule type="expression" dxfId="15948" priority="149">
      <formula>$C$78="F"</formula>
    </cfRule>
  </conditionalFormatting>
  <conditionalFormatting sqref="I55:W55">
    <cfRule type="expression" dxfId="15947" priority="150">
      <formula>$C$59="F"</formula>
    </cfRule>
  </conditionalFormatting>
  <conditionalFormatting sqref="I55:W55">
    <cfRule type="expression" dxfId="15946" priority="151">
      <formula>$C$40="F"</formula>
    </cfRule>
  </conditionalFormatting>
  <conditionalFormatting sqref="I55:W55">
    <cfRule type="expression" dxfId="15945" priority="152">
      <formula>$C$21="F"</formula>
    </cfRule>
  </conditionalFormatting>
  <conditionalFormatting sqref="I55:Z55">
    <cfRule type="expression" dxfId="15944" priority="153">
      <formula>$C$2="F"</formula>
    </cfRule>
  </conditionalFormatting>
  <conditionalFormatting sqref="I55:Z55">
    <cfRule type="expression" dxfId="15943" priority="154">
      <formula>$D55="Facturacion"</formula>
    </cfRule>
  </conditionalFormatting>
  <conditionalFormatting sqref="I55:Z55">
    <cfRule type="expression" dxfId="15942" priority="155">
      <formula>$D55="Specialist"</formula>
    </cfRule>
  </conditionalFormatting>
  <conditionalFormatting sqref="I55:Z55">
    <cfRule type="cellIs" dxfId="15941" priority="156" operator="equal">
      <formula>1</formula>
    </cfRule>
  </conditionalFormatting>
  <conditionalFormatting sqref="I55:Z55">
    <cfRule type="expression" dxfId="15940" priority="157">
      <formula>$D55="SSMM"</formula>
    </cfRule>
  </conditionalFormatting>
  <conditionalFormatting sqref="I55:Z55">
    <cfRule type="cellIs" dxfId="15939" priority="158" operator="equal">
      <formula>"F"</formula>
    </cfRule>
  </conditionalFormatting>
  <conditionalFormatting sqref="AA56:AB56">
    <cfRule type="expression" dxfId="15938" priority="143">
      <formula>$C$2="F"</formula>
    </cfRule>
  </conditionalFormatting>
  <conditionalFormatting sqref="AA56:AB56">
    <cfRule type="expression" dxfId="15937" priority="144">
      <formula>$D56="Facturacion"</formula>
    </cfRule>
  </conditionalFormatting>
  <conditionalFormatting sqref="AA56:AB56">
    <cfRule type="expression" dxfId="15936" priority="145">
      <formula>$D56="Specialist"</formula>
    </cfRule>
  </conditionalFormatting>
  <conditionalFormatting sqref="AA56:AB56">
    <cfRule type="cellIs" dxfId="15935" priority="146" operator="equal">
      <formula>1</formula>
    </cfRule>
  </conditionalFormatting>
  <conditionalFormatting sqref="AA56:AB56">
    <cfRule type="expression" dxfId="15934" priority="147">
      <formula>$D56="SSMM"</formula>
    </cfRule>
  </conditionalFormatting>
  <conditionalFormatting sqref="AA56:AB56">
    <cfRule type="cellIs" dxfId="15933" priority="148" operator="equal">
      <formula>"F"</formula>
    </cfRule>
  </conditionalFormatting>
  <conditionalFormatting sqref="I56:W56">
    <cfRule type="expression" dxfId="15932" priority="133">
      <formula>$C$78="F"</formula>
    </cfRule>
  </conditionalFormatting>
  <conditionalFormatting sqref="I56:W56">
    <cfRule type="expression" dxfId="15931" priority="134">
      <formula>$C$59="F"</formula>
    </cfRule>
  </conditionalFormatting>
  <conditionalFormatting sqref="I56:W56">
    <cfRule type="expression" dxfId="15930" priority="135">
      <formula>$C$40="F"</formula>
    </cfRule>
  </conditionalFormatting>
  <conditionalFormatting sqref="I56:W56">
    <cfRule type="expression" dxfId="15929" priority="136">
      <formula>$C$21="F"</formula>
    </cfRule>
  </conditionalFormatting>
  <conditionalFormatting sqref="I56:Z56">
    <cfRule type="expression" dxfId="15928" priority="137">
      <formula>$C$2="F"</formula>
    </cfRule>
  </conditionalFormatting>
  <conditionalFormatting sqref="I56:Z56">
    <cfRule type="expression" dxfId="15927" priority="138">
      <formula>$D56="Facturacion"</formula>
    </cfRule>
  </conditionalFormatting>
  <conditionalFormatting sqref="I56:Z56">
    <cfRule type="expression" dxfId="15926" priority="139">
      <formula>$D56="Specialist"</formula>
    </cfRule>
  </conditionalFormatting>
  <conditionalFormatting sqref="I56:Z56">
    <cfRule type="cellIs" dxfId="15925" priority="140" operator="equal">
      <formula>1</formula>
    </cfRule>
  </conditionalFormatting>
  <conditionalFormatting sqref="I56:Z56">
    <cfRule type="expression" dxfId="15924" priority="141">
      <formula>$D56="SSMM"</formula>
    </cfRule>
  </conditionalFormatting>
  <conditionalFormatting sqref="I56:Z56">
    <cfRule type="cellIs" dxfId="15923" priority="142" operator="equal">
      <formula>"F"</formula>
    </cfRule>
  </conditionalFormatting>
  <conditionalFormatting sqref="AA57:AB57">
    <cfRule type="expression" dxfId="15922" priority="127">
      <formula>$C$2="F"</formula>
    </cfRule>
  </conditionalFormatting>
  <conditionalFormatting sqref="AA57:AB57">
    <cfRule type="expression" dxfId="15921" priority="128">
      <formula>$D57="Facturacion"</formula>
    </cfRule>
  </conditionalFormatting>
  <conditionalFormatting sqref="AA57:AB57">
    <cfRule type="expression" dxfId="15920" priority="129">
      <formula>$D57="Specialist"</formula>
    </cfRule>
  </conditionalFormatting>
  <conditionalFormatting sqref="AA57:AB57">
    <cfRule type="cellIs" dxfId="15919" priority="130" operator="equal">
      <formula>1</formula>
    </cfRule>
  </conditionalFormatting>
  <conditionalFormatting sqref="AA57:AB57">
    <cfRule type="expression" dxfId="15918" priority="131">
      <formula>$D57="SSMM"</formula>
    </cfRule>
  </conditionalFormatting>
  <conditionalFormatting sqref="AA57:AB57">
    <cfRule type="cellIs" dxfId="15917" priority="132" operator="equal">
      <formula>"F"</formula>
    </cfRule>
  </conditionalFormatting>
  <conditionalFormatting sqref="I57:W57">
    <cfRule type="expression" dxfId="15916" priority="117">
      <formula>$C$78="F"</formula>
    </cfRule>
  </conditionalFormatting>
  <conditionalFormatting sqref="I57:W57">
    <cfRule type="expression" dxfId="15915" priority="118">
      <formula>$C$59="F"</formula>
    </cfRule>
  </conditionalFormatting>
  <conditionalFormatting sqref="I57:W57">
    <cfRule type="expression" dxfId="15914" priority="119">
      <formula>$C$40="F"</formula>
    </cfRule>
  </conditionalFormatting>
  <conditionalFormatting sqref="I57:W57">
    <cfRule type="expression" dxfId="15913" priority="120">
      <formula>$C$21="F"</formula>
    </cfRule>
  </conditionalFormatting>
  <conditionalFormatting sqref="I57:Z57">
    <cfRule type="expression" dxfId="15912" priority="121">
      <formula>$C$2="F"</formula>
    </cfRule>
  </conditionalFormatting>
  <conditionalFormatting sqref="I57:Z57">
    <cfRule type="expression" dxfId="15911" priority="122">
      <formula>$D57="Facturacion"</formula>
    </cfRule>
  </conditionalFormatting>
  <conditionalFormatting sqref="I57:Z57">
    <cfRule type="expression" dxfId="15910" priority="123">
      <formula>$D57="Specialist"</formula>
    </cfRule>
  </conditionalFormatting>
  <conditionalFormatting sqref="I57:Z57">
    <cfRule type="cellIs" dxfId="15909" priority="124" operator="equal">
      <formula>1</formula>
    </cfRule>
  </conditionalFormatting>
  <conditionalFormatting sqref="I57:Z57">
    <cfRule type="expression" dxfId="15908" priority="125">
      <formula>$D57="SSMM"</formula>
    </cfRule>
  </conditionalFormatting>
  <conditionalFormatting sqref="I57:Z57">
    <cfRule type="cellIs" dxfId="15907" priority="126" operator="equal">
      <formula>"F"</formula>
    </cfRule>
  </conditionalFormatting>
  <conditionalFormatting sqref="E74:H74">
    <cfRule type="expression" dxfId="15906" priority="109">
      <formula>$C$21="F"</formula>
    </cfRule>
  </conditionalFormatting>
  <conditionalFormatting sqref="E74:H76">
    <cfRule type="expression" dxfId="15905" priority="111">
      <formula>$C$2="F"</formula>
    </cfRule>
  </conditionalFormatting>
  <conditionalFormatting sqref="E74:H76">
    <cfRule type="expression" dxfId="15904" priority="112">
      <formula>$D74="Facturacion"</formula>
    </cfRule>
  </conditionalFormatting>
  <conditionalFormatting sqref="E74:H76">
    <cfRule type="expression" dxfId="15903" priority="113">
      <formula>$D74="Specialist"</formula>
    </cfRule>
  </conditionalFormatting>
  <conditionalFormatting sqref="E74:H76">
    <cfRule type="cellIs" dxfId="15902" priority="114" operator="equal">
      <formula>1</formula>
    </cfRule>
  </conditionalFormatting>
  <conditionalFormatting sqref="E74:H76">
    <cfRule type="expression" dxfId="15901" priority="115">
      <formula>$D74="SSMM"</formula>
    </cfRule>
  </conditionalFormatting>
  <conditionalFormatting sqref="E74:H76">
    <cfRule type="cellIs" dxfId="15900" priority="116" operator="equal">
      <formula>"F"</formula>
    </cfRule>
  </conditionalFormatting>
  <conditionalFormatting sqref="AA74:AB74">
    <cfRule type="expression" dxfId="15899" priority="101">
      <formula>$C$21="F"</formula>
    </cfRule>
  </conditionalFormatting>
  <conditionalFormatting sqref="AA74:AB74">
    <cfRule type="expression" dxfId="15898" priority="103">
      <formula>$C$2="F"</formula>
    </cfRule>
  </conditionalFormatting>
  <conditionalFormatting sqref="AA74:AB74">
    <cfRule type="expression" dxfId="15897" priority="104">
      <formula>$D74="Facturacion"</formula>
    </cfRule>
  </conditionalFormatting>
  <conditionalFormatting sqref="AA74:AB74">
    <cfRule type="expression" dxfId="15896" priority="105">
      <formula>$D74="Specialist"</formula>
    </cfRule>
  </conditionalFormatting>
  <conditionalFormatting sqref="AA74:AB74">
    <cfRule type="cellIs" dxfId="15895" priority="106" operator="equal">
      <formula>1</formula>
    </cfRule>
  </conditionalFormatting>
  <conditionalFormatting sqref="AA74:AB74">
    <cfRule type="expression" dxfId="15894" priority="107">
      <formula>$D74="SSMM"</formula>
    </cfRule>
  </conditionalFormatting>
  <conditionalFormatting sqref="AA74:AB74">
    <cfRule type="cellIs" dxfId="15893" priority="108" operator="equal">
      <formula>"F"</formula>
    </cfRule>
  </conditionalFormatting>
  <conditionalFormatting sqref="I74:W74">
    <cfRule type="expression" dxfId="15892" priority="91">
      <formula>$C$78="F"</formula>
    </cfRule>
  </conditionalFormatting>
  <conditionalFormatting sqref="I74:W74">
    <cfRule type="expression" dxfId="15891" priority="92">
      <formula>$C$59="F"</formula>
    </cfRule>
  </conditionalFormatting>
  <conditionalFormatting sqref="I74:W74">
    <cfRule type="expression" dxfId="15890" priority="93">
      <formula>$C$40="F"</formula>
    </cfRule>
  </conditionalFormatting>
  <conditionalFormatting sqref="I74:W74">
    <cfRule type="expression" dxfId="15889" priority="94">
      <formula>$C$21="F"</formula>
    </cfRule>
  </conditionalFormatting>
  <conditionalFormatting sqref="I74:Z74">
    <cfRule type="expression" dxfId="15888" priority="95">
      <formula>$C$2="F"</formula>
    </cfRule>
  </conditionalFormatting>
  <conditionalFormatting sqref="I74:Z74">
    <cfRule type="expression" dxfId="15887" priority="96">
      <formula>$D74="Facturacion"</formula>
    </cfRule>
  </conditionalFormatting>
  <conditionalFormatting sqref="I74:Z74">
    <cfRule type="expression" dxfId="15886" priority="97">
      <formula>$D74="Specialist"</formula>
    </cfRule>
  </conditionalFormatting>
  <conditionalFormatting sqref="I74:Z74">
    <cfRule type="cellIs" dxfId="15885" priority="98" operator="equal">
      <formula>1</formula>
    </cfRule>
  </conditionalFormatting>
  <conditionalFormatting sqref="I74:Z74">
    <cfRule type="expression" dxfId="15884" priority="99">
      <formula>$D74="SSMM"</formula>
    </cfRule>
  </conditionalFormatting>
  <conditionalFormatting sqref="I74:Z74">
    <cfRule type="cellIs" dxfId="15883" priority="100" operator="equal">
      <formula>"F"</formula>
    </cfRule>
  </conditionalFormatting>
  <conditionalFormatting sqref="AA75:AB75">
    <cfRule type="expression" dxfId="15882" priority="85">
      <formula>$C$2="F"</formula>
    </cfRule>
  </conditionalFormatting>
  <conditionalFormatting sqref="AA75:AB75">
    <cfRule type="expression" dxfId="15881" priority="86">
      <formula>$D75="Facturacion"</formula>
    </cfRule>
  </conditionalFormatting>
  <conditionalFormatting sqref="AA75:AB75">
    <cfRule type="expression" dxfId="15880" priority="87">
      <formula>$D75="Specialist"</formula>
    </cfRule>
  </conditionalFormatting>
  <conditionalFormatting sqref="AA75:AB75">
    <cfRule type="cellIs" dxfId="15879" priority="88" operator="equal">
      <formula>1</formula>
    </cfRule>
  </conditionalFormatting>
  <conditionalFormatting sqref="AA75:AB75">
    <cfRule type="expression" dxfId="15878" priority="89">
      <formula>$D75="SSMM"</formula>
    </cfRule>
  </conditionalFormatting>
  <conditionalFormatting sqref="AA75:AB75">
    <cfRule type="cellIs" dxfId="15877" priority="90" operator="equal">
      <formula>"F"</formula>
    </cfRule>
  </conditionalFormatting>
  <conditionalFormatting sqref="I75:W75">
    <cfRule type="expression" dxfId="15876" priority="75">
      <formula>$C$78="F"</formula>
    </cfRule>
  </conditionalFormatting>
  <conditionalFormatting sqref="I75:W75">
    <cfRule type="expression" dxfId="15875" priority="76">
      <formula>$C$59="F"</formula>
    </cfRule>
  </conditionalFormatting>
  <conditionalFormatting sqref="I75:W75">
    <cfRule type="expression" dxfId="15874" priority="77">
      <formula>$C$40="F"</formula>
    </cfRule>
  </conditionalFormatting>
  <conditionalFormatting sqref="I75:W75">
    <cfRule type="expression" dxfId="15873" priority="78">
      <formula>$C$21="F"</formula>
    </cfRule>
  </conditionalFormatting>
  <conditionalFormatting sqref="I75:Z75">
    <cfRule type="expression" dxfId="15872" priority="79">
      <formula>$C$2="F"</formula>
    </cfRule>
  </conditionalFormatting>
  <conditionalFormatting sqref="I75:Z75">
    <cfRule type="expression" dxfId="15871" priority="80">
      <formula>$D75="Facturacion"</formula>
    </cfRule>
  </conditionalFormatting>
  <conditionalFormatting sqref="I75:Z75">
    <cfRule type="expression" dxfId="15870" priority="81">
      <formula>$D75="Specialist"</formula>
    </cfRule>
  </conditionalFormatting>
  <conditionalFormatting sqref="I75:Z75">
    <cfRule type="cellIs" dxfId="15869" priority="82" operator="equal">
      <formula>1</formula>
    </cfRule>
  </conditionalFormatting>
  <conditionalFormatting sqref="I75:Z75">
    <cfRule type="expression" dxfId="15868" priority="83">
      <formula>$D75="SSMM"</formula>
    </cfRule>
  </conditionalFormatting>
  <conditionalFormatting sqref="I75:Z75">
    <cfRule type="cellIs" dxfId="15867" priority="84" operator="equal">
      <formula>"F"</formula>
    </cfRule>
  </conditionalFormatting>
  <conditionalFormatting sqref="AA76:AB76">
    <cfRule type="expression" dxfId="15866" priority="69">
      <formula>$C$2="F"</formula>
    </cfRule>
  </conditionalFormatting>
  <conditionalFormatting sqref="AA76:AB76">
    <cfRule type="expression" dxfId="15865" priority="70">
      <formula>$D76="Facturacion"</formula>
    </cfRule>
  </conditionalFormatting>
  <conditionalFormatting sqref="AA76:AB76">
    <cfRule type="expression" dxfId="15864" priority="71">
      <formula>$D76="Specialist"</formula>
    </cfRule>
  </conditionalFormatting>
  <conditionalFormatting sqref="AA76:AB76">
    <cfRule type="cellIs" dxfId="15863" priority="72" operator="equal">
      <formula>1</formula>
    </cfRule>
  </conditionalFormatting>
  <conditionalFormatting sqref="AA76:AB76">
    <cfRule type="expression" dxfId="15862" priority="73">
      <formula>$D76="SSMM"</formula>
    </cfRule>
  </conditionalFormatting>
  <conditionalFormatting sqref="AA76:AB76">
    <cfRule type="cellIs" dxfId="15861" priority="74" operator="equal">
      <formula>"F"</formula>
    </cfRule>
  </conditionalFormatting>
  <conditionalFormatting sqref="I76:W76">
    <cfRule type="expression" dxfId="15860" priority="59">
      <formula>$C$78="F"</formula>
    </cfRule>
  </conditionalFormatting>
  <conditionalFormatting sqref="I76:W76">
    <cfRule type="expression" dxfId="15859" priority="60">
      <formula>$C$59="F"</formula>
    </cfRule>
  </conditionalFormatting>
  <conditionalFormatting sqref="I76:W76">
    <cfRule type="expression" dxfId="15858" priority="61">
      <formula>$C$40="F"</formula>
    </cfRule>
  </conditionalFormatting>
  <conditionalFormatting sqref="I76:W76">
    <cfRule type="expression" dxfId="15857" priority="62">
      <formula>$C$21="F"</formula>
    </cfRule>
  </conditionalFormatting>
  <conditionalFormatting sqref="I76:Z76">
    <cfRule type="expression" dxfId="15856" priority="63">
      <formula>$C$2="F"</formula>
    </cfRule>
  </conditionalFormatting>
  <conditionalFormatting sqref="I76:Z76">
    <cfRule type="expression" dxfId="15855" priority="64">
      <formula>$D76="Facturacion"</formula>
    </cfRule>
  </conditionalFormatting>
  <conditionalFormatting sqref="I76:Z76">
    <cfRule type="expression" dxfId="15854" priority="65">
      <formula>$D76="Specialist"</formula>
    </cfRule>
  </conditionalFormatting>
  <conditionalFormatting sqref="I76:Z76">
    <cfRule type="cellIs" dxfId="15853" priority="66" operator="equal">
      <formula>1</formula>
    </cfRule>
  </conditionalFormatting>
  <conditionalFormatting sqref="I76:Z76">
    <cfRule type="expression" dxfId="15852" priority="67">
      <formula>$D76="SSMM"</formula>
    </cfRule>
  </conditionalFormatting>
  <conditionalFormatting sqref="I76:Z76">
    <cfRule type="cellIs" dxfId="15851" priority="68" operator="equal">
      <formula>"F"</formula>
    </cfRule>
  </conditionalFormatting>
  <conditionalFormatting sqref="E93:H93">
    <cfRule type="expression" dxfId="15850" priority="51">
      <formula>$C$21="F"</formula>
    </cfRule>
  </conditionalFormatting>
  <conditionalFormatting sqref="E93:H95">
    <cfRule type="expression" dxfId="15849" priority="53">
      <formula>$C$2="F"</formula>
    </cfRule>
  </conditionalFormatting>
  <conditionalFormatting sqref="E93:H95">
    <cfRule type="expression" dxfId="15848" priority="54">
      <formula>$D93="Facturacion"</formula>
    </cfRule>
  </conditionalFormatting>
  <conditionalFormatting sqref="E93:H95">
    <cfRule type="expression" dxfId="15847" priority="55">
      <formula>$D93="Specialist"</formula>
    </cfRule>
  </conditionalFormatting>
  <conditionalFormatting sqref="E93:H95">
    <cfRule type="cellIs" dxfId="15846" priority="56" operator="equal">
      <formula>1</formula>
    </cfRule>
  </conditionalFormatting>
  <conditionalFormatting sqref="E93:H95">
    <cfRule type="expression" dxfId="15845" priority="57">
      <formula>$D93="SSMM"</formula>
    </cfRule>
  </conditionalFormatting>
  <conditionalFormatting sqref="E93:H95">
    <cfRule type="cellIs" dxfId="15844" priority="58" operator="equal">
      <formula>"F"</formula>
    </cfRule>
  </conditionalFormatting>
  <conditionalFormatting sqref="AA93:AB93">
    <cfRule type="expression" dxfId="15843" priority="43">
      <formula>$C$21="F"</formula>
    </cfRule>
  </conditionalFormatting>
  <conditionalFormatting sqref="AA93:AB93">
    <cfRule type="expression" dxfId="15842" priority="45">
      <formula>$C$2="F"</formula>
    </cfRule>
  </conditionalFormatting>
  <conditionalFormatting sqref="AA93:AB93">
    <cfRule type="expression" dxfId="15841" priority="46">
      <formula>$D93="Facturacion"</formula>
    </cfRule>
  </conditionalFormatting>
  <conditionalFormatting sqref="AA93:AB93">
    <cfRule type="expression" dxfId="15840" priority="47">
      <formula>$D93="Specialist"</formula>
    </cfRule>
  </conditionalFormatting>
  <conditionalFormatting sqref="AA93:AB93">
    <cfRule type="cellIs" dxfId="15839" priority="48" operator="equal">
      <formula>1</formula>
    </cfRule>
  </conditionalFormatting>
  <conditionalFormatting sqref="AA93:AB93">
    <cfRule type="expression" dxfId="15838" priority="49">
      <formula>$D93="SSMM"</formula>
    </cfRule>
  </conditionalFormatting>
  <conditionalFormatting sqref="AA93:AB93">
    <cfRule type="cellIs" dxfId="15837" priority="50" operator="equal">
      <formula>"F"</formula>
    </cfRule>
  </conditionalFormatting>
  <conditionalFormatting sqref="I93:W93">
    <cfRule type="expression" dxfId="15836" priority="33">
      <formula>$C$78="F"</formula>
    </cfRule>
  </conditionalFormatting>
  <conditionalFormatting sqref="I93:W93">
    <cfRule type="expression" dxfId="15835" priority="34">
      <formula>$C$59="F"</formula>
    </cfRule>
  </conditionalFormatting>
  <conditionalFormatting sqref="I93:W93">
    <cfRule type="expression" dxfId="15834" priority="35">
      <formula>$C$40="F"</formula>
    </cfRule>
  </conditionalFormatting>
  <conditionalFormatting sqref="I93:W93">
    <cfRule type="expression" dxfId="15833" priority="36">
      <formula>$C$21="F"</formula>
    </cfRule>
  </conditionalFormatting>
  <conditionalFormatting sqref="I93:Z93">
    <cfRule type="expression" dxfId="15832" priority="37">
      <formula>$C$2="F"</formula>
    </cfRule>
  </conditionalFormatting>
  <conditionalFormatting sqref="I93:Z93">
    <cfRule type="expression" dxfId="15831" priority="38">
      <formula>$D93="Facturacion"</formula>
    </cfRule>
  </conditionalFormatting>
  <conditionalFormatting sqref="I93:Z93">
    <cfRule type="expression" dxfId="15830" priority="39">
      <formula>$D93="Specialist"</formula>
    </cfRule>
  </conditionalFormatting>
  <conditionalFormatting sqref="I93:Z93">
    <cfRule type="cellIs" dxfId="15829" priority="40" operator="equal">
      <formula>1</formula>
    </cfRule>
  </conditionalFormatting>
  <conditionalFormatting sqref="I93:Z93">
    <cfRule type="expression" dxfId="15828" priority="41">
      <formula>$D93="SSMM"</formula>
    </cfRule>
  </conditionalFormatting>
  <conditionalFormatting sqref="I93:Z93">
    <cfRule type="cellIs" dxfId="15827" priority="42" operator="equal">
      <formula>"F"</formula>
    </cfRule>
  </conditionalFormatting>
  <conditionalFormatting sqref="AA94:AB94">
    <cfRule type="expression" dxfId="15826" priority="27">
      <formula>$C$2="F"</formula>
    </cfRule>
  </conditionalFormatting>
  <conditionalFormatting sqref="AA94:AB94">
    <cfRule type="expression" dxfId="15825" priority="28">
      <formula>$D94="Facturacion"</formula>
    </cfRule>
  </conditionalFormatting>
  <conditionalFormatting sqref="AA94:AB94">
    <cfRule type="expression" dxfId="15824" priority="29">
      <formula>$D94="Specialist"</formula>
    </cfRule>
  </conditionalFormatting>
  <conditionalFormatting sqref="AA94:AB94">
    <cfRule type="cellIs" dxfId="15823" priority="30" operator="equal">
      <formula>1</formula>
    </cfRule>
  </conditionalFormatting>
  <conditionalFormatting sqref="AA94:AB94">
    <cfRule type="expression" dxfId="15822" priority="31">
      <formula>$D94="SSMM"</formula>
    </cfRule>
  </conditionalFormatting>
  <conditionalFormatting sqref="AA94:AB94">
    <cfRule type="cellIs" dxfId="15821" priority="32" operator="equal">
      <formula>"F"</formula>
    </cfRule>
  </conditionalFormatting>
  <conditionalFormatting sqref="I94:W94">
    <cfRule type="expression" dxfId="15820" priority="17">
      <formula>$C$78="F"</formula>
    </cfRule>
  </conditionalFormatting>
  <conditionalFormatting sqref="I94:W94">
    <cfRule type="expression" dxfId="15819" priority="18">
      <formula>$C$59="F"</formula>
    </cfRule>
  </conditionalFormatting>
  <conditionalFormatting sqref="I94:W94">
    <cfRule type="expression" dxfId="15818" priority="19">
      <formula>$C$40="F"</formula>
    </cfRule>
  </conditionalFormatting>
  <conditionalFormatting sqref="I94:W94">
    <cfRule type="expression" dxfId="15817" priority="20">
      <formula>$C$21="F"</formula>
    </cfRule>
  </conditionalFormatting>
  <conditionalFormatting sqref="I94:Z94">
    <cfRule type="expression" dxfId="15816" priority="21">
      <formula>$C$2="F"</formula>
    </cfRule>
  </conditionalFormatting>
  <conditionalFormatting sqref="I94:Z94">
    <cfRule type="expression" dxfId="15815" priority="22">
      <formula>$D94="Facturacion"</formula>
    </cfRule>
  </conditionalFormatting>
  <conditionalFormatting sqref="I94:Z94">
    <cfRule type="expression" dxfId="15814" priority="23">
      <formula>$D94="Specialist"</formula>
    </cfRule>
  </conditionalFormatting>
  <conditionalFormatting sqref="I94:Z94">
    <cfRule type="cellIs" dxfId="15813" priority="24" operator="equal">
      <formula>1</formula>
    </cfRule>
  </conditionalFormatting>
  <conditionalFormatting sqref="I94:Z94">
    <cfRule type="expression" dxfId="15812" priority="25">
      <formula>$D94="SSMM"</formula>
    </cfRule>
  </conditionalFormatting>
  <conditionalFormatting sqref="I94:Z94">
    <cfRule type="cellIs" dxfId="15811" priority="26" operator="equal">
      <formula>"F"</formula>
    </cfRule>
  </conditionalFormatting>
  <conditionalFormatting sqref="AA95:AB95">
    <cfRule type="expression" dxfId="15810" priority="11">
      <formula>$C$2="F"</formula>
    </cfRule>
  </conditionalFormatting>
  <conditionalFormatting sqref="AA95:AB95">
    <cfRule type="expression" dxfId="15809" priority="12">
      <formula>$D95="Facturacion"</formula>
    </cfRule>
  </conditionalFormatting>
  <conditionalFormatting sqref="AA95:AB95">
    <cfRule type="expression" dxfId="15808" priority="13">
      <formula>$D95="Specialist"</formula>
    </cfRule>
  </conditionalFormatting>
  <conditionalFormatting sqref="AA95:AB95">
    <cfRule type="cellIs" dxfId="15807" priority="14" operator="equal">
      <formula>1</formula>
    </cfRule>
  </conditionalFormatting>
  <conditionalFormatting sqref="AA95:AB95">
    <cfRule type="expression" dxfId="15806" priority="15">
      <formula>$D95="SSMM"</formula>
    </cfRule>
  </conditionalFormatting>
  <conditionalFormatting sqref="AA95:AB95">
    <cfRule type="cellIs" dxfId="15805" priority="16" operator="equal">
      <formula>"F"</formula>
    </cfRule>
  </conditionalFormatting>
  <conditionalFormatting sqref="I95:W95">
    <cfRule type="expression" dxfId="15804" priority="1">
      <formula>$C$78="F"</formula>
    </cfRule>
  </conditionalFormatting>
  <conditionalFormatting sqref="I95:W95">
    <cfRule type="expression" dxfId="15803" priority="2">
      <formula>$C$59="F"</formula>
    </cfRule>
  </conditionalFormatting>
  <conditionalFormatting sqref="I95:W95">
    <cfRule type="expression" dxfId="15802" priority="3">
      <formula>$C$40="F"</formula>
    </cfRule>
  </conditionalFormatting>
  <conditionalFormatting sqref="I95:W95">
    <cfRule type="expression" dxfId="15801" priority="4">
      <formula>$C$21="F"</formula>
    </cfRule>
  </conditionalFormatting>
  <conditionalFormatting sqref="I95:Z95">
    <cfRule type="expression" dxfId="15800" priority="5">
      <formula>$C$2="F"</formula>
    </cfRule>
  </conditionalFormatting>
  <conditionalFormatting sqref="I95:Z95">
    <cfRule type="expression" dxfId="15799" priority="6">
      <formula>$D95="Facturacion"</formula>
    </cfRule>
  </conditionalFormatting>
  <conditionalFormatting sqref="I95:Z95">
    <cfRule type="expression" dxfId="15798" priority="7">
      <formula>$D95="Specialist"</formula>
    </cfRule>
  </conditionalFormatting>
  <conditionalFormatting sqref="I95:Z95">
    <cfRule type="cellIs" dxfId="15797" priority="8" operator="equal">
      <formula>1</formula>
    </cfRule>
  </conditionalFormatting>
  <conditionalFormatting sqref="I95:Z95">
    <cfRule type="expression" dxfId="15796" priority="9">
      <formula>$D95="SSMM"</formula>
    </cfRule>
  </conditionalFormatting>
  <conditionalFormatting sqref="I95:Z95">
    <cfRule type="cellIs" dxfId="15795" priority="10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19" id="{E24C47AB-6058-4AC7-A07D-EAA3D6DCF91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AC17:AG19</xm:sqref>
        </x14:conditionalFormatting>
        <x14:conditionalFormatting xmlns:xm="http://schemas.microsoft.com/office/excel/2006/main">
          <x14:cfRule type="expression" priority="708" id="{E289626F-08AF-4D13-ADAD-EBC4177D975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E4:AG12</xm:sqref>
        </x14:conditionalFormatting>
        <x14:conditionalFormatting xmlns:xm="http://schemas.microsoft.com/office/excel/2006/main">
          <x14:cfRule type="expression" priority="701" id="{15810FDE-B680-4E26-A31D-E626F6E08ED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690" id="{C6A1C184-2F66-43E8-A773-4DD0F042239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E23:AG23 E24:H24 AC24:AG24 E25:AG27 E29:AG31 E28:H28 AE28:AG28</xm:sqref>
        </x14:conditionalFormatting>
        <x14:conditionalFormatting xmlns:xm="http://schemas.microsoft.com/office/excel/2006/main">
          <x14:cfRule type="expression" priority="683" id="{B35599B5-9C58-4FD6-B479-8AA287049E8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672" id="{1D95A690-A438-46C1-9064-2F87206755A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E43:H43 AC43:AG43 E42:AG42 E44:AG50</xm:sqref>
        </x14:conditionalFormatting>
        <x14:conditionalFormatting xmlns:xm="http://schemas.microsoft.com/office/excel/2006/main">
          <x14:cfRule type="expression" priority="665" id="{B16D0E94-2906-42EA-B9A0-748D85535EE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654" id="{8BD8BA0A-2E39-454D-A732-853F47F22F2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E61:AG61 E62:H62 AC62:AG62 E64:V64 AE64:AG64 E67:H67 AE67:AG67 E68:AG69 E63:AG63 E65:AG66</xm:sqref>
        </x14:conditionalFormatting>
        <x14:conditionalFormatting xmlns:xm="http://schemas.microsoft.com/office/excel/2006/main">
          <x14:cfRule type="expression" priority="647" id="{EB9E93D0-E9BB-4E84-A64D-188BB3991AD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636" id="{6B0813A7-B2E7-47B5-8605-1B5CC1914F9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E82:AG82 E80:H81 AC81:AG81 E84:AG84 E83:V83 AE83:AG83 E86:AG88 E85:H85 AE85:AG85 AE80:AG80</xm:sqref>
        </x14:conditionalFormatting>
        <x14:conditionalFormatting xmlns:xm="http://schemas.microsoft.com/office/excel/2006/main">
          <x14:cfRule type="expression" priority="629" id="{F9D28227-6CD9-4C72-9789-ECB664BB0A9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618" id="{B4B0421F-0AEC-4498-8AB5-7848E00C886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E107:AG107 E106:H106 AE106:AG106 E99:AG105</xm:sqref>
        </x14:conditionalFormatting>
        <x14:conditionalFormatting xmlns:xm="http://schemas.microsoft.com/office/excel/2006/main">
          <x14:cfRule type="expression" priority="611" id="{CD05A38B-0C8C-44B3-8A29-8B10A5BE6E9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600" id="{A49BBEBD-CBAA-4BC9-9EFE-2AC435638C9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593" id="{C28D7EE5-B2F6-4446-97E3-1F72255BEF7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I24:AB24</xm:sqref>
        </x14:conditionalFormatting>
        <x14:conditionalFormatting xmlns:xm="http://schemas.microsoft.com/office/excel/2006/main">
          <x14:cfRule type="expression" priority="586" id="{ABEB3F90-7870-4586-96E4-C3226DFB554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I43:AB43</xm:sqref>
        </x14:conditionalFormatting>
        <x14:conditionalFormatting xmlns:xm="http://schemas.microsoft.com/office/excel/2006/main">
          <x14:cfRule type="expression" priority="579" id="{FDD43ED8-C090-4FAD-91A2-748B25ED2F1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I62:AB62</xm:sqref>
        </x14:conditionalFormatting>
        <x14:conditionalFormatting xmlns:xm="http://schemas.microsoft.com/office/excel/2006/main">
          <x14:cfRule type="expression" priority="572" id="{A2762BA3-47CD-4EF8-8DF7-C63467143D3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I81:AB81</xm:sqref>
        </x14:conditionalFormatting>
        <x14:conditionalFormatting xmlns:xm="http://schemas.microsoft.com/office/excel/2006/main">
          <x14:cfRule type="expression" priority="565" id="{AEAA3C82-6969-4545-9B22-97B7C823E76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W64:AD64</xm:sqref>
        </x14:conditionalFormatting>
        <x14:conditionalFormatting xmlns:xm="http://schemas.microsoft.com/office/excel/2006/main">
          <x14:cfRule type="expression" priority="558" id="{72D21876-3B77-4F6F-92C6-8564435C0DB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W83:AD83</xm:sqref>
        </x14:conditionalFormatting>
        <x14:conditionalFormatting xmlns:xm="http://schemas.microsoft.com/office/excel/2006/main">
          <x14:cfRule type="expression" priority="551" id="{C9A74A31-9E03-4365-8666-A788575D5B1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I85:AD85</xm:sqref>
        </x14:conditionalFormatting>
        <x14:conditionalFormatting xmlns:xm="http://schemas.microsoft.com/office/excel/2006/main">
          <x14:cfRule type="expression" priority="544" id="{FAA0C609-3BF8-4481-A567-E9697C91355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I67:AD67</xm:sqref>
        </x14:conditionalFormatting>
        <x14:conditionalFormatting xmlns:xm="http://schemas.microsoft.com/office/excel/2006/main">
          <x14:cfRule type="expression" priority="479" id="{26824D80-8D14-49BD-8C27-F18FB8303E5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</xm:sqref>
        </x14:conditionalFormatting>
        <x14:conditionalFormatting xmlns:xm="http://schemas.microsoft.com/office/excel/2006/main">
          <x14:cfRule type="expression" priority="471" id="{E6488679-6F91-44B6-AB90-E5CC99D6E2A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247" id="{A0B215BA-959D-4DB5-A9FD-774EFB6AEA9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I106:AD106</xm:sqref>
        </x14:conditionalFormatting>
        <x14:conditionalFormatting xmlns:xm="http://schemas.microsoft.com/office/excel/2006/main">
          <x14:cfRule type="expression" priority="240" id="{09C19705-50DB-49AA-A46C-6A746469295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I28:AD28</xm:sqref>
        </x14:conditionalFormatting>
        <x14:conditionalFormatting xmlns:xm="http://schemas.microsoft.com/office/excel/2006/main">
          <x14:cfRule type="expression" priority="233" id="{B41B2D0A-4D30-4E4D-BB27-B9B5CBF27EB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I80:AD80</xm:sqref>
        </x14:conditionalFormatting>
        <x14:conditionalFormatting xmlns:xm="http://schemas.microsoft.com/office/excel/2006/main">
          <x14:cfRule type="expression" priority="226" id="{F2E50E04-2951-4F47-81A6-20A0D7D0B08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</xm:sqref>
        </x14:conditionalFormatting>
        <x14:conditionalFormatting xmlns:xm="http://schemas.microsoft.com/office/excel/2006/main">
          <x14:cfRule type="expression" priority="218" id="{1EF0582B-9980-472C-A648-5F89012A070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168" id="{40FF6F97-0DD9-4B60-BD0A-9386A940A07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160" id="{D6E2A8D6-FA7D-46A2-83B6-4786D453707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110" id="{12B7F12A-C051-40B9-80F0-9D3E9AD0533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</xm:sqref>
        </x14:conditionalFormatting>
        <x14:conditionalFormatting xmlns:xm="http://schemas.microsoft.com/office/excel/2006/main">
          <x14:cfRule type="expression" priority="102" id="{0AB5EF21-30AC-4B2D-9436-809D322633C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52" id="{2C1A7EE0-B023-4245-A67C-9775B812298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E93:H95</xm:sqref>
        </x14:conditionalFormatting>
        <x14:conditionalFormatting xmlns:xm="http://schemas.microsoft.com/office/excel/2006/main">
          <x14:cfRule type="expression" priority="44" id="{495DD95D-EE67-462F-A4DA-874C6F7A7DB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81429CB9-9748-4CC9-AED9-3E1FA3FBC8FC}">
          <x14:formula1>
            <xm:f>Personal!$A$2:$A$50</xm:f>
          </x14:formula1>
          <xm:sqref>B99:B114 B118:B133 B61:B76 B23:B38 B4:B19 B42:B57 B80:B95</xm:sqref>
        </x14:dataValidation>
        <x14:dataValidation type="list" allowBlank="1" showInputMessage="1" showErrorMessage="1" prompt="Elige una de las opciones disponibles" xr:uid="{BA5197B5-F00A-481C-AC36-B789769FB48D}">
          <x14:formula1>
            <xm:f>Personal!$F$1:$F$15</xm:f>
          </x14:formula1>
          <xm:sqref>E42:AG57 E118:AG133 E23:AG38 E61:AG76 E80:AG95 E4:AG19 E99:AG114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tabColor theme="0"/>
    <outlinePr summaryBelow="0" summaryRight="0"/>
    <pageSetUpPr fitToPage="1"/>
  </sheetPr>
  <dimension ref="A1:AK1000"/>
  <sheetViews>
    <sheetView topLeftCell="A41" workbookViewId="0">
      <selection activeCell="Q70" sqref="Q70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  <col min="35" max="35" width="12.5390625" bestFit="1" customWidth="1"/>
    <col min="36" max="36" width="14.0234375" bestFit="1" customWidth="1"/>
  </cols>
  <sheetData>
    <row r="1" spans="1:37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</row>
    <row r="2" spans="1:37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/>
      <c r="AJ2" s="5"/>
      <c r="AK2" s="5"/>
    </row>
    <row r="3" spans="1:37" ht="15.75" customHeight="1" x14ac:dyDescent="0.15">
      <c r="A3" s="10"/>
      <c r="B3" s="11" t="s">
        <v>53</v>
      </c>
      <c r="C3" s="12">
        <f>'S15'!C117+1</f>
        <v>45397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  <c r="AK3" s="16"/>
    </row>
    <row r="4" spans="1:37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 t="s">
        <v>19</v>
      </c>
      <c r="J4" s="8" t="s">
        <v>19</v>
      </c>
      <c r="K4" s="8" t="s">
        <v>19</v>
      </c>
      <c r="L4" s="8" t="s">
        <v>19</v>
      </c>
      <c r="M4" s="8" t="s">
        <v>19</v>
      </c>
      <c r="N4" s="8" t="s">
        <v>19</v>
      </c>
      <c r="O4" s="8" t="s">
        <v>19</v>
      </c>
      <c r="P4" s="8" t="s">
        <v>19</v>
      </c>
      <c r="Q4" s="8" t="s">
        <v>19</v>
      </c>
      <c r="R4" s="8" t="s">
        <v>19</v>
      </c>
      <c r="S4" s="8" t="s">
        <v>19</v>
      </c>
      <c r="T4" s="8" t="s">
        <v>19</v>
      </c>
      <c r="U4" s="8" t="s">
        <v>19</v>
      </c>
      <c r="V4" s="8" t="s">
        <v>19</v>
      </c>
      <c r="W4" s="8" t="s">
        <v>19</v>
      </c>
      <c r="X4" s="8" t="s">
        <v>19</v>
      </c>
      <c r="Y4" s="8" t="s">
        <v>19</v>
      </c>
      <c r="Z4" s="8" t="s">
        <v>19</v>
      </c>
      <c r="AA4" s="8" t="s">
        <v>19</v>
      </c>
      <c r="AB4" s="8" t="s">
        <v>19</v>
      </c>
      <c r="AC4" s="8" t="s">
        <v>19</v>
      </c>
      <c r="AD4" s="8" t="s">
        <v>19</v>
      </c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  <c r="AK4" s="1"/>
    </row>
    <row r="5" spans="1:37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>
        <v>1</v>
      </c>
      <c r="S5" s="8">
        <v>1</v>
      </c>
      <c r="T5" s="8">
        <v>1</v>
      </c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>
        <v>1</v>
      </c>
      <c r="AC5" s="8">
        <v>1</v>
      </c>
      <c r="AD5" s="8">
        <v>1</v>
      </c>
      <c r="AE5" s="8"/>
      <c r="AF5" s="8"/>
      <c r="AG5" s="8"/>
      <c r="AH5" s="1">
        <f t="shared" si="0"/>
        <v>6.5</v>
      </c>
      <c r="AI5" s="1"/>
      <c r="AJ5" s="1">
        <f t="shared" si="1"/>
        <v>36</v>
      </c>
      <c r="AK5" s="1"/>
    </row>
    <row r="6" spans="1:37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/>
      <c r="I6" s="8"/>
      <c r="J6" s="8"/>
      <c r="K6" s="8"/>
      <c r="L6" s="8"/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/>
      <c r="T6" s="8"/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8</v>
      </c>
      <c r="AI6" s="1"/>
      <c r="AJ6" s="1">
        <f t="shared" si="1"/>
        <v>40</v>
      </c>
      <c r="AK6" s="1"/>
    </row>
    <row r="7" spans="1:37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 t="shared" si="1"/>
        <v>20</v>
      </c>
      <c r="AK7" s="1"/>
    </row>
    <row r="8" spans="1:37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>
        <v>1</v>
      </c>
      <c r="AB8" s="8">
        <v>1</v>
      </c>
      <c r="AC8" s="8">
        <v>1</v>
      </c>
      <c r="AD8" s="8">
        <v>1</v>
      </c>
      <c r="AE8" s="8"/>
      <c r="AF8" s="8"/>
      <c r="AG8" s="8"/>
      <c r="AH8" s="1">
        <f t="shared" si="0"/>
        <v>8</v>
      </c>
      <c r="AI8" s="1"/>
      <c r="AJ8" s="1">
        <f t="shared" si="1"/>
        <v>36</v>
      </c>
      <c r="AK8" s="1"/>
    </row>
    <row r="9" spans="1:37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/>
      <c r="I9" s="8">
        <v>1</v>
      </c>
      <c r="J9" s="8">
        <v>1</v>
      </c>
      <c r="K9" s="8">
        <v>1</v>
      </c>
      <c r="L9" s="8">
        <v>1</v>
      </c>
      <c r="M9" s="8">
        <v>1</v>
      </c>
      <c r="N9" s="8">
        <v>1</v>
      </c>
      <c r="O9" s="8">
        <v>1</v>
      </c>
      <c r="P9" s="8">
        <v>1</v>
      </c>
      <c r="Q9" s="8">
        <v>1</v>
      </c>
      <c r="R9" s="8">
        <v>1</v>
      </c>
      <c r="S9" s="8">
        <v>1</v>
      </c>
      <c r="T9" s="8">
        <v>1</v>
      </c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1">
        <f t="shared" si="0"/>
        <v>6</v>
      </c>
      <c r="AI9" s="1"/>
      <c r="AJ9" s="1">
        <f t="shared" si="1"/>
        <v>34</v>
      </c>
      <c r="AK9" s="1"/>
    </row>
    <row r="10" spans="1:37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/>
      <c r="J10" s="8"/>
      <c r="K10" s="8">
        <v>1</v>
      </c>
      <c r="L10" s="8">
        <v>1</v>
      </c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/>
      <c r="S10" s="8"/>
      <c r="T10" s="8">
        <v>1</v>
      </c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>
        <v>1</v>
      </c>
      <c r="AC10" s="8"/>
      <c r="AD10" s="8"/>
      <c r="AE10" s="8"/>
      <c r="AF10" s="8"/>
      <c r="AG10" s="8"/>
      <c r="AH10" s="1">
        <f t="shared" si="0"/>
        <v>8</v>
      </c>
      <c r="AI10" s="1"/>
      <c r="AJ10" s="1">
        <f t="shared" si="1"/>
        <v>40.5</v>
      </c>
      <c r="AK10" s="1"/>
    </row>
    <row r="11" spans="1:37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>
        <v>1</v>
      </c>
      <c r="I11" s="8">
        <v>1</v>
      </c>
      <c r="J11" s="8">
        <v>1</v>
      </c>
      <c r="K11" s="8">
        <v>1</v>
      </c>
      <c r="L11" s="8">
        <v>1</v>
      </c>
      <c r="M11" s="8">
        <v>1</v>
      </c>
      <c r="N11" s="8">
        <v>1</v>
      </c>
      <c r="O11" s="8">
        <v>1</v>
      </c>
      <c r="P11" s="8">
        <v>1</v>
      </c>
      <c r="Q11" s="8">
        <v>1</v>
      </c>
      <c r="R11" s="8">
        <v>1</v>
      </c>
      <c r="S11" s="8">
        <v>1</v>
      </c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6</v>
      </c>
      <c r="AI11" s="1"/>
      <c r="AJ11" s="1">
        <f t="shared" si="1"/>
        <v>34</v>
      </c>
      <c r="AK11" s="1"/>
    </row>
    <row r="12" spans="1:37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  <c r="AK12" s="1"/>
    </row>
    <row r="13" spans="1:37" ht="15.75" customHeight="1" x14ac:dyDescent="0.15">
      <c r="A13" s="10"/>
      <c r="B13" s="18"/>
      <c r="C13" s="19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  <c r="AK13" s="1"/>
    </row>
    <row r="14" spans="1:37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  <c r="AK14" s="1"/>
    </row>
    <row r="15" spans="1:37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  <c r="AK15" s="1"/>
    </row>
    <row r="16" spans="1:37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  <c r="AK16" s="1"/>
    </row>
    <row r="17" spans="1:37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 t="s">
        <v>11</v>
      </c>
      <c r="F17" s="59"/>
      <c r="G17" s="59"/>
      <c r="H17" s="59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  <c r="AK17" s="1"/>
    </row>
    <row r="18" spans="1:37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 t="s">
        <v>11</v>
      </c>
      <c r="F18" s="59"/>
      <c r="G18" s="59"/>
      <c r="H18" s="59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0</v>
      </c>
      <c r="AJ18" s="1">
        <f t="shared" si="1"/>
        <v>0</v>
      </c>
      <c r="AK18" s="1"/>
    </row>
    <row r="19" spans="1:37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  <c r="AK19" s="1"/>
    </row>
    <row r="20" spans="1:37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3</v>
      </c>
      <c r="J20" s="23">
        <f t="shared" si="3"/>
        <v>3</v>
      </c>
      <c r="K20" s="23">
        <f t="shared" si="3"/>
        <v>4</v>
      </c>
      <c r="L20" s="23">
        <f t="shared" si="3"/>
        <v>4</v>
      </c>
      <c r="M20" s="23">
        <f t="shared" si="3"/>
        <v>5</v>
      </c>
      <c r="N20" s="23">
        <f t="shared" si="3"/>
        <v>5</v>
      </c>
      <c r="O20" s="23">
        <f t="shared" si="3"/>
        <v>5</v>
      </c>
      <c r="P20" s="23">
        <f t="shared" si="3"/>
        <v>5</v>
      </c>
      <c r="Q20" s="23">
        <f t="shared" si="3"/>
        <v>5</v>
      </c>
      <c r="R20" s="23">
        <f t="shared" si="3"/>
        <v>5</v>
      </c>
      <c r="S20" s="23">
        <f t="shared" si="3"/>
        <v>3</v>
      </c>
      <c r="T20" s="23">
        <f t="shared" si="3"/>
        <v>3</v>
      </c>
      <c r="U20" s="23">
        <f t="shared" si="3"/>
        <v>3</v>
      </c>
      <c r="V20" s="23">
        <f t="shared" si="3"/>
        <v>3</v>
      </c>
      <c r="W20" s="23">
        <f t="shared" si="3"/>
        <v>4</v>
      </c>
      <c r="X20" s="23">
        <f t="shared" si="3"/>
        <v>4</v>
      </c>
      <c r="Y20" s="23">
        <f t="shared" si="3"/>
        <v>4</v>
      </c>
      <c r="Z20" s="23">
        <f t="shared" si="3"/>
        <v>4</v>
      </c>
      <c r="AA20" s="23">
        <f t="shared" si="3"/>
        <v>5</v>
      </c>
      <c r="AB20" s="23">
        <f t="shared" si="3"/>
        <v>5</v>
      </c>
      <c r="AC20" s="23">
        <f t="shared" si="3"/>
        <v>4</v>
      </c>
      <c r="AD20" s="23">
        <f t="shared" si="3"/>
        <v>4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46.5</v>
      </c>
      <c r="AI20" s="1">
        <f>SUM(AI13:AI19)</f>
        <v>8</v>
      </c>
      <c r="AJ20" s="1">
        <f t="shared" si="1"/>
        <v>240.5</v>
      </c>
      <c r="AK20" s="1"/>
    </row>
    <row r="21" spans="1:37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  <c r="AJ21" s="1"/>
      <c r="AK21" s="1"/>
    </row>
    <row r="22" spans="1:37" ht="15.75" customHeight="1" x14ac:dyDescent="0.15">
      <c r="A22" s="10"/>
      <c r="B22" s="11" t="s">
        <v>53</v>
      </c>
      <c r="C22" s="12">
        <f>C3+1</f>
        <v>45398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  <c r="AJ22" s="1"/>
      <c r="AK22" s="1"/>
    </row>
    <row r="23" spans="1:37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 t="s">
        <v>19</v>
      </c>
      <c r="J23" s="8" t="s">
        <v>19</v>
      </c>
      <c r="K23" s="8" t="s">
        <v>19</v>
      </c>
      <c r="L23" s="8" t="s">
        <v>19</v>
      </c>
      <c r="M23" s="8" t="s">
        <v>19</v>
      </c>
      <c r="N23" s="8" t="s">
        <v>19</v>
      </c>
      <c r="O23" s="8" t="s">
        <v>19</v>
      </c>
      <c r="P23" s="8" t="s">
        <v>19</v>
      </c>
      <c r="Q23" s="8" t="s">
        <v>19</v>
      </c>
      <c r="R23" s="8" t="s">
        <v>19</v>
      </c>
      <c r="S23" s="8" t="s">
        <v>19</v>
      </c>
      <c r="T23" s="8" t="s">
        <v>19</v>
      </c>
      <c r="U23" s="8" t="s">
        <v>19</v>
      </c>
      <c r="V23" s="8" t="s">
        <v>19</v>
      </c>
      <c r="W23" s="8" t="s">
        <v>19</v>
      </c>
      <c r="X23" s="8" t="s">
        <v>19</v>
      </c>
      <c r="Y23" s="8" t="s">
        <v>19</v>
      </c>
      <c r="Z23" s="8" t="s">
        <v>19</v>
      </c>
      <c r="AA23" s="8" t="s">
        <v>19</v>
      </c>
      <c r="AB23" s="8" t="s">
        <v>19</v>
      </c>
      <c r="AC23" s="8" t="s">
        <v>19</v>
      </c>
      <c r="AD23" s="8" t="s">
        <v>19</v>
      </c>
      <c r="AE23" s="8"/>
      <c r="AF23" s="8"/>
      <c r="AG23" s="8"/>
      <c r="AH23" s="1">
        <f t="shared" ref="AH23:AH38" si="4">SUM(E23:AG23)/2</f>
        <v>0</v>
      </c>
      <c r="AI23" s="1">
        <f t="shared" ref="AI23:AI38" si="5">COUNTIF(E23:AG23,"S")/2</f>
        <v>0</v>
      </c>
      <c r="AJ23" s="1">
        <f t="shared" ref="AJ23:AJ38" si="6">COUNTIF(E23:AG23,"V")/2</f>
        <v>0</v>
      </c>
      <c r="AK23" s="1"/>
    </row>
    <row r="24" spans="1:37" ht="15.75" customHeight="1" x14ac:dyDescent="0.15">
      <c r="A24" s="10"/>
      <c r="B24" s="18" t="str">
        <f t="shared" ref="B24:B38" si="7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>
        <v>1</v>
      </c>
      <c r="S24" s="8">
        <v>1</v>
      </c>
      <c r="T24" s="8">
        <v>1</v>
      </c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>
        <v>1</v>
      </c>
      <c r="AB24" s="8">
        <v>1</v>
      </c>
      <c r="AC24" s="8">
        <v>1</v>
      </c>
      <c r="AD24" s="8">
        <v>1</v>
      </c>
      <c r="AE24" s="8"/>
      <c r="AF24" s="8"/>
      <c r="AG24" s="8"/>
      <c r="AH24" s="1">
        <f t="shared" si="4"/>
        <v>6.5</v>
      </c>
      <c r="AI24" s="1">
        <f t="shared" si="5"/>
        <v>0</v>
      </c>
      <c r="AJ24" s="1">
        <f t="shared" si="6"/>
        <v>0</v>
      </c>
      <c r="AK24" s="1"/>
    </row>
    <row r="25" spans="1:37" ht="15.75" customHeight="1" x14ac:dyDescent="0.15">
      <c r="A25" s="10"/>
      <c r="B25" s="18" t="str">
        <f t="shared" si="7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/>
      <c r="J25" s="8"/>
      <c r="K25" s="8">
        <v>1</v>
      </c>
      <c r="L25" s="8">
        <v>1</v>
      </c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>
        <v>1</v>
      </c>
      <c r="S25" s="8"/>
      <c r="T25" s="8"/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/>
      <c r="AD25" s="8"/>
      <c r="AE25" s="8"/>
      <c r="AF25" s="8"/>
      <c r="AG25" s="8"/>
      <c r="AH25" s="1">
        <f t="shared" si="4"/>
        <v>8</v>
      </c>
      <c r="AI25" s="1">
        <f t="shared" si="5"/>
        <v>0</v>
      </c>
      <c r="AJ25" s="1">
        <f t="shared" si="6"/>
        <v>0</v>
      </c>
      <c r="AK25" s="1"/>
    </row>
    <row r="26" spans="1:37" ht="15.75" customHeight="1" x14ac:dyDescent="0.15">
      <c r="A26" s="10"/>
      <c r="B26" s="18" t="str">
        <f t="shared" si="7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>
        <f t="shared" si="5"/>
        <v>0</v>
      </c>
      <c r="AJ26" s="1">
        <f t="shared" si="6"/>
        <v>0</v>
      </c>
      <c r="AK26" s="1"/>
    </row>
    <row r="27" spans="1:37" ht="15.75" customHeight="1" x14ac:dyDescent="0.15">
      <c r="A27" s="10"/>
      <c r="B27" s="18" t="str">
        <f t="shared" si="7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/>
      <c r="J27" s="8"/>
      <c r="K27" s="8"/>
      <c r="L27" s="8"/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>
        <v>1</v>
      </c>
      <c r="T27" s="8">
        <v>1</v>
      </c>
      <c r="U27" s="8"/>
      <c r="V27" s="8"/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8</v>
      </c>
      <c r="AI27" s="1">
        <f t="shared" si="5"/>
        <v>0</v>
      </c>
      <c r="AJ27" s="1">
        <f t="shared" si="6"/>
        <v>0</v>
      </c>
      <c r="AK27" s="1"/>
    </row>
    <row r="28" spans="1:37" ht="15.75" customHeight="1" x14ac:dyDescent="0.15">
      <c r="A28" s="10"/>
      <c r="B28" s="18" t="str">
        <f t="shared" si="7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 t="s">
        <v>7</v>
      </c>
      <c r="J28" s="8" t="s">
        <v>7</v>
      </c>
      <c r="K28" s="8" t="s">
        <v>7</v>
      </c>
      <c r="L28" s="8" t="s">
        <v>7</v>
      </c>
      <c r="M28" s="8" t="s">
        <v>7</v>
      </c>
      <c r="N28" s="8" t="s">
        <v>7</v>
      </c>
      <c r="O28" s="8" t="s">
        <v>7</v>
      </c>
      <c r="P28" s="8" t="s">
        <v>7</v>
      </c>
      <c r="Q28" s="8" t="s">
        <v>7</v>
      </c>
      <c r="R28" s="8" t="s">
        <v>7</v>
      </c>
      <c r="S28" s="8" t="s">
        <v>7</v>
      </c>
      <c r="T28" s="8" t="s">
        <v>7</v>
      </c>
      <c r="U28" s="8" t="s">
        <v>7</v>
      </c>
      <c r="V28" s="8" t="s">
        <v>7</v>
      </c>
      <c r="W28" s="8" t="s">
        <v>7</v>
      </c>
      <c r="X28" s="8" t="s">
        <v>7</v>
      </c>
      <c r="Y28" s="8" t="s">
        <v>7</v>
      </c>
      <c r="Z28" s="8" t="s">
        <v>7</v>
      </c>
      <c r="AA28" s="8" t="s">
        <v>7</v>
      </c>
      <c r="AB28" s="8" t="s">
        <v>7</v>
      </c>
      <c r="AC28" s="8" t="s">
        <v>7</v>
      </c>
      <c r="AD28" s="8" t="s">
        <v>7</v>
      </c>
      <c r="AE28" s="8"/>
      <c r="AF28" s="8"/>
      <c r="AG28" s="8"/>
      <c r="AH28" s="1">
        <f t="shared" si="4"/>
        <v>0</v>
      </c>
      <c r="AI28" s="1">
        <f t="shared" si="5"/>
        <v>0</v>
      </c>
      <c r="AJ28" s="1">
        <f t="shared" si="6"/>
        <v>0</v>
      </c>
      <c r="AK28" s="1"/>
    </row>
    <row r="29" spans="1:37" ht="15.75" customHeight="1" x14ac:dyDescent="0.15">
      <c r="A29" s="10"/>
      <c r="B29" s="18" t="str">
        <f t="shared" si="7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>
        <v>1</v>
      </c>
      <c r="I29" s="8">
        <v>1</v>
      </c>
      <c r="J29" s="8">
        <v>1</v>
      </c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/>
      <c r="S29" s="8"/>
      <c r="T29" s="8">
        <v>1</v>
      </c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/>
      <c r="AA29" s="8"/>
      <c r="AB29" s="8"/>
      <c r="AC29" s="8"/>
      <c r="AD29" s="8"/>
      <c r="AE29" s="8"/>
      <c r="AF29" s="8"/>
      <c r="AG29" s="8"/>
      <c r="AH29" s="1">
        <f t="shared" si="4"/>
        <v>8</v>
      </c>
      <c r="AI29" s="1">
        <f t="shared" si="5"/>
        <v>0</v>
      </c>
      <c r="AJ29" s="1">
        <f t="shared" si="6"/>
        <v>0</v>
      </c>
      <c r="AK29" s="1"/>
    </row>
    <row r="30" spans="1:37" ht="15.75" customHeight="1" x14ac:dyDescent="0.15">
      <c r="A30" s="21"/>
      <c r="B30" s="18" t="str">
        <f t="shared" si="7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>
        <v>1</v>
      </c>
      <c r="J30" s="8">
        <v>1</v>
      </c>
      <c r="K30" s="8">
        <v>1</v>
      </c>
      <c r="L30" s="8">
        <v>1</v>
      </c>
      <c r="M30" s="8">
        <v>1</v>
      </c>
      <c r="N30" s="8">
        <v>1</v>
      </c>
      <c r="O30" s="8">
        <v>1</v>
      </c>
      <c r="P30" s="8">
        <v>1</v>
      </c>
      <c r="Q30" s="8">
        <v>1</v>
      </c>
      <c r="R30" s="8">
        <v>1</v>
      </c>
      <c r="S30" s="8">
        <v>1</v>
      </c>
      <c r="T30" s="8">
        <v>1</v>
      </c>
      <c r="AE30" s="8"/>
      <c r="AF30" s="8"/>
      <c r="AG30" s="8"/>
      <c r="AH30" s="1">
        <f t="shared" si="4"/>
        <v>6</v>
      </c>
      <c r="AI30" s="1">
        <f t="shared" si="5"/>
        <v>0</v>
      </c>
      <c r="AJ30" s="1">
        <f t="shared" si="6"/>
        <v>0</v>
      </c>
      <c r="AK30" s="1"/>
    </row>
    <row r="31" spans="1:37" ht="15.75" customHeight="1" x14ac:dyDescent="0.15">
      <c r="A31" s="10"/>
      <c r="B31" s="18">
        <f t="shared" si="7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>
        <f t="shared" si="5"/>
        <v>0</v>
      </c>
      <c r="AJ31" s="1">
        <f t="shared" si="6"/>
        <v>0</v>
      </c>
      <c r="AK31" s="1"/>
    </row>
    <row r="32" spans="1:37" ht="15.75" customHeight="1" x14ac:dyDescent="0.15">
      <c r="A32" s="10"/>
      <c r="B32" s="18">
        <f t="shared" si="7"/>
        <v>0</v>
      </c>
      <c r="C32" s="19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>
        <f t="shared" si="5"/>
        <v>0</v>
      </c>
      <c r="AJ32" s="1">
        <f t="shared" si="6"/>
        <v>0</v>
      </c>
      <c r="AK32" s="1"/>
    </row>
    <row r="33" spans="1:37" ht="15.75" customHeight="1" x14ac:dyDescent="0.15">
      <c r="A33" s="10"/>
      <c r="B33" s="18">
        <f t="shared" si="7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>
        <f t="shared" si="5"/>
        <v>0</v>
      </c>
      <c r="AJ33" s="1">
        <f t="shared" si="6"/>
        <v>0</v>
      </c>
      <c r="AK33" s="1"/>
    </row>
    <row r="34" spans="1:37" ht="15.75" customHeight="1" x14ac:dyDescent="0.15">
      <c r="A34" s="10"/>
      <c r="B34" s="18">
        <f t="shared" si="7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>
        <f t="shared" si="5"/>
        <v>0</v>
      </c>
      <c r="AJ34" s="1">
        <f t="shared" si="6"/>
        <v>0</v>
      </c>
      <c r="AK34" s="1"/>
    </row>
    <row r="35" spans="1:37" ht="15.75" customHeight="1" x14ac:dyDescent="0.15">
      <c r="A35" s="10"/>
      <c r="B35" s="18">
        <f t="shared" si="7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>
        <f t="shared" si="5"/>
        <v>0</v>
      </c>
      <c r="AJ35" s="1">
        <f t="shared" si="6"/>
        <v>0</v>
      </c>
      <c r="AK35" s="1"/>
    </row>
    <row r="36" spans="1:37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/>
      <c r="J36" s="8"/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 t="s">
        <v>9</v>
      </c>
      <c r="R36" s="8" t="s">
        <v>9</v>
      </c>
      <c r="S36" s="8"/>
      <c r="T36" s="8"/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 t="s">
        <v>9</v>
      </c>
      <c r="AB36" s="59" t="s">
        <v>9</v>
      </c>
      <c r="AC36" s="59"/>
      <c r="AD36" s="59"/>
      <c r="AE36" s="59"/>
      <c r="AF36" s="60"/>
      <c r="AG36" s="61"/>
      <c r="AH36" s="1">
        <f t="shared" si="4"/>
        <v>0</v>
      </c>
      <c r="AI36" s="1">
        <f t="shared" si="5"/>
        <v>8</v>
      </c>
      <c r="AJ36" s="1">
        <f t="shared" si="6"/>
        <v>0</v>
      </c>
      <c r="AK36" s="1"/>
    </row>
    <row r="37" spans="1:37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 t="s">
        <v>11</v>
      </c>
      <c r="F37" s="59"/>
      <c r="G37" s="59"/>
      <c r="H37" s="59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59"/>
      <c r="AD37" s="59"/>
      <c r="AE37" s="59"/>
      <c r="AF37" s="60"/>
      <c r="AG37" s="61"/>
      <c r="AH37" s="1">
        <f t="shared" si="4"/>
        <v>0</v>
      </c>
      <c r="AI37" s="1">
        <f t="shared" si="5"/>
        <v>0</v>
      </c>
      <c r="AJ37" s="1">
        <f t="shared" si="6"/>
        <v>0.5</v>
      </c>
      <c r="AK37" s="1"/>
    </row>
    <row r="38" spans="1:37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>
        <f t="shared" si="5"/>
        <v>8</v>
      </c>
      <c r="AJ38" s="1">
        <f t="shared" si="6"/>
        <v>0</v>
      </c>
      <c r="AK38" s="1"/>
    </row>
    <row r="39" spans="1:37" ht="15.75" customHeight="1" x14ac:dyDescent="0.15">
      <c r="A39" s="10"/>
      <c r="B39" s="22"/>
      <c r="C39" s="23"/>
      <c r="D39" s="23"/>
      <c r="E39" s="23">
        <f t="shared" ref="E39:AH39" si="8">SUM(E23:E38)</f>
        <v>0</v>
      </c>
      <c r="F39" s="23">
        <f t="shared" si="8"/>
        <v>0</v>
      </c>
      <c r="G39" s="23">
        <f t="shared" si="8"/>
        <v>0</v>
      </c>
      <c r="H39" s="23">
        <f t="shared" si="8"/>
        <v>1</v>
      </c>
      <c r="I39" s="23">
        <f t="shared" si="8"/>
        <v>2</v>
      </c>
      <c r="J39" s="23">
        <f t="shared" si="8"/>
        <v>2</v>
      </c>
      <c r="K39" s="23">
        <f t="shared" si="8"/>
        <v>3</v>
      </c>
      <c r="L39" s="23">
        <f t="shared" si="8"/>
        <v>3</v>
      </c>
      <c r="M39" s="23">
        <f t="shared" si="8"/>
        <v>4</v>
      </c>
      <c r="N39" s="23">
        <f t="shared" si="8"/>
        <v>4</v>
      </c>
      <c r="O39" s="23">
        <f t="shared" si="8"/>
        <v>4</v>
      </c>
      <c r="P39" s="23">
        <f t="shared" si="8"/>
        <v>4</v>
      </c>
      <c r="Q39" s="23">
        <f t="shared" si="8"/>
        <v>4</v>
      </c>
      <c r="R39" s="23">
        <f t="shared" si="8"/>
        <v>4</v>
      </c>
      <c r="S39" s="23">
        <f t="shared" si="8"/>
        <v>3</v>
      </c>
      <c r="T39" s="23">
        <f t="shared" si="8"/>
        <v>4</v>
      </c>
      <c r="U39" s="23">
        <f t="shared" si="8"/>
        <v>3</v>
      </c>
      <c r="V39" s="23">
        <f t="shared" si="8"/>
        <v>3</v>
      </c>
      <c r="W39" s="23">
        <f t="shared" si="8"/>
        <v>5</v>
      </c>
      <c r="X39" s="23">
        <f t="shared" si="8"/>
        <v>5</v>
      </c>
      <c r="Y39" s="23">
        <f t="shared" si="8"/>
        <v>5</v>
      </c>
      <c r="Z39" s="23">
        <f t="shared" si="8"/>
        <v>4</v>
      </c>
      <c r="AA39" s="23">
        <f t="shared" si="8"/>
        <v>4</v>
      </c>
      <c r="AB39" s="23">
        <f t="shared" si="8"/>
        <v>4</v>
      </c>
      <c r="AC39" s="23">
        <f t="shared" si="8"/>
        <v>3</v>
      </c>
      <c r="AD39" s="23">
        <f t="shared" si="8"/>
        <v>3</v>
      </c>
      <c r="AE39" s="23">
        <f t="shared" si="8"/>
        <v>0</v>
      </c>
      <c r="AF39" s="23">
        <f t="shared" si="8"/>
        <v>0</v>
      </c>
      <c r="AG39" s="24">
        <f t="shared" si="8"/>
        <v>0</v>
      </c>
      <c r="AH39" s="1">
        <f t="shared" si="8"/>
        <v>40.5</v>
      </c>
      <c r="AI39" s="1"/>
      <c r="AJ39" s="1"/>
      <c r="AK39" s="1"/>
    </row>
    <row r="40" spans="1:37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  <c r="AJ40" s="1"/>
      <c r="AK40" s="1"/>
    </row>
    <row r="41" spans="1:37" ht="15.75" customHeight="1" x14ac:dyDescent="0.15">
      <c r="A41" s="10"/>
      <c r="B41" s="25" t="s">
        <v>53</v>
      </c>
      <c r="C41" s="12">
        <f>C22+1</f>
        <v>45399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  <c r="AJ41" s="1"/>
      <c r="AK41" s="1"/>
    </row>
    <row r="42" spans="1:37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 t="s">
        <v>19</v>
      </c>
      <c r="J42" s="8" t="s">
        <v>19</v>
      </c>
      <c r="K42" s="8" t="s">
        <v>19</v>
      </c>
      <c r="L42" s="8" t="s">
        <v>19</v>
      </c>
      <c r="M42" s="8" t="s">
        <v>19</v>
      </c>
      <c r="N42" s="8" t="s">
        <v>19</v>
      </c>
      <c r="O42" s="8" t="s">
        <v>19</v>
      </c>
      <c r="P42" s="8" t="s">
        <v>19</v>
      </c>
      <c r="Q42" s="8" t="s">
        <v>19</v>
      </c>
      <c r="R42" s="8" t="s">
        <v>19</v>
      </c>
      <c r="S42" s="8" t="s">
        <v>19</v>
      </c>
      <c r="T42" s="8" t="s">
        <v>19</v>
      </c>
      <c r="U42" s="8" t="s">
        <v>19</v>
      </c>
      <c r="V42" s="8" t="s">
        <v>19</v>
      </c>
      <c r="W42" s="8" t="s">
        <v>19</v>
      </c>
      <c r="X42" s="8" t="s">
        <v>19</v>
      </c>
      <c r="Y42" s="8" t="s">
        <v>19</v>
      </c>
      <c r="Z42" s="8" t="s">
        <v>19</v>
      </c>
      <c r="AA42" s="8" t="s">
        <v>19</v>
      </c>
      <c r="AB42" s="8" t="s">
        <v>19</v>
      </c>
      <c r="AC42" s="8" t="s">
        <v>19</v>
      </c>
      <c r="AD42" s="8" t="s">
        <v>19</v>
      </c>
      <c r="AE42" s="8"/>
      <c r="AF42" s="8"/>
      <c r="AG42" s="8"/>
      <c r="AH42" s="1">
        <f t="shared" ref="AH42:AH57" si="9">SUM(E42:AG42)/2</f>
        <v>0</v>
      </c>
      <c r="AI42" s="1">
        <f t="shared" ref="AI42:AI57" si="10">COUNTIF(E42:AG42,"S")/2</f>
        <v>0</v>
      </c>
      <c r="AJ42" s="1">
        <f t="shared" ref="AJ42:AJ57" si="11">COUNTIF(E42:AG42,"V")/2</f>
        <v>0</v>
      </c>
      <c r="AK42" s="1"/>
    </row>
    <row r="43" spans="1:37" ht="15.75" customHeight="1" x14ac:dyDescent="0.15">
      <c r="A43" s="10"/>
      <c r="B43" s="18" t="str">
        <f t="shared" ref="B43:B57" si="12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>
        <v>1</v>
      </c>
      <c r="S43" s="8">
        <v>1</v>
      </c>
      <c r="T43" s="8">
        <v>1</v>
      </c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>
        <v>1</v>
      </c>
      <c r="AB43" s="8">
        <v>1</v>
      </c>
      <c r="AC43" s="8">
        <v>1</v>
      </c>
      <c r="AD43" s="8">
        <v>1</v>
      </c>
      <c r="AE43" s="8"/>
      <c r="AF43" s="8"/>
      <c r="AG43" s="8"/>
      <c r="AH43" s="1">
        <f t="shared" si="9"/>
        <v>6.5</v>
      </c>
      <c r="AI43" s="1">
        <f t="shared" si="10"/>
        <v>0</v>
      </c>
      <c r="AJ43" s="1">
        <f t="shared" si="11"/>
        <v>0</v>
      </c>
      <c r="AK43" s="1"/>
    </row>
    <row r="44" spans="1:37" ht="15.75" customHeight="1" x14ac:dyDescent="0.15">
      <c r="A44" s="10"/>
      <c r="B44" s="18" t="str">
        <f t="shared" si="12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/>
      <c r="J44" s="8"/>
      <c r="K44" s="8"/>
      <c r="L44" s="8"/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/>
      <c r="T44" s="8"/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>
        <v>1</v>
      </c>
      <c r="AD44" s="8">
        <v>1</v>
      </c>
      <c r="AE44" s="8"/>
      <c r="AF44" s="8"/>
      <c r="AG44" s="8"/>
      <c r="AH44" s="1">
        <f t="shared" si="9"/>
        <v>8</v>
      </c>
      <c r="AI44" s="1">
        <f t="shared" si="10"/>
        <v>0</v>
      </c>
      <c r="AJ44" s="1">
        <f t="shared" si="11"/>
        <v>0</v>
      </c>
      <c r="AK44" s="1"/>
    </row>
    <row r="45" spans="1:37" ht="15.75" customHeight="1" x14ac:dyDescent="0.15">
      <c r="A45" s="10"/>
      <c r="B45" s="18" t="str">
        <f t="shared" si="12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9"/>
        <v>4</v>
      </c>
      <c r="AI45" s="1">
        <f t="shared" si="10"/>
        <v>0</v>
      </c>
      <c r="AJ45" s="1">
        <f t="shared" si="11"/>
        <v>0</v>
      </c>
      <c r="AK45" s="1"/>
    </row>
    <row r="46" spans="1:37" ht="15.75" customHeight="1" x14ac:dyDescent="0.15">
      <c r="A46" s="10"/>
      <c r="B46" s="18" t="str">
        <f t="shared" si="12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>
        <v>1</v>
      </c>
      <c r="J46" s="8">
        <v>1</v>
      </c>
      <c r="K46" s="8">
        <v>1</v>
      </c>
      <c r="L46" s="8">
        <v>1</v>
      </c>
      <c r="M46" s="8">
        <v>1</v>
      </c>
      <c r="N46" s="8">
        <v>1</v>
      </c>
      <c r="O46" s="8">
        <v>1</v>
      </c>
      <c r="P46" s="8">
        <v>1</v>
      </c>
      <c r="Q46" s="8">
        <v>1</v>
      </c>
      <c r="R46" s="8">
        <v>1</v>
      </c>
      <c r="S46" s="8">
        <v>1</v>
      </c>
      <c r="T46" s="8">
        <v>1</v>
      </c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1">
        <f t="shared" si="9"/>
        <v>6</v>
      </c>
      <c r="AI46" s="1">
        <f t="shared" si="10"/>
        <v>0</v>
      </c>
      <c r="AJ46" s="1">
        <f t="shared" si="11"/>
        <v>0</v>
      </c>
      <c r="AK46" s="1"/>
    </row>
    <row r="47" spans="1:37" ht="15.75" customHeight="1" x14ac:dyDescent="0.15">
      <c r="A47" s="10"/>
      <c r="B47" s="18" t="str">
        <f t="shared" si="12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/>
      <c r="J47" s="8"/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/>
      <c r="R47" s="8"/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</v>
      </c>
      <c r="Z47" s="8">
        <v>1</v>
      </c>
      <c r="AA47" s="8">
        <v>1</v>
      </c>
      <c r="AB47" s="8">
        <v>1</v>
      </c>
      <c r="AC47" s="8"/>
      <c r="AD47" s="8"/>
      <c r="AE47" s="8"/>
      <c r="AF47" s="8"/>
      <c r="AG47" s="8"/>
      <c r="AH47" s="1">
        <f t="shared" si="9"/>
        <v>8</v>
      </c>
      <c r="AI47" s="1">
        <f t="shared" si="10"/>
        <v>0</v>
      </c>
      <c r="AJ47" s="1">
        <f t="shared" si="11"/>
        <v>0</v>
      </c>
      <c r="AK47" s="1"/>
    </row>
    <row r="48" spans="1:37" ht="15.75" customHeight="1" x14ac:dyDescent="0.15">
      <c r="A48" s="10"/>
      <c r="B48" s="18" t="str">
        <f t="shared" si="12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>
        <v>1</v>
      </c>
      <c r="I48" s="8">
        <v>1</v>
      </c>
      <c r="J48" s="8">
        <v>1</v>
      </c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/>
      <c r="S48" s="8"/>
      <c r="T48" s="8">
        <v>1</v>
      </c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/>
      <c r="AB48" s="8"/>
      <c r="AC48" s="8"/>
      <c r="AD48" s="8"/>
      <c r="AE48" s="8"/>
      <c r="AF48" s="8"/>
      <c r="AG48" s="8"/>
      <c r="AH48" s="1">
        <f t="shared" si="9"/>
        <v>8.5</v>
      </c>
      <c r="AI48" s="1">
        <f t="shared" si="10"/>
        <v>0</v>
      </c>
      <c r="AJ48" s="1">
        <f t="shared" si="11"/>
        <v>0</v>
      </c>
      <c r="AK48" s="1"/>
    </row>
    <row r="49" spans="1:37" ht="15.75" customHeight="1" x14ac:dyDescent="0.15">
      <c r="A49" s="21"/>
      <c r="B49" s="18" t="str">
        <f t="shared" si="12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 t="s">
        <v>7</v>
      </c>
      <c r="J49" s="8" t="s">
        <v>7</v>
      </c>
      <c r="K49" s="8" t="s">
        <v>7</v>
      </c>
      <c r="L49" s="8" t="s">
        <v>7</v>
      </c>
      <c r="M49" s="8" t="s">
        <v>7</v>
      </c>
      <c r="N49" s="8" t="s">
        <v>7</v>
      </c>
      <c r="O49" s="8" t="s">
        <v>7</v>
      </c>
      <c r="P49" s="8" t="s">
        <v>7</v>
      </c>
      <c r="Q49" s="8" t="s">
        <v>7</v>
      </c>
      <c r="R49" s="8" t="s">
        <v>7</v>
      </c>
      <c r="S49" s="8" t="s">
        <v>7</v>
      </c>
      <c r="T49" s="8" t="s">
        <v>7</v>
      </c>
      <c r="U49" s="8" t="s">
        <v>7</v>
      </c>
      <c r="V49" s="8" t="s">
        <v>7</v>
      </c>
      <c r="W49" s="8" t="s">
        <v>7</v>
      </c>
      <c r="X49" s="8" t="s">
        <v>7</v>
      </c>
      <c r="Y49" s="8" t="s">
        <v>7</v>
      </c>
      <c r="Z49" s="8" t="s">
        <v>7</v>
      </c>
      <c r="AA49" s="8" t="s">
        <v>7</v>
      </c>
      <c r="AB49" s="8" t="s">
        <v>7</v>
      </c>
      <c r="AC49" s="8" t="s">
        <v>7</v>
      </c>
      <c r="AD49" s="8" t="s">
        <v>7</v>
      </c>
      <c r="AE49" s="8"/>
      <c r="AF49" s="8"/>
      <c r="AG49" s="8"/>
      <c r="AH49" s="1">
        <f t="shared" si="9"/>
        <v>0</v>
      </c>
      <c r="AI49" s="1">
        <f t="shared" si="10"/>
        <v>0</v>
      </c>
      <c r="AJ49" s="1">
        <f t="shared" si="11"/>
        <v>0</v>
      </c>
      <c r="AK49" s="1"/>
    </row>
    <row r="50" spans="1:37" ht="15.75" customHeight="1" x14ac:dyDescent="0.15">
      <c r="A50" s="10"/>
      <c r="B50" s="18">
        <f t="shared" si="12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9"/>
        <v>0</v>
      </c>
      <c r="AI50" s="1">
        <f t="shared" si="10"/>
        <v>0</v>
      </c>
      <c r="AJ50" s="1">
        <f t="shared" si="11"/>
        <v>0</v>
      </c>
      <c r="AK50" s="1"/>
    </row>
    <row r="51" spans="1:37" ht="15.75" customHeight="1" x14ac:dyDescent="0.15">
      <c r="A51" s="10"/>
      <c r="B51" s="18">
        <f t="shared" si="12"/>
        <v>0</v>
      </c>
      <c r="C51" s="19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9"/>
        <v>0</v>
      </c>
      <c r="AI51" s="1">
        <f t="shared" si="10"/>
        <v>0</v>
      </c>
      <c r="AJ51" s="1">
        <f t="shared" si="11"/>
        <v>0</v>
      </c>
      <c r="AK51" s="1"/>
    </row>
    <row r="52" spans="1:37" ht="15.75" customHeight="1" x14ac:dyDescent="0.15">
      <c r="A52" s="10"/>
      <c r="B52" s="18">
        <f t="shared" si="12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9"/>
        <v>0</v>
      </c>
      <c r="AI52" s="1">
        <f t="shared" si="10"/>
        <v>0</v>
      </c>
      <c r="AJ52" s="1">
        <f t="shared" si="11"/>
        <v>0</v>
      </c>
      <c r="AK52" s="1"/>
    </row>
    <row r="53" spans="1:37" ht="15.75" customHeight="1" x14ac:dyDescent="0.15">
      <c r="A53" s="10"/>
      <c r="B53" s="18">
        <f t="shared" si="12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9"/>
        <v>0</v>
      </c>
      <c r="AI53" s="1">
        <f t="shared" si="10"/>
        <v>0</v>
      </c>
      <c r="AJ53" s="1">
        <f t="shared" si="11"/>
        <v>0</v>
      </c>
      <c r="AK53" s="1"/>
    </row>
    <row r="54" spans="1:37" ht="15.75" customHeight="1" x14ac:dyDescent="0.15">
      <c r="A54" s="10"/>
      <c r="B54" s="18">
        <f t="shared" si="12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9"/>
        <v>0</v>
      </c>
      <c r="AI54" s="1">
        <f t="shared" si="10"/>
        <v>0</v>
      </c>
      <c r="AJ54" s="1">
        <f t="shared" si="11"/>
        <v>0</v>
      </c>
      <c r="AK54" s="1"/>
    </row>
    <row r="55" spans="1:37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/>
      <c r="J55" s="8"/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 t="s">
        <v>9</v>
      </c>
      <c r="R55" s="8" t="s">
        <v>9</v>
      </c>
      <c r="S55" s="8"/>
      <c r="T55" s="8"/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 t="s">
        <v>9</v>
      </c>
      <c r="AB55" s="59" t="s">
        <v>9</v>
      </c>
      <c r="AC55" s="59"/>
      <c r="AD55" s="59"/>
      <c r="AE55" s="59"/>
      <c r="AF55" s="60"/>
      <c r="AG55" s="61"/>
      <c r="AH55" s="1">
        <f t="shared" si="9"/>
        <v>0</v>
      </c>
      <c r="AI55" s="1">
        <f t="shared" si="10"/>
        <v>8</v>
      </c>
      <c r="AJ55" s="1">
        <f t="shared" si="11"/>
        <v>0</v>
      </c>
      <c r="AK55" s="1"/>
    </row>
    <row r="56" spans="1:37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 t="s">
        <v>11</v>
      </c>
      <c r="F56" s="59"/>
      <c r="G56" s="59"/>
      <c r="H56" s="59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59"/>
      <c r="AD56" s="59"/>
      <c r="AE56" s="59"/>
      <c r="AF56" s="60"/>
      <c r="AG56" s="61"/>
      <c r="AH56" s="1">
        <f t="shared" si="9"/>
        <v>0</v>
      </c>
      <c r="AI56" s="1">
        <f t="shared" si="10"/>
        <v>0</v>
      </c>
      <c r="AJ56" s="1">
        <f t="shared" si="11"/>
        <v>0.5</v>
      </c>
      <c r="AK56" s="1"/>
    </row>
    <row r="57" spans="1:37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9"/>
        <v>0</v>
      </c>
      <c r="AI57" s="1">
        <f t="shared" si="10"/>
        <v>8</v>
      </c>
      <c r="AJ57" s="1">
        <f t="shared" si="11"/>
        <v>0</v>
      </c>
      <c r="AK57" s="1"/>
    </row>
    <row r="58" spans="1:37" ht="15.75" customHeight="1" x14ac:dyDescent="0.15">
      <c r="A58" s="10"/>
      <c r="B58" s="22"/>
      <c r="C58" s="23"/>
      <c r="D58" s="23"/>
      <c r="E58" s="23">
        <f t="shared" ref="E58:AH58" si="13">SUM(E42:E57)</f>
        <v>0</v>
      </c>
      <c r="F58" s="23">
        <f t="shared" si="13"/>
        <v>0</v>
      </c>
      <c r="G58" s="23">
        <f t="shared" si="13"/>
        <v>0</v>
      </c>
      <c r="H58" s="23">
        <f t="shared" si="13"/>
        <v>1</v>
      </c>
      <c r="I58" s="23">
        <f t="shared" si="13"/>
        <v>2</v>
      </c>
      <c r="J58" s="23">
        <f t="shared" si="13"/>
        <v>2</v>
      </c>
      <c r="K58" s="23">
        <f t="shared" si="13"/>
        <v>3</v>
      </c>
      <c r="L58" s="23">
        <f t="shared" si="13"/>
        <v>3</v>
      </c>
      <c r="M58" s="23">
        <f t="shared" si="13"/>
        <v>4</v>
      </c>
      <c r="N58" s="23">
        <f t="shared" si="13"/>
        <v>4</v>
      </c>
      <c r="O58" s="23">
        <f t="shared" si="13"/>
        <v>4</v>
      </c>
      <c r="P58" s="23">
        <f t="shared" si="13"/>
        <v>4</v>
      </c>
      <c r="Q58" s="23">
        <f t="shared" si="13"/>
        <v>3</v>
      </c>
      <c r="R58" s="23">
        <f t="shared" si="13"/>
        <v>3</v>
      </c>
      <c r="S58" s="23">
        <f t="shared" si="13"/>
        <v>3</v>
      </c>
      <c r="T58" s="23">
        <f t="shared" si="13"/>
        <v>4</v>
      </c>
      <c r="U58" s="23">
        <f t="shared" si="13"/>
        <v>4</v>
      </c>
      <c r="V58" s="23">
        <f t="shared" si="13"/>
        <v>4</v>
      </c>
      <c r="W58" s="23">
        <f t="shared" si="13"/>
        <v>5</v>
      </c>
      <c r="X58" s="23">
        <f t="shared" si="13"/>
        <v>5</v>
      </c>
      <c r="Y58" s="23">
        <f t="shared" si="13"/>
        <v>5</v>
      </c>
      <c r="Z58" s="23">
        <f t="shared" si="13"/>
        <v>5</v>
      </c>
      <c r="AA58" s="23">
        <f t="shared" si="13"/>
        <v>4</v>
      </c>
      <c r="AB58" s="23">
        <f t="shared" si="13"/>
        <v>4</v>
      </c>
      <c r="AC58" s="23">
        <f t="shared" si="13"/>
        <v>3</v>
      </c>
      <c r="AD58" s="23">
        <f t="shared" si="13"/>
        <v>3</v>
      </c>
      <c r="AE58" s="23">
        <f t="shared" si="13"/>
        <v>0</v>
      </c>
      <c r="AF58" s="23">
        <f t="shared" si="13"/>
        <v>0</v>
      </c>
      <c r="AG58" s="24">
        <f t="shared" si="13"/>
        <v>0</v>
      </c>
      <c r="AH58" s="1">
        <f t="shared" si="13"/>
        <v>41</v>
      </c>
      <c r="AI58" s="1"/>
      <c r="AJ58" s="1"/>
      <c r="AK58" s="1"/>
    </row>
    <row r="59" spans="1:37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  <c r="AJ59" s="1"/>
      <c r="AK59" s="1"/>
    </row>
    <row r="60" spans="1:37" ht="15.75" customHeight="1" x14ac:dyDescent="0.15">
      <c r="A60" s="10"/>
      <c r="B60" s="25" t="s">
        <v>53</v>
      </c>
      <c r="C60" s="12">
        <f>C41+1</f>
        <v>45400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  <c r="AJ60" s="1"/>
      <c r="AK60" s="1"/>
    </row>
    <row r="61" spans="1:37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 t="s">
        <v>19</v>
      </c>
      <c r="J61" s="8" t="s">
        <v>19</v>
      </c>
      <c r="K61" s="8" t="s">
        <v>19</v>
      </c>
      <c r="L61" s="8" t="s">
        <v>19</v>
      </c>
      <c r="M61" s="8" t="s">
        <v>19</v>
      </c>
      <c r="N61" s="8" t="s">
        <v>19</v>
      </c>
      <c r="O61" s="8" t="s">
        <v>19</v>
      </c>
      <c r="P61" s="8" t="s">
        <v>19</v>
      </c>
      <c r="Q61" s="8" t="s">
        <v>19</v>
      </c>
      <c r="R61" s="8" t="s">
        <v>19</v>
      </c>
      <c r="S61" s="8" t="s">
        <v>19</v>
      </c>
      <c r="T61" s="8" t="s">
        <v>19</v>
      </c>
      <c r="U61" s="8" t="s">
        <v>19</v>
      </c>
      <c r="V61" s="8" t="s">
        <v>19</v>
      </c>
      <c r="W61" s="8" t="s">
        <v>19</v>
      </c>
      <c r="X61" s="8" t="s">
        <v>19</v>
      </c>
      <c r="Y61" s="8" t="s">
        <v>19</v>
      </c>
      <c r="Z61" s="8" t="s">
        <v>19</v>
      </c>
      <c r="AA61" s="8" t="s">
        <v>19</v>
      </c>
      <c r="AB61" s="8" t="s">
        <v>19</v>
      </c>
      <c r="AC61" s="8" t="s">
        <v>19</v>
      </c>
      <c r="AD61" s="8" t="s">
        <v>19</v>
      </c>
      <c r="AE61" s="8"/>
      <c r="AF61" s="8"/>
      <c r="AG61" s="8"/>
      <c r="AH61" s="1">
        <f t="shared" ref="AH61:AH76" si="14">SUM(E61:AG61)/2</f>
        <v>0</v>
      </c>
      <c r="AI61" s="1">
        <f t="shared" ref="AI61:AI76" si="15">COUNTIF(E61:AG61,"S")/2</f>
        <v>0</v>
      </c>
      <c r="AJ61" s="1">
        <f t="shared" ref="AJ61:AJ76" si="16">COUNTIF(E61:AG61,"V")/2</f>
        <v>0</v>
      </c>
      <c r="AK61" s="1"/>
    </row>
    <row r="62" spans="1:37" ht="15.75" customHeight="1" x14ac:dyDescent="0.15">
      <c r="A62" s="10"/>
      <c r="B62" s="18" t="str">
        <f t="shared" ref="B62:B76" si="17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/>
      <c r="J62" s="8"/>
      <c r="K62" s="8"/>
      <c r="L62" s="8"/>
      <c r="M62" s="8" t="s">
        <v>21</v>
      </c>
      <c r="N62" s="8" t="s">
        <v>21</v>
      </c>
      <c r="O62" s="8" t="s">
        <v>21</v>
      </c>
      <c r="P62" s="8" t="s">
        <v>21</v>
      </c>
      <c r="Q62" s="8" t="s">
        <v>21</v>
      </c>
      <c r="R62" s="8" t="s">
        <v>21</v>
      </c>
      <c r="S62" s="8"/>
      <c r="T62" s="8">
        <v>1</v>
      </c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>
        <v>1</v>
      </c>
      <c r="AA62" s="8"/>
      <c r="AB62" s="8"/>
      <c r="AC62" s="8"/>
      <c r="AD62" s="8"/>
      <c r="AE62" s="8"/>
      <c r="AF62" s="8"/>
      <c r="AG62" s="8"/>
      <c r="AH62" s="1">
        <f t="shared" si="14"/>
        <v>3.5</v>
      </c>
      <c r="AI62" s="1">
        <f t="shared" si="15"/>
        <v>0</v>
      </c>
      <c r="AJ62" s="1">
        <f t="shared" si="16"/>
        <v>0</v>
      </c>
      <c r="AK62" s="1"/>
    </row>
    <row r="63" spans="1:37" ht="15.75" customHeight="1" x14ac:dyDescent="0.15">
      <c r="A63" s="10"/>
      <c r="B63" s="18" t="str">
        <f t="shared" si="17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>
        <v>1</v>
      </c>
      <c r="I63" s="8">
        <v>1</v>
      </c>
      <c r="J63" s="8">
        <v>1</v>
      </c>
      <c r="K63" s="8">
        <v>1</v>
      </c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/>
      <c r="R63" s="8"/>
      <c r="S63" s="8">
        <v>1</v>
      </c>
      <c r="T63" s="8">
        <v>1</v>
      </c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/>
      <c r="AA63" s="8"/>
      <c r="AB63" s="8"/>
      <c r="AC63" s="8"/>
      <c r="AD63" s="8"/>
      <c r="AE63" s="8"/>
      <c r="AF63" s="8"/>
      <c r="AG63" s="8"/>
      <c r="AH63" s="1">
        <f t="shared" si="14"/>
        <v>8</v>
      </c>
      <c r="AI63" s="1">
        <f t="shared" si="15"/>
        <v>0</v>
      </c>
      <c r="AJ63" s="1">
        <f t="shared" si="16"/>
        <v>0</v>
      </c>
      <c r="AK63" s="1"/>
    </row>
    <row r="64" spans="1:37" ht="15.75" customHeight="1" x14ac:dyDescent="0.15">
      <c r="A64" s="10"/>
      <c r="B64" s="18" t="str">
        <f t="shared" si="17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4"/>
        <v>4</v>
      </c>
      <c r="AI64" s="1">
        <f t="shared" si="15"/>
        <v>0</v>
      </c>
      <c r="AJ64" s="1">
        <f t="shared" si="16"/>
        <v>0</v>
      </c>
      <c r="AK64" s="1"/>
    </row>
    <row r="65" spans="1:37" ht="15.75" customHeight="1" x14ac:dyDescent="0.15">
      <c r="A65" s="10"/>
      <c r="B65" s="18" t="str">
        <f t="shared" si="17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 t="s">
        <v>7</v>
      </c>
      <c r="AE65" s="8"/>
      <c r="AF65" s="8"/>
      <c r="AG65" s="8"/>
      <c r="AH65" s="1">
        <f t="shared" si="14"/>
        <v>0</v>
      </c>
      <c r="AI65" s="1">
        <f t="shared" si="15"/>
        <v>0</v>
      </c>
      <c r="AJ65" s="1">
        <f t="shared" si="16"/>
        <v>0</v>
      </c>
      <c r="AK65" s="1"/>
    </row>
    <row r="66" spans="1:37" ht="15.75" customHeight="1" x14ac:dyDescent="0.15">
      <c r="A66" s="10"/>
      <c r="B66" s="18" t="str">
        <f t="shared" si="17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/>
      <c r="J66" s="8"/>
      <c r="K66" s="8"/>
      <c r="L66" s="8"/>
      <c r="M66" s="8" t="s">
        <v>21</v>
      </c>
      <c r="N66" s="8" t="s">
        <v>21</v>
      </c>
      <c r="O66" s="8" t="s">
        <v>21</v>
      </c>
      <c r="P66" s="8" t="s">
        <v>21</v>
      </c>
      <c r="Q66" s="8"/>
      <c r="R66" s="8"/>
      <c r="S66" s="8">
        <v>1</v>
      </c>
      <c r="T66" s="8">
        <v>1</v>
      </c>
      <c r="U66" s="8">
        <v>1</v>
      </c>
      <c r="V66" s="8">
        <v>1</v>
      </c>
      <c r="W66" s="8">
        <v>1</v>
      </c>
      <c r="X66" s="8">
        <v>1</v>
      </c>
      <c r="Y66" s="8">
        <v>1</v>
      </c>
      <c r="Z66" s="8">
        <v>1</v>
      </c>
      <c r="AA66" s="8"/>
      <c r="AB66" s="8"/>
      <c r="AC66" s="8"/>
      <c r="AD66" s="8"/>
      <c r="AE66" s="8"/>
      <c r="AF66" s="8"/>
      <c r="AG66" s="8"/>
      <c r="AH66" s="1">
        <f t="shared" si="14"/>
        <v>4</v>
      </c>
      <c r="AI66" s="1">
        <f t="shared" si="15"/>
        <v>0</v>
      </c>
      <c r="AJ66" s="1">
        <f t="shared" si="16"/>
        <v>0</v>
      </c>
      <c r="AK66" s="1"/>
    </row>
    <row r="67" spans="1:37" ht="15.75" customHeight="1" x14ac:dyDescent="0.15">
      <c r="A67" s="10"/>
      <c r="B67" s="18" t="str">
        <f t="shared" si="17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>
        <v>1</v>
      </c>
      <c r="J67" s="8">
        <v>1</v>
      </c>
      <c r="K67" s="8">
        <v>1</v>
      </c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>
        <v>1</v>
      </c>
      <c r="S67" s="8"/>
      <c r="T67" s="8"/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/>
      <c r="AB67" s="8"/>
      <c r="AC67" s="8"/>
      <c r="AD67" s="8"/>
      <c r="AE67" s="8"/>
      <c r="AF67" s="8"/>
      <c r="AG67" s="8"/>
      <c r="AH67" s="1">
        <f t="shared" si="14"/>
        <v>8</v>
      </c>
      <c r="AI67" s="1">
        <f t="shared" si="15"/>
        <v>0</v>
      </c>
      <c r="AJ67" s="1">
        <f t="shared" si="16"/>
        <v>0</v>
      </c>
      <c r="AK67" s="1"/>
    </row>
    <row r="68" spans="1:37" ht="15.75" customHeight="1" x14ac:dyDescent="0.15">
      <c r="A68" s="21"/>
      <c r="B68" s="18" t="str">
        <f t="shared" si="17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/>
      <c r="J68" s="8"/>
      <c r="K68" s="8"/>
      <c r="L68" s="8"/>
      <c r="M68" s="8">
        <v>1</v>
      </c>
      <c r="N68" s="8">
        <v>1</v>
      </c>
      <c r="O68" s="8">
        <v>1</v>
      </c>
      <c r="P68" s="8">
        <v>1</v>
      </c>
      <c r="Q68" s="8">
        <v>1</v>
      </c>
      <c r="R68" s="8">
        <v>1</v>
      </c>
      <c r="S68" s="8">
        <v>1</v>
      </c>
      <c r="T68" s="8">
        <v>1</v>
      </c>
      <c r="U68" s="8"/>
      <c r="V68" s="8"/>
      <c r="W68" s="8">
        <v>1</v>
      </c>
      <c r="X68" s="8">
        <v>1</v>
      </c>
      <c r="Y68" s="8">
        <v>1</v>
      </c>
      <c r="Z68" s="8">
        <v>1</v>
      </c>
      <c r="AA68" s="8">
        <v>1</v>
      </c>
      <c r="AB68" s="8">
        <v>1</v>
      </c>
      <c r="AC68" s="8">
        <v>1</v>
      </c>
      <c r="AD68" s="8">
        <v>1</v>
      </c>
      <c r="AE68" s="8"/>
      <c r="AF68" s="8"/>
      <c r="AG68" s="8"/>
      <c r="AH68" s="1">
        <f t="shared" si="14"/>
        <v>8</v>
      </c>
      <c r="AI68" s="1">
        <f t="shared" si="15"/>
        <v>0</v>
      </c>
      <c r="AJ68" s="1">
        <f t="shared" si="16"/>
        <v>0</v>
      </c>
      <c r="AK68" s="1"/>
    </row>
    <row r="69" spans="1:37" ht="15.75" customHeight="1" x14ac:dyDescent="0.15">
      <c r="A69" s="10"/>
      <c r="B69" s="18">
        <f t="shared" si="17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4"/>
        <v>0</v>
      </c>
      <c r="AI69" s="1">
        <f t="shared" si="15"/>
        <v>0</v>
      </c>
      <c r="AJ69" s="1">
        <f t="shared" si="16"/>
        <v>0</v>
      </c>
      <c r="AK69" s="1"/>
    </row>
    <row r="70" spans="1:37" ht="15.75" customHeight="1" x14ac:dyDescent="0.15">
      <c r="A70" s="10"/>
      <c r="B70" s="18">
        <f t="shared" si="17"/>
        <v>0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4"/>
        <v>0</v>
      </c>
      <c r="AI70" s="1">
        <f t="shared" si="15"/>
        <v>0</v>
      </c>
      <c r="AJ70" s="1">
        <f t="shared" si="16"/>
        <v>0</v>
      </c>
      <c r="AK70" s="1"/>
    </row>
    <row r="71" spans="1:37" ht="15.75" customHeight="1" x14ac:dyDescent="0.15">
      <c r="A71" s="10"/>
      <c r="B71" s="18">
        <f t="shared" si="17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4"/>
        <v>0</v>
      </c>
      <c r="AI71" s="1">
        <f t="shared" si="15"/>
        <v>0</v>
      </c>
      <c r="AJ71" s="1">
        <f t="shared" si="16"/>
        <v>0</v>
      </c>
      <c r="AK71" s="1"/>
    </row>
    <row r="72" spans="1:37" ht="15.75" customHeight="1" x14ac:dyDescent="0.15">
      <c r="A72" s="10"/>
      <c r="B72" s="18">
        <f t="shared" si="17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4"/>
        <v>0</v>
      </c>
      <c r="AI72" s="1">
        <f t="shared" si="15"/>
        <v>0</v>
      </c>
      <c r="AJ72" s="1">
        <f t="shared" si="16"/>
        <v>0</v>
      </c>
      <c r="AK72" s="1"/>
    </row>
    <row r="73" spans="1:37" ht="15.75" customHeight="1" x14ac:dyDescent="0.15">
      <c r="A73" s="10"/>
      <c r="B73" s="18">
        <f t="shared" si="17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4"/>
        <v>0</v>
      </c>
      <c r="AI73" s="1">
        <f t="shared" si="15"/>
        <v>0</v>
      </c>
      <c r="AJ73" s="1">
        <f t="shared" si="16"/>
        <v>0</v>
      </c>
      <c r="AK73" s="1"/>
    </row>
    <row r="74" spans="1:37" ht="15.75" customHeight="1" x14ac:dyDescent="0.15">
      <c r="A74" s="10"/>
      <c r="B74" s="18" t="s">
        <v>90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/>
      <c r="J74" s="8"/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 t="s">
        <v>9</v>
      </c>
      <c r="R74" s="8" t="s">
        <v>9</v>
      </c>
      <c r="S74" s="8"/>
      <c r="T74" s="8"/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 t="s">
        <v>9</v>
      </c>
      <c r="AB74" s="59" t="s">
        <v>9</v>
      </c>
      <c r="AC74" s="59"/>
      <c r="AD74" s="59"/>
      <c r="AE74" s="59"/>
      <c r="AF74" s="60"/>
      <c r="AG74" s="61"/>
      <c r="AH74" s="1">
        <f t="shared" si="14"/>
        <v>0</v>
      </c>
      <c r="AI74" s="1">
        <f t="shared" si="15"/>
        <v>8</v>
      </c>
      <c r="AJ74" s="1">
        <f t="shared" si="16"/>
        <v>0</v>
      </c>
      <c r="AK74" s="1"/>
    </row>
    <row r="75" spans="1:37" ht="15.75" customHeight="1" x14ac:dyDescent="0.15">
      <c r="A75" s="10"/>
      <c r="B75" s="18" t="s">
        <v>88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 t="s">
        <v>11</v>
      </c>
      <c r="F75" s="59"/>
      <c r="G75" s="59"/>
      <c r="H75" s="59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59"/>
      <c r="AD75" s="59"/>
      <c r="AE75" s="59"/>
      <c r="AF75" s="60"/>
      <c r="AG75" s="61"/>
      <c r="AH75" s="1">
        <f t="shared" si="14"/>
        <v>0</v>
      </c>
      <c r="AI75" s="1">
        <f t="shared" si="15"/>
        <v>0</v>
      </c>
      <c r="AJ75" s="1">
        <f t="shared" si="16"/>
        <v>0.5</v>
      </c>
      <c r="AK75" s="1"/>
    </row>
    <row r="76" spans="1:37" ht="15.75" customHeight="1" x14ac:dyDescent="0.15">
      <c r="A76" s="10"/>
      <c r="B76" s="18" t="s">
        <v>89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4"/>
        <v>0</v>
      </c>
      <c r="AI76" s="1">
        <f t="shared" si="15"/>
        <v>8</v>
      </c>
      <c r="AJ76" s="1">
        <f t="shared" si="16"/>
        <v>0</v>
      </c>
      <c r="AK76" s="1"/>
    </row>
    <row r="77" spans="1:37" ht="15.75" customHeight="1" x14ac:dyDescent="0.15">
      <c r="A77" s="10"/>
      <c r="B77" s="22"/>
      <c r="C77" s="23"/>
      <c r="D77" s="23"/>
      <c r="E77" s="23">
        <f t="shared" ref="E77:AH77" si="18">SUM(E61:E76)</f>
        <v>0</v>
      </c>
      <c r="F77" s="23">
        <f t="shared" si="18"/>
        <v>0</v>
      </c>
      <c r="G77" s="23">
        <f t="shared" si="18"/>
        <v>0</v>
      </c>
      <c r="H77" s="23">
        <f t="shared" si="18"/>
        <v>1</v>
      </c>
      <c r="I77" s="23">
        <f t="shared" si="18"/>
        <v>2</v>
      </c>
      <c r="J77" s="23">
        <f t="shared" si="18"/>
        <v>2</v>
      </c>
      <c r="K77" s="23">
        <f t="shared" si="18"/>
        <v>2</v>
      </c>
      <c r="L77" s="23">
        <f t="shared" si="18"/>
        <v>2</v>
      </c>
      <c r="M77" s="23">
        <f t="shared" si="18"/>
        <v>3</v>
      </c>
      <c r="N77" s="23">
        <f t="shared" si="18"/>
        <v>3</v>
      </c>
      <c r="O77" s="23">
        <f t="shared" si="18"/>
        <v>3</v>
      </c>
      <c r="P77" s="23">
        <f t="shared" si="18"/>
        <v>3</v>
      </c>
      <c r="Q77" s="23">
        <f t="shared" si="18"/>
        <v>2</v>
      </c>
      <c r="R77" s="23">
        <f t="shared" si="18"/>
        <v>2</v>
      </c>
      <c r="S77" s="23">
        <f t="shared" si="18"/>
        <v>3</v>
      </c>
      <c r="T77" s="23">
        <f t="shared" si="18"/>
        <v>4</v>
      </c>
      <c r="U77" s="23">
        <f t="shared" si="18"/>
        <v>4</v>
      </c>
      <c r="V77" s="23">
        <f t="shared" si="18"/>
        <v>4</v>
      </c>
      <c r="W77" s="23">
        <f t="shared" si="18"/>
        <v>6</v>
      </c>
      <c r="X77" s="23">
        <f t="shared" si="18"/>
        <v>6</v>
      </c>
      <c r="Y77" s="23">
        <f t="shared" si="18"/>
        <v>6</v>
      </c>
      <c r="Z77" s="23">
        <f t="shared" si="18"/>
        <v>5</v>
      </c>
      <c r="AA77" s="23">
        <f t="shared" si="18"/>
        <v>2</v>
      </c>
      <c r="AB77" s="23">
        <f t="shared" si="18"/>
        <v>2</v>
      </c>
      <c r="AC77" s="23">
        <f t="shared" si="18"/>
        <v>2</v>
      </c>
      <c r="AD77" s="23">
        <f t="shared" si="18"/>
        <v>2</v>
      </c>
      <c r="AE77" s="23">
        <f t="shared" si="18"/>
        <v>0</v>
      </c>
      <c r="AF77" s="23">
        <f t="shared" si="18"/>
        <v>0</v>
      </c>
      <c r="AG77" s="24">
        <f t="shared" si="18"/>
        <v>0</v>
      </c>
      <c r="AH77" s="1">
        <f t="shared" si="18"/>
        <v>35.5</v>
      </c>
      <c r="AI77" s="1"/>
      <c r="AJ77" s="1"/>
      <c r="AK77" s="1"/>
    </row>
    <row r="78" spans="1:37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8"/>
      <c r="AJ78" s="8"/>
      <c r="AK78" s="1"/>
    </row>
    <row r="79" spans="1:37" ht="15.75" customHeight="1" x14ac:dyDescent="0.15">
      <c r="A79" s="10"/>
      <c r="B79" s="108" t="s">
        <v>53</v>
      </c>
      <c r="C79" s="26">
        <f>C60+1</f>
        <v>45401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  <c r="AJ79" s="1"/>
      <c r="AK79" s="1"/>
    </row>
    <row r="80" spans="1:37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 t="s">
        <v>19</v>
      </c>
      <c r="J80" s="8" t="s">
        <v>19</v>
      </c>
      <c r="K80" s="8" t="s">
        <v>19</v>
      </c>
      <c r="L80" s="8" t="s">
        <v>19</v>
      </c>
      <c r="M80" s="8" t="s">
        <v>19</v>
      </c>
      <c r="N80" s="8" t="s">
        <v>19</v>
      </c>
      <c r="O80" s="8" t="s">
        <v>19</v>
      </c>
      <c r="P80" s="8" t="s">
        <v>19</v>
      </c>
      <c r="Q80" s="8" t="s">
        <v>19</v>
      </c>
      <c r="R80" s="8" t="s">
        <v>19</v>
      </c>
      <c r="S80" s="8" t="s">
        <v>19</v>
      </c>
      <c r="T80" s="8" t="s">
        <v>19</v>
      </c>
      <c r="U80" s="8" t="s">
        <v>19</v>
      </c>
      <c r="V80" s="8" t="s">
        <v>19</v>
      </c>
      <c r="W80" s="8" t="s">
        <v>19</v>
      </c>
      <c r="X80" s="8" t="s">
        <v>19</v>
      </c>
      <c r="Y80" s="8" t="s">
        <v>19</v>
      </c>
      <c r="Z80" s="8" t="s">
        <v>19</v>
      </c>
      <c r="AA80" s="8" t="s">
        <v>19</v>
      </c>
      <c r="AB80" s="8" t="s">
        <v>19</v>
      </c>
      <c r="AC80" s="8" t="s">
        <v>19</v>
      </c>
      <c r="AD80" s="8" t="s">
        <v>19</v>
      </c>
      <c r="AE80" s="8"/>
      <c r="AF80" s="8"/>
      <c r="AG80" s="8"/>
      <c r="AH80" s="1">
        <f t="shared" ref="AH80:AH95" si="19">SUM(E80:AG80)/2</f>
        <v>0</v>
      </c>
      <c r="AI80" s="1">
        <f t="shared" ref="AI80:AI95" si="20">COUNTIF(E80:AG80,"S")/2</f>
        <v>0</v>
      </c>
      <c r="AJ80" s="1">
        <f t="shared" ref="AJ80:AJ95" si="21">COUNTIF(E80:AG80,"V")/2</f>
        <v>0</v>
      </c>
      <c r="AK80" s="1"/>
    </row>
    <row r="81" spans="1:37" ht="15.75" customHeight="1" x14ac:dyDescent="0.15">
      <c r="A81" s="10"/>
      <c r="B81" s="18" t="str">
        <f t="shared" ref="B81:B95" si="22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>
        <v>1</v>
      </c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</v>
      </c>
      <c r="AA81" s="8">
        <v>1</v>
      </c>
      <c r="AB81" s="8">
        <v>1</v>
      </c>
      <c r="AC81" s="8">
        <v>1</v>
      </c>
      <c r="AD81" s="8">
        <v>1</v>
      </c>
      <c r="AE81" s="8"/>
      <c r="AF81" s="8"/>
      <c r="AG81" s="8"/>
      <c r="AH81" s="1">
        <f t="shared" si="19"/>
        <v>6.5</v>
      </c>
      <c r="AI81" s="1">
        <f t="shared" si="20"/>
        <v>0</v>
      </c>
      <c r="AJ81" s="1">
        <f t="shared" si="21"/>
        <v>0</v>
      </c>
      <c r="AK81" s="1"/>
    </row>
    <row r="82" spans="1:37" ht="15.75" customHeight="1" x14ac:dyDescent="0.15">
      <c r="A82" s="10"/>
      <c r="B82" s="18" t="str">
        <f t="shared" si="22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 t="s">
        <v>7</v>
      </c>
      <c r="J82" s="8" t="s">
        <v>7</v>
      </c>
      <c r="K82" s="8" t="s">
        <v>7</v>
      </c>
      <c r="L82" s="8" t="s">
        <v>7</v>
      </c>
      <c r="M82" s="8" t="s">
        <v>7</v>
      </c>
      <c r="N82" s="8" t="s">
        <v>7</v>
      </c>
      <c r="O82" s="8" t="s">
        <v>7</v>
      </c>
      <c r="P82" s="8" t="s">
        <v>7</v>
      </c>
      <c r="Q82" s="8" t="s">
        <v>7</v>
      </c>
      <c r="R82" s="8" t="s">
        <v>7</v>
      </c>
      <c r="S82" s="8" t="s">
        <v>7</v>
      </c>
      <c r="T82" s="8" t="s">
        <v>7</v>
      </c>
      <c r="U82" s="8" t="s">
        <v>7</v>
      </c>
      <c r="V82" s="8" t="s">
        <v>7</v>
      </c>
      <c r="W82" s="8" t="s">
        <v>7</v>
      </c>
      <c r="X82" s="8" t="s">
        <v>7</v>
      </c>
      <c r="Y82" s="8" t="s">
        <v>7</v>
      </c>
      <c r="Z82" s="8" t="s">
        <v>7</v>
      </c>
      <c r="AA82" s="8" t="s">
        <v>7</v>
      </c>
      <c r="AB82" s="8" t="s">
        <v>7</v>
      </c>
      <c r="AC82" s="8" t="s">
        <v>7</v>
      </c>
      <c r="AD82" s="8" t="s">
        <v>7</v>
      </c>
      <c r="AE82" s="8"/>
      <c r="AF82" s="8"/>
      <c r="AG82" s="8"/>
      <c r="AH82" s="1">
        <f t="shared" si="19"/>
        <v>0</v>
      </c>
      <c r="AI82" s="1">
        <f t="shared" si="20"/>
        <v>0</v>
      </c>
      <c r="AJ82" s="1">
        <f t="shared" si="21"/>
        <v>0</v>
      </c>
      <c r="AK82" s="1"/>
    </row>
    <row r="83" spans="1:37" ht="15.75" customHeight="1" x14ac:dyDescent="0.15">
      <c r="A83" s="10"/>
      <c r="B83" s="18" t="str">
        <f t="shared" si="22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9"/>
        <v>4</v>
      </c>
      <c r="AI83" s="1">
        <f t="shared" si="20"/>
        <v>0</v>
      </c>
      <c r="AJ83" s="1">
        <f t="shared" si="21"/>
        <v>0</v>
      </c>
      <c r="AK83" s="1"/>
    </row>
    <row r="84" spans="1:37" ht="15.75" customHeight="1" x14ac:dyDescent="0.15">
      <c r="A84" s="10"/>
      <c r="B84" s="18" t="str">
        <f t="shared" si="22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>
        <v>1</v>
      </c>
      <c r="R84" s="8">
        <v>1</v>
      </c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9"/>
        <v>6</v>
      </c>
      <c r="AI84" s="1">
        <f t="shared" si="20"/>
        <v>0</v>
      </c>
      <c r="AJ84" s="1">
        <f t="shared" si="21"/>
        <v>0</v>
      </c>
      <c r="AK84" s="1"/>
    </row>
    <row r="85" spans="1:37" ht="15.75" customHeight="1" x14ac:dyDescent="0.15">
      <c r="A85" s="10"/>
      <c r="B85" s="18" t="str">
        <f t="shared" si="22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/>
      <c r="J85" s="8"/>
      <c r="K85" s="8"/>
      <c r="L85" s="8"/>
      <c r="M85" s="8">
        <v>1</v>
      </c>
      <c r="N85" s="8">
        <v>1</v>
      </c>
      <c r="O85" s="8">
        <v>1</v>
      </c>
      <c r="P85" s="8">
        <v>1</v>
      </c>
      <c r="Q85" s="8">
        <v>1</v>
      </c>
      <c r="R85" s="8">
        <v>1</v>
      </c>
      <c r="S85" s="8">
        <v>1</v>
      </c>
      <c r="T85" s="8">
        <v>1</v>
      </c>
      <c r="U85" s="8"/>
      <c r="V85" s="8"/>
      <c r="W85" s="8">
        <v>1</v>
      </c>
      <c r="X85" s="8">
        <v>1</v>
      </c>
      <c r="Y85" s="8">
        <v>1</v>
      </c>
      <c r="Z85" s="8">
        <v>1</v>
      </c>
      <c r="AA85" s="8">
        <v>1</v>
      </c>
      <c r="AB85" s="8">
        <v>1</v>
      </c>
      <c r="AC85" s="8">
        <v>1</v>
      </c>
      <c r="AD85" s="8">
        <v>1</v>
      </c>
      <c r="AE85" s="8"/>
      <c r="AF85" s="8"/>
      <c r="AG85" s="8"/>
      <c r="AH85" s="1">
        <f t="shared" si="19"/>
        <v>8</v>
      </c>
      <c r="AI85" s="1">
        <f t="shared" si="20"/>
        <v>0</v>
      </c>
      <c r="AJ85" s="1">
        <f t="shared" si="21"/>
        <v>0</v>
      </c>
      <c r="AK85" s="1"/>
    </row>
    <row r="86" spans="1:37" ht="15.75" customHeight="1" x14ac:dyDescent="0.15">
      <c r="A86" s="10"/>
      <c r="B86" s="18" t="str">
        <f t="shared" si="22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>
        <v>1</v>
      </c>
      <c r="L86" s="8">
        <v>1</v>
      </c>
      <c r="M86">
        <v>1</v>
      </c>
      <c r="N86">
        <v>1</v>
      </c>
      <c r="O86">
        <v>1</v>
      </c>
      <c r="P86">
        <v>1</v>
      </c>
      <c r="Q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E86" s="8"/>
      <c r="AF86" s="8"/>
      <c r="AG86" s="8"/>
      <c r="AH86" s="1">
        <f t="shared" si="19"/>
        <v>8</v>
      </c>
      <c r="AI86" s="1">
        <f t="shared" si="20"/>
        <v>0</v>
      </c>
      <c r="AJ86" s="1">
        <f t="shared" si="21"/>
        <v>0</v>
      </c>
      <c r="AK86" s="1"/>
    </row>
    <row r="87" spans="1:37" ht="15.75" customHeight="1" x14ac:dyDescent="0.15">
      <c r="A87" s="21"/>
      <c r="B87" s="18" t="str">
        <f t="shared" si="22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>
        <v>1</v>
      </c>
      <c r="J87" s="8">
        <v>1</v>
      </c>
      <c r="K87" s="8">
        <v>1</v>
      </c>
      <c r="L87" s="8">
        <v>1</v>
      </c>
      <c r="M87" s="8">
        <v>1</v>
      </c>
      <c r="N87" s="8">
        <v>1</v>
      </c>
      <c r="O87" s="8">
        <v>1</v>
      </c>
      <c r="P87" s="8">
        <v>1</v>
      </c>
      <c r="Q87" s="8"/>
      <c r="R87" s="8"/>
      <c r="S87" s="8">
        <v>1</v>
      </c>
      <c r="T87" s="8">
        <v>1</v>
      </c>
      <c r="U87" s="8">
        <v>1</v>
      </c>
      <c r="V87" s="8">
        <v>1</v>
      </c>
      <c r="W87" s="8">
        <v>1</v>
      </c>
      <c r="X87" s="8">
        <v>1</v>
      </c>
      <c r="Y87" s="8">
        <v>1</v>
      </c>
      <c r="Z87" s="8">
        <v>1</v>
      </c>
      <c r="AE87" s="8"/>
      <c r="AF87" s="8"/>
      <c r="AG87" s="8"/>
      <c r="AH87" s="1">
        <f t="shared" si="19"/>
        <v>8</v>
      </c>
      <c r="AI87" s="1">
        <f t="shared" si="20"/>
        <v>0</v>
      </c>
      <c r="AJ87" s="1">
        <f t="shared" si="21"/>
        <v>0</v>
      </c>
      <c r="AK87" s="1"/>
    </row>
    <row r="88" spans="1:37" ht="17.25" customHeight="1" x14ac:dyDescent="0.15">
      <c r="A88" s="10"/>
      <c r="B88" s="18">
        <f t="shared" si="22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9"/>
        <v>0</v>
      </c>
      <c r="AI88" s="1">
        <f t="shared" si="20"/>
        <v>0</v>
      </c>
      <c r="AJ88" s="1">
        <f t="shared" si="21"/>
        <v>0</v>
      </c>
      <c r="AK88" s="1"/>
    </row>
    <row r="89" spans="1:37" ht="15.75" customHeight="1" x14ac:dyDescent="0.15">
      <c r="A89" s="10"/>
      <c r="B89" s="18">
        <f t="shared" si="22"/>
        <v>0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9"/>
        <v>0</v>
      </c>
      <c r="AI89" s="1">
        <f t="shared" si="20"/>
        <v>0</v>
      </c>
      <c r="AJ89" s="1">
        <f t="shared" si="21"/>
        <v>0</v>
      </c>
      <c r="AK89" s="1"/>
    </row>
    <row r="90" spans="1:37" ht="15.75" customHeight="1" x14ac:dyDescent="0.15">
      <c r="A90" s="10"/>
      <c r="B90" s="18">
        <f t="shared" si="22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9"/>
        <v>0</v>
      </c>
      <c r="AI90" s="1">
        <f t="shared" si="20"/>
        <v>0</v>
      </c>
      <c r="AJ90" s="1">
        <f t="shared" si="21"/>
        <v>0</v>
      </c>
      <c r="AK90" s="1"/>
    </row>
    <row r="91" spans="1:37" ht="15.75" customHeight="1" x14ac:dyDescent="0.15">
      <c r="A91" s="10"/>
      <c r="B91" s="18">
        <f t="shared" si="22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9"/>
        <v>0</v>
      </c>
      <c r="AI91" s="1">
        <f t="shared" si="20"/>
        <v>0</v>
      </c>
      <c r="AJ91" s="1">
        <f t="shared" si="21"/>
        <v>0</v>
      </c>
      <c r="AK91" s="1"/>
    </row>
    <row r="92" spans="1:37" ht="15.75" customHeight="1" x14ac:dyDescent="0.15">
      <c r="A92" s="10"/>
      <c r="B92" s="18">
        <f t="shared" si="22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9"/>
        <v>0</v>
      </c>
      <c r="AI92" s="1">
        <f t="shared" si="20"/>
        <v>0</v>
      </c>
      <c r="AJ92" s="1">
        <f t="shared" si="21"/>
        <v>0</v>
      </c>
      <c r="AK92" s="1"/>
    </row>
    <row r="93" spans="1:37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/>
      <c r="J93" s="8"/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 t="s">
        <v>9</v>
      </c>
      <c r="R93" s="8" t="s">
        <v>9</v>
      </c>
      <c r="S93" s="8"/>
      <c r="T93" s="8"/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 t="s">
        <v>9</v>
      </c>
      <c r="AB93" s="59" t="s">
        <v>9</v>
      </c>
      <c r="AC93" s="59"/>
      <c r="AD93" s="59"/>
      <c r="AE93" s="59"/>
      <c r="AF93" s="60"/>
      <c r="AG93" s="61"/>
      <c r="AH93" s="1">
        <f t="shared" si="19"/>
        <v>0</v>
      </c>
      <c r="AI93" s="1">
        <f t="shared" si="20"/>
        <v>8</v>
      </c>
      <c r="AJ93" s="1">
        <f t="shared" si="21"/>
        <v>0</v>
      </c>
      <c r="AK93" s="1"/>
    </row>
    <row r="94" spans="1:37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 t="s">
        <v>11</v>
      </c>
      <c r="F94" s="59"/>
      <c r="G94" s="59"/>
      <c r="H94" s="59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59"/>
      <c r="AD94" s="59"/>
      <c r="AE94" s="59"/>
      <c r="AF94" s="60"/>
      <c r="AG94" s="61"/>
      <c r="AH94" s="1">
        <f t="shared" si="19"/>
        <v>0</v>
      </c>
      <c r="AI94" s="1">
        <f t="shared" si="20"/>
        <v>0</v>
      </c>
      <c r="AJ94" s="1">
        <f t="shared" si="21"/>
        <v>0.5</v>
      </c>
      <c r="AK94" s="1"/>
    </row>
    <row r="95" spans="1:37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9"/>
        <v>0</v>
      </c>
      <c r="AI95" s="1">
        <f t="shared" si="20"/>
        <v>8</v>
      </c>
      <c r="AJ95" s="1">
        <f t="shared" si="21"/>
        <v>0</v>
      </c>
      <c r="AK95" s="1"/>
    </row>
    <row r="96" spans="1:37" ht="15.75" customHeight="1" x14ac:dyDescent="0.15">
      <c r="A96" s="10"/>
      <c r="B96" s="1"/>
      <c r="C96" s="1"/>
      <c r="D96" s="1"/>
      <c r="E96" s="23">
        <f t="shared" ref="E96:AH96" si="23">SUM(E80:E95)</f>
        <v>0</v>
      </c>
      <c r="F96" s="23">
        <f t="shared" si="23"/>
        <v>0</v>
      </c>
      <c r="G96" s="23">
        <f t="shared" si="23"/>
        <v>1</v>
      </c>
      <c r="H96" s="23">
        <f t="shared" si="23"/>
        <v>1</v>
      </c>
      <c r="I96" s="23">
        <f t="shared" si="23"/>
        <v>2</v>
      </c>
      <c r="J96" s="23">
        <f t="shared" si="23"/>
        <v>2</v>
      </c>
      <c r="K96" s="23">
        <f t="shared" si="23"/>
        <v>3</v>
      </c>
      <c r="L96" s="23">
        <f t="shared" si="23"/>
        <v>3</v>
      </c>
      <c r="M96" s="23">
        <f t="shared" si="23"/>
        <v>4</v>
      </c>
      <c r="N96" s="23">
        <f t="shared" si="23"/>
        <v>4</v>
      </c>
      <c r="O96" s="23">
        <f t="shared" si="23"/>
        <v>4</v>
      </c>
      <c r="P96" s="23">
        <f t="shared" si="23"/>
        <v>4</v>
      </c>
      <c r="Q96" s="23">
        <f t="shared" si="23"/>
        <v>3</v>
      </c>
      <c r="R96" s="23">
        <f t="shared" si="23"/>
        <v>3</v>
      </c>
      <c r="S96" s="23">
        <f t="shared" si="23"/>
        <v>3</v>
      </c>
      <c r="T96" s="23">
        <f t="shared" si="23"/>
        <v>4</v>
      </c>
      <c r="U96" s="23">
        <f t="shared" si="23"/>
        <v>3</v>
      </c>
      <c r="V96" s="23">
        <f t="shared" si="23"/>
        <v>3</v>
      </c>
      <c r="W96" s="23">
        <f t="shared" si="23"/>
        <v>5</v>
      </c>
      <c r="X96" s="23">
        <f t="shared" si="23"/>
        <v>5</v>
      </c>
      <c r="Y96" s="23">
        <f t="shared" si="23"/>
        <v>5</v>
      </c>
      <c r="Z96" s="23">
        <f t="shared" si="23"/>
        <v>5</v>
      </c>
      <c r="AA96" s="23">
        <f t="shared" si="23"/>
        <v>4</v>
      </c>
      <c r="AB96" s="23">
        <f t="shared" si="23"/>
        <v>4</v>
      </c>
      <c r="AC96" s="23">
        <f t="shared" si="23"/>
        <v>3</v>
      </c>
      <c r="AD96" s="23">
        <f t="shared" si="23"/>
        <v>3</v>
      </c>
      <c r="AE96" s="23">
        <f t="shared" si="23"/>
        <v>0</v>
      </c>
      <c r="AF96" s="23">
        <f t="shared" si="23"/>
        <v>0</v>
      </c>
      <c r="AG96" s="24">
        <f t="shared" si="23"/>
        <v>0</v>
      </c>
      <c r="AH96" s="1">
        <f t="shared" si="23"/>
        <v>40.5</v>
      </c>
      <c r="AI96" s="1"/>
      <c r="AJ96" s="1"/>
      <c r="AK96" s="1"/>
    </row>
    <row r="97" spans="1:37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8"/>
      <c r="AJ97" s="8"/>
      <c r="AK97" s="1"/>
    </row>
    <row r="98" spans="1:37" ht="15.75" customHeight="1" x14ac:dyDescent="0.15">
      <c r="A98" s="10"/>
      <c r="B98" s="108" t="s">
        <v>53</v>
      </c>
      <c r="C98" s="26">
        <f>C79+1</f>
        <v>45402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  <c r="AJ98" s="1"/>
      <c r="AK98" s="1"/>
    </row>
    <row r="99" spans="1:37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 t="s">
        <v>19</v>
      </c>
      <c r="J99" s="8" t="s">
        <v>19</v>
      </c>
      <c r="K99" s="8" t="s">
        <v>19</v>
      </c>
      <c r="L99" s="8" t="s">
        <v>19</v>
      </c>
      <c r="M99" s="8" t="s">
        <v>19</v>
      </c>
      <c r="N99" s="8" t="s">
        <v>19</v>
      </c>
      <c r="O99" s="8" t="s">
        <v>19</v>
      </c>
      <c r="P99" s="8" t="s">
        <v>19</v>
      </c>
      <c r="Q99" s="8" t="s">
        <v>19</v>
      </c>
      <c r="R99" s="8" t="s">
        <v>19</v>
      </c>
      <c r="S99" s="8" t="s">
        <v>19</v>
      </c>
      <c r="T99" s="8" t="s">
        <v>19</v>
      </c>
      <c r="U99" s="8" t="s">
        <v>19</v>
      </c>
      <c r="V99" s="8" t="s">
        <v>19</v>
      </c>
      <c r="W99" s="8" t="s">
        <v>19</v>
      </c>
      <c r="X99" s="8" t="s">
        <v>19</v>
      </c>
      <c r="Y99" s="8" t="s">
        <v>19</v>
      </c>
      <c r="Z99" s="8" t="s">
        <v>19</v>
      </c>
      <c r="AA99" s="8" t="s">
        <v>19</v>
      </c>
      <c r="AB99" s="8" t="s">
        <v>19</v>
      </c>
      <c r="AC99" s="8" t="s">
        <v>19</v>
      </c>
      <c r="AD99" s="8" t="s">
        <v>19</v>
      </c>
      <c r="AE99" s="8"/>
      <c r="AF99" s="8"/>
      <c r="AG99" s="8"/>
      <c r="AH99" s="1">
        <f t="shared" ref="AH99:AH114" si="24">SUM(E99:AG99)/2</f>
        <v>0</v>
      </c>
      <c r="AI99" s="1">
        <f t="shared" ref="AI99:AI114" si="25">COUNTIF(E99:AG99,"S")/2</f>
        <v>0</v>
      </c>
      <c r="AJ99" s="1">
        <f t="shared" ref="AJ99:AJ114" si="26">COUNTIF(E99:AG99,"V")/2</f>
        <v>0</v>
      </c>
      <c r="AK99" s="1"/>
    </row>
    <row r="100" spans="1:37" ht="15.75" customHeight="1" x14ac:dyDescent="0.15">
      <c r="A100" s="10"/>
      <c r="B100" s="18" t="str">
        <f t="shared" ref="B100:B114" si="2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>
        <v>1</v>
      </c>
      <c r="S100" s="8">
        <v>1</v>
      </c>
      <c r="T100" s="8">
        <v>1</v>
      </c>
      <c r="U100" s="8">
        <v>1</v>
      </c>
      <c r="V100" s="8">
        <v>1</v>
      </c>
      <c r="W100" s="8">
        <v>1</v>
      </c>
      <c r="X100" s="8">
        <v>1</v>
      </c>
      <c r="Y100" s="8">
        <v>1</v>
      </c>
      <c r="Z100" s="8">
        <v>1</v>
      </c>
      <c r="AA100" s="8">
        <v>1</v>
      </c>
      <c r="AB100" s="8">
        <v>1</v>
      </c>
      <c r="AC100" s="8">
        <v>1</v>
      </c>
      <c r="AD100" s="8">
        <v>1</v>
      </c>
      <c r="AE100" s="8"/>
      <c r="AF100" s="8"/>
      <c r="AG100" s="8"/>
      <c r="AH100" s="1">
        <f t="shared" si="24"/>
        <v>6.5</v>
      </c>
      <c r="AI100" s="1">
        <f t="shared" si="25"/>
        <v>0</v>
      </c>
      <c r="AJ100" s="1">
        <f t="shared" si="26"/>
        <v>0</v>
      </c>
      <c r="AK100" s="1"/>
    </row>
    <row r="101" spans="1:37" ht="15.75" customHeight="1" x14ac:dyDescent="0.15">
      <c r="A101" s="10"/>
      <c r="B101" s="18" t="str">
        <f t="shared" si="2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/>
      <c r="J101" s="8"/>
      <c r="K101" s="8">
        <v>1</v>
      </c>
      <c r="L101" s="8">
        <v>1</v>
      </c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/>
      <c r="T101" s="8"/>
      <c r="U101" s="8">
        <v>1</v>
      </c>
      <c r="V101" s="8">
        <v>1</v>
      </c>
      <c r="W101" s="8">
        <v>1</v>
      </c>
      <c r="X101" s="8">
        <v>1</v>
      </c>
      <c r="Y101" s="8">
        <v>1</v>
      </c>
      <c r="Z101" s="8">
        <v>1</v>
      </c>
      <c r="AA101" s="8">
        <v>1</v>
      </c>
      <c r="AB101" s="8">
        <v>1</v>
      </c>
      <c r="AC101" s="8"/>
      <c r="AD101" s="8"/>
      <c r="AE101" s="8"/>
      <c r="AF101" s="8"/>
      <c r="AG101" s="8"/>
      <c r="AH101" s="1">
        <f t="shared" si="24"/>
        <v>8</v>
      </c>
      <c r="AI101" s="1">
        <f t="shared" si="25"/>
        <v>0</v>
      </c>
      <c r="AJ101" s="1">
        <f t="shared" si="26"/>
        <v>0</v>
      </c>
      <c r="AK101" s="1"/>
    </row>
    <row r="102" spans="1:37" ht="15.75" customHeight="1" x14ac:dyDescent="0.15">
      <c r="A102" s="10"/>
      <c r="B102" s="18" t="str">
        <f t="shared" si="2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 t="s">
        <v>7</v>
      </c>
      <c r="J102" s="8" t="s">
        <v>7</v>
      </c>
      <c r="K102" s="8" t="s">
        <v>7</v>
      </c>
      <c r="L102" s="8" t="s">
        <v>7</v>
      </c>
      <c r="M102" s="8" t="s">
        <v>7</v>
      </c>
      <c r="N102" s="8" t="s">
        <v>7</v>
      </c>
      <c r="O102" s="8" t="s">
        <v>7</v>
      </c>
      <c r="P102" s="8" t="s">
        <v>7</v>
      </c>
      <c r="Q102" s="8" t="s">
        <v>7</v>
      </c>
      <c r="R102" s="8" t="s">
        <v>7</v>
      </c>
      <c r="S102" s="8" t="s">
        <v>7</v>
      </c>
      <c r="T102" s="8" t="s">
        <v>7</v>
      </c>
      <c r="U102" s="8" t="s">
        <v>7</v>
      </c>
      <c r="V102" s="8" t="s">
        <v>7</v>
      </c>
      <c r="W102" s="8" t="s">
        <v>7</v>
      </c>
      <c r="X102" s="8" t="s">
        <v>7</v>
      </c>
      <c r="Y102" s="8" t="s">
        <v>7</v>
      </c>
      <c r="Z102" s="8" t="s">
        <v>7</v>
      </c>
      <c r="AA102" s="8" t="s">
        <v>7</v>
      </c>
      <c r="AB102" s="8" t="s">
        <v>7</v>
      </c>
      <c r="AC102" s="8" t="s">
        <v>7</v>
      </c>
      <c r="AD102" s="8" t="s">
        <v>7</v>
      </c>
      <c r="AE102" s="8"/>
      <c r="AF102" s="8"/>
      <c r="AG102" s="8"/>
      <c r="AH102" s="1">
        <f t="shared" si="24"/>
        <v>0</v>
      </c>
      <c r="AI102" s="1">
        <f t="shared" si="25"/>
        <v>0</v>
      </c>
      <c r="AJ102" s="1">
        <f t="shared" si="26"/>
        <v>0</v>
      </c>
      <c r="AK102" s="1"/>
    </row>
    <row r="103" spans="1:37" ht="15.75" customHeight="1" x14ac:dyDescent="0.15">
      <c r="A103" s="10"/>
      <c r="B103" s="18" t="str">
        <f t="shared" si="2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/>
      <c r="J103" s="8"/>
      <c r="K103" s="8"/>
      <c r="L103" s="8"/>
      <c r="M103" s="8">
        <v>1</v>
      </c>
      <c r="N103" s="8">
        <v>1</v>
      </c>
      <c r="O103" s="8">
        <v>1</v>
      </c>
      <c r="P103" s="8">
        <v>1</v>
      </c>
      <c r="Q103" s="8">
        <v>1</v>
      </c>
      <c r="R103" s="8">
        <v>1</v>
      </c>
      <c r="S103" s="8">
        <v>1</v>
      </c>
      <c r="T103" s="8">
        <v>1</v>
      </c>
      <c r="U103" s="8"/>
      <c r="V103" s="8"/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 t="shared" si="24"/>
        <v>8</v>
      </c>
      <c r="AI103" s="1">
        <f t="shared" si="25"/>
        <v>0</v>
      </c>
      <c r="AJ103" s="1">
        <f t="shared" si="26"/>
        <v>0</v>
      </c>
      <c r="AK103" s="1"/>
    </row>
    <row r="104" spans="1:37" ht="15.75" customHeight="1" x14ac:dyDescent="0.15">
      <c r="A104" s="10"/>
      <c r="B104" s="18" t="str">
        <f t="shared" si="2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>
        <v>1</v>
      </c>
      <c r="I104" s="8">
        <v>1</v>
      </c>
      <c r="J104" s="8">
        <v>1</v>
      </c>
      <c r="K104" s="8">
        <v>1</v>
      </c>
      <c r="L104" s="8">
        <v>1</v>
      </c>
      <c r="M104" s="8">
        <v>1</v>
      </c>
      <c r="N104" s="8">
        <v>1</v>
      </c>
      <c r="O104" s="8">
        <v>1</v>
      </c>
      <c r="P104" s="8">
        <v>1</v>
      </c>
      <c r="Q104" s="8"/>
      <c r="R104" s="8"/>
      <c r="S104" s="8">
        <v>1</v>
      </c>
      <c r="T104" s="8">
        <v>1</v>
      </c>
      <c r="U104" s="8">
        <v>1</v>
      </c>
      <c r="V104" s="8">
        <v>1</v>
      </c>
      <c r="W104" s="8">
        <v>1</v>
      </c>
      <c r="X104" s="8">
        <v>1</v>
      </c>
      <c r="Y104" s="8">
        <v>1</v>
      </c>
      <c r="Z104" s="8"/>
      <c r="AA104" s="8"/>
      <c r="AB104" s="8"/>
      <c r="AC104" s="8"/>
      <c r="AD104" s="8"/>
      <c r="AE104" s="8"/>
      <c r="AF104" s="8"/>
      <c r="AG104" s="8"/>
      <c r="AH104" s="1">
        <f t="shared" si="24"/>
        <v>8</v>
      </c>
      <c r="AI104" s="1">
        <f t="shared" si="25"/>
        <v>0</v>
      </c>
      <c r="AJ104" s="1">
        <f t="shared" si="26"/>
        <v>0</v>
      </c>
      <c r="AK104" s="1"/>
    </row>
    <row r="105" spans="1:37" ht="15.75" customHeight="1" x14ac:dyDescent="0.15">
      <c r="A105" s="10"/>
      <c r="B105" s="18" t="str">
        <f t="shared" si="2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 t="s">
        <v>7</v>
      </c>
      <c r="J105" s="8" t="s">
        <v>7</v>
      </c>
      <c r="K105" s="8" t="s">
        <v>7</v>
      </c>
      <c r="L105" s="8" t="s">
        <v>7</v>
      </c>
      <c r="M105" s="8" t="s">
        <v>7</v>
      </c>
      <c r="N105" s="8" t="s">
        <v>7</v>
      </c>
      <c r="O105" s="8" t="s">
        <v>7</v>
      </c>
      <c r="P105" s="8" t="s">
        <v>7</v>
      </c>
      <c r="Q105" s="8" t="s">
        <v>7</v>
      </c>
      <c r="R105" s="8" t="s">
        <v>7</v>
      </c>
      <c r="S105" s="8" t="s">
        <v>7</v>
      </c>
      <c r="T105" s="8" t="s">
        <v>7</v>
      </c>
      <c r="U105" s="8" t="s">
        <v>7</v>
      </c>
      <c r="V105" s="8" t="s">
        <v>7</v>
      </c>
      <c r="W105" s="8" t="s">
        <v>7</v>
      </c>
      <c r="X105" s="8" t="s">
        <v>7</v>
      </c>
      <c r="Y105" s="8" t="s">
        <v>7</v>
      </c>
      <c r="Z105" s="8" t="s">
        <v>7</v>
      </c>
      <c r="AA105" s="8" t="s">
        <v>7</v>
      </c>
      <c r="AB105" s="8" t="s">
        <v>7</v>
      </c>
      <c r="AC105" s="8" t="s">
        <v>7</v>
      </c>
      <c r="AD105" s="8" t="s">
        <v>7</v>
      </c>
      <c r="AE105" s="8"/>
      <c r="AF105" s="8"/>
      <c r="AG105" s="8"/>
      <c r="AH105" s="1">
        <f t="shared" si="24"/>
        <v>0</v>
      </c>
      <c r="AI105" s="1">
        <f t="shared" si="25"/>
        <v>0</v>
      </c>
      <c r="AJ105" s="1">
        <f t="shared" si="26"/>
        <v>0</v>
      </c>
      <c r="AK105" s="1"/>
    </row>
    <row r="106" spans="1:37" ht="15.75" customHeight="1" x14ac:dyDescent="0.15">
      <c r="A106" s="21"/>
      <c r="B106" s="18" t="str">
        <f t="shared" si="2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>
        <v>1</v>
      </c>
      <c r="J106" s="8">
        <v>1</v>
      </c>
      <c r="K106" s="8">
        <v>1</v>
      </c>
      <c r="L106" s="8">
        <v>1</v>
      </c>
      <c r="M106" s="8">
        <v>1</v>
      </c>
      <c r="N106" s="8">
        <v>1</v>
      </c>
      <c r="O106" s="8">
        <v>1</v>
      </c>
      <c r="P106" s="8">
        <v>1</v>
      </c>
      <c r="Q106" s="8">
        <v>1</v>
      </c>
      <c r="R106" s="8">
        <v>1</v>
      </c>
      <c r="S106" s="8">
        <v>1</v>
      </c>
      <c r="T106" s="8">
        <v>1</v>
      </c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24"/>
        <v>6</v>
      </c>
      <c r="AI106" s="1">
        <f t="shared" si="25"/>
        <v>0</v>
      </c>
      <c r="AJ106" s="1">
        <f t="shared" si="26"/>
        <v>0</v>
      </c>
      <c r="AK106" s="1"/>
    </row>
    <row r="107" spans="1:37" ht="15.75" customHeight="1" x14ac:dyDescent="0.15">
      <c r="A107" s="10"/>
      <c r="B107" s="18">
        <f t="shared" si="2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24"/>
        <v>0</v>
      </c>
      <c r="AI107" s="1">
        <f t="shared" si="25"/>
        <v>0</v>
      </c>
      <c r="AJ107" s="1">
        <f t="shared" si="26"/>
        <v>0</v>
      </c>
      <c r="AK107" s="1"/>
    </row>
    <row r="108" spans="1:37" ht="15.75" customHeight="1" x14ac:dyDescent="0.15">
      <c r="A108" s="10"/>
      <c r="B108" s="18">
        <f t="shared" si="27"/>
        <v>0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24"/>
        <v>0</v>
      </c>
      <c r="AI108" s="1">
        <f t="shared" si="25"/>
        <v>0</v>
      </c>
      <c r="AJ108" s="1">
        <f t="shared" si="26"/>
        <v>0</v>
      </c>
      <c r="AK108" s="1"/>
    </row>
    <row r="109" spans="1:37" ht="15.75" customHeight="1" x14ac:dyDescent="0.15">
      <c r="A109" s="10"/>
      <c r="B109" s="18">
        <f t="shared" si="2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24"/>
        <v>0</v>
      </c>
      <c r="AI109" s="1">
        <f t="shared" si="25"/>
        <v>0</v>
      </c>
      <c r="AJ109" s="1">
        <f t="shared" si="26"/>
        <v>0</v>
      </c>
      <c r="AK109" s="1"/>
    </row>
    <row r="110" spans="1:37" ht="15.75" customHeight="1" x14ac:dyDescent="0.15">
      <c r="A110" s="10"/>
      <c r="B110" s="18">
        <f t="shared" si="2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24"/>
        <v>0</v>
      </c>
      <c r="AI110" s="1">
        <f t="shared" si="25"/>
        <v>0</v>
      </c>
      <c r="AJ110" s="1">
        <f t="shared" si="26"/>
        <v>0</v>
      </c>
      <c r="AK110" s="1"/>
    </row>
    <row r="111" spans="1:37" ht="15.75" customHeight="1" x14ac:dyDescent="0.15">
      <c r="A111" s="10"/>
      <c r="B111" s="18">
        <f t="shared" si="2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24"/>
        <v>0</v>
      </c>
      <c r="AI111" s="1">
        <f t="shared" si="25"/>
        <v>0</v>
      </c>
      <c r="AJ111" s="1">
        <f t="shared" si="26"/>
        <v>0</v>
      </c>
      <c r="AK111" s="1"/>
    </row>
    <row r="112" spans="1:37" ht="15.75" customHeight="1" x14ac:dyDescent="0.15">
      <c r="A112" s="10"/>
      <c r="B112" s="18" t="str">
        <f t="shared" si="2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24"/>
        <v>0</v>
      </c>
      <c r="AI112" s="1">
        <f t="shared" si="25"/>
        <v>0</v>
      </c>
      <c r="AJ112" s="1">
        <f t="shared" si="26"/>
        <v>0</v>
      </c>
      <c r="AK112" s="1"/>
    </row>
    <row r="113" spans="1:37" ht="15.75" customHeight="1" x14ac:dyDescent="0.15">
      <c r="A113" s="10"/>
      <c r="B113" s="18" t="str">
        <f t="shared" si="2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24"/>
        <v>0</v>
      </c>
      <c r="AI113" s="1">
        <f t="shared" si="25"/>
        <v>0</v>
      </c>
      <c r="AJ113" s="1">
        <f t="shared" si="26"/>
        <v>0</v>
      </c>
      <c r="AK113" s="1"/>
    </row>
    <row r="114" spans="1:37" ht="15.75" customHeight="1" x14ac:dyDescent="0.15">
      <c r="A114" s="10"/>
      <c r="B114" s="18" t="str">
        <f t="shared" si="2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24"/>
        <v>0</v>
      </c>
      <c r="AI114" s="1">
        <f t="shared" si="25"/>
        <v>0</v>
      </c>
      <c r="AJ114" s="1">
        <f t="shared" si="26"/>
        <v>0</v>
      </c>
      <c r="AK114" s="1"/>
    </row>
    <row r="115" spans="1:37" ht="15.75" customHeight="1" x14ac:dyDescent="0.15">
      <c r="A115" s="10"/>
      <c r="B115" s="1"/>
      <c r="C115" s="1"/>
      <c r="D115" s="1"/>
      <c r="E115" s="23">
        <f t="shared" ref="E115:AH115" si="28">SUM(E99:E114)</f>
        <v>0</v>
      </c>
      <c r="F115" s="23">
        <f t="shared" si="28"/>
        <v>0</v>
      </c>
      <c r="G115" s="23">
        <f t="shared" si="28"/>
        <v>0</v>
      </c>
      <c r="H115" s="23">
        <f t="shared" si="28"/>
        <v>1</v>
      </c>
      <c r="I115" s="23">
        <f t="shared" si="28"/>
        <v>2</v>
      </c>
      <c r="J115" s="23">
        <f t="shared" si="28"/>
        <v>2</v>
      </c>
      <c r="K115" s="23">
        <f t="shared" si="28"/>
        <v>3</v>
      </c>
      <c r="L115" s="23">
        <f t="shared" si="28"/>
        <v>3</v>
      </c>
      <c r="M115" s="23">
        <f t="shared" si="28"/>
        <v>4</v>
      </c>
      <c r="N115" s="23">
        <f t="shared" si="28"/>
        <v>4</v>
      </c>
      <c r="O115" s="23">
        <f t="shared" si="28"/>
        <v>4</v>
      </c>
      <c r="P115" s="23">
        <f t="shared" si="28"/>
        <v>4</v>
      </c>
      <c r="Q115" s="23">
        <f t="shared" si="28"/>
        <v>3</v>
      </c>
      <c r="R115" s="23">
        <f t="shared" si="28"/>
        <v>4</v>
      </c>
      <c r="S115" s="23">
        <f t="shared" si="28"/>
        <v>4</v>
      </c>
      <c r="T115" s="23">
        <f t="shared" si="28"/>
        <v>4</v>
      </c>
      <c r="U115" s="23">
        <f t="shared" si="28"/>
        <v>3</v>
      </c>
      <c r="V115" s="23">
        <f t="shared" si="28"/>
        <v>3</v>
      </c>
      <c r="W115" s="23">
        <f t="shared" si="28"/>
        <v>4</v>
      </c>
      <c r="X115" s="23">
        <f t="shared" si="28"/>
        <v>4</v>
      </c>
      <c r="Y115" s="23">
        <f t="shared" si="28"/>
        <v>4</v>
      </c>
      <c r="Z115" s="23">
        <f t="shared" si="28"/>
        <v>3</v>
      </c>
      <c r="AA115" s="23">
        <f t="shared" si="28"/>
        <v>3</v>
      </c>
      <c r="AB115" s="23">
        <f t="shared" si="28"/>
        <v>3</v>
      </c>
      <c r="AC115" s="23">
        <f t="shared" si="28"/>
        <v>2</v>
      </c>
      <c r="AD115" s="23">
        <f t="shared" si="28"/>
        <v>2</v>
      </c>
      <c r="AE115" s="23">
        <f t="shared" si="28"/>
        <v>0</v>
      </c>
      <c r="AF115" s="23">
        <f t="shared" si="28"/>
        <v>0</v>
      </c>
      <c r="AG115" s="24">
        <f t="shared" si="28"/>
        <v>0</v>
      </c>
      <c r="AH115" s="1">
        <f t="shared" si="28"/>
        <v>36.5</v>
      </c>
      <c r="AI115" s="1"/>
      <c r="AJ115" s="1"/>
      <c r="AK115" s="1"/>
    </row>
    <row r="116" spans="1:37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8"/>
      <c r="AJ116" s="8"/>
      <c r="AK116" s="1"/>
    </row>
    <row r="117" spans="1:37" ht="15.75" customHeight="1" x14ac:dyDescent="0.15">
      <c r="A117" s="10"/>
      <c r="B117" s="108" t="s">
        <v>53</v>
      </c>
      <c r="C117" s="26">
        <f>C98+1</f>
        <v>45403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  <c r="AJ117" s="1"/>
      <c r="AK117" s="1"/>
    </row>
    <row r="118" spans="1:37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29">SUM(E118:AG118)/2</f>
        <v>0</v>
      </c>
      <c r="AI118" s="1">
        <f t="shared" ref="AI118:AI133" si="30">COUNTIF(E118:AG118,"S")/2</f>
        <v>0</v>
      </c>
      <c r="AJ118" s="1">
        <f t="shared" ref="AJ118:AJ133" si="31">COUNTIF(E118:AG118,"V")/2</f>
        <v>0</v>
      </c>
      <c r="AK118" s="1"/>
    </row>
    <row r="119" spans="1:37" ht="15.75" customHeight="1" x14ac:dyDescent="0.15">
      <c r="A119" s="10"/>
      <c r="B119" s="18" t="str">
        <f t="shared" ref="B119:B133" si="32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29"/>
        <v>0</v>
      </c>
      <c r="AI119" s="1">
        <f t="shared" si="30"/>
        <v>0</v>
      </c>
      <c r="AJ119" s="1">
        <f t="shared" si="31"/>
        <v>0</v>
      </c>
      <c r="AK119" s="1"/>
    </row>
    <row r="120" spans="1:37" ht="15.75" customHeight="1" x14ac:dyDescent="0.15">
      <c r="A120" s="10"/>
      <c r="B120" s="18" t="str">
        <f t="shared" si="32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29"/>
        <v>0</v>
      </c>
      <c r="AI120" s="1">
        <f t="shared" si="30"/>
        <v>0</v>
      </c>
      <c r="AJ120" s="1">
        <f t="shared" si="31"/>
        <v>0</v>
      </c>
      <c r="AK120" s="1"/>
    </row>
    <row r="121" spans="1:37" ht="15.75" customHeight="1" x14ac:dyDescent="0.15">
      <c r="A121" s="10"/>
      <c r="B121" s="18" t="str">
        <f t="shared" si="32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29"/>
        <v>0</v>
      </c>
      <c r="AI121" s="1">
        <f t="shared" si="30"/>
        <v>0</v>
      </c>
      <c r="AJ121" s="1">
        <f t="shared" si="31"/>
        <v>0</v>
      </c>
      <c r="AK121" s="1"/>
    </row>
    <row r="122" spans="1:37" ht="15.75" customHeight="1" x14ac:dyDescent="0.15">
      <c r="A122" s="10"/>
      <c r="B122" s="18" t="str">
        <f t="shared" si="32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29"/>
        <v>0</v>
      </c>
      <c r="AI122" s="1">
        <f t="shared" si="30"/>
        <v>0</v>
      </c>
      <c r="AJ122" s="1">
        <f t="shared" si="31"/>
        <v>0</v>
      </c>
      <c r="AK122" s="1"/>
    </row>
    <row r="123" spans="1:37" ht="15.75" customHeight="1" x14ac:dyDescent="0.15">
      <c r="A123" s="10"/>
      <c r="B123" s="18" t="str">
        <f t="shared" si="32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29"/>
        <v>0</v>
      </c>
      <c r="AI123" s="1">
        <f t="shared" si="30"/>
        <v>0</v>
      </c>
      <c r="AJ123" s="1">
        <f t="shared" si="31"/>
        <v>0</v>
      </c>
      <c r="AK123" s="1"/>
    </row>
    <row r="124" spans="1:37" ht="15.75" customHeight="1" x14ac:dyDescent="0.15">
      <c r="A124" s="10"/>
      <c r="B124" s="18" t="str">
        <f t="shared" si="32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29"/>
        <v>0</v>
      </c>
      <c r="AI124" s="1">
        <f t="shared" si="30"/>
        <v>0</v>
      </c>
      <c r="AJ124" s="1">
        <f t="shared" si="31"/>
        <v>0</v>
      </c>
      <c r="AK124" s="1"/>
    </row>
    <row r="125" spans="1:37" ht="15.75" customHeight="1" x14ac:dyDescent="0.15">
      <c r="A125" s="21"/>
      <c r="B125" s="18" t="str">
        <f t="shared" si="32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29"/>
        <v>0</v>
      </c>
      <c r="AI125" s="1">
        <f t="shared" si="30"/>
        <v>0</v>
      </c>
      <c r="AJ125" s="1">
        <f t="shared" si="31"/>
        <v>0</v>
      </c>
      <c r="AK125" s="1"/>
    </row>
    <row r="126" spans="1:37" ht="15.75" customHeight="1" x14ac:dyDescent="0.15">
      <c r="A126" s="10"/>
      <c r="B126" s="18">
        <f t="shared" si="32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29"/>
        <v>0</v>
      </c>
      <c r="AI126" s="1">
        <f t="shared" si="30"/>
        <v>0</v>
      </c>
      <c r="AJ126" s="1">
        <f t="shared" si="31"/>
        <v>0</v>
      </c>
      <c r="AK126" s="1"/>
    </row>
    <row r="127" spans="1:37" ht="15.75" customHeight="1" x14ac:dyDescent="0.15">
      <c r="A127" s="10"/>
      <c r="B127" s="18">
        <f t="shared" si="32"/>
        <v>0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29"/>
        <v>0</v>
      </c>
      <c r="AI127" s="1">
        <f t="shared" si="30"/>
        <v>0</v>
      </c>
      <c r="AJ127" s="1">
        <f t="shared" si="31"/>
        <v>0</v>
      </c>
      <c r="AK127" s="1"/>
    </row>
    <row r="128" spans="1:37" ht="15.75" customHeight="1" x14ac:dyDescent="0.15">
      <c r="A128" s="10"/>
      <c r="B128" s="18">
        <f t="shared" si="32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29"/>
        <v>0</v>
      </c>
      <c r="AI128" s="1">
        <f t="shared" si="30"/>
        <v>0</v>
      </c>
      <c r="AJ128" s="1">
        <f t="shared" si="31"/>
        <v>0</v>
      </c>
      <c r="AK128" s="1"/>
    </row>
    <row r="129" spans="1:37" ht="15.75" customHeight="1" x14ac:dyDescent="0.15">
      <c r="A129" s="10"/>
      <c r="B129" s="18">
        <f t="shared" si="32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29"/>
        <v>0</v>
      </c>
      <c r="AI129" s="1">
        <f t="shared" si="30"/>
        <v>0</v>
      </c>
      <c r="AJ129" s="1">
        <f t="shared" si="31"/>
        <v>0</v>
      </c>
      <c r="AK129" s="1"/>
    </row>
    <row r="130" spans="1:37" ht="15.75" customHeight="1" x14ac:dyDescent="0.15">
      <c r="A130" s="10"/>
      <c r="B130" s="18">
        <f t="shared" si="32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29"/>
        <v>0</v>
      </c>
      <c r="AI130" s="1">
        <f t="shared" si="30"/>
        <v>0</v>
      </c>
      <c r="AJ130" s="1">
        <f t="shared" si="31"/>
        <v>0</v>
      </c>
      <c r="AK130" s="1"/>
    </row>
    <row r="131" spans="1:37" ht="15.75" customHeight="1" x14ac:dyDescent="0.15">
      <c r="A131" s="10"/>
      <c r="B131" s="18" t="str">
        <f t="shared" si="32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29"/>
        <v>0</v>
      </c>
      <c r="AI131" s="1">
        <f t="shared" si="30"/>
        <v>0</v>
      </c>
      <c r="AJ131" s="1">
        <f t="shared" si="31"/>
        <v>0</v>
      </c>
      <c r="AK131" s="1"/>
    </row>
    <row r="132" spans="1:37" ht="15.75" customHeight="1" x14ac:dyDescent="0.15">
      <c r="A132" s="10"/>
      <c r="B132" s="18" t="str">
        <f t="shared" si="32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29"/>
        <v>0</v>
      </c>
      <c r="AI132" s="1">
        <f t="shared" si="30"/>
        <v>0</v>
      </c>
      <c r="AJ132" s="1">
        <f t="shared" si="31"/>
        <v>0</v>
      </c>
      <c r="AK132" s="1"/>
    </row>
    <row r="133" spans="1:37" ht="15.75" customHeight="1" x14ac:dyDescent="0.15">
      <c r="A133" s="10"/>
      <c r="B133" s="18" t="str">
        <f t="shared" si="32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29"/>
        <v>0</v>
      </c>
      <c r="AI133" s="1">
        <f t="shared" si="30"/>
        <v>0</v>
      </c>
      <c r="AJ133" s="1">
        <f t="shared" si="31"/>
        <v>0</v>
      </c>
      <c r="AK133" s="1"/>
    </row>
    <row r="134" spans="1:37" ht="15.75" customHeight="1" x14ac:dyDescent="0.15">
      <c r="A134" s="10"/>
      <c r="B134" s="1"/>
      <c r="C134" s="1"/>
      <c r="D134" s="1"/>
      <c r="E134" s="23">
        <f t="shared" ref="E134:AH134" si="33">SUM(E118:E133)</f>
        <v>0</v>
      </c>
      <c r="F134" s="23">
        <f t="shared" si="33"/>
        <v>0</v>
      </c>
      <c r="G134" s="23">
        <f t="shared" si="33"/>
        <v>0</v>
      </c>
      <c r="H134" s="23">
        <f t="shared" si="33"/>
        <v>0</v>
      </c>
      <c r="I134" s="23">
        <f t="shared" si="33"/>
        <v>0</v>
      </c>
      <c r="J134" s="23">
        <f t="shared" si="33"/>
        <v>0</v>
      </c>
      <c r="K134" s="23">
        <f t="shared" si="33"/>
        <v>0</v>
      </c>
      <c r="L134" s="23">
        <f t="shared" si="33"/>
        <v>0</v>
      </c>
      <c r="M134" s="23">
        <f t="shared" si="33"/>
        <v>0</v>
      </c>
      <c r="N134" s="23">
        <f t="shared" si="33"/>
        <v>0</v>
      </c>
      <c r="O134" s="23">
        <f t="shared" si="33"/>
        <v>0</v>
      </c>
      <c r="P134" s="23">
        <f t="shared" si="33"/>
        <v>0</v>
      </c>
      <c r="Q134" s="23">
        <f t="shared" si="33"/>
        <v>0</v>
      </c>
      <c r="R134" s="23">
        <f t="shared" si="33"/>
        <v>0</v>
      </c>
      <c r="S134" s="23">
        <f t="shared" si="33"/>
        <v>0</v>
      </c>
      <c r="T134" s="23">
        <f t="shared" si="33"/>
        <v>0</v>
      </c>
      <c r="U134" s="23">
        <f t="shared" si="33"/>
        <v>0</v>
      </c>
      <c r="V134" s="23">
        <f t="shared" si="33"/>
        <v>0</v>
      </c>
      <c r="W134" s="23">
        <f t="shared" si="33"/>
        <v>0</v>
      </c>
      <c r="X134" s="23">
        <f t="shared" si="33"/>
        <v>0</v>
      </c>
      <c r="Y134" s="23">
        <f t="shared" si="33"/>
        <v>0</v>
      </c>
      <c r="Z134" s="23">
        <f t="shared" si="33"/>
        <v>0</v>
      </c>
      <c r="AA134" s="23">
        <f t="shared" si="33"/>
        <v>0</v>
      </c>
      <c r="AB134" s="23">
        <f t="shared" si="33"/>
        <v>0</v>
      </c>
      <c r="AC134" s="23">
        <f t="shared" si="33"/>
        <v>0</v>
      </c>
      <c r="AD134" s="23">
        <f t="shared" si="33"/>
        <v>0</v>
      </c>
      <c r="AE134" s="23">
        <f t="shared" si="33"/>
        <v>0</v>
      </c>
      <c r="AF134" s="23">
        <f t="shared" si="33"/>
        <v>0</v>
      </c>
      <c r="AG134" s="24">
        <f t="shared" si="33"/>
        <v>0</v>
      </c>
      <c r="AH134" s="1">
        <f t="shared" si="33"/>
        <v>0</v>
      </c>
      <c r="AI134" s="1"/>
      <c r="AJ134" s="1"/>
      <c r="AK134" s="1"/>
    </row>
    <row r="135" spans="1:37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8"/>
      <c r="AJ135" s="8"/>
      <c r="AK135" s="1"/>
    </row>
    <row r="136" spans="1:37" ht="15.75" customHeight="1" x14ac:dyDescent="0.15">
      <c r="A136" s="10"/>
      <c r="D136" s="34">
        <v>1</v>
      </c>
      <c r="E136" s="35">
        <v>2</v>
      </c>
      <c r="F136" s="35">
        <v>3</v>
      </c>
      <c r="G136" s="35">
        <v>4</v>
      </c>
      <c r="H136" s="35">
        <v>5</v>
      </c>
      <c r="I136" s="35">
        <v>6</v>
      </c>
      <c r="J136" s="35">
        <v>7</v>
      </c>
      <c r="K136" s="35">
        <v>8</v>
      </c>
      <c r="L136" s="35">
        <v>9</v>
      </c>
      <c r="M136" s="35">
        <v>10</v>
      </c>
      <c r="N136" s="35">
        <v>11</v>
      </c>
      <c r="O136" s="36">
        <v>12</v>
      </c>
      <c r="R136" s="1"/>
      <c r="S136" s="4" t="s">
        <v>117</v>
      </c>
      <c r="T136" s="4" t="s">
        <v>118</v>
      </c>
      <c r="U136" s="1"/>
      <c r="V136" s="1">
        <v>1</v>
      </c>
      <c r="W136" s="1">
        <v>2</v>
      </c>
      <c r="X136" s="10">
        <v>3</v>
      </c>
      <c r="Y136" s="1">
        <v>4</v>
      </c>
      <c r="Z136" s="1">
        <v>5</v>
      </c>
      <c r="AA136" s="10">
        <v>6</v>
      </c>
      <c r="AB136" s="1">
        <v>7</v>
      </c>
      <c r="AC136" s="1">
        <v>8</v>
      </c>
      <c r="AD136" s="10">
        <v>9</v>
      </c>
      <c r="AE136" s="1">
        <v>10</v>
      </c>
      <c r="AF136" s="1">
        <v>11</v>
      </c>
      <c r="AG136" s="1">
        <v>12</v>
      </c>
      <c r="AH136" s="8"/>
      <c r="AI136" s="8"/>
      <c r="AJ136" s="8"/>
      <c r="AK136" s="1"/>
    </row>
    <row r="137" spans="1:37" ht="15.75" customHeight="1" x14ac:dyDescent="0.15">
      <c r="A137" s="10"/>
      <c r="C137" s="4" t="e">
        <f t="shared" ref="C137:C152" si="34">IF(ISNA(VLOOKUP(B137,personal,5,FALSE)),,VLOOKUP(B137,personal,5,FALSE))</f>
        <v>#REF!</v>
      </c>
      <c r="D137" s="4">
        <f>IF(MONTH($C$3)=D136,$AH4,0)+IF(MONTH($C$22)=D136,$AH23,0)+IF(MONTH($C$41)=D136,$AH42,0)+IF(MONTH($C$60)=D136,$AH61,0)+IF(MONTH($C$79)=D136,$AH80,0)+IF(MONTH($C$98)=D136,$AH99,0)+IF(MONTH($C$117)=D136,$AH118,0)</f>
        <v>0</v>
      </c>
      <c r="E137" s="4">
        <f t="shared" ref="E137:O137" si="35">IF(MONTH($C$3)=E$136,$AH4,0)+IF(MONTH($C$22)=E$136,$AH23,0)+IF(MONTH($C$41)=E$136,$AH42,0)+IF(MONTH($C$60)=E$136,$AH61,0)+IF(MONTH($C$79)=E$136,$AH80,0)+IF(MONTH($C$98)=E$136,$AH99,0)+IF(MONTH($C$117)=E$136,$AH118,0)</f>
        <v>0</v>
      </c>
      <c r="F137" s="4">
        <f t="shared" si="35"/>
        <v>0</v>
      </c>
      <c r="G137" s="4">
        <f t="shared" si="35"/>
        <v>0</v>
      </c>
      <c r="H137" s="4">
        <f t="shared" si="35"/>
        <v>0</v>
      </c>
      <c r="I137" s="4">
        <f t="shared" si="35"/>
        <v>0</v>
      </c>
      <c r="J137" s="4">
        <f t="shared" si="35"/>
        <v>0</v>
      </c>
      <c r="K137" s="4">
        <f t="shared" si="35"/>
        <v>0</v>
      </c>
      <c r="L137" s="4">
        <f t="shared" si="35"/>
        <v>0</v>
      </c>
      <c r="M137" s="4">
        <f t="shared" si="35"/>
        <v>0</v>
      </c>
      <c r="N137" s="4">
        <f t="shared" si="35"/>
        <v>0</v>
      </c>
      <c r="O137" s="4">
        <f t="shared" si="35"/>
        <v>0</v>
      </c>
      <c r="R137" s="1"/>
      <c r="S137" s="4">
        <f>MONTH($C$117)</f>
        <v>4</v>
      </c>
      <c r="T137" s="4">
        <f>MONTH($C$3)</f>
        <v>4</v>
      </c>
      <c r="U137" s="1"/>
      <c r="V137" s="1">
        <f t="shared" ref="V137:AG137" si="36">IF($S$137=V136,$S$145,0)+IF($T$137=V136,$T$145,0)</f>
        <v>0</v>
      </c>
      <c r="W137" s="1">
        <f t="shared" si="36"/>
        <v>0</v>
      </c>
      <c r="X137" s="1">
        <f t="shared" si="36"/>
        <v>0</v>
      </c>
      <c r="Y137" s="1">
        <f t="shared" si="36"/>
        <v>240.5</v>
      </c>
      <c r="Z137" s="1">
        <f t="shared" si="36"/>
        <v>0</v>
      </c>
      <c r="AA137" s="1">
        <f t="shared" si="36"/>
        <v>0</v>
      </c>
      <c r="AB137" s="1">
        <f t="shared" si="36"/>
        <v>0</v>
      </c>
      <c r="AC137" s="1">
        <f t="shared" si="36"/>
        <v>0</v>
      </c>
      <c r="AD137" s="1">
        <f t="shared" si="36"/>
        <v>0</v>
      </c>
      <c r="AE137" s="1">
        <f t="shared" si="36"/>
        <v>0</v>
      </c>
      <c r="AF137" s="1">
        <f t="shared" si="36"/>
        <v>0</v>
      </c>
      <c r="AG137" s="1">
        <f t="shared" si="36"/>
        <v>0</v>
      </c>
      <c r="AH137" s="8"/>
      <c r="AI137" s="8"/>
      <c r="AJ137" s="8"/>
      <c r="AK137" s="1"/>
    </row>
    <row r="138" spans="1:37" ht="15.75" customHeight="1" x14ac:dyDescent="0.15">
      <c r="A138" s="10"/>
      <c r="C138" s="4" t="e">
        <f t="shared" si="34"/>
        <v>#REF!</v>
      </c>
      <c r="D138" s="4">
        <f t="shared" ref="D138:D146" si="37">IF(MONTH($C$3)=D$136,AH5,0)+IF(MONTH($C$22)=D$136,AH24,0)+IF(MONTH($C$41)=D$136,AH43,0)+IF(MONTH($C$60)=D$136,AH62,0)+IF(MONTH($C$79)=D$136,AH81,0)+IF(MONTH($C$98)=D$136,AH100,0)+IF(MONTH($C$117)=D$136,AH119,0)</f>
        <v>0</v>
      </c>
      <c r="E138" s="4">
        <f t="shared" ref="E138:O138" si="38">IF(MONTH($C$3)=E$136,$AH5,0)+IF(MONTH($C$22)=E$136,$AH24,0)+IF(MONTH($C$41)=E$136,$AH43,0)+IF(MONTH($C$60)=E$136,$AH62,0)+IF(MONTH($C$79)=E$136,$AH81,0)+IF(MONTH($C$98)=E$136,$AH100,0)+IF(MONTH($C$117)=E$136,$AH119,0)</f>
        <v>0</v>
      </c>
      <c r="F138" s="4">
        <f t="shared" si="38"/>
        <v>0</v>
      </c>
      <c r="G138" s="4">
        <f t="shared" si="38"/>
        <v>36</v>
      </c>
      <c r="H138" s="4">
        <f t="shared" si="38"/>
        <v>0</v>
      </c>
      <c r="I138" s="4">
        <f t="shared" si="38"/>
        <v>0</v>
      </c>
      <c r="J138" s="4">
        <f t="shared" si="38"/>
        <v>0</v>
      </c>
      <c r="K138" s="4">
        <f t="shared" si="38"/>
        <v>0</v>
      </c>
      <c r="L138" s="4">
        <f t="shared" si="38"/>
        <v>0</v>
      </c>
      <c r="M138" s="4">
        <f t="shared" si="38"/>
        <v>0</v>
      </c>
      <c r="N138" s="4">
        <f t="shared" si="38"/>
        <v>0</v>
      </c>
      <c r="O138" s="4">
        <f t="shared" si="38"/>
        <v>0</v>
      </c>
      <c r="R138" s="4" t="s">
        <v>119</v>
      </c>
      <c r="S138" s="4">
        <f>IF(MONTH(C3)&lt;MONTH(C117),0,AH20)</f>
        <v>46.5</v>
      </c>
      <c r="T138" s="4">
        <f>IF(MONTH(C3)&lt;MONTH(C117),AH20,0)</f>
        <v>0</v>
      </c>
      <c r="U138" s="1"/>
      <c r="V138" s="1"/>
      <c r="W138" s="1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8"/>
      <c r="AI138" s="8"/>
      <c r="AJ138" s="8"/>
      <c r="AK138" s="1"/>
    </row>
    <row r="139" spans="1:37" ht="15.75" customHeight="1" x14ac:dyDescent="0.15">
      <c r="A139" s="10"/>
      <c r="C139" s="4" t="e">
        <f t="shared" si="34"/>
        <v>#REF!</v>
      </c>
      <c r="D139" s="4">
        <f t="shared" si="37"/>
        <v>0</v>
      </c>
      <c r="E139" s="4">
        <f t="shared" ref="E139:O139" si="39">IF(MONTH($C$3)=E$136,$AH6,0)+IF(MONTH($C$22)=E$136,$AH25,0)+IF(MONTH($C$41)=E$136,$AH44,0)+IF(MONTH($C$60)=E$136,$AH63,0)+IF(MONTH($C$79)=E$136,$AH82,0)+IF(MONTH($C$98)=E$136,$AH101,0)+IF(MONTH($C$117)=E$136,$AH120,0)</f>
        <v>0</v>
      </c>
      <c r="F139" s="4">
        <f t="shared" si="39"/>
        <v>0</v>
      </c>
      <c r="G139" s="4">
        <f t="shared" si="39"/>
        <v>40</v>
      </c>
      <c r="H139" s="4">
        <f t="shared" si="39"/>
        <v>0</v>
      </c>
      <c r="I139" s="4">
        <f t="shared" si="39"/>
        <v>0</v>
      </c>
      <c r="J139" s="4">
        <f t="shared" si="39"/>
        <v>0</v>
      </c>
      <c r="K139" s="4">
        <f t="shared" si="39"/>
        <v>0</v>
      </c>
      <c r="L139" s="4">
        <f t="shared" si="39"/>
        <v>0</v>
      </c>
      <c r="M139" s="4">
        <f t="shared" si="39"/>
        <v>0</v>
      </c>
      <c r="N139" s="4">
        <f t="shared" si="39"/>
        <v>0</v>
      </c>
      <c r="O139" s="4">
        <f t="shared" si="39"/>
        <v>0</v>
      </c>
      <c r="R139" s="4" t="s">
        <v>120</v>
      </c>
      <c r="S139" s="4">
        <f>IF(MONTH(C22)&lt;MONTH(C117),0,AH39)</f>
        <v>40.5</v>
      </c>
      <c r="T139" s="4">
        <f>IF(MONTH(C22)&lt;MONTH(C117),AH39,0)</f>
        <v>0</v>
      </c>
      <c r="U139" s="1"/>
      <c r="V139" s="1"/>
      <c r="W139" s="1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8"/>
      <c r="AI139" s="8"/>
      <c r="AJ139" s="8"/>
      <c r="AK139" s="1"/>
    </row>
    <row r="140" spans="1:37" ht="15.75" customHeight="1" x14ac:dyDescent="0.15">
      <c r="A140" s="10"/>
      <c r="C140" s="4" t="e">
        <f t="shared" si="34"/>
        <v>#REF!</v>
      </c>
      <c r="D140" s="4">
        <f t="shared" si="37"/>
        <v>0</v>
      </c>
      <c r="E140" s="4">
        <f t="shared" ref="E140:O140" si="40">IF(MONTH($C$3)=E$136,$AH7,0)+IF(MONTH($C$22)=E$136,$AH26,0)+IF(MONTH($C$41)=E$136,$AH45,0)+IF(MONTH($C$60)=E$136,$AH64,0)+IF(MONTH($C$79)=E$136,$AH83,0)+IF(MONTH($C$98)=E$136,$AH102,0)+IF(MONTH($C$117)=E$136,$AH121,0)</f>
        <v>0</v>
      </c>
      <c r="F140" s="4">
        <f t="shared" si="40"/>
        <v>0</v>
      </c>
      <c r="G140" s="4">
        <f t="shared" si="40"/>
        <v>20</v>
      </c>
      <c r="H140" s="4">
        <f t="shared" si="40"/>
        <v>0</v>
      </c>
      <c r="I140" s="4">
        <f t="shared" si="40"/>
        <v>0</v>
      </c>
      <c r="J140" s="4">
        <f t="shared" si="40"/>
        <v>0</v>
      </c>
      <c r="K140" s="4">
        <f t="shared" si="40"/>
        <v>0</v>
      </c>
      <c r="L140" s="4">
        <f t="shared" si="40"/>
        <v>0</v>
      </c>
      <c r="M140" s="4">
        <f t="shared" si="40"/>
        <v>0</v>
      </c>
      <c r="N140" s="4">
        <f t="shared" si="40"/>
        <v>0</v>
      </c>
      <c r="O140" s="4">
        <f t="shared" si="40"/>
        <v>0</v>
      </c>
      <c r="R140" s="4" t="s">
        <v>121</v>
      </c>
      <c r="S140" s="4">
        <f>IF(MONTH(C41)&lt;MONTH(C117),0,AH58)</f>
        <v>41</v>
      </c>
      <c r="T140" s="4">
        <f>IF(MONTH(C41)&lt;MONTH(C117),AH58,0)</f>
        <v>0</v>
      </c>
      <c r="U140" s="1"/>
      <c r="V140" s="1"/>
      <c r="W140" s="1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8"/>
      <c r="AI140" s="8"/>
      <c r="AJ140" s="8"/>
      <c r="AK140" s="1"/>
    </row>
    <row r="141" spans="1:37" ht="15.75" customHeight="1" x14ac:dyDescent="0.15">
      <c r="A141" s="10"/>
      <c r="C141" s="4" t="e">
        <f t="shared" si="34"/>
        <v>#REF!</v>
      </c>
      <c r="D141" s="4">
        <f t="shared" si="37"/>
        <v>0</v>
      </c>
      <c r="E141" s="4">
        <f t="shared" ref="E141:O141" si="41">IF(MONTH($C$3)=E$136,$AH8,0)+IF(MONTH($C$22)=E$136,$AH27,0)+IF(MONTH($C$41)=E$136,$AH46,0)+IF(MONTH($C$60)=E$136,$AH65,0)+IF(MONTH($C$79)=E$136,$AH84,0)+IF(MONTH($C$98)=E$136,$AH103,0)+IF(MONTH($C$117)=E$136,$AH122,0)</f>
        <v>0</v>
      </c>
      <c r="F141" s="4">
        <f t="shared" si="41"/>
        <v>0</v>
      </c>
      <c r="G141" s="4">
        <f t="shared" si="41"/>
        <v>36</v>
      </c>
      <c r="H141" s="4">
        <f t="shared" si="41"/>
        <v>0</v>
      </c>
      <c r="I141" s="4">
        <f t="shared" si="41"/>
        <v>0</v>
      </c>
      <c r="J141" s="4">
        <f t="shared" si="41"/>
        <v>0</v>
      </c>
      <c r="K141" s="4">
        <f t="shared" si="41"/>
        <v>0</v>
      </c>
      <c r="L141" s="4">
        <f t="shared" si="41"/>
        <v>0</v>
      </c>
      <c r="M141" s="4">
        <f t="shared" si="41"/>
        <v>0</v>
      </c>
      <c r="N141" s="4">
        <f t="shared" si="41"/>
        <v>0</v>
      </c>
      <c r="O141" s="4">
        <f t="shared" si="41"/>
        <v>0</v>
      </c>
      <c r="R141" s="4" t="s">
        <v>122</v>
      </c>
      <c r="S141" s="4">
        <f>IF(MONTH(C60)&lt;MONTH(C117),0,AH77)</f>
        <v>35.5</v>
      </c>
      <c r="T141" s="4">
        <f>IF(MONTH(C60)&lt;MONTH(C117),AH77,0)</f>
        <v>0</v>
      </c>
      <c r="U141" s="1"/>
      <c r="V141" s="1"/>
      <c r="W141" s="1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8"/>
      <c r="AI141" s="8"/>
      <c r="AJ141" s="8"/>
      <c r="AK141" s="1"/>
    </row>
    <row r="142" spans="1:37" ht="15.75" customHeight="1" x14ac:dyDescent="0.15">
      <c r="A142" s="10"/>
      <c r="C142" s="4" t="e">
        <f t="shared" si="34"/>
        <v>#REF!</v>
      </c>
      <c r="D142" s="4">
        <f t="shared" si="37"/>
        <v>0</v>
      </c>
      <c r="E142" s="4">
        <f t="shared" ref="E142:O142" si="42">IF(MONTH($C$3)=E$136,$AH9,0)+IF(MONTH($C$22)=E$136,$AH28,0)+IF(MONTH($C$41)=E$136,$AH47,0)+IF(MONTH($C$60)=E$136,$AH66,0)+IF(MONTH($C$79)=E$136,$AH85,0)+IF(MONTH($C$98)=E$136,$AH104,0)+IF(MONTH($C$117)=E$136,$AH123,0)</f>
        <v>0</v>
      </c>
      <c r="F142" s="4">
        <f t="shared" si="42"/>
        <v>0</v>
      </c>
      <c r="G142" s="4">
        <f t="shared" si="42"/>
        <v>34</v>
      </c>
      <c r="H142" s="4">
        <f t="shared" si="42"/>
        <v>0</v>
      </c>
      <c r="I142" s="4">
        <f t="shared" si="42"/>
        <v>0</v>
      </c>
      <c r="J142" s="4">
        <f t="shared" si="42"/>
        <v>0</v>
      </c>
      <c r="K142" s="4">
        <f t="shared" si="42"/>
        <v>0</v>
      </c>
      <c r="L142" s="4">
        <f t="shared" si="42"/>
        <v>0</v>
      </c>
      <c r="M142" s="4">
        <f t="shared" si="42"/>
        <v>0</v>
      </c>
      <c r="N142" s="4">
        <f t="shared" si="42"/>
        <v>0</v>
      </c>
      <c r="O142" s="4">
        <f t="shared" si="42"/>
        <v>0</v>
      </c>
      <c r="R142" s="4" t="s">
        <v>123</v>
      </c>
      <c r="S142" s="4">
        <f>IF(MONTH(C79)&lt;MONTH(C117),0,AH96)</f>
        <v>40.5</v>
      </c>
      <c r="T142" s="4">
        <f>IF(MONTH(C79)&lt;MONTH(C117),AH96,0)</f>
        <v>0</v>
      </c>
      <c r="U142" s="1"/>
      <c r="V142" s="1"/>
      <c r="W142" s="1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8"/>
      <c r="AI142" s="8"/>
      <c r="AJ142" s="8"/>
      <c r="AK142" s="1"/>
    </row>
    <row r="143" spans="1:37" ht="15.75" customHeight="1" x14ac:dyDescent="0.15">
      <c r="A143" s="10"/>
      <c r="C143" s="4" t="e">
        <f t="shared" si="34"/>
        <v>#REF!</v>
      </c>
      <c r="D143" s="4">
        <f t="shared" si="37"/>
        <v>0</v>
      </c>
      <c r="E143" s="4">
        <f t="shared" ref="E143:O143" si="43">IF(MONTH($C$3)=E$136,$AH10,0)+IF(MONTH($C$22)=E$136,$AH29,0)+IF(MONTH($C$41)=E$136,$AH48,0)+IF(MONTH($C$60)=E$136,$AH67,0)+IF(MONTH($C$79)=E$136,$AH86,0)+IF(MONTH($C$98)=E$136,$AH105,0)+IF(MONTH($C$117)=E$136,$AH124,0)</f>
        <v>0</v>
      </c>
      <c r="F143" s="4">
        <f t="shared" si="43"/>
        <v>0</v>
      </c>
      <c r="G143" s="4">
        <f t="shared" si="43"/>
        <v>40.5</v>
      </c>
      <c r="H143" s="4">
        <f t="shared" si="43"/>
        <v>0</v>
      </c>
      <c r="I143" s="4">
        <f t="shared" si="43"/>
        <v>0</v>
      </c>
      <c r="J143" s="4">
        <f t="shared" si="43"/>
        <v>0</v>
      </c>
      <c r="K143" s="4">
        <f t="shared" si="43"/>
        <v>0</v>
      </c>
      <c r="L143" s="4">
        <f t="shared" si="43"/>
        <v>0</v>
      </c>
      <c r="M143" s="4">
        <f t="shared" si="43"/>
        <v>0</v>
      </c>
      <c r="N143" s="4">
        <f t="shared" si="43"/>
        <v>0</v>
      </c>
      <c r="O143" s="4">
        <f t="shared" si="43"/>
        <v>0</v>
      </c>
      <c r="R143" s="4" t="s">
        <v>124</v>
      </c>
      <c r="S143" s="4">
        <f>IF(MONTH(C98)&lt;MONTH(C117),0,AH115)</f>
        <v>36.5</v>
      </c>
      <c r="T143" s="4">
        <f>IF(MONTH(C98)&lt;MONTH(C117),AH115,0)</f>
        <v>0</v>
      </c>
      <c r="U143" s="1"/>
      <c r="V143" s="1"/>
      <c r="W143" s="1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8"/>
      <c r="AI143" s="8"/>
      <c r="AJ143" s="8"/>
      <c r="AK143" s="1"/>
    </row>
    <row r="144" spans="1:37" ht="15.75" customHeight="1" x14ac:dyDescent="0.15">
      <c r="A144" s="10"/>
      <c r="C144" s="4" t="e">
        <f t="shared" si="34"/>
        <v>#REF!</v>
      </c>
      <c r="D144" s="4">
        <f t="shared" si="37"/>
        <v>0</v>
      </c>
      <c r="E144" s="4">
        <f t="shared" ref="E144:O144" si="44">IF(MONTH($C$3)=E$136,$AH11,0)+IF(MONTH($C$22)=E$136,$AH30,0)+IF(MONTH($C$41)=E$136,$AH49,0)+IF(MONTH($C$60)=E$136,$AH68,0)+IF(MONTH($C$79)=E$136,$AH87,0)+IF(MONTH($C$98)=E$136,$AH106,0)+IF(MONTH($C$117)=E$136,$AH125,0)</f>
        <v>0</v>
      </c>
      <c r="F144" s="4">
        <f t="shared" si="44"/>
        <v>0</v>
      </c>
      <c r="G144" s="4">
        <f t="shared" si="44"/>
        <v>34</v>
      </c>
      <c r="H144" s="4">
        <f t="shared" si="44"/>
        <v>0</v>
      </c>
      <c r="I144" s="4">
        <f t="shared" si="44"/>
        <v>0</v>
      </c>
      <c r="J144" s="4">
        <f t="shared" si="44"/>
        <v>0</v>
      </c>
      <c r="K144" s="4">
        <f t="shared" si="44"/>
        <v>0</v>
      </c>
      <c r="L144" s="4">
        <f t="shared" si="44"/>
        <v>0</v>
      </c>
      <c r="M144" s="4">
        <f t="shared" si="44"/>
        <v>0</v>
      </c>
      <c r="N144" s="4">
        <f t="shared" si="44"/>
        <v>0</v>
      </c>
      <c r="O144" s="4">
        <f t="shared" si="44"/>
        <v>0</v>
      </c>
      <c r="R144" s="4" t="s">
        <v>125</v>
      </c>
      <c r="S144" s="4">
        <f>AH134</f>
        <v>0</v>
      </c>
      <c r="T144" s="4">
        <v>0</v>
      </c>
      <c r="U144" s="1"/>
      <c r="V144" s="1"/>
      <c r="W144" s="1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8"/>
      <c r="AI144" s="8"/>
      <c r="AJ144" s="8"/>
      <c r="AK144" s="1"/>
    </row>
    <row r="145" spans="1:37" ht="15.75" customHeight="1" x14ac:dyDescent="0.15">
      <c r="A145" s="10"/>
      <c r="C145" s="4" t="e">
        <f t="shared" si="34"/>
        <v>#REF!</v>
      </c>
      <c r="D145" s="4">
        <f t="shared" si="37"/>
        <v>0</v>
      </c>
      <c r="E145" s="4">
        <f t="shared" ref="E145:O145" si="45">IF(MONTH($C$3)=E$136,$AH12,0)+IF(MONTH($C$22)=E$136,$AH31,0)+IF(MONTH($C$41)=E$136,$AH50,0)+IF(MONTH($C$60)=E$136,$AH69,0)+IF(MONTH($C$79)=E$136,$AH88,0)+IF(MONTH($C$98)=E$136,$AH107,0)+IF(MONTH($C$117)=E$136,$AH126,0)</f>
        <v>0</v>
      </c>
      <c r="F145" s="4">
        <f t="shared" si="45"/>
        <v>0</v>
      </c>
      <c r="G145" s="4">
        <f t="shared" si="45"/>
        <v>0</v>
      </c>
      <c r="H145" s="4">
        <f t="shared" si="45"/>
        <v>0</v>
      </c>
      <c r="I145" s="4">
        <f t="shared" si="45"/>
        <v>0</v>
      </c>
      <c r="J145" s="4">
        <f t="shared" si="45"/>
        <v>0</v>
      </c>
      <c r="K145" s="4">
        <f t="shared" si="45"/>
        <v>0</v>
      </c>
      <c r="L145" s="4">
        <f t="shared" si="45"/>
        <v>0</v>
      </c>
      <c r="M145" s="4">
        <f t="shared" si="45"/>
        <v>0</v>
      </c>
      <c r="N145" s="4">
        <f t="shared" si="45"/>
        <v>0</v>
      </c>
      <c r="O145" s="4">
        <f t="shared" si="45"/>
        <v>0</v>
      </c>
      <c r="R145" s="37" t="s">
        <v>126</v>
      </c>
      <c r="S145" s="37">
        <f t="shared" ref="S145:T145" si="46">SUM(S138:S144)</f>
        <v>240.5</v>
      </c>
      <c r="T145" s="37">
        <f t="shared" si="46"/>
        <v>0</v>
      </c>
      <c r="U145" s="1"/>
      <c r="V145" s="1"/>
      <c r="W145" s="1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8"/>
      <c r="AI145" s="8"/>
      <c r="AJ145" s="8"/>
      <c r="AK145" s="1"/>
    </row>
    <row r="146" spans="1:37" ht="15.75" customHeight="1" x14ac:dyDescent="0.15">
      <c r="A146" s="10"/>
      <c r="C146" s="4" t="e">
        <f t="shared" si="34"/>
        <v>#REF!</v>
      </c>
      <c r="D146" s="4">
        <f t="shared" si="37"/>
        <v>0</v>
      </c>
      <c r="E146" s="4">
        <f t="shared" ref="E146:O146" si="47">IF(MONTH($C$3)=E$136,$AH13,0)+IF(MONTH($C$22)=E$136,$AH32,0)+IF(MONTH($C$41)=E$136,$AH51,0)+IF(MONTH($C$60)=E$136,$AH70,0)+IF(MONTH($C$79)=E$136,$AH89,0)+IF(MONTH($C$98)=E$136,$AH108,0)+IF(MONTH($C$117)=E$136,$AH127,0)</f>
        <v>0</v>
      </c>
      <c r="F146" s="4">
        <f t="shared" si="47"/>
        <v>0</v>
      </c>
      <c r="G146" s="4">
        <f t="shared" si="47"/>
        <v>0</v>
      </c>
      <c r="H146" s="4">
        <f t="shared" si="47"/>
        <v>0</v>
      </c>
      <c r="I146" s="4">
        <f t="shared" si="47"/>
        <v>0</v>
      </c>
      <c r="J146" s="4">
        <f t="shared" si="47"/>
        <v>0</v>
      </c>
      <c r="K146" s="4">
        <f t="shared" si="47"/>
        <v>0</v>
      </c>
      <c r="L146" s="4">
        <f t="shared" si="47"/>
        <v>0</v>
      </c>
      <c r="M146" s="4">
        <f t="shared" si="47"/>
        <v>0</v>
      </c>
      <c r="N146" s="4">
        <f t="shared" si="47"/>
        <v>0</v>
      </c>
      <c r="O146" s="4">
        <f t="shared" si="47"/>
        <v>0</v>
      </c>
      <c r="R146" s="38" t="s">
        <v>127</v>
      </c>
      <c r="S146" s="38">
        <f>S145+T145</f>
        <v>240.5</v>
      </c>
      <c r="T146" s="4"/>
      <c r="U146" s="1"/>
      <c r="V146" s="1"/>
      <c r="W146" s="1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8"/>
      <c r="AI146" s="8"/>
      <c r="AJ146" s="8"/>
      <c r="AK146" s="1"/>
    </row>
    <row r="147" spans="1:37" ht="15.75" customHeight="1" x14ac:dyDescent="0.15">
      <c r="A147" s="10"/>
      <c r="C147" s="39" t="e">
        <f t="shared" si="34"/>
        <v>#REF!</v>
      </c>
      <c r="D147" s="4">
        <f t="shared" ref="D147:D152" si="48">IF(MONTH($C$3)=D$136,$AH14,0)+IF(MONTH($C$22)=D$136,$AH14,0)+IF(MONTH($C$41)=D$136,$AH14,0)+IF(MONTH($C$60)=D$136,$AH14,0)+IF(MONTH($C$79)=D$136,$AH14,0)+IF(MONTH($C$98)=D$136,$AH14,0)+IF(MONTH($C$117)=D$136,$AH14,0)</f>
        <v>0</v>
      </c>
      <c r="E147" s="4">
        <f t="shared" ref="E147:O147" si="49">IF(MONTH($C$3)=E$136,$AH14,0)+IF(MONTH($C$22)=E$136,$AH33,0)+IF(MONTH($C$41)=E$136,$AH52,0)+IF(MONTH($C$60)=E$136,$AH71,0)+IF(MONTH($C$79)=E$136,$AH90,0)+IF(MONTH($C$98)=E$136,$AH109,0)+IF(MONTH($C$117)=E$136,$AH128,0)</f>
        <v>0</v>
      </c>
      <c r="F147" s="4">
        <f t="shared" si="49"/>
        <v>0</v>
      </c>
      <c r="G147" s="4">
        <f t="shared" si="49"/>
        <v>0</v>
      </c>
      <c r="H147" s="4">
        <f t="shared" si="49"/>
        <v>0</v>
      </c>
      <c r="I147" s="4">
        <f t="shared" si="49"/>
        <v>0</v>
      </c>
      <c r="J147" s="4">
        <f t="shared" si="49"/>
        <v>0</v>
      </c>
      <c r="K147" s="4">
        <f t="shared" si="49"/>
        <v>0</v>
      </c>
      <c r="L147" s="4">
        <f t="shared" si="49"/>
        <v>0</v>
      </c>
      <c r="M147" s="4">
        <f t="shared" si="49"/>
        <v>0</v>
      </c>
      <c r="N147" s="4">
        <f t="shared" si="49"/>
        <v>0</v>
      </c>
      <c r="O147" s="4">
        <f t="shared" si="49"/>
        <v>0</v>
      </c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29"/>
      <c r="AH147" s="8"/>
      <c r="AI147" s="8"/>
      <c r="AJ147" s="8"/>
      <c r="AK147" s="1"/>
    </row>
    <row r="148" spans="1:37" ht="15.75" customHeight="1" x14ac:dyDescent="0.15">
      <c r="A148" s="10"/>
      <c r="C148" s="39" t="e">
        <f t="shared" si="34"/>
        <v>#REF!</v>
      </c>
      <c r="D148" s="4">
        <f t="shared" si="48"/>
        <v>0</v>
      </c>
      <c r="E148" s="4">
        <f t="shared" ref="E148:O148" si="50">IF(MONTH($C$3)=E$136,$AH15,0)+IF(MONTH($C$22)=E$136,$AH34,0)+IF(MONTH($C$41)=E$136,$AH53,0)+IF(MONTH($C$60)=E$136,$AH72,0)+IF(MONTH($C$79)=E$136,$AH91,0)+IF(MONTH($C$98)=E$136,$AH110,0)+IF(MONTH($C$117)=E$136,$AH129,0)</f>
        <v>0</v>
      </c>
      <c r="F148" s="4">
        <f t="shared" si="50"/>
        <v>0</v>
      </c>
      <c r="G148" s="4">
        <f t="shared" si="50"/>
        <v>0</v>
      </c>
      <c r="H148" s="4">
        <f t="shared" si="50"/>
        <v>0</v>
      </c>
      <c r="I148" s="4">
        <f t="shared" si="50"/>
        <v>0</v>
      </c>
      <c r="J148" s="4">
        <f t="shared" si="50"/>
        <v>0</v>
      </c>
      <c r="K148" s="4">
        <f t="shared" si="50"/>
        <v>0</v>
      </c>
      <c r="L148" s="4">
        <f t="shared" si="50"/>
        <v>0</v>
      </c>
      <c r="M148" s="4">
        <f t="shared" si="50"/>
        <v>0</v>
      </c>
      <c r="N148" s="4">
        <f t="shared" si="50"/>
        <v>0</v>
      </c>
      <c r="O148" s="4">
        <f t="shared" si="50"/>
        <v>0</v>
      </c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29"/>
      <c r="AH148" s="8"/>
      <c r="AI148" s="8"/>
      <c r="AJ148" s="8"/>
      <c r="AK148" s="1"/>
    </row>
    <row r="149" spans="1:37" ht="15.75" customHeight="1" x14ac:dyDescent="0.15">
      <c r="A149" s="10"/>
      <c r="C149" s="39" t="e">
        <f t="shared" si="34"/>
        <v>#REF!</v>
      </c>
      <c r="D149" s="4">
        <f t="shared" si="48"/>
        <v>0</v>
      </c>
      <c r="E149" s="4">
        <f t="shared" ref="E149:O149" si="51">IF(MONTH($C$3)=E$136,$AH16,0)+IF(MONTH($C$22)=E$136,$AH35,0)+IF(MONTH($C$41)=E$136,$AH54,0)+IF(MONTH($C$60)=E$136,$AH73,0)+IF(MONTH($C$79)=E$136,$AH92,0)+IF(MONTH($C$98)=E$136,$AH111,0)+IF(MONTH($C$117)=E$136,$AH130,0)</f>
        <v>0</v>
      </c>
      <c r="F149" s="4">
        <f t="shared" si="51"/>
        <v>0</v>
      </c>
      <c r="G149" s="4">
        <f t="shared" si="51"/>
        <v>0</v>
      </c>
      <c r="H149" s="4">
        <f t="shared" si="51"/>
        <v>0</v>
      </c>
      <c r="I149" s="4">
        <f t="shared" si="51"/>
        <v>0</v>
      </c>
      <c r="J149" s="4">
        <f t="shared" si="51"/>
        <v>0</v>
      </c>
      <c r="K149" s="4">
        <f t="shared" si="51"/>
        <v>0</v>
      </c>
      <c r="L149" s="4">
        <f t="shared" si="51"/>
        <v>0</v>
      </c>
      <c r="M149" s="4">
        <f t="shared" si="51"/>
        <v>0</v>
      </c>
      <c r="N149" s="4">
        <f t="shared" si="51"/>
        <v>0</v>
      </c>
      <c r="O149" s="4">
        <f t="shared" si="51"/>
        <v>0</v>
      </c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29"/>
      <c r="AH149" s="8"/>
      <c r="AI149" s="8"/>
      <c r="AJ149" s="8"/>
      <c r="AK149" s="1"/>
    </row>
    <row r="150" spans="1:37" ht="15.75" customHeight="1" x14ac:dyDescent="0.15">
      <c r="A150" s="10"/>
      <c r="C150" s="39" t="e">
        <f t="shared" si="34"/>
        <v>#REF!</v>
      </c>
      <c r="D150" s="4">
        <f t="shared" si="48"/>
        <v>0</v>
      </c>
      <c r="E150" s="4">
        <f t="shared" ref="E150:O150" si="52">IF(MONTH($C$3)=E$136,$AH17,0)+IF(MONTH($C$22)=E$136,$AH36,0)+IF(MONTH($C$41)=E$136,$AH55,0)+IF(MONTH($C$60)=E$136,$AH74,0)+IF(MONTH($C$79)=E$136,$AH93,0)+IF(MONTH($C$98)=E$136,$AH112,0)+IF(MONTH($C$117)=E$136,$AH131,0)</f>
        <v>0</v>
      </c>
      <c r="F150" s="4">
        <f t="shared" si="52"/>
        <v>0</v>
      </c>
      <c r="G150" s="4">
        <f t="shared" si="52"/>
        <v>0</v>
      </c>
      <c r="H150" s="4">
        <f t="shared" si="52"/>
        <v>0</v>
      </c>
      <c r="I150" s="4">
        <f t="shared" si="52"/>
        <v>0</v>
      </c>
      <c r="J150" s="4">
        <f t="shared" si="52"/>
        <v>0</v>
      </c>
      <c r="K150" s="4">
        <f t="shared" si="52"/>
        <v>0</v>
      </c>
      <c r="L150" s="4">
        <f t="shared" si="52"/>
        <v>0</v>
      </c>
      <c r="M150" s="4">
        <f t="shared" si="52"/>
        <v>0</v>
      </c>
      <c r="N150" s="4">
        <f t="shared" si="52"/>
        <v>0</v>
      </c>
      <c r="O150" s="4">
        <f t="shared" si="52"/>
        <v>0</v>
      </c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29"/>
      <c r="AH150" s="8"/>
      <c r="AI150" s="8"/>
      <c r="AJ150" s="8"/>
      <c r="AK150" s="1"/>
    </row>
    <row r="151" spans="1:37" ht="15.75" customHeight="1" x14ac:dyDescent="0.15">
      <c r="A151" s="10"/>
      <c r="C151" s="39" t="e">
        <f t="shared" si="34"/>
        <v>#REF!</v>
      </c>
      <c r="D151" s="4">
        <f t="shared" si="48"/>
        <v>0</v>
      </c>
      <c r="E151" s="4">
        <f t="shared" ref="E151:O151" si="53">IF(MONTH($C$3)=E$136,$AH18,0)+IF(MONTH($C$22)=E$136,$AH37,0)+IF(MONTH($C$41)=E$136,$AH56,0)+IF(MONTH($C$60)=E$136,$AH75,0)+IF(MONTH($C$79)=E$136,$AH94,0)+IF(MONTH($C$98)=E$136,$AH113,0)+IF(MONTH($C$117)=E$136,$AH132,0)</f>
        <v>0</v>
      </c>
      <c r="F151" s="4">
        <f t="shared" si="53"/>
        <v>0</v>
      </c>
      <c r="G151" s="4">
        <f t="shared" si="53"/>
        <v>0</v>
      </c>
      <c r="H151" s="4">
        <f t="shared" si="53"/>
        <v>0</v>
      </c>
      <c r="I151" s="4">
        <f t="shared" si="53"/>
        <v>0</v>
      </c>
      <c r="J151" s="4">
        <f t="shared" si="53"/>
        <v>0</v>
      </c>
      <c r="K151" s="4">
        <f t="shared" si="53"/>
        <v>0</v>
      </c>
      <c r="L151" s="4">
        <f t="shared" si="53"/>
        <v>0</v>
      </c>
      <c r="M151" s="4">
        <f t="shared" si="53"/>
        <v>0</v>
      </c>
      <c r="N151" s="4">
        <f t="shared" si="53"/>
        <v>0</v>
      </c>
      <c r="O151" s="4">
        <f t="shared" si="53"/>
        <v>0</v>
      </c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29"/>
      <c r="AH151" s="8"/>
      <c r="AI151" s="8"/>
      <c r="AJ151" s="8"/>
      <c r="AK151" s="1"/>
    </row>
    <row r="152" spans="1:37" ht="15.75" customHeight="1" x14ac:dyDescent="0.15">
      <c r="A152" s="10"/>
      <c r="C152" s="39" t="e">
        <f t="shared" si="34"/>
        <v>#REF!</v>
      </c>
      <c r="D152" s="4">
        <f t="shared" si="48"/>
        <v>0</v>
      </c>
      <c r="E152" s="4">
        <f t="shared" ref="E152:O152" si="54">IF(MONTH($C$3)=E$136,$AH19,0)+IF(MONTH($C$22)=E$136,$AH38,0)+IF(MONTH($C$41)=E$136,$AH57,0)+IF(MONTH($C$60)=E$136,$AH76,0)+IF(MONTH($C$79)=E$136,$AH95,0)+IF(MONTH($C$98)=E$136,$AH114,0)+IF(MONTH($C$117)=E$136,$AH133,0)</f>
        <v>0</v>
      </c>
      <c r="F152" s="4">
        <f t="shared" si="54"/>
        <v>0</v>
      </c>
      <c r="G152" s="4">
        <f t="shared" si="54"/>
        <v>0</v>
      </c>
      <c r="H152" s="4">
        <f t="shared" si="54"/>
        <v>0</v>
      </c>
      <c r="I152" s="4">
        <f t="shared" si="54"/>
        <v>0</v>
      </c>
      <c r="J152" s="4">
        <f t="shared" si="54"/>
        <v>0</v>
      </c>
      <c r="K152" s="4">
        <f t="shared" si="54"/>
        <v>0</v>
      </c>
      <c r="L152" s="4">
        <f t="shared" si="54"/>
        <v>0</v>
      </c>
      <c r="M152" s="4">
        <f t="shared" si="54"/>
        <v>0</v>
      </c>
      <c r="N152" s="4">
        <f t="shared" si="54"/>
        <v>0</v>
      </c>
      <c r="O152" s="4">
        <f t="shared" si="54"/>
        <v>0</v>
      </c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29"/>
      <c r="AH152" s="8"/>
      <c r="AI152" s="8"/>
      <c r="AJ152" s="8"/>
      <c r="AK152" s="1"/>
    </row>
    <row r="153" spans="1:37" ht="15.75" customHeight="1" x14ac:dyDescent="0.15">
      <c r="A153" s="10"/>
      <c r="C153" s="1"/>
      <c r="D153" s="4">
        <f t="shared" ref="D153:O153" si="55">SUM(D137:D152)</f>
        <v>0</v>
      </c>
      <c r="E153" s="4">
        <f t="shared" si="55"/>
        <v>0</v>
      </c>
      <c r="F153" s="4">
        <f t="shared" si="55"/>
        <v>0</v>
      </c>
      <c r="G153" s="4">
        <f t="shared" si="55"/>
        <v>240.5</v>
      </c>
      <c r="H153" s="4">
        <f t="shared" si="55"/>
        <v>0</v>
      </c>
      <c r="I153" s="4">
        <f t="shared" si="55"/>
        <v>0</v>
      </c>
      <c r="J153" s="4">
        <f t="shared" si="55"/>
        <v>0</v>
      </c>
      <c r="K153" s="4">
        <f t="shared" si="55"/>
        <v>0</v>
      </c>
      <c r="L153" s="4">
        <f t="shared" si="55"/>
        <v>0</v>
      </c>
      <c r="M153" s="4">
        <f t="shared" si="55"/>
        <v>0</v>
      </c>
      <c r="N153" s="4">
        <f t="shared" si="55"/>
        <v>0</v>
      </c>
      <c r="O153" s="4">
        <f t="shared" si="55"/>
        <v>0</v>
      </c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29"/>
      <c r="AH153" s="8"/>
      <c r="AI153" s="8"/>
      <c r="AJ153" s="8"/>
      <c r="AK153" s="1"/>
    </row>
    <row r="154" spans="1:37" ht="15.75" customHeight="1" x14ac:dyDescent="0.15">
      <c r="A154" s="10"/>
      <c r="D154" s="1"/>
      <c r="E154" s="1"/>
      <c r="F154" s="1"/>
      <c r="G154" s="1"/>
      <c r="H154" s="1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29"/>
      <c r="AH154" s="8"/>
      <c r="AI154" s="8"/>
      <c r="AJ154" s="8"/>
      <c r="AK154" s="1"/>
    </row>
    <row r="155" spans="1:37" ht="15.75" customHeight="1" x14ac:dyDescent="0.15"/>
    <row r="156" spans="1:37" ht="15.75" customHeight="1" x14ac:dyDescent="0.15"/>
    <row r="157" spans="1:37" ht="15.75" customHeight="1" x14ac:dyDescent="0.15"/>
    <row r="158" spans="1:37" ht="15.75" customHeight="1" x14ac:dyDescent="0.15"/>
    <row r="159" spans="1:37" ht="15.75" customHeight="1" x14ac:dyDescent="0.15"/>
    <row r="160" spans="1:37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I//bU9gOginLpdttQann1daswrW4bdpt+fa7RZCovScAU5kAFRLRv1zQyWqpaWqcSvV1L64jKpRsXGXTyd4diA==" saltValue="Zj2baExCpLQgKOS85BLr9Q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12:AG16 E11:H11 AE11:AG11 R24:AD24 R43:AD43 R81:AD81 R100:AD100 AC17:AG19 E4:AG10 I23:AD23 I42:AD42 I61:AD61 I80:AD80 I99:AD99 H28:AD28" name="Rango2_3_1"/>
    <protectedRange algorithmName="SHA-512" hashValue="G5FAzGJX5ML8jdfkYHQa+XaFR9QNG29PKoYkCgHl9WmXxPVaBd5PCzjSk5Uim+XS6Movcs1vrN10mr+qn1crdA==" saltValue="5PigA186qshsPexNZFi/+w==" spinCount="100000" sqref="E25:AG25 E23:H23 E24:Q24 AE23:AG24 I30:T30 E26:H27 AE26:AG38 I27:AD27 I31:AD35 AC36:AD38 E29:H35 E28:G28 I29:AD29" name="Rango2_3_2"/>
    <protectedRange algorithmName="SHA-512" hashValue="G5FAzGJX5ML8jdfkYHQa+XaFR9QNG29PKoYkCgHl9WmXxPVaBd5PCzjSk5Uim+XS6Movcs1vrN10mr+qn1crdA==" saltValue="5PigA186qshsPexNZFi/+w==" spinCount="100000" sqref="E42:H42 E44:AG46 E43:Q43 E49:AG54 E47:H48 AE47:AG48 AC55:AG57 AE42:AG43" name="Rango2_3_3"/>
    <protectedRange algorithmName="SHA-512" hashValue="G5FAzGJX5ML8jdfkYHQa+XaFR9QNG29PKoYkCgHl9WmXxPVaBd5PCzjSk5Uim+XS6Movcs1vrN10mr+qn1crdA==" saltValue="5PigA186qshsPexNZFi/+w==" spinCount="100000" sqref="E61:H61 E63:AG64 E65:H65 AE65:AG65 AC74:AG76 AE61:AG62 E62:AD62 E66:AG73" name="Rango2_3_4"/>
    <protectedRange algorithmName="SHA-512" hashValue="G5FAzGJX5ML8jdfkYHQa+XaFR9QNG29PKoYkCgHl9WmXxPVaBd5PCzjSk5Uim+XS6Movcs1vrN10mr+qn1crdA==" saltValue="5PigA186qshsPexNZFi/+w==" spinCount="100000" sqref="E80:H80 E81:Q81 E82:H82 E83:L92 M88:AD92 M83:AD85 AC93:AD95 AE80:AG95 M87:Z87" name="Rango2_3_5"/>
    <protectedRange algorithmName="SHA-512" hashValue="G5FAzGJX5ML8jdfkYHQa+XaFR9QNG29PKoYkCgHl9WmXxPVaBd5PCzjSk5Uim+XS6Movcs1vrN10mr+qn1crdA==" saltValue="5PigA186qshsPexNZFi/+w==" spinCount="100000" sqref="E99:H99 E101:AG101 E100:Q100 E106:AG114 E105:H105 AE105:AG105 E102:H102 AE102:AG102 E103:AG104 AE99:AG100" name="Rango2_3_6"/>
    <protectedRange algorithmName="SHA-512" hashValue="G5FAzGJX5ML8jdfkYHQa+XaFR9QNG29PKoYkCgHl9WmXxPVaBd5PCzjSk5Uim+XS6Movcs1vrN10mr+qn1crdA==" saltValue="5PigA186qshsPexNZFi/+w==" spinCount="100000" sqref="E118:AG133" name="Rango2_3_7"/>
    <protectedRange algorithmName="SHA-512" hashValue="G5FAzGJX5ML8jdfkYHQa+XaFR9QNG29PKoYkCgHl9WmXxPVaBd5PCzjSk5Uim+XS6Movcs1vrN10mr+qn1crdA==" saltValue="5PigA186qshsPexNZFi/+w==" spinCount="100000" sqref="I11:AD11 I26:AD26 I65:AD65 I47:AD48 I105:AD105 I102:AD102 I82:AD82" name="Rango2_3_6_1"/>
    <protectedRange algorithmName="SHA-512" hashValue="G5FAzGJX5ML8jdfkYHQa+XaFR9QNG29PKoYkCgHl9WmXxPVaBd5PCzjSk5Uim+XS6Movcs1vrN10mr+qn1crdA==" saltValue="5PigA186qshsPexNZFi/+w==" spinCount="100000" sqref="E36:H38 E55:H57 E74:H76 E93:H95" name="Rango2_3_5_5_1"/>
    <protectedRange algorithmName="SHA-512" hashValue="G5FAzGJX5ML8jdfkYHQa+XaFR9QNG29PKoYkCgHl9WmXxPVaBd5PCzjSk5Uim+XS6Movcs1vrN10mr+qn1crdA==" saltValue="5PigA186qshsPexNZFi/+w==" spinCount="100000" sqref="I36:AB38 I55:AB57 I74:AB76 I93:AB95" name="Rango2_2_3_4_3_1_1"/>
    <protectedRange algorithmName="SHA-512" hashValue="G5FAzGJX5ML8jdfkYHQa+XaFR9QNG29PKoYkCgHl9WmXxPVaBd5PCzjSk5Uim+XS6Movcs1vrN10mr+qn1crdA==" saltValue="5PigA186qshsPexNZFi/+w==" spinCount="100000" sqref="E17:H19" name="Rango2_3_5_5_1_1"/>
    <protectedRange algorithmName="SHA-512" hashValue="G5FAzGJX5ML8jdfkYHQa+XaFR9QNG29PKoYkCgHl9WmXxPVaBd5PCzjSk5Uim+XS6Movcs1vrN10mr+qn1crdA==" saltValue="5PigA186qshsPexNZFi/+w==" spinCount="100000" sqref="I17:AB19" name="Rango2_2_3_4_3_1_1_1"/>
  </protectedRanges>
  <conditionalFormatting sqref="E20:AG20 E39:AG39 E58:AG58 E77:AG77 E96:AG96 E115:AG115 E134:AG134">
    <cfRule type="colorScale" priority="1008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">
    <cfRule type="expression" dxfId="15759" priority="796">
      <formula>$C$21="F"</formula>
    </cfRule>
  </conditionalFormatting>
  <conditionalFormatting sqref="E13:AG16 E27:AG27 E31:AG31 AE30:AG30 E30:T30 E88:AG88 AE87:AG87 E83:AG86 AC17:AG19 E87:Z87 E29:AG29 E28:G28 AE28:AG28">
    <cfRule type="expression" dxfId="15758" priority="798">
      <formula>$C$2="F"</formula>
    </cfRule>
  </conditionalFormatting>
  <conditionalFormatting sqref="E13:AG16 E27:AG27 E31:AG31 AE30:AG30 E30:T30 E83:AG85 E88:AG88 E86:L87 AE86:AG87 AC17:AG19 E29:AG29 E28:G28 AE28:AG28">
    <cfRule type="expression" dxfId="15757" priority="799">
      <formula>$D13="Facturacion"</formula>
    </cfRule>
  </conditionalFormatting>
  <conditionalFormatting sqref="E13:AG16 E27:AG27 E31:AG31 AE30:AG30 E30:T30 E83:AG85 E88:AG88 E86:L87 AE86:AG87 AC17:AG19 E29:AG29 E28:G28 AE28:AG28">
    <cfRule type="expression" dxfId="15756" priority="800">
      <formula>$D13="Specialist"</formula>
    </cfRule>
  </conditionalFormatting>
  <conditionalFormatting sqref="E13:AG16 E27:AG27 E31:AG31 AE30:AG30 E30:T30 E88:AG88 AE87:AG87 E83:AG86 AC17:AG19 E87:Z87 E29:AG29 E28:G28 AE28:AG28">
    <cfRule type="cellIs" dxfId="15755" priority="801" operator="equal">
      <formula>1</formula>
    </cfRule>
  </conditionalFormatting>
  <conditionalFormatting sqref="E13:AG16 E27:AG27 E31:AG31 AE30:AG30 E30:T30 E83:AG85 E88:AG88 E86:L87 AE86:AG87 AC17:AG19 E29:AG29 E28:G28 AE28:AG28">
    <cfRule type="expression" dxfId="15754" priority="802">
      <formula>$D13="SSMM"</formula>
    </cfRule>
  </conditionalFormatting>
  <conditionalFormatting sqref="E13:AG16 E27:AG27 E31:AG31 AE30:AG30 E30:T30 E88:AG88 AE87:AG87 E83:AG86 AC17:AG19 E87:Z87 E29:AG29 E28:G28 AE28:AG28">
    <cfRule type="cellIs" dxfId="15753" priority="803" operator="equal">
      <formula>"F"</formula>
    </cfRule>
  </conditionalFormatting>
  <conditionalFormatting sqref="E12:AG12 E11:H11 AE11:AG11 E4:AG10">
    <cfRule type="expression" dxfId="15752" priority="787">
      <formula>$C$2="F"</formula>
    </cfRule>
  </conditionalFormatting>
  <conditionalFormatting sqref="E12:AG12 E11:H11 AE11:AG11 E4:AG10">
    <cfRule type="expression" dxfId="15751" priority="788">
      <formula>$D4="Facturacion"</formula>
    </cfRule>
  </conditionalFormatting>
  <conditionalFormatting sqref="E12:AG12 E11:H11 AE11:AG11 E4:AG10">
    <cfRule type="expression" dxfId="15750" priority="789">
      <formula>$D4="Specialist"</formula>
    </cfRule>
  </conditionalFormatting>
  <conditionalFormatting sqref="E12:AG12 E11:H11 AE11:AG11 E4:AG10">
    <cfRule type="cellIs" dxfId="15749" priority="790" operator="equal">
      <formula>1</formula>
    </cfRule>
  </conditionalFormatting>
  <conditionalFormatting sqref="E12:AG12 E11:H11 AE11:AG11 E4:AG10">
    <cfRule type="expression" dxfId="15748" priority="791">
      <formula>$D4="SSMM"</formula>
    </cfRule>
  </conditionalFormatting>
  <conditionalFormatting sqref="E12:AG12 E11:H11 AE11:AG11 E4:AG10">
    <cfRule type="cellIs" dxfId="15747" priority="792" operator="equal">
      <formula>"F"</formula>
    </cfRule>
  </conditionalFormatting>
  <conditionalFormatting sqref="E32:AG35 AC36:AG36">
    <cfRule type="expression" dxfId="15746" priority="778">
      <formula>$C$21="F"</formula>
    </cfRule>
  </conditionalFormatting>
  <conditionalFormatting sqref="E32:AG35 AC36:AG38">
    <cfRule type="expression" dxfId="15745" priority="780">
      <formula>$C$2="F"</formula>
    </cfRule>
  </conditionalFormatting>
  <conditionalFormatting sqref="E32:AG35 AC36:AG38">
    <cfRule type="expression" dxfId="15744" priority="781">
      <formula>$D32="Facturacion"</formula>
    </cfRule>
  </conditionalFormatting>
  <conditionalFormatting sqref="E32:AG35 AC36:AG38">
    <cfRule type="expression" dxfId="15743" priority="782">
      <formula>$D32="Specialist"</formula>
    </cfRule>
  </conditionalFormatting>
  <conditionalFormatting sqref="E32:AG35 AC36:AG38">
    <cfRule type="cellIs" dxfId="15742" priority="783" operator="equal">
      <formula>1</formula>
    </cfRule>
  </conditionalFormatting>
  <conditionalFormatting sqref="E32:AG35 AC36:AG38">
    <cfRule type="expression" dxfId="15741" priority="784">
      <formula>$D32="SSMM"</formula>
    </cfRule>
  </conditionalFormatting>
  <conditionalFormatting sqref="E32:AG35 AC36:AG38">
    <cfRule type="cellIs" dxfId="15740" priority="785" operator="equal">
      <formula>"F"</formula>
    </cfRule>
  </conditionalFormatting>
  <conditionalFormatting sqref="E25:AG25 E23:H23 E24:Q24 AE23:AG24 E26:H26 AE26:AG26">
    <cfRule type="expression" dxfId="15739" priority="769">
      <formula>$C$2="F"</formula>
    </cfRule>
  </conditionalFormatting>
  <conditionalFormatting sqref="E25:AG25 E23:H23 E24:Q24 AE23:AG24 E26:H26 AE26:AG26">
    <cfRule type="expression" dxfId="15738" priority="770">
      <formula>$D23="Facturacion"</formula>
    </cfRule>
  </conditionalFormatting>
  <conditionalFormatting sqref="E25:AG25 E23:H23 E24:Q24 AE23:AG24 E26:H26 AE26:AG26">
    <cfRule type="expression" dxfId="15737" priority="771">
      <formula>$D23="Specialist"</formula>
    </cfRule>
  </conditionalFormatting>
  <conditionalFormatting sqref="E25:AG25 E23:H23 E24:Q24 AE23:AG24 E26:H26 AE26:AG26">
    <cfRule type="cellIs" dxfId="15736" priority="772" operator="equal">
      <formula>1</formula>
    </cfRule>
  </conditionalFormatting>
  <conditionalFormatting sqref="E25:AG25 E23:H23 E24:Q24 AE23:AG24 E26:H26 AE26:AG26">
    <cfRule type="expression" dxfId="15735" priority="773">
      <formula>$D23="SSMM"</formula>
    </cfRule>
  </conditionalFormatting>
  <conditionalFormatting sqref="E25:AG25 E23:H23 E24:Q24 AE23:AG24 E26:H26 AE26:AG26">
    <cfRule type="cellIs" dxfId="15734" priority="774" operator="equal">
      <formula>"F"</formula>
    </cfRule>
  </conditionalFormatting>
  <conditionalFormatting sqref="E51:AG54 AC55:AG55">
    <cfRule type="expression" dxfId="15733" priority="760">
      <formula>$C$21="F"</formula>
    </cfRule>
  </conditionalFormatting>
  <conditionalFormatting sqref="E51:AG54 AC55:AG57">
    <cfRule type="expression" dxfId="15732" priority="762">
      <formula>$C$2="F"</formula>
    </cfRule>
  </conditionalFormatting>
  <conditionalFormatting sqref="E51:AG54 AC55:AG57">
    <cfRule type="expression" dxfId="15731" priority="763">
      <formula>$D51="Facturacion"</formula>
    </cfRule>
  </conditionalFormatting>
  <conditionalFormatting sqref="E51:AG54 AC55:AG57">
    <cfRule type="expression" dxfId="15730" priority="764">
      <formula>$D51="Specialist"</formula>
    </cfRule>
  </conditionalFormatting>
  <conditionalFormatting sqref="E51:AG54 AC55:AG57">
    <cfRule type="cellIs" dxfId="15729" priority="765" operator="equal">
      <formula>1</formula>
    </cfRule>
  </conditionalFormatting>
  <conditionalFormatting sqref="E51:AG54 AC55:AG57">
    <cfRule type="expression" dxfId="15728" priority="766">
      <formula>$D51="SSMM"</formula>
    </cfRule>
  </conditionalFormatting>
  <conditionalFormatting sqref="E51:AG54 AC55:AG57">
    <cfRule type="cellIs" dxfId="15727" priority="767" operator="equal">
      <formula>"F"</formula>
    </cfRule>
  </conditionalFormatting>
  <conditionalFormatting sqref="E42:H42 E44:AG46 E43:Q43 E49:AG50 E47:H48 AE47:AG48 AE42:AG43">
    <cfRule type="expression" dxfId="15726" priority="751">
      <formula>$C$2="F"</formula>
    </cfRule>
  </conditionalFormatting>
  <conditionalFormatting sqref="E42:H42 E44:AG46 E43:Q43 E49:AG50 E47:H48 AE47:AG48 AE42:AG43">
    <cfRule type="expression" dxfId="15725" priority="752">
      <formula>$D42="Facturacion"</formula>
    </cfRule>
  </conditionalFormatting>
  <conditionalFormatting sqref="E42:H42 E44:AG46 E43:Q43 E49:AG50 E47:H48 AE47:AG48 AE42:AG43">
    <cfRule type="expression" dxfId="15724" priority="753">
      <formula>$D42="Specialist"</formula>
    </cfRule>
  </conditionalFormatting>
  <conditionalFormatting sqref="E42:H42 E44:AG46 E43:Q43 E49:AG50 E47:H48 AE47:AG48 AE42:AG43">
    <cfRule type="cellIs" dxfId="15723" priority="754" operator="equal">
      <formula>1</formula>
    </cfRule>
  </conditionalFormatting>
  <conditionalFormatting sqref="E42:H42 E44:AG46 E43:Q43 E49:AG50 E47:H48 AE47:AG48 AE42:AG43">
    <cfRule type="expression" dxfId="15722" priority="755">
      <formula>$D42="SSMM"</formula>
    </cfRule>
  </conditionalFormatting>
  <conditionalFormatting sqref="E42:H42 E44:AG46 E43:Q43 E49:AG50 E47:H48 AE47:AG48 AE42:AG43">
    <cfRule type="cellIs" dxfId="15721" priority="756" operator="equal">
      <formula>"F"</formula>
    </cfRule>
  </conditionalFormatting>
  <conditionalFormatting sqref="E70:AG73 AC74:AG74">
    <cfRule type="expression" dxfId="15720" priority="742">
      <formula>$C$21="F"</formula>
    </cfRule>
  </conditionalFormatting>
  <conditionalFormatting sqref="E70:AG73 AC74:AG76">
    <cfRule type="expression" dxfId="15719" priority="744">
      <formula>$C$2="F"</formula>
    </cfRule>
  </conditionalFormatting>
  <conditionalFormatting sqref="E70:AG73 AC74:AG76">
    <cfRule type="expression" dxfId="15718" priority="745">
      <formula>$D70="Facturacion"</formula>
    </cfRule>
  </conditionalFormatting>
  <conditionalFormatting sqref="E70:AG73 AC74:AG76">
    <cfRule type="expression" dxfId="15717" priority="746">
      <formula>$D70="Specialist"</formula>
    </cfRule>
  </conditionalFormatting>
  <conditionalFormatting sqref="E70:AG73 AC74:AG76">
    <cfRule type="cellIs" dxfId="15716" priority="747" operator="equal">
      <formula>1</formula>
    </cfRule>
  </conditionalFormatting>
  <conditionalFormatting sqref="E70:AG73 AC74:AG76">
    <cfRule type="expression" dxfId="15715" priority="748">
      <formula>$D70="SSMM"</formula>
    </cfRule>
  </conditionalFormatting>
  <conditionalFormatting sqref="E70:AG73 AC74:AG76">
    <cfRule type="cellIs" dxfId="15714" priority="749" operator="equal">
      <formula>"F"</formula>
    </cfRule>
  </conditionalFormatting>
  <conditionalFormatting sqref="E61:H61 E63:AG64 E65:H65 AE65:AG65 AE61:AG62 E62:AD62 E66:AG69">
    <cfRule type="expression" dxfId="15713" priority="733">
      <formula>$C$2="F"</formula>
    </cfRule>
  </conditionalFormatting>
  <conditionalFormatting sqref="E61:H61 E63:AG64 E65:H65 AE65:AG65 AE61:AG62 E62:AD62 E66:AG69">
    <cfRule type="expression" dxfId="15712" priority="734">
      <formula>$D61="Facturacion"</formula>
    </cfRule>
  </conditionalFormatting>
  <conditionalFormatting sqref="E61:H61 E63:AG64 E65:H65 AE65:AG65 AE61:AG62 E62:AD62 E66:AG69">
    <cfRule type="expression" dxfId="15711" priority="735">
      <formula>$D61="Specialist"</formula>
    </cfRule>
  </conditionalFormatting>
  <conditionalFormatting sqref="E61:H61 E63:AG64 E65:H65 AE65:AG65 AE61:AG62 E62:AD62 E66:AG69">
    <cfRule type="cellIs" dxfId="15710" priority="736" operator="equal">
      <formula>1</formula>
    </cfRule>
  </conditionalFormatting>
  <conditionalFormatting sqref="E61:H61 E63:AG64 E65:H65 AE65:AG65 AE61:AG62 E62:AD62 E66:AG69">
    <cfRule type="expression" dxfId="15709" priority="737">
      <formula>$D61="SSMM"</formula>
    </cfRule>
  </conditionalFormatting>
  <conditionalFormatting sqref="E61:H61 E63:AG64 E65:H65 AE65:AG65 AE61:AG62 E62:AD62 E66:AG69">
    <cfRule type="cellIs" dxfId="15708" priority="738" operator="equal">
      <formula>"F"</formula>
    </cfRule>
  </conditionalFormatting>
  <conditionalFormatting sqref="E89:AG92 AC93:AG93">
    <cfRule type="expression" dxfId="15707" priority="724">
      <formula>$C$21="F"</formula>
    </cfRule>
  </conditionalFormatting>
  <conditionalFormatting sqref="E89:AG92 AC93:AG95">
    <cfRule type="expression" dxfId="15706" priority="726">
      <formula>$C$2="F"</formula>
    </cfRule>
  </conditionalFormatting>
  <conditionalFormatting sqref="E89:AG92 AC93:AG95">
    <cfRule type="expression" dxfId="15705" priority="727">
      <formula>$D89="Facturacion"</formula>
    </cfRule>
  </conditionalFormatting>
  <conditionalFormatting sqref="E89:AG92 AC93:AG95">
    <cfRule type="expression" dxfId="15704" priority="728">
      <formula>$D89="Specialist"</formula>
    </cfRule>
  </conditionalFormatting>
  <conditionalFormatting sqref="E89:AG92 AC93:AG95">
    <cfRule type="cellIs" dxfId="15703" priority="729" operator="equal">
      <formula>1</formula>
    </cfRule>
  </conditionalFormatting>
  <conditionalFormatting sqref="E89:AG92 AC93:AG95">
    <cfRule type="expression" dxfId="15702" priority="730">
      <formula>$D89="SSMM"</formula>
    </cfRule>
  </conditionalFormatting>
  <conditionalFormatting sqref="E89:AG92 AC93:AG95">
    <cfRule type="cellIs" dxfId="15701" priority="731" operator="equal">
      <formula>"F"</formula>
    </cfRule>
  </conditionalFormatting>
  <conditionalFormatting sqref="E80:H80 E81:Q81 E82:H82 AE80:AG82">
    <cfRule type="expression" dxfId="15700" priority="715">
      <formula>$C$2="F"</formula>
    </cfRule>
  </conditionalFormatting>
  <conditionalFormatting sqref="E80:H80 E81:Q81 E82:H82 AE80:AG82">
    <cfRule type="expression" dxfId="15699" priority="716">
      <formula>$D80="Facturacion"</formula>
    </cfRule>
  </conditionalFormatting>
  <conditionalFormatting sqref="E80:H80 E81:Q81 E82:H82 AE80:AG82">
    <cfRule type="expression" dxfId="15698" priority="717">
      <formula>$D80="Specialist"</formula>
    </cfRule>
  </conditionalFormatting>
  <conditionalFormatting sqref="E80:H80 E81:Q81 E82:H82 AE80:AG82">
    <cfRule type="cellIs" dxfId="15697" priority="718" operator="equal">
      <formula>1</formula>
    </cfRule>
  </conditionalFormatting>
  <conditionalFormatting sqref="E80:H80 E81:Q81 E82:H82 AE80:AG82">
    <cfRule type="expression" dxfId="15696" priority="719">
      <formula>$D80="SSMM"</formula>
    </cfRule>
  </conditionalFormatting>
  <conditionalFormatting sqref="E80:H80 E81:Q81 E82:H82 AE80:AG82">
    <cfRule type="cellIs" dxfId="15695" priority="720" operator="equal">
      <formula>"F"</formula>
    </cfRule>
  </conditionalFormatting>
  <conditionalFormatting sqref="I113:W113">
    <cfRule type="expression" dxfId="15694" priority="703">
      <formula>$C$78="F"</formula>
    </cfRule>
  </conditionalFormatting>
  <conditionalFormatting sqref="I113:W113">
    <cfRule type="expression" dxfId="15693" priority="704">
      <formula>$C$59="F"</formula>
    </cfRule>
  </conditionalFormatting>
  <conditionalFormatting sqref="I113:W113">
    <cfRule type="expression" dxfId="15692" priority="705">
      <formula>$C$40="F"</formula>
    </cfRule>
  </conditionalFormatting>
  <conditionalFormatting sqref="E108:H112 I108:W113 X108:AG112">
    <cfRule type="expression" dxfId="15691" priority="706">
      <formula>$C$21="F"</formula>
    </cfRule>
  </conditionalFormatting>
  <conditionalFormatting sqref="E108:AG114">
    <cfRule type="expression" dxfId="15690" priority="708">
      <formula>$C$2="F"</formula>
    </cfRule>
  </conditionalFormatting>
  <conditionalFormatting sqref="E108:AG114">
    <cfRule type="expression" dxfId="15689" priority="709">
      <formula>$D108="Facturacion"</formula>
    </cfRule>
  </conditionalFormatting>
  <conditionalFormatting sqref="E108:AG114">
    <cfRule type="expression" dxfId="15688" priority="710">
      <formula>$D108="Specialist"</formula>
    </cfRule>
  </conditionalFormatting>
  <conditionalFormatting sqref="E108:AG114">
    <cfRule type="cellIs" dxfId="15687" priority="711" operator="equal">
      <formula>1</formula>
    </cfRule>
  </conditionalFormatting>
  <conditionalFormatting sqref="E108:AG114">
    <cfRule type="expression" dxfId="15686" priority="712">
      <formula>$D108="SSMM"</formula>
    </cfRule>
  </conditionalFormatting>
  <conditionalFormatting sqref="E108:AG114">
    <cfRule type="cellIs" dxfId="15685" priority="713" operator="equal">
      <formula>"F"</formula>
    </cfRule>
  </conditionalFormatting>
  <conditionalFormatting sqref="E99:H99 E101:AG101 E100:Q100 E106:AG107 E105:H105 AE105:AG105 E102:H102 AE102:AG102 E103:AG104 AE99:AG100">
    <cfRule type="expression" dxfId="15684" priority="697">
      <formula>$C$2="F"</formula>
    </cfRule>
  </conditionalFormatting>
  <conditionalFormatting sqref="E99:H99 E101:AG101 E100:Q100 E106:AG107 E105:H105 AE105:AG105 E102:H102 AE102:AG102 E103:AG104 AE99:AG100">
    <cfRule type="expression" dxfId="15683" priority="698">
      <formula>$D99="Facturacion"</formula>
    </cfRule>
  </conditionalFormatting>
  <conditionalFormatting sqref="E99:H99 E101:AG101 E100:Q100 E106:AG107 E105:H105 AE105:AG105 E102:H102 AE102:AG102 E103:AG104 AE99:AG100">
    <cfRule type="expression" dxfId="15682" priority="699">
      <formula>$D99="Specialist"</formula>
    </cfRule>
  </conditionalFormatting>
  <conditionalFormatting sqref="E99:H99 E101:AG101 E100:Q100 E106:AG107 E105:H105 AE105:AG105 E102:H102 AE102:AG102 E103:AG104 AE99:AG100">
    <cfRule type="cellIs" dxfId="15681" priority="700" operator="equal">
      <formula>1</formula>
    </cfRule>
  </conditionalFormatting>
  <conditionalFormatting sqref="E99:H99 E101:AG101 E100:Q100 E106:AG107 E105:H105 AE105:AG105 E102:H102 AE102:AG102 E103:AG104 AE99:AG100">
    <cfRule type="expression" dxfId="15680" priority="701">
      <formula>$D99="SSMM"</formula>
    </cfRule>
  </conditionalFormatting>
  <conditionalFormatting sqref="E99:H99 E101:AG101 E100:Q100 E106:AG107 E105:H105 AE105:AG105 E102:H102 AE102:AG102 E103:AG104 AE99:AG100">
    <cfRule type="cellIs" dxfId="15679" priority="702" operator="equal">
      <formula>"F"</formula>
    </cfRule>
  </conditionalFormatting>
  <conditionalFormatting sqref="I132:W132">
    <cfRule type="expression" dxfId="15678" priority="685">
      <formula>$C$78="F"</formula>
    </cfRule>
  </conditionalFormatting>
  <conditionalFormatting sqref="I132:W132">
    <cfRule type="expression" dxfId="15677" priority="686">
      <formula>$C$59="F"</formula>
    </cfRule>
  </conditionalFormatting>
  <conditionalFormatting sqref="I132:W132">
    <cfRule type="expression" dxfId="15676" priority="687">
      <formula>$C$40="F"</formula>
    </cfRule>
  </conditionalFormatting>
  <conditionalFormatting sqref="E127:H131 I127:W132 X127:AG131">
    <cfRule type="expression" dxfId="15675" priority="688">
      <formula>$C$21="F"</formula>
    </cfRule>
  </conditionalFormatting>
  <conditionalFormatting sqref="E127:AG133">
    <cfRule type="expression" dxfId="15674" priority="690">
      <formula>$C$2="F"</formula>
    </cfRule>
  </conditionalFormatting>
  <conditionalFormatting sqref="E127:AG133">
    <cfRule type="expression" dxfId="15673" priority="691">
      <formula>$D127="Facturacion"</formula>
    </cfRule>
  </conditionalFormatting>
  <conditionalFormatting sqref="E127:AG133">
    <cfRule type="expression" dxfId="15672" priority="692">
      <formula>$D127="Specialist"</formula>
    </cfRule>
  </conditionalFormatting>
  <conditionalFormatting sqref="E127:AG133">
    <cfRule type="cellIs" dxfId="15671" priority="693" operator="equal">
      <formula>1</formula>
    </cfRule>
  </conditionalFormatting>
  <conditionalFormatting sqref="E127:AG133">
    <cfRule type="expression" dxfId="15670" priority="694">
      <formula>$D127="SSMM"</formula>
    </cfRule>
  </conditionalFormatting>
  <conditionalFormatting sqref="E127:AG133">
    <cfRule type="cellIs" dxfId="15669" priority="695" operator="equal">
      <formula>"F"</formula>
    </cfRule>
  </conditionalFormatting>
  <conditionalFormatting sqref="E118:AG126">
    <cfRule type="expression" dxfId="15668" priority="679">
      <formula>$C$2="F"</formula>
    </cfRule>
  </conditionalFormatting>
  <conditionalFormatting sqref="E118:AG126">
    <cfRule type="expression" dxfId="15667" priority="680">
      <formula>$D118="Facturacion"</formula>
    </cfRule>
  </conditionalFormatting>
  <conditionalFormatting sqref="E118:AG126">
    <cfRule type="expression" dxfId="15666" priority="681">
      <formula>$D118="Specialist"</formula>
    </cfRule>
  </conditionalFormatting>
  <conditionalFormatting sqref="E118:AG126">
    <cfRule type="cellIs" dxfId="15665" priority="682" operator="equal">
      <formula>1</formula>
    </cfRule>
  </conditionalFormatting>
  <conditionalFormatting sqref="E118:AG126">
    <cfRule type="expression" dxfId="15664" priority="683">
      <formula>$D118="SSMM"</formula>
    </cfRule>
  </conditionalFormatting>
  <conditionalFormatting sqref="E118:AG126">
    <cfRule type="cellIs" dxfId="15663" priority="684" operator="equal">
      <formula>"F"</formula>
    </cfRule>
  </conditionalFormatting>
  <conditionalFormatting sqref="I11:AD11">
    <cfRule type="expression" dxfId="15662" priority="672">
      <formula>$C$2="F"</formula>
    </cfRule>
  </conditionalFormatting>
  <conditionalFormatting sqref="I11:AD11">
    <cfRule type="expression" dxfId="15661" priority="673">
      <formula>$D11="Facturacion"</formula>
    </cfRule>
  </conditionalFormatting>
  <conditionalFormatting sqref="I11:AD11">
    <cfRule type="expression" dxfId="15660" priority="674">
      <formula>$D11="Specialist"</formula>
    </cfRule>
  </conditionalFormatting>
  <conditionalFormatting sqref="I11:AD11">
    <cfRule type="cellIs" dxfId="15659" priority="675" operator="equal">
      <formula>1</formula>
    </cfRule>
  </conditionalFormatting>
  <conditionalFormatting sqref="I11:AD11">
    <cfRule type="expression" dxfId="15658" priority="676">
      <formula>$D11="SSMM"</formula>
    </cfRule>
  </conditionalFormatting>
  <conditionalFormatting sqref="I11:AD11">
    <cfRule type="cellIs" dxfId="15657" priority="677" operator="equal">
      <formula>"F"</formula>
    </cfRule>
  </conditionalFormatting>
  <conditionalFormatting sqref="R24:AD24">
    <cfRule type="expression" dxfId="15656" priority="658">
      <formula>$C$2="F"</formula>
    </cfRule>
  </conditionalFormatting>
  <conditionalFormatting sqref="R24:AD24">
    <cfRule type="expression" dxfId="15655" priority="659">
      <formula>$D24="Facturacion"</formula>
    </cfRule>
  </conditionalFormatting>
  <conditionalFormatting sqref="R24:AD24">
    <cfRule type="expression" dxfId="15654" priority="660">
      <formula>$D24="Specialist"</formula>
    </cfRule>
  </conditionalFormatting>
  <conditionalFormatting sqref="R24:AD24">
    <cfRule type="cellIs" dxfId="15653" priority="661" operator="equal">
      <formula>1</formula>
    </cfRule>
  </conditionalFormatting>
  <conditionalFormatting sqref="R24:AD24">
    <cfRule type="expression" dxfId="15652" priority="662">
      <formula>$D24="SSMM"</formula>
    </cfRule>
  </conditionalFormatting>
  <conditionalFormatting sqref="R24:AD24">
    <cfRule type="cellIs" dxfId="15651" priority="663" operator="equal">
      <formula>"F"</formula>
    </cfRule>
  </conditionalFormatting>
  <conditionalFormatting sqref="R43:AD43">
    <cfRule type="expression" dxfId="15650" priority="651">
      <formula>$C$2="F"</formula>
    </cfRule>
  </conditionalFormatting>
  <conditionalFormatting sqref="R43:AD43">
    <cfRule type="expression" dxfId="15649" priority="652">
      <formula>$D43="Facturacion"</formula>
    </cfRule>
  </conditionalFormatting>
  <conditionalFormatting sqref="R43:AD43">
    <cfRule type="expression" dxfId="15648" priority="653">
      <formula>$D43="Specialist"</formula>
    </cfRule>
  </conditionalFormatting>
  <conditionalFormatting sqref="R43:AD43">
    <cfRule type="cellIs" dxfId="15647" priority="654" operator="equal">
      <formula>1</formula>
    </cfRule>
  </conditionalFormatting>
  <conditionalFormatting sqref="R43:AD43">
    <cfRule type="expression" dxfId="15646" priority="655">
      <formula>$D43="SSMM"</formula>
    </cfRule>
  </conditionalFormatting>
  <conditionalFormatting sqref="R43:AD43">
    <cfRule type="cellIs" dxfId="15645" priority="656" operator="equal">
      <formula>"F"</formula>
    </cfRule>
  </conditionalFormatting>
  <conditionalFormatting sqref="R81:AD81">
    <cfRule type="expression" dxfId="15644" priority="637">
      <formula>$C$2="F"</formula>
    </cfRule>
  </conditionalFormatting>
  <conditionalFormatting sqref="R81:AD81">
    <cfRule type="expression" dxfId="15643" priority="638">
      <formula>$D81="Facturacion"</formula>
    </cfRule>
  </conditionalFormatting>
  <conditionalFormatting sqref="R81:AD81">
    <cfRule type="expression" dxfId="15642" priority="639">
      <formula>$D81="Specialist"</formula>
    </cfRule>
  </conditionalFormatting>
  <conditionalFormatting sqref="R81:AD81">
    <cfRule type="cellIs" dxfId="15641" priority="640" operator="equal">
      <formula>1</formula>
    </cfRule>
  </conditionalFormatting>
  <conditionalFormatting sqref="R81:AD81">
    <cfRule type="expression" dxfId="15640" priority="641">
      <formula>$D81="SSMM"</formula>
    </cfRule>
  </conditionalFormatting>
  <conditionalFormatting sqref="R81:AD81">
    <cfRule type="cellIs" dxfId="15639" priority="642" operator="equal">
      <formula>"F"</formula>
    </cfRule>
  </conditionalFormatting>
  <conditionalFormatting sqref="R100:AD100">
    <cfRule type="expression" dxfId="15638" priority="630">
      <formula>$C$2="F"</formula>
    </cfRule>
  </conditionalFormatting>
  <conditionalFormatting sqref="R100:AD100">
    <cfRule type="expression" dxfId="15637" priority="631">
      <formula>$D100="Facturacion"</formula>
    </cfRule>
  </conditionalFormatting>
  <conditionalFormatting sqref="R100:AD100">
    <cfRule type="expression" dxfId="15636" priority="632">
      <formula>$D100="Specialist"</formula>
    </cfRule>
  </conditionalFormatting>
  <conditionalFormatting sqref="R100:AD100">
    <cfRule type="cellIs" dxfId="15635" priority="633" operator="equal">
      <formula>1</formula>
    </cfRule>
  </conditionalFormatting>
  <conditionalFormatting sqref="R100:AD100">
    <cfRule type="expression" dxfId="15634" priority="634">
      <formula>$D100="SSMM"</formula>
    </cfRule>
  </conditionalFormatting>
  <conditionalFormatting sqref="R100:AD100">
    <cfRule type="cellIs" dxfId="15633" priority="635" operator="equal">
      <formula>"F"</formula>
    </cfRule>
  </conditionalFormatting>
  <conditionalFormatting sqref="I26:AD26">
    <cfRule type="expression" dxfId="15632" priority="623">
      <formula>$C$2="F"</formula>
    </cfRule>
  </conditionalFormatting>
  <conditionalFormatting sqref="I26:AD26">
    <cfRule type="expression" dxfId="15631" priority="624">
      <formula>$D26="Facturacion"</formula>
    </cfRule>
  </conditionalFormatting>
  <conditionalFormatting sqref="I26:AD26">
    <cfRule type="expression" dxfId="15630" priority="625">
      <formula>$D26="Specialist"</formula>
    </cfRule>
  </conditionalFormatting>
  <conditionalFormatting sqref="I26:AD26">
    <cfRule type="cellIs" dxfId="15629" priority="626" operator="equal">
      <formula>1</formula>
    </cfRule>
  </conditionalFormatting>
  <conditionalFormatting sqref="I26:AD26">
    <cfRule type="expression" dxfId="15628" priority="627">
      <formula>$D26="SSMM"</formula>
    </cfRule>
  </conditionalFormatting>
  <conditionalFormatting sqref="I26:AD26">
    <cfRule type="cellIs" dxfId="15627" priority="628" operator="equal">
      <formula>"F"</formula>
    </cfRule>
  </conditionalFormatting>
  <conditionalFormatting sqref="I48:AD48">
    <cfRule type="expression" dxfId="15626" priority="616">
      <formula>$C$2="F"</formula>
    </cfRule>
  </conditionalFormatting>
  <conditionalFormatting sqref="I48:AD48">
    <cfRule type="expression" dxfId="15625" priority="617">
      <formula>$D48="Facturacion"</formula>
    </cfRule>
  </conditionalFormatting>
  <conditionalFormatting sqref="I48:AD48">
    <cfRule type="expression" dxfId="15624" priority="618">
      <formula>$D48="Specialist"</formula>
    </cfRule>
  </conditionalFormatting>
  <conditionalFormatting sqref="I48:AD48">
    <cfRule type="cellIs" dxfId="15623" priority="619" operator="equal">
      <formula>1</formula>
    </cfRule>
  </conditionalFormatting>
  <conditionalFormatting sqref="I48:AD48">
    <cfRule type="expression" dxfId="15622" priority="620">
      <formula>$D48="SSMM"</formula>
    </cfRule>
  </conditionalFormatting>
  <conditionalFormatting sqref="I48:AD48">
    <cfRule type="cellIs" dxfId="15621" priority="621" operator="equal">
      <formula>"F"</formula>
    </cfRule>
  </conditionalFormatting>
  <conditionalFormatting sqref="I65:AD65">
    <cfRule type="expression" dxfId="15620" priority="609">
      <formula>$C$2="F"</formula>
    </cfRule>
  </conditionalFormatting>
  <conditionalFormatting sqref="I65:AD65">
    <cfRule type="expression" dxfId="15619" priority="610">
      <formula>$D65="Facturacion"</formula>
    </cfRule>
  </conditionalFormatting>
  <conditionalFormatting sqref="I65:AD65">
    <cfRule type="expression" dxfId="15618" priority="611">
      <formula>$D65="Specialist"</formula>
    </cfRule>
  </conditionalFormatting>
  <conditionalFormatting sqref="I65:AD65">
    <cfRule type="cellIs" dxfId="15617" priority="612" operator="equal">
      <formula>1</formula>
    </cfRule>
  </conditionalFormatting>
  <conditionalFormatting sqref="I65:AD65">
    <cfRule type="expression" dxfId="15616" priority="613">
      <formula>$D65="SSMM"</formula>
    </cfRule>
  </conditionalFormatting>
  <conditionalFormatting sqref="I65:AD65">
    <cfRule type="cellIs" dxfId="15615" priority="614" operator="equal">
      <formula>"F"</formula>
    </cfRule>
  </conditionalFormatting>
  <conditionalFormatting sqref="I47:AD47">
    <cfRule type="expression" dxfId="15614" priority="602">
      <formula>$C$2="F"</formula>
    </cfRule>
  </conditionalFormatting>
  <conditionalFormatting sqref="I47:AD47">
    <cfRule type="expression" dxfId="15613" priority="603">
      <formula>$D47="Facturacion"</formula>
    </cfRule>
  </conditionalFormatting>
  <conditionalFormatting sqref="I47:AD47">
    <cfRule type="expression" dxfId="15612" priority="604">
      <formula>$D47="Specialist"</formula>
    </cfRule>
  </conditionalFormatting>
  <conditionalFormatting sqref="I47:AD47">
    <cfRule type="cellIs" dxfId="15611" priority="605" operator="equal">
      <formula>1</formula>
    </cfRule>
  </conditionalFormatting>
  <conditionalFormatting sqref="I47:AD47">
    <cfRule type="expression" dxfId="15610" priority="606">
      <formula>$D47="SSMM"</formula>
    </cfRule>
  </conditionalFormatting>
  <conditionalFormatting sqref="I47:AD47">
    <cfRule type="cellIs" dxfId="15609" priority="607" operator="equal">
      <formula>"F"</formula>
    </cfRule>
  </conditionalFormatting>
  <conditionalFormatting sqref="I105:AD105">
    <cfRule type="expression" dxfId="15608" priority="595">
      <formula>$C$2="F"</formula>
    </cfRule>
  </conditionalFormatting>
  <conditionalFormatting sqref="I105:AD105">
    <cfRule type="expression" dxfId="15607" priority="596">
      <formula>$D105="Facturacion"</formula>
    </cfRule>
  </conditionalFormatting>
  <conditionalFormatting sqref="I105:AD105">
    <cfRule type="expression" dxfId="15606" priority="597">
      <formula>$D105="Specialist"</formula>
    </cfRule>
  </conditionalFormatting>
  <conditionalFormatting sqref="I105:AD105">
    <cfRule type="cellIs" dxfId="15605" priority="598" operator="equal">
      <formula>1</formula>
    </cfRule>
  </conditionalFormatting>
  <conditionalFormatting sqref="I105:AD105">
    <cfRule type="expression" dxfId="15604" priority="599">
      <formula>$D105="SSMM"</formula>
    </cfRule>
  </conditionalFormatting>
  <conditionalFormatting sqref="I105:AD105">
    <cfRule type="cellIs" dxfId="15603" priority="600" operator="equal">
      <formula>"F"</formula>
    </cfRule>
  </conditionalFormatting>
  <conditionalFormatting sqref="I102:AD102">
    <cfRule type="expression" dxfId="15602" priority="588">
      <formula>$C$2="F"</formula>
    </cfRule>
  </conditionalFormatting>
  <conditionalFormatting sqref="I102:AD102">
    <cfRule type="expression" dxfId="15601" priority="589">
      <formula>$D102="Facturacion"</formula>
    </cfRule>
  </conditionalFormatting>
  <conditionalFormatting sqref="I102:AD102">
    <cfRule type="expression" dxfId="15600" priority="590">
      <formula>$D102="Specialist"</formula>
    </cfRule>
  </conditionalFormatting>
  <conditionalFormatting sqref="I102:AD102">
    <cfRule type="cellIs" dxfId="15599" priority="591" operator="equal">
      <formula>1</formula>
    </cfRule>
  </conditionalFormatting>
  <conditionalFormatting sqref="I102:AD102">
    <cfRule type="expression" dxfId="15598" priority="592">
      <formula>$D102="SSMM"</formula>
    </cfRule>
  </conditionalFormatting>
  <conditionalFormatting sqref="I102:AD102">
    <cfRule type="cellIs" dxfId="15597" priority="593" operator="equal">
      <formula>"F"</formula>
    </cfRule>
  </conditionalFormatting>
  <conditionalFormatting sqref="I82:AD82">
    <cfRule type="expression" dxfId="15596" priority="581">
      <formula>$C$2="F"</formula>
    </cfRule>
  </conditionalFormatting>
  <conditionalFormatting sqref="I82:AD82">
    <cfRule type="expression" dxfId="15595" priority="582">
      <formula>$D82="Facturacion"</formula>
    </cfRule>
  </conditionalFormatting>
  <conditionalFormatting sqref="I82:AD82">
    <cfRule type="expression" dxfId="15594" priority="583">
      <formula>$D82="Specialist"</formula>
    </cfRule>
  </conditionalFormatting>
  <conditionalFormatting sqref="I82:AD82">
    <cfRule type="cellIs" dxfId="15593" priority="584" operator="equal">
      <formula>1</formula>
    </cfRule>
  </conditionalFormatting>
  <conditionalFormatting sqref="I82:AD82">
    <cfRule type="expression" dxfId="15592" priority="585">
      <formula>$D82="SSMM"</formula>
    </cfRule>
  </conditionalFormatting>
  <conditionalFormatting sqref="I82:AD82">
    <cfRule type="cellIs" dxfId="15591" priority="586" operator="equal">
      <formula>"F"</formula>
    </cfRule>
  </conditionalFormatting>
  <conditionalFormatting sqref="M87:N87">
    <cfRule type="expression" dxfId="15590" priority="577">
      <formula>$D87="Facturacion"</formula>
    </cfRule>
  </conditionalFormatting>
  <conditionalFormatting sqref="M87:N87">
    <cfRule type="expression" dxfId="15589" priority="578">
      <formula>$D87="Specialist"</formula>
    </cfRule>
  </conditionalFormatting>
  <conditionalFormatting sqref="M87:N87">
    <cfRule type="expression" dxfId="15588" priority="579">
      <formula>$D87="SSMM"</formula>
    </cfRule>
  </conditionalFormatting>
  <conditionalFormatting sqref="O87:P87">
    <cfRule type="expression" dxfId="15587" priority="574">
      <formula>$D87="Facturacion"</formula>
    </cfRule>
  </conditionalFormatting>
  <conditionalFormatting sqref="O87:P87">
    <cfRule type="expression" dxfId="15586" priority="575">
      <formula>$D87="Specialist"</formula>
    </cfRule>
  </conditionalFormatting>
  <conditionalFormatting sqref="O87:P87">
    <cfRule type="expression" dxfId="15585" priority="576">
      <formula>$D87="SSMM"</formula>
    </cfRule>
  </conditionalFormatting>
  <conditionalFormatting sqref="Q87:R87">
    <cfRule type="expression" dxfId="15584" priority="571">
      <formula>$D87="Facturacion"</formula>
    </cfRule>
  </conditionalFormatting>
  <conditionalFormatting sqref="Q87:R87">
    <cfRule type="expression" dxfId="15583" priority="572">
      <formula>$D87="Specialist"</formula>
    </cfRule>
  </conditionalFormatting>
  <conditionalFormatting sqref="Q87:R87">
    <cfRule type="expression" dxfId="15582" priority="573">
      <formula>$D87="SSMM"</formula>
    </cfRule>
  </conditionalFormatting>
  <conditionalFormatting sqref="S87:T87">
    <cfRule type="expression" dxfId="15581" priority="568">
      <formula>$D87="Facturacion"</formula>
    </cfRule>
  </conditionalFormatting>
  <conditionalFormatting sqref="S87:T87">
    <cfRule type="expression" dxfId="15580" priority="569">
      <formula>$D87="Specialist"</formula>
    </cfRule>
  </conditionalFormatting>
  <conditionalFormatting sqref="S87:T87">
    <cfRule type="expression" dxfId="15579" priority="570">
      <formula>$D87="SSMM"</formula>
    </cfRule>
  </conditionalFormatting>
  <conditionalFormatting sqref="U87:Z87">
    <cfRule type="expression" dxfId="15578" priority="565">
      <formula>$D87="Facturacion"</formula>
    </cfRule>
  </conditionalFormatting>
  <conditionalFormatting sqref="U87:Z87">
    <cfRule type="expression" dxfId="15577" priority="566">
      <formula>$D87="Specialist"</formula>
    </cfRule>
  </conditionalFormatting>
  <conditionalFormatting sqref="U87:Z87">
    <cfRule type="expression" dxfId="15576" priority="567">
      <formula>$D87="SSMM"</formula>
    </cfRule>
  </conditionalFormatting>
  <conditionalFormatting sqref="E36:H36">
    <cfRule type="expression" dxfId="15575" priority="499">
      <formula>$C$21="F"</formula>
    </cfRule>
  </conditionalFormatting>
  <conditionalFormatting sqref="E36:H38">
    <cfRule type="expression" dxfId="15574" priority="501">
      <formula>$C$2="F"</formula>
    </cfRule>
  </conditionalFormatting>
  <conditionalFormatting sqref="E36:H38">
    <cfRule type="expression" dxfId="15573" priority="502">
      <formula>$D36="Facturacion"</formula>
    </cfRule>
  </conditionalFormatting>
  <conditionalFormatting sqref="E36:H38">
    <cfRule type="expression" dxfId="15572" priority="503">
      <formula>$D36="Specialist"</formula>
    </cfRule>
  </conditionalFormatting>
  <conditionalFormatting sqref="E36:H38">
    <cfRule type="cellIs" dxfId="15571" priority="504" operator="equal">
      <formula>1</formula>
    </cfRule>
  </conditionalFormatting>
  <conditionalFormatting sqref="E36:H38">
    <cfRule type="expression" dxfId="15570" priority="505">
      <formula>$D36="SSMM"</formula>
    </cfRule>
  </conditionalFormatting>
  <conditionalFormatting sqref="E36:H38">
    <cfRule type="cellIs" dxfId="15569" priority="506" operator="equal">
      <formula>"F"</formula>
    </cfRule>
  </conditionalFormatting>
  <conditionalFormatting sqref="AA36:AB36">
    <cfRule type="expression" dxfId="15568" priority="491">
      <formula>$C$21="F"</formula>
    </cfRule>
  </conditionalFormatting>
  <conditionalFormatting sqref="AA36:AB36">
    <cfRule type="expression" dxfId="15567" priority="493">
      <formula>$C$2="F"</formula>
    </cfRule>
  </conditionalFormatting>
  <conditionalFormatting sqref="AA36:AB36">
    <cfRule type="expression" dxfId="15566" priority="494">
      <formula>$D36="Facturacion"</formula>
    </cfRule>
  </conditionalFormatting>
  <conditionalFormatting sqref="AA36:AB36">
    <cfRule type="expression" dxfId="15565" priority="495">
      <formula>$D36="Specialist"</formula>
    </cfRule>
  </conditionalFormatting>
  <conditionalFormatting sqref="AA36:AB36">
    <cfRule type="cellIs" dxfId="15564" priority="496" operator="equal">
      <formula>1</formula>
    </cfRule>
  </conditionalFormatting>
  <conditionalFormatting sqref="AA36:AB36">
    <cfRule type="expression" dxfId="15563" priority="497">
      <formula>$D36="SSMM"</formula>
    </cfRule>
  </conditionalFormatting>
  <conditionalFormatting sqref="AA36:AB36">
    <cfRule type="cellIs" dxfId="15562" priority="498" operator="equal">
      <formula>"F"</formula>
    </cfRule>
  </conditionalFormatting>
  <conditionalFormatting sqref="I36:W36">
    <cfRule type="expression" dxfId="15561" priority="481">
      <formula>$C$78="F"</formula>
    </cfRule>
  </conditionalFormatting>
  <conditionalFormatting sqref="I36:W36">
    <cfRule type="expression" dxfId="15560" priority="482">
      <formula>$C$59="F"</formula>
    </cfRule>
  </conditionalFormatting>
  <conditionalFormatting sqref="I36:W36">
    <cfRule type="expression" dxfId="15559" priority="483">
      <formula>$C$40="F"</formula>
    </cfRule>
  </conditionalFormatting>
  <conditionalFormatting sqref="I36:W36">
    <cfRule type="expression" dxfId="15558" priority="484">
      <formula>$C$21="F"</formula>
    </cfRule>
  </conditionalFormatting>
  <conditionalFormatting sqref="I36:Z36">
    <cfRule type="expression" dxfId="15557" priority="485">
      <formula>$C$2="F"</formula>
    </cfRule>
  </conditionalFormatting>
  <conditionalFormatting sqref="I36:Z36">
    <cfRule type="expression" dxfId="15556" priority="486">
      <formula>$D36="Facturacion"</formula>
    </cfRule>
  </conditionalFormatting>
  <conditionalFormatting sqref="I36:Z36">
    <cfRule type="expression" dxfId="15555" priority="487">
      <formula>$D36="Specialist"</formula>
    </cfRule>
  </conditionalFormatting>
  <conditionalFormatting sqref="I36:Z36">
    <cfRule type="cellIs" dxfId="15554" priority="488" operator="equal">
      <formula>1</formula>
    </cfRule>
  </conditionalFormatting>
  <conditionalFormatting sqref="I36:Z36">
    <cfRule type="expression" dxfId="15553" priority="489">
      <formula>$D36="SSMM"</formula>
    </cfRule>
  </conditionalFormatting>
  <conditionalFormatting sqref="I36:Z36">
    <cfRule type="cellIs" dxfId="15552" priority="490" operator="equal">
      <formula>"F"</formula>
    </cfRule>
  </conditionalFormatting>
  <conditionalFormatting sqref="AA37:AB37">
    <cfRule type="expression" dxfId="15551" priority="475">
      <formula>$C$2="F"</formula>
    </cfRule>
  </conditionalFormatting>
  <conditionalFormatting sqref="AA37:AB37">
    <cfRule type="expression" dxfId="15550" priority="476">
      <formula>$D37="Facturacion"</formula>
    </cfRule>
  </conditionalFormatting>
  <conditionalFormatting sqref="AA37:AB37">
    <cfRule type="expression" dxfId="15549" priority="477">
      <formula>$D37="Specialist"</formula>
    </cfRule>
  </conditionalFormatting>
  <conditionalFormatting sqref="AA37:AB37">
    <cfRule type="cellIs" dxfId="15548" priority="478" operator="equal">
      <formula>1</formula>
    </cfRule>
  </conditionalFormatting>
  <conditionalFormatting sqref="AA37:AB37">
    <cfRule type="expression" dxfId="15547" priority="479">
      <formula>$D37="SSMM"</formula>
    </cfRule>
  </conditionalFormatting>
  <conditionalFormatting sqref="AA37:AB37">
    <cfRule type="cellIs" dxfId="15546" priority="480" operator="equal">
      <formula>"F"</formula>
    </cfRule>
  </conditionalFormatting>
  <conditionalFormatting sqref="I37:W37">
    <cfRule type="expression" dxfId="15545" priority="465">
      <formula>$C$78="F"</formula>
    </cfRule>
  </conditionalFormatting>
  <conditionalFormatting sqref="I37:W37">
    <cfRule type="expression" dxfId="15544" priority="466">
      <formula>$C$59="F"</formula>
    </cfRule>
  </conditionalFormatting>
  <conditionalFormatting sqref="I37:W37">
    <cfRule type="expression" dxfId="15543" priority="467">
      <formula>$C$40="F"</formula>
    </cfRule>
  </conditionalFormatting>
  <conditionalFormatting sqref="I37:W37">
    <cfRule type="expression" dxfId="15542" priority="468">
      <formula>$C$21="F"</formula>
    </cfRule>
  </conditionalFormatting>
  <conditionalFormatting sqref="I37:Z37">
    <cfRule type="expression" dxfId="15541" priority="469">
      <formula>$C$2="F"</formula>
    </cfRule>
  </conditionalFormatting>
  <conditionalFormatting sqref="I37:Z37">
    <cfRule type="expression" dxfId="15540" priority="470">
      <formula>$D37="Facturacion"</formula>
    </cfRule>
  </conditionalFormatting>
  <conditionalFormatting sqref="I37:Z37">
    <cfRule type="expression" dxfId="15539" priority="471">
      <formula>$D37="Specialist"</formula>
    </cfRule>
  </conditionalFormatting>
  <conditionalFormatting sqref="I37:Z37">
    <cfRule type="cellIs" dxfId="15538" priority="472" operator="equal">
      <formula>1</formula>
    </cfRule>
  </conditionalFormatting>
  <conditionalFormatting sqref="I37:Z37">
    <cfRule type="expression" dxfId="15537" priority="473">
      <formula>$D37="SSMM"</formula>
    </cfRule>
  </conditionalFormatting>
  <conditionalFormatting sqref="I37:Z37">
    <cfRule type="cellIs" dxfId="15536" priority="474" operator="equal">
      <formula>"F"</formula>
    </cfRule>
  </conditionalFormatting>
  <conditionalFormatting sqref="AA38:AB38">
    <cfRule type="expression" dxfId="15535" priority="459">
      <formula>$C$2="F"</formula>
    </cfRule>
  </conditionalFormatting>
  <conditionalFormatting sqref="AA38:AB38">
    <cfRule type="expression" dxfId="15534" priority="460">
      <formula>$D38="Facturacion"</formula>
    </cfRule>
  </conditionalFormatting>
  <conditionalFormatting sqref="AA38:AB38">
    <cfRule type="expression" dxfId="15533" priority="461">
      <formula>$D38="Specialist"</formula>
    </cfRule>
  </conditionalFormatting>
  <conditionalFormatting sqref="AA38:AB38">
    <cfRule type="cellIs" dxfId="15532" priority="462" operator="equal">
      <formula>1</formula>
    </cfRule>
  </conditionalFormatting>
  <conditionalFormatting sqref="AA38:AB38">
    <cfRule type="expression" dxfId="15531" priority="463">
      <formula>$D38="SSMM"</formula>
    </cfRule>
  </conditionalFormatting>
  <conditionalFormatting sqref="AA38:AB38">
    <cfRule type="cellIs" dxfId="15530" priority="464" operator="equal">
      <formula>"F"</formula>
    </cfRule>
  </conditionalFormatting>
  <conditionalFormatting sqref="I38:W38">
    <cfRule type="expression" dxfId="15529" priority="449">
      <formula>$C$78="F"</formula>
    </cfRule>
  </conditionalFormatting>
  <conditionalFormatting sqref="I38:W38">
    <cfRule type="expression" dxfId="15528" priority="450">
      <formula>$C$59="F"</formula>
    </cfRule>
  </conditionalFormatting>
  <conditionalFormatting sqref="I38:W38">
    <cfRule type="expression" dxfId="15527" priority="451">
      <formula>$C$40="F"</formula>
    </cfRule>
  </conditionalFormatting>
  <conditionalFormatting sqref="I38:W38">
    <cfRule type="expression" dxfId="15526" priority="452">
      <formula>$C$21="F"</formula>
    </cfRule>
  </conditionalFormatting>
  <conditionalFormatting sqref="I38:Z38">
    <cfRule type="expression" dxfId="15525" priority="453">
      <formula>$C$2="F"</formula>
    </cfRule>
  </conditionalFormatting>
  <conditionalFormatting sqref="I38:Z38">
    <cfRule type="expression" dxfId="15524" priority="454">
      <formula>$D38="Facturacion"</formula>
    </cfRule>
  </conditionalFormatting>
  <conditionalFormatting sqref="I38:Z38">
    <cfRule type="expression" dxfId="15523" priority="455">
      <formula>$D38="Specialist"</formula>
    </cfRule>
  </conditionalFormatting>
  <conditionalFormatting sqref="I38:Z38">
    <cfRule type="cellIs" dxfId="15522" priority="456" operator="equal">
      <formula>1</formula>
    </cfRule>
  </conditionalFormatting>
  <conditionalFormatting sqref="I38:Z38">
    <cfRule type="expression" dxfId="15521" priority="457">
      <formula>$D38="SSMM"</formula>
    </cfRule>
  </conditionalFormatting>
  <conditionalFormatting sqref="I38:Z38">
    <cfRule type="cellIs" dxfId="15520" priority="458" operator="equal">
      <formula>"F"</formula>
    </cfRule>
  </conditionalFormatting>
  <conditionalFormatting sqref="E17:H17">
    <cfRule type="expression" dxfId="15519" priority="267">
      <formula>$C$21="F"</formula>
    </cfRule>
  </conditionalFormatting>
  <conditionalFormatting sqref="E17:H19">
    <cfRule type="expression" dxfId="15518" priority="269">
      <formula>$C$2="F"</formula>
    </cfRule>
  </conditionalFormatting>
  <conditionalFormatting sqref="E17:H19">
    <cfRule type="expression" dxfId="15517" priority="270">
      <formula>$D17="Facturacion"</formula>
    </cfRule>
  </conditionalFormatting>
  <conditionalFormatting sqref="E17:H19">
    <cfRule type="expression" dxfId="15516" priority="271">
      <formula>$D17="Specialist"</formula>
    </cfRule>
  </conditionalFormatting>
  <conditionalFormatting sqref="E17:H19">
    <cfRule type="cellIs" dxfId="15515" priority="272" operator="equal">
      <formula>1</formula>
    </cfRule>
  </conditionalFormatting>
  <conditionalFormatting sqref="E17:H19">
    <cfRule type="expression" dxfId="15514" priority="273">
      <formula>$D17="SSMM"</formula>
    </cfRule>
  </conditionalFormatting>
  <conditionalFormatting sqref="E17:H19">
    <cfRule type="cellIs" dxfId="15513" priority="274" operator="equal">
      <formula>"F"</formula>
    </cfRule>
  </conditionalFormatting>
  <conditionalFormatting sqref="AA17:AB17">
    <cfRule type="expression" dxfId="15512" priority="259">
      <formula>$C$21="F"</formula>
    </cfRule>
  </conditionalFormatting>
  <conditionalFormatting sqref="AA17:AB17">
    <cfRule type="expression" dxfId="15511" priority="261">
      <formula>$C$2="F"</formula>
    </cfRule>
  </conditionalFormatting>
  <conditionalFormatting sqref="AA17:AB17">
    <cfRule type="expression" dxfId="15510" priority="262">
      <formula>$D17="Facturacion"</formula>
    </cfRule>
  </conditionalFormatting>
  <conditionalFormatting sqref="AA17:AB17">
    <cfRule type="expression" dxfId="15509" priority="263">
      <formula>$D17="Specialist"</formula>
    </cfRule>
  </conditionalFormatting>
  <conditionalFormatting sqref="AA17:AB17">
    <cfRule type="cellIs" dxfId="15508" priority="264" operator="equal">
      <formula>1</formula>
    </cfRule>
  </conditionalFormatting>
  <conditionalFormatting sqref="AA17:AB17">
    <cfRule type="expression" dxfId="15507" priority="265">
      <formula>$D17="SSMM"</formula>
    </cfRule>
  </conditionalFormatting>
  <conditionalFormatting sqref="AA17:AB17">
    <cfRule type="cellIs" dxfId="15506" priority="266" operator="equal">
      <formula>"F"</formula>
    </cfRule>
  </conditionalFormatting>
  <conditionalFormatting sqref="I17:W17">
    <cfRule type="expression" dxfId="15505" priority="249">
      <formula>$C$78="F"</formula>
    </cfRule>
  </conditionalFormatting>
  <conditionalFormatting sqref="I17:W17">
    <cfRule type="expression" dxfId="15504" priority="250">
      <formula>$C$59="F"</formula>
    </cfRule>
  </conditionalFormatting>
  <conditionalFormatting sqref="I17:W17">
    <cfRule type="expression" dxfId="15503" priority="251">
      <formula>$C$40="F"</formula>
    </cfRule>
  </conditionalFormatting>
  <conditionalFormatting sqref="I17:W17">
    <cfRule type="expression" dxfId="15502" priority="252">
      <formula>$C$21="F"</formula>
    </cfRule>
  </conditionalFormatting>
  <conditionalFormatting sqref="I17:Z17">
    <cfRule type="expression" dxfId="15501" priority="253">
      <formula>$C$2="F"</formula>
    </cfRule>
  </conditionalFormatting>
  <conditionalFormatting sqref="I17:Z17">
    <cfRule type="expression" dxfId="15500" priority="254">
      <formula>$D17="Facturacion"</formula>
    </cfRule>
  </conditionalFormatting>
  <conditionalFormatting sqref="I17:Z17">
    <cfRule type="expression" dxfId="15499" priority="255">
      <formula>$D17="Specialist"</formula>
    </cfRule>
  </conditionalFormatting>
  <conditionalFormatting sqref="I17:Z17">
    <cfRule type="cellIs" dxfId="15498" priority="256" operator="equal">
      <formula>1</formula>
    </cfRule>
  </conditionalFormatting>
  <conditionalFormatting sqref="I17:Z17">
    <cfRule type="expression" dxfId="15497" priority="257">
      <formula>$D17="SSMM"</formula>
    </cfRule>
  </conditionalFormatting>
  <conditionalFormatting sqref="I17:Z17">
    <cfRule type="cellIs" dxfId="15496" priority="258" operator="equal">
      <formula>"F"</formula>
    </cfRule>
  </conditionalFormatting>
  <conditionalFormatting sqref="AA18:AB18">
    <cfRule type="expression" dxfId="15495" priority="243">
      <formula>$C$2="F"</formula>
    </cfRule>
  </conditionalFormatting>
  <conditionalFormatting sqref="AA18:AB18">
    <cfRule type="expression" dxfId="15494" priority="244">
      <formula>$D18="Facturacion"</formula>
    </cfRule>
  </conditionalFormatting>
  <conditionalFormatting sqref="AA18:AB18">
    <cfRule type="expression" dxfId="15493" priority="245">
      <formula>$D18="Specialist"</formula>
    </cfRule>
  </conditionalFormatting>
  <conditionalFormatting sqref="AA18:AB18">
    <cfRule type="cellIs" dxfId="15492" priority="246" operator="equal">
      <formula>1</formula>
    </cfRule>
  </conditionalFormatting>
  <conditionalFormatting sqref="AA18:AB18">
    <cfRule type="expression" dxfId="15491" priority="247">
      <formula>$D18="SSMM"</formula>
    </cfRule>
  </conditionalFormatting>
  <conditionalFormatting sqref="AA18:AB18">
    <cfRule type="cellIs" dxfId="15490" priority="248" operator="equal">
      <formula>"F"</formula>
    </cfRule>
  </conditionalFormatting>
  <conditionalFormatting sqref="I18:W18">
    <cfRule type="expression" dxfId="15489" priority="233">
      <formula>$C$78="F"</formula>
    </cfRule>
  </conditionalFormatting>
  <conditionalFormatting sqref="I18:W18">
    <cfRule type="expression" dxfId="15488" priority="234">
      <formula>$C$59="F"</formula>
    </cfRule>
  </conditionalFormatting>
  <conditionalFormatting sqref="I18:W18">
    <cfRule type="expression" dxfId="15487" priority="235">
      <formula>$C$40="F"</formula>
    </cfRule>
  </conditionalFormatting>
  <conditionalFormatting sqref="I18:W18">
    <cfRule type="expression" dxfId="15486" priority="236">
      <formula>$C$21="F"</formula>
    </cfRule>
  </conditionalFormatting>
  <conditionalFormatting sqref="I18:Z18">
    <cfRule type="expression" dxfId="15485" priority="237">
      <formula>$C$2="F"</formula>
    </cfRule>
  </conditionalFormatting>
  <conditionalFormatting sqref="I18:Z18">
    <cfRule type="expression" dxfId="15484" priority="238">
      <formula>$D18="Facturacion"</formula>
    </cfRule>
  </conditionalFormatting>
  <conditionalFormatting sqref="I18:Z18">
    <cfRule type="expression" dxfId="15483" priority="239">
      <formula>$D18="Specialist"</formula>
    </cfRule>
  </conditionalFormatting>
  <conditionalFormatting sqref="I18:Z18">
    <cfRule type="cellIs" dxfId="15482" priority="240" operator="equal">
      <formula>1</formula>
    </cfRule>
  </conditionalFormatting>
  <conditionalFormatting sqref="I18:Z18">
    <cfRule type="expression" dxfId="15481" priority="241">
      <formula>$D18="SSMM"</formula>
    </cfRule>
  </conditionalFormatting>
  <conditionalFormatting sqref="I18:Z18">
    <cfRule type="cellIs" dxfId="15480" priority="242" operator="equal">
      <formula>"F"</formula>
    </cfRule>
  </conditionalFormatting>
  <conditionalFormatting sqref="AA19:AB19">
    <cfRule type="expression" dxfId="15479" priority="227">
      <formula>$C$2="F"</formula>
    </cfRule>
  </conditionalFormatting>
  <conditionalFormatting sqref="AA19:AB19">
    <cfRule type="expression" dxfId="15478" priority="228">
      <formula>$D19="Facturacion"</formula>
    </cfRule>
  </conditionalFormatting>
  <conditionalFormatting sqref="AA19:AB19">
    <cfRule type="expression" dxfId="15477" priority="229">
      <formula>$D19="Specialist"</formula>
    </cfRule>
  </conditionalFormatting>
  <conditionalFormatting sqref="AA19:AB19">
    <cfRule type="cellIs" dxfId="15476" priority="230" operator="equal">
      <formula>1</formula>
    </cfRule>
  </conditionalFormatting>
  <conditionalFormatting sqref="AA19:AB19">
    <cfRule type="expression" dxfId="15475" priority="231">
      <formula>$D19="SSMM"</formula>
    </cfRule>
  </conditionalFormatting>
  <conditionalFormatting sqref="AA19:AB19">
    <cfRule type="cellIs" dxfId="15474" priority="232" operator="equal">
      <formula>"F"</formula>
    </cfRule>
  </conditionalFormatting>
  <conditionalFormatting sqref="I19:W19">
    <cfRule type="expression" dxfId="15473" priority="217">
      <formula>$C$78="F"</formula>
    </cfRule>
  </conditionalFormatting>
  <conditionalFormatting sqref="I19:W19">
    <cfRule type="expression" dxfId="15472" priority="218">
      <formula>$C$59="F"</formula>
    </cfRule>
  </conditionalFormatting>
  <conditionalFormatting sqref="I19:W19">
    <cfRule type="expression" dxfId="15471" priority="219">
      <formula>$C$40="F"</formula>
    </cfRule>
  </conditionalFormatting>
  <conditionalFormatting sqref="I19:W19">
    <cfRule type="expression" dxfId="15470" priority="220">
      <formula>$C$21="F"</formula>
    </cfRule>
  </conditionalFormatting>
  <conditionalFormatting sqref="I19:Z19">
    <cfRule type="expression" dxfId="15469" priority="221">
      <formula>$C$2="F"</formula>
    </cfRule>
  </conditionalFormatting>
  <conditionalFormatting sqref="I19:Z19">
    <cfRule type="expression" dxfId="15468" priority="222">
      <formula>$D19="Facturacion"</formula>
    </cfRule>
  </conditionalFormatting>
  <conditionalFormatting sqref="I19:Z19">
    <cfRule type="expression" dxfId="15467" priority="223">
      <formula>$D19="Specialist"</formula>
    </cfRule>
  </conditionalFormatting>
  <conditionalFormatting sqref="I19:Z19">
    <cfRule type="cellIs" dxfId="15466" priority="224" operator="equal">
      <formula>1</formula>
    </cfRule>
  </conditionalFormatting>
  <conditionalFormatting sqref="I19:Z19">
    <cfRule type="expression" dxfId="15465" priority="225">
      <formula>$D19="SSMM"</formula>
    </cfRule>
  </conditionalFormatting>
  <conditionalFormatting sqref="I19:Z19">
    <cfRule type="cellIs" dxfId="15464" priority="226" operator="equal">
      <formula>"F"</formula>
    </cfRule>
  </conditionalFormatting>
  <conditionalFormatting sqref="E55:H55">
    <cfRule type="expression" dxfId="15463" priority="209">
      <formula>$C$21="F"</formula>
    </cfRule>
  </conditionalFormatting>
  <conditionalFormatting sqref="E55:H57">
    <cfRule type="expression" dxfId="15462" priority="211">
      <formula>$C$2="F"</formula>
    </cfRule>
  </conditionalFormatting>
  <conditionalFormatting sqref="E55:H57">
    <cfRule type="expression" dxfId="15461" priority="212">
      <formula>$D55="Facturacion"</formula>
    </cfRule>
  </conditionalFormatting>
  <conditionalFormatting sqref="E55:H57">
    <cfRule type="expression" dxfId="15460" priority="213">
      <formula>$D55="Specialist"</formula>
    </cfRule>
  </conditionalFormatting>
  <conditionalFormatting sqref="E55:H57">
    <cfRule type="cellIs" dxfId="15459" priority="214" operator="equal">
      <formula>1</formula>
    </cfRule>
  </conditionalFormatting>
  <conditionalFormatting sqref="E55:H57">
    <cfRule type="expression" dxfId="15458" priority="215">
      <formula>$D55="SSMM"</formula>
    </cfRule>
  </conditionalFormatting>
  <conditionalFormatting sqref="E55:H57">
    <cfRule type="cellIs" dxfId="15457" priority="216" operator="equal">
      <formula>"F"</formula>
    </cfRule>
  </conditionalFormatting>
  <conditionalFormatting sqref="AA55:AB55">
    <cfRule type="expression" dxfId="15456" priority="201">
      <formula>$C$21="F"</formula>
    </cfRule>
  </conditionalFormatting>
  <conditionalFormatting sqref="AA55:AB55">
    <cfRule type="expression" dxfId="15455" priority="203">
      <formula>$C$2="F"</formula>
    </cfRule>
  </conditionalFormatting>
  <conditionalFormatting sqref="AA55:AB55">
    <cfRule type="expression" dxfId="15454" priority="204">
      <formula>$D55="Facturacion"</formula>
    </cfRule>
  </conditionalFormatting>
  <conditionalFormatting sqref="AA55:AB55">
    <cfRule type="expression" dxfId="15453" priority="205">
      <formula>$D55="Specialist"</formula>
    </cfRule>
  </conditionalFormatting>
  <conditionalFormatting sqref="AA55:AB55">
    <cfRule type="cellIs" dxfId="15452" priority="206" operator="equal">
      <formula>1</formula>
    </cfRule>
  </conditionalFormatting>
  <conditionalFormatting sqref="AA55:AB55">
    <cfRule type="expression" dxfId="15451" priority="207">
      <formula>$D55="SSMM"</formula>
    </cfRule>
  </conditionalFormatting>
  <conditionalFormatting sqref="AA55:AB55">
    <cfRule type="cellIs" dxfId="15450" priority="208" operator="equal">
      <formula>"F"</formula>
    </cfRule>
  </conditionalFormatting>
  <conditionalFormatting sqref="I55:W55">
    <cfRule type="expression" dxfId="15449" priority="191">
      <formula>$C$78="F"</formula>
    </cfRule>
  </conditionalFormatting>
  <conditionalFormatting sqref="I55:W55">
    <cfRule type="expression" dxfId="15448" priority="192">
      <formula>$C$59="F"</formula>
    </cfRule>
  </conditionalFormatting>
  <conditionalFormatting sqref="I55:W55">
    <cfRule type="expression" dxfId="15447" priority="193">
      <formula>$C$40="F"</formula>
    </cfRule>
  </conditionalFormatting>
  <conditionalFormatting sqref="I55:W55">
    <cfRule type="expression" dxfId="15446" priority="194">
      <formula>$C$21="F"</formula>
    </cfRule>
  </conditionalFormatting>
  <conditionalFormatting sqref="I55:Z55">
    <cfRule type="expression" dxfId="15445" priority="195">
      <formula>$C$2="F"</formula>
    </cfRule>
  </conditionalFormatting>
  <conditionalFormatting sqref="I55:Z55">
    <cfRule type="expression" dxfId="15444" priority="196">
      <formula>$D55="Facturacion"</formula>
    </cfRule>
  </conditionalFormatting>
  <conditionalFormatting sqref="I55:Z55">
    <cfRule type="expression" dxfId="15443" priority="197">
      <formula>$D55="Specialist"</formula>
    </cfRule>
  </conditionalFormatting>
  <conditionalFormatting sqref="I55:Z55">
    <cfRule type="cellIs" dxfId="15442" priority="198" operator="equal">
      <formula>1</formula>
    </cfRule>
  </conditionalFormatting>
  <conditionalFormatting sqref="I55:Z55">
    <cfRule type="expression" dxfId="15441" priority="199">
      <formula>$D55="SSMM"</formula>
    </cfRule>
  </conditionalFormatting>
  <conditionalFormatting sqref="I55:Z55">
    <cfRule type="cellIs" dxfId="15440" priority="200" operator="equal">
      <formula>"F"</formula>
    </cfRule>
  </conditionalFormatting>
  <conditionalFormatting sqref="AA56:AB56">
    <cfRule type="expression" dxfId="15439" priority="185">
      <formula>$C$2="F"</formula>
    </cfRule>
  </conditionalFormatting>
  <conditionalFormatting sqref="AA56:AB56">
    <cfRule type="expression" dxfId="15438" priority="186">
      <formula>$D56="Facturacion"</formula>
    </cfRule>
  </conditionalFormatting>
  <conditionalFormatting sqref="AA56:AB56">
    <cfRule type="expression" dxfId="15437" priority="187">
      <formula>$D56="Specialist"</formula>
    </cfRule>
  </conditionalFormatting>
  <conditionalFormatting sqref="AA56:AB56">
    <cfRule type="cellIs" dxfId="15436" priority="188" operator="equal">
      <formula>1</formula>
    </cfRule>
  </conditionalFormatting>
  <conditionalFormatting sqref="AA56:AB56">
    <cfRule type="expression" dxfId="15435" priority="189">
      <formula>$D56="SSMM"</formula>
    </cfRule>
  </conditionalFormatting>
  <conditionalFormatting sqref="AA56:AB56">
    <cfRule type="cellIs" dxfId="15434" priority="190" operator="equal">
      <formula>"F"</formula>
    </cfRule>
  </conditionalFormatting>
  <conditionalFormatting sqref="I56:W56">
    <cfRule type="expression" dxfId="15433" priority="175">
      <formula>$C$78="F"</formula>
    </cfRule>
  </conditionalFormatting>
  <conditionalFormatting sqref="I56:W56">
    <cfRule type="expression" dxfId="15432" priority="176">
      <formula>$C$59="F"</formula>
    </cfRule>
  </conditionalFormatting>
  <conditionalFormatting sqref="I56:W56">
    <cfRule type="expression" dxfId="15431" priority="177">
      <formula>$C$40="F"</formula>
    </cfRule>
  </conditionalFormatting>
  <conditionalFormatting sqref="I56:W56">
    <cfRule type="expression" dxfId="15430" priority="178">
      <formula>$C$21="F"</formula>
    </cfRule>
  </conditionalFormatting>
  <conditionalFormatting sqref="I56:Z56">
    <cfRule type="expression" dxfId="15429" priority="179">
      <formula>$C$2="F"</formula>
    </cfRule>
  </conditionalFormatting>
  <conditionalFormatting sqref="I56:Z56">
    <cfRule type="expression" dxfId="15428" priority="180">
      <formula>$D56="Facturacion"</formula>
    </cfRule>
  </conditionalFormatting>
  <conditionalFormatting sqref="I56:Z56">
    <cfRule type="expression" dxfId="15427" priority="181">
      <formula>$D56="Specialist"</formula>
    </cfRule>
  </conditionalFormatting>
  <conditionalFormatting sqref="I56:Z56">
    <cfRule type="cellIs" dxfId="15426" priority="182" operator="equal">
      <formula>1</formula>
    </cfRule>
  </conditionalFormatting>
  <conditionalFormatting sqref="I56:Z56">
    <cfRule type="expression" dxfId="15425" priority="183">
      <formula>$D56="SSMM"</formula>
    </cfRule>
  </conditionalFormatting>
  <conditionalFormatting sqref="I56:Z56">
    <cfRule type="cellIs" dxfId="15424" priority="184" operator="equal">
      <formula>"F"</formula>
    </cfRule>
  </conditionalFormatting>
  <conditionalFormatting sqref="AA57:AB57">
    <cfRule type="expression" dxfId="15423" priority="169">
      <formula>$C$2="F"</formula>
    </cfRule>
  </conditionalFormatting>
  <conditionalFormatting sqref="AA57:AB57">
    <cfRule type="expression" dxfId="15422" priority="170">
      <formula>$D57="Facturacion"</formula>
    </cfRule>
  </conditionalFormatting>
  <conditionalFormatting sqref="AA57:AB57">
    <cfRule type="expression" dxfId="15421" priority="171">
      <formula>$D57="Specialist"</formula>
    </cfRule>
  </conditionalFormatting>
  <conditionalFormatting sqref="AA57:AB57">
    <cfRule type="cellIs" dxfId="15420" priority="172" operator="equal">
      <formula>1</formula>
    </cfRule>
  </conditionalFormatting>
  <conditionalFormatting sqref="AA57:AB57">
    <cfRule type="expression" dxfId="15419" priority="173">
      <formula>$D57="SSMM"</formula>
    </cfRule>
  </conditionalFormatting>
  <conditionalFormatting sqref="AA57:AB57">
    <cfRule type="cellIs" dxfId="15418" priority="174" operator="equal">
      <formula>"F"</formula>
    </cfRule>
  </conditionalFormatting>
  <conditionalFormatting sqref="I57:W57">
    <cfRule type="expression" dxfId="15417" priority="159">
      <formula>$C$78="F"</formula>
    </cfRule>
  </conditionalFormatting>
  <conditionalFormatting sqref="I57:W57">
    <cfRule type="expression" dxfId="15416" priority="160">
      <formula>$C$59="F"</formula>
    </cfRule>
  </conditionalFormatting>
  <conditionalFormatting sqref="I57:W57">
    <cfRule type="expression" dxfId="15415" priority="161">
      <formula>$C$40="F"</formula>
    </cfRule>
  </conditionalFormatting>
  <conditionalFormatting sqref="I57:W57">
    <cfRule type="expression" dxfId="15414" priority="162">
      <formula>$C$21="F"</formula>
    </cfRule>
  </conditionalFormatting>
  <conditionalFormatting sqref="I57:Z57">
    <cfRule type="expression" dxfId="15413" priority="163">
      <formula>$C$2="F"</formula>
    </cfRule>
  </conditionalFormatting>
  <conditionalFormatting sqref="I57:Z57">
    <cfRule type="expression" dxfId="15412" priority="164">
      <formula>$D57="Facturacion"</formula>
    </cfRule>
  </conditionalFormatting>
  <conditionalFormatting sqref="I57:Z57">
    <cfRule type="expression" dxfId="15411" priority="165">
      <formula>$D57="Specialist"</formula>
    </cfRule>
  </conditionalFormatting>
  <conditionalFormatting sqref="I57:Z57">
    <cfRule type="cellIs" dxfId="15410" priority="166" operator="equal">
      <formula>1</formula>
    </cfRule>
  </conditionalFormatting>
  <conditionalFormatting sqref="I57:Z57">
    <cfRule type="expression" dxfId="15409" priority="167">
      <formula>$D57="SSMM"</formula>
    </cfRule>
  </conditionalFormatting>
  <conditionalFormatting sqref="I57:Z57">
    <cfRule type="cellIs" dxfId="15408" priority="168" operator="equal">
      <formula>"F"</formula>
    </cfRule>
  </conditionalFormatting>
  <conditionalFormatting sqref="E74:H74">
    <cfRule type="expression" dxfId="15407" priority="151">
      <formula>$C$21="F"</formula>
    </cfRule>
  </conditionalFormatting>
  <conditionalFormatting sqref="E74:H76">
    <cfRule type="expression" dxfId="15406" priority="153">
      <formula>$C$2="F"</formula>
    </cfRule>
  </conditionalFormatting>
  <conditionalFormatting sqref="E74:H76">
    <cfRule type="expression" dxfId="15405" priority="154">
      <formula>$D74="Facturacion"</formula>
    </cfRule>
  </conditionalFormatting>
  <conditionalFormatting sqref="E74:H76">
    <cfRule type="expression" dxfId="15404" priority="155">
      <formula>$D74="Specialist"</formula>
    </cfRule>
  </conditionalFormatting>
  <conditionalFormatting sqref="E74:H76">
    <cfRule type="cellIs" dxfId="15403" priority="156" operator="equal">
      <formula>1</formula>
    </cfRule>
  </conditionalFormatting>
  <conditionalFormatting sqref="E74:H76">
    <cfRule type="expression" dxfId="15402" priority="157">
      <formula>$D74="SSMM"</formula>
    </cfRule>
  </conditionalFormatting>
  <conditionalFormatting sqref="E74:H76">
    <cfRule type="cellIs" dxfId="15401" priority="158" operator="equal">
      <formula>"F"</formula>
    </cfRule>
  </conditionalFormatting>
  <conditionalFormatting sqref="AA74:AB74">
    <cfRule type="expression" dxfId="15400" priority="143">
      <formula>$C$21="F"</formula>
    </cfRule>
  </conditionalFormatting>
  <conditionalFormatting sqref="AA74:AB74">
    <cfRule type="expression" dxfId="15399" priority="145">
      <formula>$C$2="F"</formula>
    </cfRule>
  </conditionalFormatting>
  <conditionalFormatting sqref="AA74:AB74">
    <cfRule type="expression" dxfId="15398" priority="146">
      <formula>$D74="Facturacion"</formula>
    </cfRule>
  </conditionalFormatting>
  <conditionalFormatting sqref="AA74:AB74">
    <cfRule type="expression" dxfId="15397" priority="147">
      <formula>$D74="Specialist"</formula>
    </cfRule>
  </conditionalFormatting>
  <conditionalFormatting sqref="AA74:AB74">
    <cfRule type="cellIs" dxfId="15396" priority="148" operator="equal">
      <formula>1</formula>
    </cfRule>
  </conditionalFormatting>
  <conditionalFormatting sqref="AA74:AB74">
    <cfRule type="expression" dxfId="15395" priority="149">
      <formula>$D74="SSMM"</formula>
    </cfRule>
  </conditionalFormatting>
  <conditionalFormatting sqref="AA74:AB74">
    <cfRule type="cellIs" dxfId="15394" priority="150" operator="equal">
      <formula>"F"</formula>
    </cfRule>
  </conditionalFormatting>
  <conditionalFormatting sqref="I74:W74">
    <cfRule type="expression" dxfId="15393" priority="133">
      <formula>$C$78="F"</formula>
    </cfRule>
  </conditionalFormatting>
  <conditionalFormatting sqref="I74:W74">
    <cfRule type="expression" dxfId="15392" priority="134">
      <formula>$C$59="F"</formula>
    </cfRule>
  </conditionalFormatting>
  <conditionalFormatting sqref="I74:W74">
    <cfRule type="expression" dxfId="15391" priority="135">
      <formula>$C$40="F"</formula>
    </cfRule>
  </conditionalFormatting>
  <conditionalFormatting sqref="I74:W74">
    <cfRule type="expression" dxfId="15390" priority="136">
      <formula>$C$21="F"</formula>
    </cfRule>
  </conditionalFormatting>
  <conditionalFormatting sqref="I74:Z74">
    <cfRule type="expression" dxfId="15389" priority="137">
      <formula>$C$2="F"</formula>
    </cfRule>
  </conditionalFormatting>
  <conditionalFormatting sqref="I74:Z74">
    <cfRule type="expression" dxfId="15388" priority="138">
      <formula>$D74="Facturacion"</formula>
    </cfRule>
  </conditionalFormatting>
  <conditionalFormatting sqref="I74:Z74">
    <cfRule type="expression" dxfId="15387" priority="139">
      <formula>$D74="Specialist"</formula>
    </cfRule>
  </conditionalFormatting>
  <conditionalFormatting sqref="I74:Z74">
    <cfRule type="cellIs" dxfId="15386" priority="140" operator="equal">
      <formula>1</formula>
    </cfRule>
  </conditionalFormatting>
  <conditionalFormatting sqref="I74:Z74">
    <cfRule type="expression" dxfId="15385" priority="141">
      <formula>$D74="SSMM"</formula>
    </cfRule>
  </conditionalFormatting>
  <conditionalFormatting sqref="I74:Z74">
    <cfRule type="cellIs" dxfId="15384" priority="142" operator="equal">
      <formula>"F"</formula>
    </cfRule>
  </conditionalFormatting>
  <conditionalFormatting sqref="AA75:AB75">
    <cfRule type="expression" dxfId="15383" priority="127">
      <formula>$C$2="F"</formula>
    </cfRule>
  </conditionalFormatting>
  <conditionalFormatting sqref="AA75:AB75">
    <cfRule type="expression" dxfId="15382" priority="128">
      <formula>$D75="Facturacion"</formula>
    </cfRule>
  </conditionalFormatting>
  <conditionalFormatting sqref="AA75:AB75">
    <cfRule type="expression" dxfId="15381" priority="129">
      <formula>$D75="Specialist"</formula>
    </cfRule>
  </conditionalFormatting>
  <conditionalFormatting sqref="AA75:AB75">
    <cfRule type="cellIs" dxfId="15380" priority="130" operator="equal">
      <formula>1</formula>
    </cfRule>
  </conditionalFormatting>
  <conditionalFormatting sqref="AA75:AB75">
    <cfRule type="expression" dxfId="15379" priority="131">
      <formula>$D75="SSMM"</formula>
    </cfRule>
  </conditionalFormatting>
  <conditionalFormatting sqref="AA75:AB75">
    <cfRule type="cellIs" dxfId="15378" priority="132" operator="equal">
      <formula>"F"</formula>
    </cfRule>
  </conditionalFormatting>
  <conditionalFormatting sqref="I75:W75">
    <cfRule type="expression" dxfId="15377" priority="117">
      <formula>$C$78="F"</formula>
    </cfRule>
  </conditionalFormatting>
  <conditionalFormatting sqref="I75:W75">
    <cfRule type="expression" dxfId="15376" priority="118">
      <formula>$C$59="F"</formula>
    </cfRule>
  </conditionalFormatting>
  <conditionalFormatting sqref="I75:W75">
    <cfRule type="expression" dxfId="15375" priority="119">
      <formula>$C$40="F"</formula>
    </cfRule>
  </conditionalFormatting>
  <conditionalFormatting sqref="I75:W75">
    <cfRule type="expression" dxfId="15374" priority="120">
      <formula>$C$21="F"</formula>
    </cfRule>
  </conditionalFormatting>
  <conditionalFormatting sqref="I75:Z75">
    <cfRule type="expression" dxfId="15373" priority="121">
      <formula>$C$2="F"</formula>
    </cfRule>
  </conditionalFormatting>
  <conditionalFormatting sqref="I75:Z75">
    <cfRule type="expression" dxfId="15372" priority="122">
      <formula>$D75="Facturacion"</formula>
    </cfRule>
  </conditionalFormatting>
  <conditionalFormatting sqref="I75:Z75">
    <cfRule type="expression" dxfId="15371" priority="123">
      <formula>$D75="Specialist"</formula>
    </cfRule>
  </conditionalFormatting>
  <conditionalFormatting sqref="I75:Z75">
    <cfRule type="cellIs" dxfId="15370" priority="124" operator="equal">
      <formula>1</formula>
    </cfRule>
  </conditionalFormatting>
  <conditionalFormatting sqref="I75:Z75">
    <cfRule type="expression" dxfId="15369" priority="125">
      <formula>$D75="SSMM"</formula>
    </cfRule>
  </conditionalFormatting>
  <conditionalFormatting sqref="I75:Z75">
    <cfRule type="cellIs" dxfId="15368" priority="126" operator="equal">
      <formula>"F"</formula>
    </cfRule>
  </conditionalFormatting>
  <conditionalFormatting sqref="AA76:AB76">
    <cfRule type="expression" dxfId="15367" priority="111">
      <formula>$C$2="F"</formula>
    </cfRule>
  </conditionalFormatting>
  <conditionalFormatting sqref="AA76:AB76">
    <cfRule type="expression" dxfId="15366" priority="112">
      <formula>$D76="Facturacion"</formula>
    </cfRule>
  </conditionalFormatting>
  <conditionalFormatting sqref="AA76:AB76">
    <cfRule type="expression" dxfId="15365" priority="113">
      <formula>$D76="Specialist"</formula>
    </cfRule>
  </conditionalFormatting>
  <conditionalFormatting sqref="AA76:AB76">
    <cfRule type="cellIs" dxfId="15364" priority="114" operator="equal">
      <formula>1</formula>
    </cfRule>
  </conditionalFormatting>
  <conditionalFormatting sqref="AA76:AB76">
    <cfRule type="expression" dxfId="15363" priority="115">
      <formula>$D76="SSMM"</formula>
    </cfRule>
  </conditionalFormatting>
  <conditionalFormatting sqref="AA76:AB76">
    <cfRule type="cellIs" dxfId="15362" priority="116" operator="equal">
      <formula>"F"</formula>
    </cfRule>
  </conditionalFormatting>
  <conditionalFormatting sqref="I76:W76">
    <cfRule type="expression" dxfId="15361" priority="101">
      <formula>$C$78="F"</formula>
    </cfRule>
  </conditionalFormatting>
  <conditionalFormatting sqref="I76:W76">
    <cfRule type="expression" dxfId="15360" priority="102">
      <formula>$C$59="F"</formula>
    </cfRule>
  </conditionalFormatting>
  <conditionalFormatting sqref="I76:W76">
    <cfRule type="expression" dxfId="15359" priority="103">
      <formula>$C$40="F"</formula>
    </cfRule>
  </conditionalFormatting>
  <conditionalFormatting sqref="I76:W76">
    <cfRule type="expression" dxfId="15358" priority="104">
      <formula>$C$21="F"</formula>
    </cfRule>
  </conditionalFormatting>
  <conditionalFormatting sqref="I76:Z76">
    <cfRule type="expression" dxfId="15357" priority="105">
      <formula>$C$2="F"</formula>
    </cfRule>
  </conditionalFormatting>
  <conditionalFormatting sqref="I76:Z76">
    <cfRule type="expression" dxfId="15356" priority="106">
      <formula>$D76="Facturacion"</formula>
    </cfRule>
  </conditionalFormatting>
  <conditionalFormatting sqref="I76:Z76">
    <cfRule type="expression" dxfId="15355" priority="107">
      <formula>$D76="Specialist"</formula>
    </cfRule>
  </conditionalFormatting>
  <conditionalFormatting sqref="I76:Z76">
    <cfRule type="cellIs" dxfId="15354" priority="108" operator="equal">
      <formula>1</formula>
    </cfRule>
  </conditionalFormatting>
  <conditionalFormatting sqref="I76:Z76">
    <cfRule type="expression" dxfId="15353" priority="109">
      <formula>$D76="SSMM"</formula>
    </cfRule>
  </conditionalFormatting>
  <conditionalFormatting sqref="I76:Z76">
    <cfRule type="cellIs" dxfId="15352" priority="110" operator="equal">
      <formula>"F"</formula>
    </cfRule>
  </conditionalFormatting>
  <conditionalFormatting sqref="E93:H93">
    <cfRule type="expression" dxfId="15351" priority="93">
      <formula>$C$21="F"</formula>
    </cfRule>
  </conditionalFormatting>
  <conditionalFormatting sqref="E93:H95">
    <cfRule type="expression" dxfId="15350" priority="95">
      <formula>$C$2="F"</formula>
    </cfRule>
  </conditionalFormatting>
  <conditionalFormatting sqref="E93:H95">
    <cfRule type="expression" dxfId="15349" priority="96">
      <formula>$D93="Facturacion"</formula>
    </cfRule>
  </conditionalFormatting>
  <conditionalFormatting sqref="E93:H95">
    <cfRule type="expression" dxfId="15348" priority="97">
      <formula>$D93="Specialist"</formula>
    </cfRule>
  </conditionalFormatting>
  <conditionalFormatting sqref="E93:H95">
    <cfRule type="cellIs" dxfId="15347" priority="98" operator="equal">
      <formula>1</formula>
    </cfRule>
  </conditionalFormatting>
  <conditionalFormatting sqref="E93:H95">
    <cfRule type="expression" dxfId="15346" priority="99">
      <formula>$D93="SSMM"</formula>
    </cfRule>
  </conditionalFormatting>
  <conditionalFormatting sqref="E93:H95">
    <cfRule type="cellIs" dxfId="15345" priority="100" operator="equal">
      <formula>"F"</formula>
    </cfRule>
  </conditionalFormatting>
  <conditionalFormatting sqref="AA93:AB93">
    <cfRule type="expression" dxfId="15344" priority="85">
      <formula>$C$21="F"</formula>
    </cfRule>
  </conditionalFormatting>
  <conditionalFormatting sqref="AA93:AB93">
    <cfRule type="expression" dxfId="15343" priority="87">
      <formula>$C$2="F"</formula>
    </cfRule>
  </conditionalFormatting>
  <conditionalFormatting sqref="AA93:AB93">
    <cfRule type="expression" dxfId="15342" priority="88">
      <formula>$D93="Facturacion"</formula>
    </cfRule>
  </conditionalFormatting>
  <conditionalFormatting sqref="AA93:AB93">
    <cfRule type="expression" dxfId="15341" priority="89">
      <formula>$D93="Specialist"</formula>
    </cfRule>
  </conditionalFormatting>
  <conditionalFormatting sqref="AA93:AB93">
    <cfRule type="cellIs" dxfId="15340" priority="90" operator="equal">
      <formula>1</formula>
    </cfRule>
  </conditionalFormatting>
  <conditionalFormatting sqref="AA93:AB93">
    <cfRule type="expression" dxfId="15339" priority="91">
      <formula>$D93="SSMM"</formula>
    </cfRule>
  </conditionalFormatting>
  <conditionalFormatting sqref="AA93:AB93">
    <cfRule type="cellIs" dxfId="15338" priority="92" operator="equal">
      <formula>"F"</formula>
    </cfRule>
  </conditionalFormatting>
  <conditionalFormatting sqref="I93:W93">
    <cfRule type="expression" dxfId="15337" priority="75">
      <formula>$C$78="F"</formula>
    </cfRule>
  </conditionalFormatting>
  <conditionalFormatting sqref="I93:W93">
    <cfRule type="expression" dxfId="15336" priority="76">
      <formula>$C$59="F"</formula>
    </cfRule>
  </conditionalFormatting>
  <conditionalFormatting sqref="I93:W93">
    <cfRule type="expression" dxfId="15335" priority="77">
      <formula>$C$40="F"</formula>
    </cfRule>
  </conditionalFormatting>
  <conditionalFormatting sqref="I93:W93">
    <cfRule type="expression" dxfId="15334" priority="78">
      <formula>$C$21="F"</formula>
    </cfRule>
  </conditionalFormatting>
  <conditionalFormatting sqref="I93:Z93">
    <cfRule type="expression" dxfId="15333" priority="79">
      <formula>$C$2="F"</formula>
    </cfRule>
  </conditionalFormatting>
  <conditionalFormatting sqref="I93:Z93">
    <cfRule type="expression" dxfId="15332" priority="80">
      <formula>$D93="Facturacion"</formula>
    </cfRule>
  </conditionalFormatting>
  <conditionalFormatting sqref="I93:Z93">
    <cfRule type="expression" dxfId="15331" priority="81">
      <formula>$D93="Specialist"</formula>
    </cfRule>
  </conditionalFormatting>
  <conditionalFormatting sqref="I93:Z93">
    <cfRule type="cellIs" dxfId="15330" priority="82" operator="equal">
      <formula>1</formula>
    </cfRule>
  </conditionalFormatting>
  <conditionalFormatting sqref="I93:Z93">
    <cfRule type="expression" dxfId="15329" priority="83">
      <formula>$D93="SSMM"</formula>
    </cfRule>
  </conditionalFormatting>
  <conditionalFormatting sqref="I93:Z93">
    <cfRule type="cellIs" dxfId="15328" priority="84" operator="equal">
      <formula>"F"</formula>
    </cfRule>
  </conditionalFormatting>
  <conditionalFormatting sqref="AA94:AB94">
    <cfRule type="expression" dxfId="15327" priority="69">
      <formula>$C$2="F"</formula>
    </cfRule>
  </conditionalFormatting>
  <conditionalFormatting sqref="AA94:AB94">
    <cfRule type="expression" dxfId="15326" priority="70">
      <formula>$D94="Facturacion"</formula>
    </cfRule>
  </conditionalFormatting>
  <conditionalFormatting sqref="AA94:AB94">
    <cfRule type="expression" dxfId="15325" priority="71">
      <formula>$D94="Specialist"</formula>
    </cfRule>
  </conditionalFormatting>
  <conditionalFormatting sqref="AA94:AB94">
    <cfRule type="cellIs" dxfId="15324" priority="72" operator="equal">
      <formula>1</formula>
    </cfRule>
  </conditionalFormatting>
  <conditionalFormatting sqref="AA94:AB94">
    <cfRule type="expression" dxfId="15323" priority="73">
      <formula>$D94="SSMM"</formula>
    </cfRule>
  </conditionalFormatting>
  <conditionalFormatting sqref="AA94:AB94">
    <cfRule type="cellIs" dxfId="15322" priority="74" operator="equal">
      <formula>"F"</formula>
    </cfRule>
  </conditionalFormatting>
  <conditionalFormatting sqref="I94:W94">
    <cfRule type="expression" dxfId="15321" priority="59">
      <formula>$C$78="F"</formula>
    </cfRule>
  </conditionalFormatting>
  <conditionalFormatting sqref="I94:W94">
    <cfRule type="expression" dxfId="15320" priority="60">
      <formula>$C$59="F"</formula>
    </cfRule>
  </conditionalFormatting>
  <conditionalFormatting sqref="I94:W94">
    <cfRule type="expression" dxfId="15319" priority="61">
      <formula>$C$40="F"</formula>
    </cfRule>
  </conditionalFormatting>
  <conditionalFormatting sqref="I94:W94">
    <cfRule type="expression" dxfId="15318" priority="62">
      <formula>$C$21="F"</formula>
    </cfRule>
  </conditionalFormatting>
  <conditionalFormatting sqref="I94:Z94">
    <cfRule type="expression" dxfId="15317" priority="63">
      <formula>$C$2="F"</formula>
    </cfRule>
  </conditionalFormatting>
  <conditionalFormatting sqref="I94:Z94">
    <cfRule type="expression" dxfId="15316" priority="64">
      <formula>$D94="Facturacion"</formula>
    </cfRule>
  </conditionalFormatting>
  <conditionalFormatting sqref="I94:Z94">
    <cfRule type="expression" dxfId="15315" priority="65">
      <formula>$D94="Specialist"</formula>
    </cfRule>
  </conditionalFormatting>
  <conditionalFormatting sqref="I94:Z94">
    <cfRule type="cellIs" dxfId="15314" priority="66" operator="equal">
      <formula>1</formula>
    </cfRule>
  </conditionalFormatting>
  <conditionalFormatting sqref="I94:Z94">
    <cfRule type="expression" dxfId="15313" priority="67">
      <formula>$D94="SSMM"</formula>
    </cfRule>
  </conditionalFormatting>
  <conditionalFormatting sqref="I94:Z94">
    <cfRule type="cellIs" dxfId="15312" priority="68" operator="equal">
      <formula>"F"</formula>
    </cfRule>
  </conditionalFormatting>
  <conditionalFormatting sqref="AA95:AB95">
    <cfRule type="expression" dxfId="15311" priority="53">
      <formula>$C$2="F"</formula>
    </cfRule>
  </conditionalFormatting>
  <conditionalFormatting sqref="AA95:AB95">
    <cfRule type="expression" dxfId="15310" priority="54">
      <formula>$D95="Facturacion"</formula>
    </cfRule>
  </conditionalFormatting>
  <conditionalFormatting sqref="AA95:AB95">
    <cfRule type="expression" dxfId="15309" priority="55">
      <formula>$D95="Specialist"</formula>
    </cfRule>
  </conditionalFormatting>
  <conditionalFormatting sqref="AA95:AB95">
    <cfRule type="cellIs" dxfId="15308" priority="56" operator="equal">
      <formula>1</formula>
    </cfRule>
  </conditionalFormatting>
  <conditionalFormatting sqref="AA95:AB95">
    <cfRule type="expression" dxfId="15307" priority="57">
      <formula>$D95="SSMM"</formula>
    </cfRule>
  </conditionalFormatting>
  <conditionalFormatting sqref="AA95:AB95">
    <cfRule type="cellIs" dxfId="15306" priority="58" operator="equal">
      <formula>"F"</formula>
    </cfRule>
  </conditionalFormatting>
  <conditionalFormatting sqref="I95:W95">
    <cfRule type="expression" dxfId="15305" priority="43">
      <formula>$C$78="F"</formula>
    </cfRule>
  </conditionalFormatting>
  <conditionalFormatting sqref="I95:W95">
    <cfRule type="expression" dxfId="15304" priority="44">
      <formula>$C$59="F"</formula>
    </cfRule>
  </conditionalFormatting>
  <conditionalFormatting sqref="I95:W95">
    <cfRule type="expression" dxfId="15303" priority="45">
      <formula>$C$40="F"</formula>
    </cfRule>
  </conditionalFormatting>
  <conditionalFormatting sqref="I95:W95">
    <cfRule type="expression" dxfId="15302" priority="46">
      <formula>$C$21="F"</formula>
    </cfRule>
  </conditionalFormatting>
  <conditionalFormatting sqref="I95:Z95">
    <cfRule type="expression" dxfId="15301" priority="47">
      <formula>$C$2="F"</formula>
    </cfRule>
  </conditionalFormatting>
  <conditionalFormatting sqref="I95:Z95">
    <cfRule type="expression" dxfId="15300" priority="48">
      <formula>$D95="Facturacion"</formula>
    </cfRule>
  </conditionalFormatting>
  <conditionalFormatting sqref="I95:Z95">
    <cfRule type="expression" dxfId="15299" priority="49">
      <formula>$D95="Specialist"</formula>
    </cfRule>
  </conditionalFormatting>
  <conditionalFormatting sqref="I95:Z95">
    <cfRule type="cellIs" dxfId="15298" priority="50" operator="equal">
      <formula>1</formula>
    </cfRule>
  </conditionalFormatting>
  <conditionalFormatting sqref="I95:Z95">
    <cfRule type="expression" dxfId="15297" priority="51">
      <formula>$D95="SSMM"</formula>
    </cfRule>
  </conditionalFormatting>
  <conditionalFormatting sqref="I95:Z95">
    <cfRule type="cellIs" dxfId="15296" priority="52" operator="equal">
      <formula>"F"</formula>
    </cfRule>
  </conditionalFormatting>
  <conditionalFormatting sqref="I23:AD23">
    <cfRule type="expression" dxfId="15295" priority="37">
      <formula>$C$2="F"</formula>
    </cfRule>
  </conditionalFormatting>
  <conditionalFormatting sqref="I23:AD23">
    <cfRule type="expression" dxfId="15294" priority="38">
      <formula>$D23="Facturacion"</formula>
    </cfRule>
  </conditionalFormatting>
  <conditionalFormatting sqref="I23:AD23">
    <cfRule type="expression" dxfId="15293" priority="39">
      <formula>$D23="Specialist"</formula>
    </cfRule>
  </conditionalFormatting>
  <conditionalFormatting sqref="I23:AD23">
    <cfRule type="cellIs" dxfId="15292" priority="40" operator="equal">
      <formula>1</formula>
    </cfRule>
  </conditionalFormatting>
  <conditionalFormatting sqref="I23:AD23">
    <cfRule type="expression" dxfId="15291" priority="41">
      <formula>$D23="SSMM"</formula>
    </cfRule>
  </conditionalFormatting>
  <conditionalFormatting sqref="I23:AD23">
    <cfRule type="cellIs" dxfId="15290" priority="42" operator="equal">
      <formula>"F"</formula>
    </cfRule>
  </conditionalFormatting>
  <conditionalFormatting sqref="I42:AD42">
    <cfRule type="expression" dxfId="15289" priority="30">
      <formula>$C$2="F"</formula>
    </cfRule>
  </conditionalFormatting>
  <conditionalFormatting sqref="I42:AD42">
    <cfRule type="expression" dxfId="15288" priority="31">
      <formula>$D42="Facturacion"</formula>
    </cfRule>
  </conditionalFormatting>
  <conditionalFormatting sqref="I42:AD42">
    <cfRule type="expression" dxfId="15287" priority="32">
      <formula>$D42="Specialist"</formula>
    </cfRule>
  </conditionalFormatting>
  <conditionalFormatting sqref="I42:AD42">
    <cfRule type="cellIs" dxfId="15286" priority="33" operator="equal">
      <formula>1</formula>
    </cfRule>
  </conditionalFormatting>
  <conditionalFormatting sqref="I42:AD42">
    <cfRule type="expression" dxfId="15285" priority="34">
      <formula>$D42="SSMM"</formula>
    </cfRule>
  </conditionalFormatting>
  <conditionalFormatting sqref="I42:AD42">
    <cfRule type="cellIs" dxfId="15284" priority="35" operator="equal">
      <formula>"F"</formula>
    </cfRule>
  </conditionalFormatting>
  <conditionalFormatting sqref="I61:AD61">
    <cfRule type="expression" dxfId="15283" priority="23">
      <formula>$C$2="F"</formula>
    </cfRule>
  </conditionalFormatting>
  <conditionalFormatting sqref="I61:AD61">
    <cfRule type="expression" dxfId="15282" priority="24">
      <formula>$D61="Facturacion"</formula>
    </cfRule>
  </conditionalFormatting>
  <conditionalFormatting sqref="I61:AD61">
    <cfRule type="expression" dxfId="15281" priority="25">
      <formula>$D61="Specialist"</formula>
    </cfRule>
  </conditionalFormatting>
  <conditionalFormatting sqref="I61:AD61">
    <cfRule type="cellIs" dxfId="15280" priority="26" operator="equal">
      <formula>1</formula>
    </cfRule>
  </conditionalFormatting>
  <conditionalFormatting sqref="I61:AD61">
    <cfRule type="expression" dxfId="15279" priority="27">
      <formula>$D61="SSMM"</formula>
    </cfRule>
  </conditionalFormatting>
  <conditionalFormatting sqref="I61:AD61">
    <cfRule type="cellIs" dxfId="15278" priority="28" operator="equal">
      <formula>"F"</formula>
    </cfRule>
  </conditionalFormatting>
  <conditionalFormatting sqref="I80:AD80">
    <cfRule type="expression" dxfId="15277" priority="16">
      <formula>$C$2="F"</formula>
    </cfRule>
  </conditionalFormatting>
  <conditionalFormatting sqref="I80:AD80">
    <cfRule type="expression" dxfId="15276" priority="17">
      <formula>$D80="Facturacion"</formula>
    </cfRule>
  </conditionalFormatting>
  <conditionalFormatting sqref="I80:AD80">
    <cfRule type="expression" dxfId="15275" priority="18">
      <formula>$D80="Specialist"</formula>
    </cfRule>
  </conditionalFormatting>
  <conditionalFormatting sqref="I80:AD80">
    <cfRule type="cellIs" dxfId="15274" priority="19" operator="equal">
      <formula>1</formula>
    </cfRule>
  </conditionalFormatting>
  <conditionalFormatting sqref="I80:AD80">
    <cfRule type="expression" dxfId="15273" priority="20">
      <formula>$D80="SSMM"</formula>
    </cfRule>
  </conditionalFormatting>
  <conditionalFormatting sqref="I80:AD80">
    <cfRule type="cellIs" dxfId="15272" priority="21" operator="equal">
      <formula>"F"</formula>
    </cfRule>
  </conditionalFormatting>
  <conditionalFormatting sqref="I99:AD99">
    <cfRule type="expression" dxfId="15271" priority="9">
      <formula>$C$2="F"</formula>
    </cfRule>
  </conditionalFormatting>
  <conditionalFormatting sqref="I99:AD99">
    <cfRule type="expression" dxfId="15270" priority="10">
      <formula>$D99="Facturacion"</formula>
    </cfRule>
  </conditionalFormatting>
  <conditionalFormatting sqref="I99:AD99">
    <cfRule type="expression" dxfId="15269" priority="11">
      <formula>$D99="Specialist"</formula>
    </cfRule>
  </conditionalFormatting>
  <conditionalFormatting sqref="I99:AD99">
    <cfRule type="cellIs" dxfId="15268" priority="12" operator="equal">
      <formula>1</formula>
    </cfRule>
  </conditionalFormatting>
  <conditionalFormatting sqref="I99:AD99">
    <cfRule type="expression" dxfId="15267" priority="13">
      <formula>$D99="SSMM"</formula>
    </cfRule>
  </conditionalFormatting>
  <conditionalFormatting sqref="I99:AD99">
    <cfRule type="cellIs" dxfId="15266" priority="14" operator="equal">
      <formula>"F"</formula>
    </cfRule>
  </conditionalFormatting>
  <conditionalFormatting sqref="H28:AD28">
    <cfRule type="expression" dxfId="15265" priority="2">
      <formula>$C$2="F"</formula>
    </cfRule>
  </conditionalFormatting>
  <conditionalFormatting sqref="H28:AD28">
    <cfRule type="expression" dxfId="15264" priority="3">
      <formula>$D28="Facturacion"</formula>
    </cfRule>
  </conditionalFormatting>
  <conditionalFormatting sqref="H28:AD28">
    <cfRule type="expression" dxfId="15263" priority="4">
      <formula>$D28="Specialist"</formula>
    </cfRule>
  </conditionalFormatting>
  <conditionalFormatting sqref="H28:AD28">
    <cfRule type="cellIs" dxfId="15262" priority="5" operator="equal">
      <formula>1</formula>
    </cfRule>
  </conditionalFormatting>
  <conditionalFormatting sqref="H28:AD28">
    <cfRule type="expression" dxfId="15261" priority="6">
      <formula>$D28="SSMM"</formula>
    </cfRule>
  </conditionalFormatting>
  <conditionalFormatting sqref="H28:AD28">
    <cfRule type="cellIs" dxfId="15260" priority="7" operator="equal">
      <formula>"F"</formula>
    </cfRule>
  </conditionalFormatting>
  <dataValidations count="1">
    <dataValidation type="list" allowBlank="1" sqref="B137:B152" xr:uid="{00000000-0002-0000-1100-000001000000}">
      <formula1>#REF!</formula1>
    </dataValidation>
  </dataValidations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97" id="{22F0A4F8-3EAA-4741-B891-EF81B3B580A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E27:AG27 E31:AG31 AE30:AG30 E30:T30 E88:AG88 AE87:AG87 E83:AG86 AC17:AG19 E87:Z87 E29:AG29 E28:G28 AE28:AG28</xm:sqref>
        </x14:conditionalFormatting>
        <x14:conditionalFormatting xmlns:xm="http://schemas.microsoft.com/office/excel/2006/main">
          <x14:cfRule type="expression" priority="786" id="{152D7E45-AB1F-4DF3-943D-A958952C2EE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E12:AG12 E11:H11 AE11:AG11 E4:AG10</xm:sqref>
        </x14:conditionalFormatting>
        <x14:conditionalFormatting xmlns:xm="http://schemas.microsoft.com/office/excel/2006/main">
          <x14:cfRule type="expression" priority="779" id="{DA3DF081-EC04-4F58-8A0E-DE6AAC1EC60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768" id="{83119C16-9BA2-41DD-A78F-DC5BD5397DB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E25:AG25 E23:H23 E24:Q24 AE23:AG24 E26:H26 AE26:AG26</xm:sqref>
        </x14:conditionalFormatting>
        <x14:conditionalFormatting xmlns:xm="http://schemas.microsoft.com/office/excel/2006/main">
          <x14:cfRule type="expression" priority="761" id="{5F3F25C7-8E27-43E6-A2B7-7F18E8DD310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750" id="{86BB2621-FE53-421E-BAB5-5E5C6393B89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E42:H42 E44:AG46 E43:Q43 E49:AG50 E47:H48 AE47:AG48 AE42:AG43</xm:sqref>
        </x14:conditionalFormatting>
        <x14:conditionalFormatting xmlns:xm="http://schemas.microsoft.com/office/excel/2006/main">
          <x14:cfRule type="expression" priority="743" id="{76DACAB4-3D2F-43CB-A5A3-247F9546B87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732" id="{6DD3439D-B9C7-4F1C-97E8-D46AFD8BBDF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E61:H61 E63:AG64 E65:H65 AE65:AG65 AE61:AG62 E62:AD62 E66:AG69</xm:sqref>
        </x14:conditionalFormatting>
        <x14:conditionalFormatting xmlns:xm="http://schemas.microsoft.com/office/excel/2006/main">
          <x14:cfRule type="expression" priority="725" id="{93B95C5E-94EE-4D13-8B9B-C5A65968665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714" id="{05009F50-AD84-4951-BA49-52D32DFE4C2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E80:H80 E81:Q81 E82:H82 AE80:AG82</xm:sqref>
        </x14:conditionalFormatting>
        <x14:conditionalFormatting xmlns:xm="http://schemas.microsoft.com/office/excel/2006/main">
          <x14:cfRule type="expression" priority="707" id="{BC667046-861F-49E7-A1C5-6EFD983A7F4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696" id="{1813FD0B-A5EE-44EC-B5DF-8331E98445A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E99:H99 E101:AG101 E100:Q100 E106:AG107 E105:H105 AE105:AG105 E102:H102 AE102:AG102 E103:AG104 AE99:AG100</xm:sqref>
        </x14:conditionalFormatting>
        <x14:conditionalFormatting xmlns:xm="http://schemas.microsoft.com/office/excel/2006/main">
          <x14:cfRule type="expression" priority="689" id="{6A4DC21E-8186-4A90-863B-15B4FC835E0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678" id="{511F8680-F89A-409F-A2E9-BECDEC0AE19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671" id="{6619CA4A-6DDC-414C-B50B-D0FBCD97940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I11:AD11</xm:sqref>
        </x14:conditionalFormatting>
        <x14:conditionalFormatting xmlns:xm="http://schemas.microsoft.com/office/excel/2006/main">
          <x14:cfRule type="expression" priority="657" id="{7A5E4ED6-B2BE-42A5-B9A6-CA25DFF1E14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R24:AD24</xm:sqref>
        </x14:conditionalFormatting>
        <x14:conditionalFormatting xmlns:xm="http://schemas.microsoft.com/office/excel/2006/main">
          <x14:cfRule type="expression" priority="650" id="{9A72BA71-D473-4B96-A984-E1311CD2EC1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R43:AD43</xm:sqref>
        </x14:conditionalFormatting>
        <x14:conditionalFormatting xmlns:xm="http://schemas.microsoft.com/office/excel/2006/main">
          <x14:cfRule type="expression" priority="636" id="{B4557B71-2537-470A-9B56-63937BE6110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R81:AD81</xm:sqref>
        </x14:conditionalFormatting>
        <x14:conditionalFormatting xmlns:xm="http://schemas.microsoft.com/office/excel/2006/main">
          <x14:cfRule type="expression" priority="629" id="{F26368C9-815D-43F4-B2E4-3379A2F342D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R100:AD100</xm:sqref>
        </x14:conditionalFormatting>
        <x14:conditionalFormatting xmlns:xm="http://schemas.microsoft.com/office/excel/2006/main">
          <x14:cfRule type="expression" priority="622" id="{E19620B3-F93F-4E32-928D-B5DB45ED89F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I26:AD26</xm:sqref>
        </x14:conditionalFormatting>
        <x14:conditionalFormatting xmlns:xm="http://schemas.microsoft.com/office/excel/2006/main">
          <x14:cfRule type="expression" priority="615" id="{54CB33DC-D9E6-4A57-839B-B3D400E87F8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I48:AD48</xm:sqref>
        </x14:conditionalFormatting>
        <x14:conditionalFormatting xmlns:xm="http://schemas.microsoft.com/office/excel/2006/main">
          <x14:cfRule type="expression" priority="608" id="{710831A5-1706-4439-839C-238DB6495AA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I65:AD65</xm:sqref>
        </x14:conditionalFormatting>
        <x14:conditionalFormatting xmlns:xm="http://schemas.microsoft.com/office/excel/2006/main">
          <x14:cfRule type="expression" priority="601" id="{97D867BC-1149-4B54-BAA8-B1361B2DE09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I47:AD47</xm:sqref>
        </x14:conditionalFormatting>
        <x14:conditionalFormatting xmlns:xm="http://schemas.microsoft.com/office/excel/2006/main">
          <x14:cfRule type="expression" priority="594" id="{4FA5CF05-A977-4E99-85D9-802E94CBA57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I105:AD105</xm:sqref>
        </x14:conditionalFormatting>
        <x14:conditionalFormatting xmlns:xm="http://schemas.microsoft.com/office/excel/2006/main">
          <x14:cfRule type="expression" priority="587" id="{54A4C8CE-9509-4681-9574-2D79297157D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I102:AD102</xm:sqref>
        </x14:conditionalFormatting>
        <x14:conditionalFormatting xmlns:xm="http://schemas.microsoft.com/office/excel/2006/main">
          <x14:cfRule type="expression" priority="580" id="{093B7F7C-D40C-413C-AB7C-97C6C6E82DD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I82:AD82</xm:sqref>
        </x14:conditionalFormatting>
        <x14:conditionalFormatting xmlns:xm="http://schemas.microsoft.com/office/excel/2006/main">
          <x14:cfRule type="expression" priority="500" id="{E08122A6-4E1F-4331-86A1-3B96EEC8708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</xm:sqref>
        </x14:conditionalFormatting>
        <x14:conditionalFormatting xmlns:xm="http://schemas.microsoft.com/office/excel/2006/main">
          <x14:cfRule type="expression" priority="492" id="{24CB2760-B67D-4173-99D9-FF6C4683C0B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268" id="{1D6BEEE9-F55C-46D5-A441-BF26BECA035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</xm:sqref>
        </x14:conditionalFormatting>
        <x14:conditionalFormatting xmlns:xm="http://schemas.microsoft.com/office/excel/2006/main">
          <x14:cfRule type="expression" priority="260" id="{311DADD2-4CCE-4B2C-8FF2-6F173D971F7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210" id="{4BDAD7AC-4310-4E7C-A32F-453D8011A1E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202" id="{8EE0811F-533C-4950-8464-185B052DF1C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152" id="{92DE2D4E-C6C3-49D5-BABF-423C65C78ED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</xm:sqref>
        </x14:conditionalFormatting>
        <x14:conditionalFormatting xmlns:xm="http://schemas.microsoft.com/office/excel/2006/main">
          <x14:cfRule type="expression" priority="144" id="{45AC0399-DD8D-44E7-844F-4B57DA91DED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94" id="{35F4A8CC-9289-4E2C-B9D5-1136A58D420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E93:H95</xm:sqref>
        </x14:conditionalFormatting>
        <x14:conditionalFormatting xmlns:xm="http://schemas.microsoft.com/office/excel/2006/main">
          <x14:cfRule type="expression" priority="86" id="{A24CAE80-C628-4C1D-B1AC-B09811AF31B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  <x14:conditionalFormatting xmlns:xm="http://schemas.microsoft.com/office/excel/2006/main">
          <x14:cfRule type="expression" priority="36" id="{820EE1F3-4205-4808-A779-CB78390C9C4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I23:AD23</xm:sqref>
        </x14:conditionalFormatting>
        <x14:conditionalFormatting xmlns:xm="http://schemas.microsoft.com/office/excel/2006/main">
          <x14:cfRule type="expression" priority="29" id="{874DA2C8-8D8E-4572-8824-8F59394431D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I42:AD42</xm:sqref>
        </x14:conditionalFormatting>
        <x14:conditionalFormatting xmlns:xm="http://schemas.microsoft.com/office/excel/2006/main">
          <x14:cfRule type="expression" priority="22" id="{95939CF5-2555-4306-973A-3B080284E0C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I61:AD61</xm:sqref>
        </x14:conditionalFormatting>
        <x14:conditionalFormatting xmlns:xm="http://schemas.microsoft.com/office/excel/2006/main">
          <x14:cfRule type="expression" priority="15" id="{08B7EB10-5529-41B1-972F-D7248B5A6A9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I80:AD80</xm:sqref>
        </x14:conditionalFormatting>
        <x14:conditionalFormatting xmlns:xm="http://schemas.microsoft.com/office/excel/2006/main">
          <x14:cfRule type="expression" priority="8" id="{D79E2B14-71A8-4812-9DD3-A3F3838D92A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I99:AD99</xm:sqref>
        </x14:conditionalFormatting>
        <x14:conditionalFormatting xmlns:xm="http://schemas.microsoft.com/office/excel/2006/main">
          <x14:cfRule type="expression" priority="1" id="{B49FB56F-A82B-4912-AC16-1F8608C9196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H28:AD28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B097DBA5-8E96-4AA7-80EE-92EFEA2AFDAC}">
          <x14:formula1>
            <xm:f>Personal!$A$2:$A$50</xm:f>
          </x14:formula1>
          <xm:sqref>B99:B114 B118:B133 B61:B76 B23:B38 B4:B19 B42:B57 B80:B95</xm:sqref>
        </x14:dataValidation>
        <x14:dataValidation type="list" allowBlank="1" showInputMessage="1" showErrorMessage="1" prompt="Elige una de las opciones disponibles" xr:uid="{F8E70E4A-8377-4DA5-98F9-59CC2A7225E1}">
          <x14:formula1>
            <xm:f>Personal!$F$1:$F$15</xm:f>
          </x14:formula1>
          <xm:sqref>E118:AG133 E80:AG85 E31:AG38 E88:AG95 AE30:AG30 M87:Z87 E4:AG19 E42:AG57 E30:T30 E23:AG29 E99:AG114 E86:L87 AE86:AG87 E61:AG76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>
    <tabColor rgb="FFFFFFFF"/>
    <outlinePr summaryBelow="0" summaryRight="0"/>
    <pageSetUpPr fitToPage="1"/>
  </sheetPr>
  <dimension ref="A1:AJ1000"/>
  <sheetViews>
    <sheetView topLeftCell="A64" workbookViewId="0">
      <selection activeCell="B93" sqref="B93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'S16'!C117+1</f>
        <v>45404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 t="s">
        <v>19</v>
      </c>
      <c r="J4" s="8" t="s">
        <v>19</v>
      </c>
      <c r="K4" s="8" t="s">
        <v>19</v>
      </c>
      <c r="L4" s="8" t="s">
        <v>19</v>
      </c>
      <c r="M4" s="8" t="s">
        <v>19</v>
      </c>
      <c r="N4" s="8" t="s">
        <v>19</v>
      </c>
      <c r="O4" s="8" t="s">
        <v>19</v>
      </c>
      <c r="P4" s="8" t="s">
        <v>19</v>
      </c>
      <c r="Q4" s="8" t="s">
        <v>19</v>
      </c>
      <c r="R4" s="8" t="s">
        <v>19</v>
      </c>
      <c r="S4" s="8" t="s">
        <v>19</v>
      </c>
      <c r="T4" s="8" t="s">
        <v>19</v>
      </c>
      <c r="U4" s="8" t="s">
        <v>19</v>
      </c>
      <c r="V4" s="8" t="s">
        <v>19</v>
      </c>
      <c r="W4" s="8" t="s">
        <v>19</v>
      </c>
      <c r="X4" s="8" t="s">
        <v>19</v>
      </c>
      <c r="Y4" s="8" t="s">
        <v>19</v>
      </c>
      <c r="Z4" s="8" t="s">
        <v>19</v>
      </c>
      <c r="AA4" s="8" t="s">
        <v>19</v>
      </c>
      <c r="AB4" s="8" t="s">
        <v>19</v>
      </c>
      <c r="AC4" s="8" t="s">
        <v>19</v>
      </c>
      <c r="AD4" s="8" t="s">
        <v>19</v>
      </c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8"/>
      <c r="I5" s="8"/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/>
      <c r="T5" s="8"/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>
        <v>1</v>
      </c>
      <c r="AC5" s="8"/>
      <c r="AD5" s="8"/>
      <c r="AE5" s="8"/>
      <c r="AF5" s="8"/>
      <c r="AG5" s="8"/>
      <c r="AH5" s="1">
        <f t="shared" si="0"/>
        <v>8.5</v>
      </c>
      <c r="AI5" s="1"/>
      <c r="AJ5" s="1">
        <f t="shared" si="1"/>
        <v>41</v>
      </c>
    </row>
    <row r="6" spans="1:36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>
        <v>1</v>
      </c>
      <c r="I6" s="8">
        <v>1</v>
      </c>
      <c r="J6" s="8">
        <v>1</v>
      </c>
      <c r="K6" s="8">
        <v>1</v>
      </c>
      <c r="L6" s="8">
        <v>1</v>
      </c>
      <c r="M6" s="8">
        <v>1</v>
      </c>
      <c r="N6" s="8">
        <v>1</v>
      </c>
      <c r="O6" s="8">
        <v>1</v>
      </c>
      <c r="P6" s="8">
        <v>1</v>
      </c>
      <c r="Q6" s="8"/>
      <c r="R6" s="8"/>
      <c r="S6" s="8">
        <v>1</v>
      </c>
      <c r="T6" s="8">
        <v>1</v>
      </c>
      <c r="U6" s="8">
        <v>1</v>
      </c>
      <c r="V6" s="8">
        <v>1</v>
      </c>
      <c r="W6" s="8">
        <v>1</v>
      </c>
      <c r="X6" s="8">
        <v>1</v>
      </c>
      <c r="Y6" s="8">
        <v>1</v>
      </c>
      <c r="Z6" s="8"/>
      <c r="AA6" s="8"/>
      <c r="AB6" s="8"/>
      <c r="AC6" s="8"/>
      <c r="AD6" s="8"/>
      <c r="AE6" s="8"/>
      <c r="AF6" s="8"/>
      <c r="AG6" s="8"/>
      <c r="AH6" s="1">
        <f t="shared" si="0"/>
        <v>8</v>
      </c>
      <c r="AI6" s="1"/>
      <c r="AJ6" s="1">
        <f t="shared" si="1"/>
        <v>40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 t="shared" si="1"/>
        <v>22</v>
      </c>
    </row>
    <row r="8" spans="1:36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 t="shared" si="1"/>
        <v>32</v>
      </c>
    </row>
    <row r="9" spans="1:36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/>
      <c r="I9" s="8"/>
      <c r="J9" s="8"/>
      <c r="K9" s="8"/>
      <c r="L9" s="8"/>
      <c r="M9" s="8">
        <v>1</v>
      </c>
      <c r="N9" s="8">
        <v>1</v>
      </c>
      <c r="O9" s="8">
        <v>1</v>
      </c>
      <c r="P9" s="8">
        <v>1</v>
      </c>
      <c r="Q9" s="8">
        <v>1</v>
      </c>
      <c r="R9" s="8">
        <v>1</v>
      </c>
      <c r="S9" s="8">
        <v>1</v>
      </c>
      <c r="T9" s="8">
        <v>1</v>
      </c>
      <c r="U9" s="8"/>
      <c r="V9" s="8"/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8</v>
      </c>
      <c r="AI9" s="1"/>
      <c r="AJ9" s="1">
        <f t="shared" si="1"/>
        <v>32</v>
      </c>
    </row>
    <row r="10" spans="1:36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/>
      <c r="J10" s="8"/>
      <c r="K10" s="8"/>
      <c r="L10" s="8"/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>
        <v>1</v>
      </c>
      <c r="S10" s="8"/>
      <c r="T10" s="8"/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>
        <v>1</v>
      </c>
      <c r="AC10" s="8">
        <v>1</v>
      </c>
      <c r="AD10" s="8">
        <v>1</v>
      </c>
      <c r="AE10" s="8"/>
      <c r="AF10" s="8"/>
      <c r="AG10" s="8"/>
      <c r="AH10" s="1">
        <f t="shared" si="0"/>
        <v>8</v>
      </c>
      <c r="AI10" s="1"/>
      <c r="AJ10" s="1">
        <f t="shared" si="1"/>
        <v>40</v>
      </c>
    </row>
    <row r="11" spans="1:36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/>
      <c r="I11" s="8" t="s">
        <v>7</v>
      </c>
      <c r="J11" s="8" t="s">
        <v>7</v>
      </c>
      <c r="K11" s="8" t="s">
        <v>7</v>
      </c>
      <c r="L11" s="8" t="s">
        <v>7</v>
      </c>
      <c r="M11" s="8" t="s">
        <v>7</v>
      </c>
      <c r="N11" s="8" t="s">
        <v>7</v>
      </c>
      <c r="O11" s="8" t="s">
        <v>7</v>
      </c>
      <c r="P11" s="8" t="s">
        <v>7</v>
      </c>
      <c r="Q11" s="8" t="s">
        <v>7</v>
      </c>
      <c r="R11" s="8" t="s">
        <v>7</v>
      </c>
      <c r="S11" s="8" t="s">
        <v>7</v>
      </c>
      <c r="T11" s="8" t="s">
        <v>7</v>
      </c>
      <c r="U11" s="8" t="s">
        <v>7</v>
      </c>
      <c r="V11" s="8" t="s">
        <v>7</v>
      </c>
      <c r="W11" s="8" t="s">
        <v>7</v>
      </c>
      <c r="X11" s="8" t="s">
        <v>7</v>
      </c>
      <c r="Y11" s="8" t="s">
        <v>7</v>
      </c>
      <c r="Z11" s="8" t="s">
        <v>7</v>
      </c>
      <c r="AA11" s="8" t="s">
        <v>7</v>
      </c>
      <c r="AB11" s="8" t="s">
        <v>7</v>
      </c>
      <c r="AC11" s="8" t="s">
        <v>7</v>
      </c>
      <c r="AD11" s="8" t="s">
        <v>7</v>
      </c>
      <c r="AE11" s="8"/>
      <c r="AF11" s="8"/>
      <c r="AG11" s="8"/>
      <c r="AH11" s="1">
        <f t="shared" si="0"/>
        <v>0</v>
      </c>
      <c r="AI11" s="1"/>
      <c r="AJ11" s="1">
        <f t="shared" si="1"/>
        <v>34</v>
      </c>
    </row>
    <row r="12" spans="1:36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/>
      <c r="C13" s="19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 t="s">
        <v>21</v>
      </c>
      <c r="F17" s="59"/>
      <c r="G17" s="59"/>
      <c r="H17" s="59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2</v>
      </c>
      <c r="J20" s="23">
        <f t="shared" si="3"/>
        <v>3</v>
      </c>
      <c r="K20" s="23">
        <f t="shared" si="3"/>
        <v>3</v>
      </c>
      <c r="L20" s="23">
        <f t="shared" si="3"/>
        <v>3</v>
      </c>
      <c r="M20" s="23">
        <f t="shared" si="3"/>
        <v>5</v>
      </c>
      <c r="N20" s="23">
        <f t="shared" si="3"/>
        <v>5</v>
      </c>
      <c r="O20" s="23">
        <f t="shared" si="3"/>
        <v>5</v>
      </c>
      <c r="P20" s="23">
        <f t="shared" si="3"/>
        <v>5</v>
      </c>
      <c r="Q20" s="23">
        <f t="shared" si="3"/>
        <v>4</v>
      </c>
      <c r="R20" s="23">
        <f t="shared" si="3"/>
        <v>4</v>
      </c>
      <c r="S20" s="23">
        <f t="shared" si="3"/>
        <v>2</v>
      </c>
      <c r="T20" s="23">
        <f t="shared" si="3"/>
        <v>2</v>
      </c>
      <c r="U20" s="23">
        <f t="shared" si="3"/>
        <v>3</v>
      </c>
      <c r="V20" s="23">
        <f t="shared" si="3"/>
        <v>3</v>
      </c>
      <c r="W20" s="23">
        <f t="shared" si="3"/>
        <v>5</v>
      </c>
      <c r="X20" s="23">
        <f t="shared" si="3"/>
        <v>5</v>
      </c>
      <c r="Y20" s="23">
        <f t="shared" si="3"/>
        <v>5</v>
      </c>
      <c r="Z20" s="23">
        <f t="shared" si="3"/>
        <v>4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42.5</v>
      </c>
      <c r="AI20" s="1">
        <f>SUM(AI13:AI19)</f>
        <v>16</v>
      </c>
      <c r="AJ20" s="1">
        <f t="shared" si="1"/>
        <v>241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45405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 t="s">
        <v>19</v>
      </c>
      <c r="J23" s="8" t="s">
        <v>19</v>
      </c>
      <c r="K23" s="8" t="s">
        <v>19</v>
      </c>
      <c r="L23" s="8" t="s">
        <v>19</v>
      </c>
      <c r="M23" s="8" t="s">
        <v>19</v>
      </c>
      <c r="N23" s="8" t="s">
        <v>19</v>
      </c>
      <c r="O23" s="8" t="s">
        <v>19</v>
      </c>
      <c r="P23" s="8" t="s">
        <v>19</v>
      </c>
      <c r="Q23" s="8" t="s">
        <v>19</v>
      </c>
      <c r="R23" s="8" t="s">
        <v>19</v>
      </c>
      <c r="S23" s="8" t="s">
        <v>19</v>
      </c>
      <c r="T23" s="8" t="s">
        <v>19</v>
      </c>
      <c r="U23" s="8" t="s">
        <v>19</v>
      </c>
      <c r="V23" s="8" t="s">
        <v>19</v>
      </c>
      <c r="W23" s="8" t="s">
        <v>19</v>
      </c>
      <c r="X23" s="8" t="s">
        <v>19</v>
      </c>
      <c r="Y23" s="8" t="s">
        <v>19</v>
      </c>
      <c r="Z23" s="8" t="s">
        <v>19</v>
      </c>
      <c r="AA23" s="8" t="s">
        <v>19</v>
      </c>
      <c r="AB23" s="8" t="s">
        <v>19</v>
      </c>
      <c r="AC23" s="8" t="s">
        <v>19</v>
      </c>
      <c r="AD23" s="8" t="s">
        <v>19</v>
      </c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/>
      <c r="J24" s="8"/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>
        <v>1</v>
      </c>
      <c r="R24" s="8">
        <v>1</v>
      </c>
      <c r="S24" s="8"/>
      <c r="T24" s="8"/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>
        <v>1</v>
      </c>
      <c r="AB24" s="8">
        <v>1</v>
      </c>
      <c r="AC24" s="8"/>
      <c r="AD24" s="8"/>
      <c r="AE24" s="8"/>
      <c r="AF24" s="8"/>
      <c r="AG24" s="8"/>
      <c r="AH24" s="1">
        <f t="shared" si="4"/>
        <v>8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>
        <v>1</v>
      </c>
      <c r="I25" s="8">
        <v>1</v>
      </c>
      <c r="J25" s="8">
        <v>1</v>
      </c>
      <c r="K25" s="8">
        <v>1</v>
      </c>
      <c r="L25" s="8">
        <v>1</v>
      </c>
      <c r="M25" s="8">
        <v>1</v>
      </c>
      <c r="N25" s="8">
        <v>1</v>
      </c>
      <c r="O25" s="8">
        <v>1</v>
      </c>
      <c r="P25" s="8">
        <v>1</v>
      </c>
      <c r="Q25" s="8"/>
      <c r="R25" s="8"/>
      <c r="S25" s="8">
        <v>1</v>
      </c>
      <c r="T25" s="8">
        <v>1</v>
      </c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/>
      <c r="AA25" s="8"/>
      <c r="AB25" s="8"/>
      <c r="AC25" s="8"/>
      <c r="AD25" s="8"/>
      <c r="AE25" s="8"/>
      <c r="AF25" s="8"/>
      <c r="AG25" s="8"/>
      <c r="AH25" s="1">
        <f t="shared" si="4"/>
        <v>8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>
        <v>1</v>
      </c>
      <c r="J27" s="8">
        <v>1</v>
      </c>
      <c r="K27" s="8">
        <v>1</v>
      </c>
      <c r="L27" s="8">
        <v>1</v>
      </c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>
        <v>1</v>
      </c>
      <c r="T27" s="8">
        <v>1</v>
      </c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1">
        <f t="shared" si="4"/>
        <v>6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>
        <v>1</v>
      </c>
      <c r="T28" s="8">
        <v>1</v>
      </c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>
        <v>1</v>
      </c>
      <c r="AA28" s="8">
        <v>1</v>
      </c>
      <c r="AB28" s="8">
        <v>1</v>
      </c>
      <c r="AC28" s="8">
        <v>1</v>
      </c>
      <c r="AD28" s="8">
        <v>1</v>
      </c>
      <c r="AE28" s="8"/>
      <c r="AF28" s="8"/>
      <c r="AG28" s="8"/>
      <c r="AH28" s="1">
        <f t="shared" si="4"/>
        <v>6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 t="s">
        <v>7</v>
      </c>
      <c r="J29" s="8" t="s">
        <v>7</v>
      </c>
      <c r="K29" s="8" t="s">
        <v>7</v>
      </c>
      <c r="L29" s="8" t="s">
        <v>7</v>
      </c>
      <c r="M29" s="8" t="s">
        <v>7</v>
      </c>
      <c r="N29" s="8" t="s">
        <v>7</v>
      </c>
      <c r="O29" s="8" t="s">
        <v>7</v>
      </c>
      <c r="P29" s="8" t="s">
        <v>7</v>
      </c>
      <c r="Q29" s="8" t="s">
        <v>7</v>
      </c>
      <c r="R29" s="8" t="s">
        <v>7</v>
      </c>
      <c r="S29" s="8" t="s">
        <v>7</v>
      </c>
      <c r="T29" s="8" t="s">
        <v>7</v>
      </c>
      <c r="U29" s="8" t="s">
        <v>7</v>
      </c>
      <c r="V29" s="8" t="s">
        <v>7</v>
      </c>
      <c r="W29" s="8" t="s">
        <v>7</v>
      </c>
      <c r="X29" s="8" t="s">
        <v>7</v>
      </c>
      <c r="Y29" s="8" t="s">
        <v>7</v>
      </c>
      <c r="Z29" s="8" t="s">
        <v>7</v>
      </c>
      <c r="AA29" s="8" t="s">
        <v>7</v>
      </c>
      <c r="AB29" s="8" t="s">
        <v>7</v>
      </c>
      <c r="AC29" s="8" t="s">
        <v>7</v>
      </c>
      <c r="AD29" s="8" t="s">
        <v>7</v>
      </c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/>
      <c r="J30" s="8"/>
      <c r="K30" s="8"/>
      <c r="L30" s="8">
        <v>1</v>
      </c>
      <c r="M30" s="8">
        <v>1</v>
      </c>
      <c r="N30" s="8">
        <v>1</v>
      </c>
      <c r="O30" s="8">
        <v>1</v>
      </c>
      <c r="P30" s="8">
        <v>1</v>
      </c>
      <c r="Q30" s="8">
        <v>1</v>
      </c>
      <c r="R30" s="8">
        <v>1</v>
      </c>
      <c r="S30" s="8"/>
      <c r="T30" s="8"/>
      <c r="U30" s="8">
        <v>1</v>
      </c>
      <c r="V30" s="8">
        <v>1</v>
      </c>
      <c r="W30" s="8">
        <v>1</v>
      </c>
      <c r="X30" s="8">
        <v>1</v>
      </c>
      <c r="Y30" s="8">
        <v>1</v>
      </c>
      <c r="Z30" s="8">
        <v>1</v>
      </c>
      <c r="AA30" s="8">
        <v>1</v>
      </c>
      <c r="AB30" s="8">
        <v>1</v>
      </c>
      <c r="AC30" s="8">
        <v>1</v>
      </c>
      <c r="AD30" s="8"/>
      <c r="AE30" s="8"/>
      <c r="AF30" s="8"/>
      <c r="AG30" s="8"/>
      <c r="AH30" s="1">
        <f t="shared" si="4"/>
        <v>8</v>
      </c>
      <c r="AI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19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 t="s">
        <v>21</v>
      </c>
      <c r="F36" s="59"/>
      <c r="G36" s="59"/>
      <c r="H36" s="59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3</v>
      </c>
      <c r="L39" s="23">
        <f t="shared" si="6"/>
        <v>4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3</v>
      </c>
      <c r="R39" s="23">
        <f t="shared" si="6"/>
        <v>3</v>
      </c>
      <c r="S39" s="23">
        <f t="shared" si="6"/>
        <v>3</v>
      </c>
      <c r="T39" s="23">
        <f t="shared" si="6"/>
        <v>3</v>
      </c>
      <c r="U39" s="23">
        <f t="shared" si="6"/>
        <v>4</v>
      </c>
      <c r="V39" s="23">
        <f t="shared" si="6"/>
        <v>4</v>
      </c>
      <c r="W39" s="23">
        <f t="shared" si="6"/>
        <v>5</v>
      </c>
      <c r="X39" s="23">
        <f t="shared" si="6"/>
        <v>5</v>
      </c>
      <c r="Y39" s="23">
        <f t="shared" si="6"/>
        <v>5</v>
      </c>
      <c r="Z39" s="23">
        <f t="shared" si="6"/>
        <v>4</v>
      </c>
      <c r="AA39" s="23">
        <f t="shared" si="6"/>
        <v>4</v>
      </c>
      <c r="AB39" s="23">
        <f t="shared" si="6"/>
        <v>4</v>
      </c>
      <c r="AC39" s="23">
        <f t="shared" si="6"/>
        <v>3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40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45406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 t="s">
        <v>19</v>
      </c>
      <c r="J42" s="8" t="s">
        <v>19</v>
      </c>
      <c r="K42" s="8" t="s">
        <v>19</v>
      </c>
      <c r="L42" s="8" t="s">
        <v>19</v>
      </c>
      <c r="M42" s="8" t="s">
        <v>19</v>
      </c>
      <c r="N42" s="8" t="s">
        <v>19</v>
      </c>
      <c r="O42" s="8" t="s">
        <v>19</v>
      </c>
      <c r="P42" s="8" t="s">
        <v>19</v>
      </c>
      <c r="Q42" s="8" t="s">
        <v>19</v>
      </c>
      <c r="R42" s="8" t="s">
        <v>19</v>
      </c>
      <c r="S42" s="8" t="s">
        <v>19</v>
      </c>
      <c r="T42" s="8" t="s">
        <v>19</v>
      </c>
      <c r="U42" s="8" t="s">
        <v>19</v>
      </c>
      <c r="V42" s="8" t="s">
        <v>19</v>
      </c>
      <c r="W42" s="8" t="s">
        <v>19</v>
      </c>
      <c r="X42" s="8" t="s">
        <v>19</v>
      </c>
      <c r="Y42" s="8" t="s">
        <v>19</v>
      </c>
      <c r="Z42" s="8" t="s">
        <v>19</v>
      </c>
      <c r="AA42" s="8" t="s">
        <v>19</v>
      </c>
      <c r="AB42" s="8" t="s">
        <v>19</v>
      </c>
      <c r="AC42" s="8" t="s">
        <v>19</v>
      </c>
      <c r="AD42" s="8" t="s">
        <v>19</v>
      </c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/>
      <c r="J43" s="8">
        <v>1</v>
      </c>
      <c r="K43" s="8">
        <v>1</v>
      </c>
      <c r="L43" s="8">
        <v>1</v>
      </c>
      <c r="M43" s="8">
        <v>1</v>
      </c>
      <c r="N43" s="8">
        <v>1</v>
      </c>
      <c r="O43" s="8">
        <v>1</v>
      </c>
      <c r="P43" s="8">
        <v>1</v>
      </c>
      <c r="Q43" s="8">
        <v>1</v>
      </c>
      <c r="R43" s="8">
        <v>1</v>
      </c>
      <c r="S43" s="8"/>
      <c r="T43" s="8"/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>
        <v>1</v>
      </c>
      <c r="AB43" s="8">
        <v>1</v>
      </c>
      <c r="AC43" s="8"/>
      <c r="AD43" s="8"/>
      <c r="AE43" s="8"/>
      <c r="AF43" s="8"/>
      <c r="AG43" s="8"/>
      <c r="AH43" s="1">
        <f t="shared" si="7"/>
        <v>8.5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/>
      <c r="J44" s="8"/>
      <c r="K44" s="8"/>
      <c r="L44" s="8"/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/>
      <c r="T44" s="8"/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>
        <v>1</v>
      </c>
      <c r="AD44" s="8">
        <v>1</v>
      </c>
      <c r="AE44" s="8"/>
      <c r="AF44" s="8"/>
      <c r="AG44" s="8"/>
      <c r="AH44" s="1">
        <f t="shared" si="7"/>
        <v>8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 t="s">
        <v>7</v>
      </c>
      <c r="J46" s="8" t="s">
        <v>7</v>
      </c>
      <c r="K46" s="8" t="s">
        <v>7</v>
      </c>
      <c r="L46" s="8" t="s">
        <v>7</v>
      </c>
      <c r="M46" s="8" t="s">
        <v>7</v>
      </c>
      <c r="N46" s="8" t="s">
        <v>7</v>
      </c>
      <c r="O46" s="8" t="s">
        <v>7</v>
      </c>
      <c r="P46" s="8" t="s">
        <v>7</v>
      </c>
      <c r="Q46" s="8" t="s">
        <v>7</v>
      </c>
      <c r="R46" s="8" t="s">
        <v>7</v>
      </c>
      <c r="S46" s="8" t="s">
        <v>7</v>
      </c>
      <c r="T46" s="8" t="s">
        <v>7</v>
      </c>
      <c r="U46" s="8" t="s">
        <v>7</v>
      </c>
      <c r="V46" s="8" t="s">
        <v>7</v>
      </c>
      <c r="W46" s="8" t="s">
        <v>7</v>
      </c>
      <c r="X46" s="8" t="s">
        <v>7</v>
      </c>
      <c r="Y46" s="8" t="s">
        <v>7</v>
      </c>
      <c r="Z46" s="8" t="s">
        <v>7</v>
      </c>
      <c r="AA46" s="8" t="s">
        <v>7</v>
      </c>
      <c r="AB46" s="8" t="s">
        <v>7</v>
      </c>
      <c r="AC46" s="8" t="s">
        <v>7</v>
      </c>
      <c r="AD46" s="8" t="s">
        <v>7</v>
      </c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</v>
      </c>
      <c r="Z47" s="8">
        <v>1</v>
      </c>
      <c r="AA47" s="8">
        <v>1</v>
      </c>
      <c r="AB47" s="8">
        <v>1</v>
      </c>
      <c r="AC47" s="8">
        <v>1</v>
      </c>
      <c r="AD47" s="8">
        <v>1</v>
      </c>
      <c r="AE47" s="8"/>
      <c r="AF47" s="8"/>
      <c r="AG47" s="8"/>
      <c r="AH47" s="1">
        <f t="shared" si="7"/>
        <v>6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>
        <v>1</v>
      </c>
      <c r="I48" s="8">
        <v>1</v>
      </c>
      <c r="J48" s="8">
        <v>1</v>
      </c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/>
      <c r="R48" s="8"/>
      <c r="S48" s="8">
        <v>1</v>
      </c>
      <c r="T48" s="8">
        <v>1</v>
      </c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/>
      <c r="AA48" s="8"/>
      <c r="AB48" s="8"/>
      <c r="AC48" s="8"/>
      <c r="AD48" s="8"/>
      <c r="AE48" s="8"/>
      <c r="AF48" s="8"/>
      <c r="AG48" s="8"/>
      <c r="AH48" s="1">
        <f t="shared" si="7"/>
        <v>8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>
        <v>1</v>
      </c>
      <c r="J49" s="8">
        <v>1</v>
      </c>
      <c r="K49" s="8">
        <v>1</v>
      </c>
      <c r="L49" s="8">
        <v>1</v>
      </c>
      <c r="M49" s="8">
        <v>1</v>
      </c>
      <c r="N49" s="8">
        <v>1</v>
      </c>
      <c r="O49" s="8">
        <v>1</v>
      </c>
      <c r="P49" s="8">
        <v>1</v>
      </c>
      <c r="Q49" s="8">
        <v>1</v>
      </c>
      <c r="R49" s="8">
        <v>1</v>
      </c>
      <c r="S49" s="8">
        <v>1</v>
      </c>
      <c r="T49" s="8">
        <v>1</v>
      </c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1">
        <f t="shared" si="7"/>
        <v>6</v>
      </c>
      <c r="AI49" s="1"/>
    </row>
    <row r="50" spans="1:35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19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 t="s">
        <v>21</v>
      </c>
      <c r="F55" s="59"/>
      <c r="G55" s="59"/>
      <c r="H55" s="59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3</v>
      </c>
      <c r="K58" s="23">
        <f t="shared" si="9"/>
        <v>3</v>
      </c>
      <c r="L58" s="23">
        <f t="shared" si="9"/>
        <v>3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3</v>
      </c>
      <c r="R58" s="23">
        <f t="shared" si="9"/>
        <v>3</v>
      </c>
      <c r="S58" s="23">
        <f t="shared" si="9"/>
        <v>3</v>
      </c>
      <c r="T58" s="23">
        <f t="shared" si="9"/>
        <v>3</v>
      </c>
      <c r="U58" s="23">
        <f t="shared" si="9"/>
        <v>4</v>
      </c>
      <c r="V58" s="23">
        <f t="shared" si="9"/>
        <v>4</v>
      </c>
      <c r="W58" s="23">
        <f t="shared" si="9"/>
        <v>5</v>
      </c>
      <c r="X58" s="23">
        <f t="shared" si="9"/>
        <v>5</v>
      </c>
      <c r="Y58" s="23">
        <f t="shared" si="9"/>
        <v>5</v>
      </c>
      <c r="Z58" s="23">
        <f t="shared" si="9"/>
        <v>4</v>
      </c>
      <c r="AA58" s="23">
        <f t="shared" si="9"/>
        <v>4</v>
      </c>
      <c r="AB58" s="23">
        <f t="shared" si="9"/>
        <v>4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40.5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45407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 t="s">
        <v>19</v>
      </c>
      <c r="J61" s="8" t="s">
        <v>19</v>
      </c>
      <c r="K61" s="8" t="s">
        <v>19</v>
      </c>
      <c r="L61" s="8" t="s">
        <v>19</v>
      </c>
      <c r="M61" s="8" t="s">
        <v>19</v>
      </c>
      <c r="N61" s="8" t="s">
        <v>19</v>
      </c>
      <c r="O61" s="8" t="s">
        <v>19</v>
      </c>
      <c r="P61" s="8" t="s">
        <v>19</v>
      </c>
      <c r="Q61" s="8" t="s">
        <v>19</v>
      </c>
      <c r="R61" s="8" t="s">
        <v>19</v>
      </c>
      <c r="S61" s="8" t="s">
        <v>19</v>
      </c>
      <c r="T61" s="8" t="s">
        <v>19</v>
      </c>
      <c r="U61" s="8" t="s">
        <v>19</v>
      </c>
      <c r="V61" s="8" t="s">
        <v>19</v>
      </c>
      <c r="W61" s="8" t="s">
        <v>19</v>
      </c>
      <c r="X61" s="8" t="s">
        <v>19</v>
      </c>
      <c r="Y61" s="8" t="s">
        <v>19</v>
      </c>
      <c r="Z61" s="8" t="s">
        <v>19</v>
      </c>
      <c r="AA61" s="8" t="s">
        <v>19</v>
      </c>
      <c r="AB61" s="8" t="s">
        <v>19</v>
      </c>
      <c r="AC61" s="8" t="s">
        <v>19</v>
      </c>
      <c r="AD61" s="8" t="s">
        <v>19</v>
      </c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/>
      <c r="J62" s="8"/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>
        <v>1</v>
      </c>
      <c r="R62" s="8">
        <v>1</v>
      </c>
      <c r="S62" s="8"/>
      <c r="T62" s="8"/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>
        <v>1</v>
      </c>
      <c r="AA62" s="8">
        <v>1</v>
      </c>
      <c r="AB62" s="8">
        <v>1</v>
      </c>
      <c r="AC62" s="8"/>
      <c r="AD62" s="8"/>
      <c r="AE62" s="8"/>
      <c r="AF62" s="8"/>
      <c r="AG62" s="8"/>
      <c r="AH62" s="1">
        <f t="shared" si="10"/>
        <v>8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/>
      <c r="J63" s="8"/>
      <c r="K63" s="8"/>
      <c r="L63" s="8"/>
      <c r="M63" s="8">
        <v>1</v>
      </c>
      <c r="N63" s="8">
        <v>1</v>
      </c>
      <c r="O63" s="8">
        <v>1</v>
      </c>
      <c r="P63" s="8">
        <v>1</v>
      </c>
      <c r="Q63" s="8">
        <v>1</v>
      </c>
      <c r="R63" s="8">
        <v>1</v>
      </c>
      <c r="S63" s="8"/>
      <c r="T63" s="8"/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>
        <v>1</v>
      </c>
      <c r="AD63" s="8">
        <v>1</v>
      </c>
      <c r="AE63" s="8"/>
      <c r="AF63" s="8"/>
      <c r="AG63" s="8"/>
      <c r="AH63" s="1">
        <f t="shared" si="10"/>
        <v>8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 t="s">
        <v>7</v>
      </c>
      <c r="J64" s="8" t="s">
        <v>7</v>
      </c>
      <c r="K64" s="8" t="s">
        <v>7</v>
      </c>
      <c r="L64" s="8" t="s">
        <v>7</v>
      </c>
      <c r="M64" s="8" t="s">
        <v>7</v>
      </c>
      <c r="N64" s="8" t="s">
        <v>7</v>
      </c>
      <c r="O64" s="8" t="s">
        <v>7</v>
      </c>
      <c r="P64" s="8" t="s">
        <v>7</v>
      </c>
      <c r="Q64" s="8" t="s">
        <v>7</v>
      </c>
      <c r="R64" s="8" t="s">
        <v>7</v>
      </c>
      <c r="S64" s="8" t="s">
        <v>7</v>
      </c>
      <c r="T64" s="8" t="s">
        <v>7</v>
      </c>
      <c r="U64" s="8" t="s">
        <v>7</v>
      </c>
      <c r="V64" s="8" t="s">
        <v>7</v>
      </c>
      <c r="W64" s="8" t="s">
        <v>7</v>
      </c>
      <c r="X64" s="8" t="s">
        <v>7</v>
      </c>
      <c r="Y64" s="8" t="s">
        <v>7</v>
      </c>
      <c r="Z64" s="8" t="s">
        <v>7</v>
      </c>
      <c r="AA64" s="8" t="s">
        <v>7</v>
      </c>
      <c r="AB64" s="8" t="s">
        <v>7</v>
      </c>
      <c r="AC64" s="8" t="s">
        <v>7</v>
      </c>
      <c r="AD64" s="8" t="s">
        <v>7</v>
      </c>
      <c r="AE64" s="8"/>
      <c r="AF64" s="8"/>
      <c r="AG64" s="8"/>
      <c r="AH64" s="1">
        <f t="shared" si="10"/>
        <v>0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>
        <v>1</v>
      </c>
      <c r="T65" s="8">
        <v>1</v>
      </c>
      <c r="U65" s="8">
        <v>1</v>
      </c>
      <c r="V65" s="8">
        <v>1</v>
      </c>
      <c r="W65" s="8">
        <v>1</v>
      </c>
      <c r="X65" s="8">
        <v>1</v>
      </c>
      <c r="Y65" s="8">
        <v>1</v>
      </c>
      <c r="Z65" s="8">
        <v>1</v>
      </c>
      <c r="AA65" s="8">
        <v>1</v>
      </c>
      <c r="AB65" s="8">
        <v>1</v>
      </c>
      <c r="AC65" s="8">
        <v>1</v>
      </c>
      <c r="AD65" s="8">
        <v>1</v>
      </c>
      <c r="AE65" s="8"/>
      <c r="AF65" s="8"/>
      <c r="AG65" s="8"/>
      <c r="AH65" s="1">
        <f t="shared" si="10"/>
        <v>6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>
        <v>1</v>
      </c>
      <c r="J66" s="8">
        <v>1</v>
      </c>
      <c r="K66" s="8">
        <v>1</v>
      </c>
      <c r="L66" s="8">
        <v>1</v>
      </c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>
        <v>1</v>
      </c>
      <c r="T66" s="8">
        <v>1</v>
      </c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6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>
        <v>1</v>
      </c>
      <c r="I67" s="8">
        <v>1</v>
      </c>
      <c r="J67" s="8">
        <v>1</v>
      </c>
      <c r="K67" s="8">
        <v>1</v>
      </c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/>
      <c r="S67" s="8"/>
      <c r="T67" s="8">
        <v>1</v>
      </c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>
        <v>1</v>
      </c>
      <c r="T68" s="8">
        <v>1</v>
      </c>
      <c r="U68" s="8">
        <v>1</v>
      </c>
      <c r="V68" s="8">
        <v>1</v>
      </c>
      <c r="W68" s="8">
        <v>1</v>
      </c>
      <c r="X68" s="8">
        <v>1</v>
      </c>
      <c r="Y68" s="8">
        <v>1</v>
      </c>
      <c r="Z68" s="8">
        <v>1</v>
      </c>
      <c r="AA68" s="8">
        <v>1</v>
      </c>
      <c r="AB68" s="8">
        <v>1</v>
      </c>
      <c r="AC68" s="8">
        <v>1</v>
      </c>
      <c r="AD68" s="8">
        <v>1</v>
      </c>
      <c r="AE68" s="8"/>
      <c r="AF68" s="8"/>
      <c r="AG68" s="8"/>
      <c r="AH68" s="1">
        <f t="shared" si="10"/>
        <v>6</v>
      </c>
      <c r="AI68" s="1"/>
    </row>
    <row r="69" spans="1:35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si="11"/>
        <v>0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">
        <v>90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 t="s">
        <v>21</v>
      </c>
      <c r="F74" s="59"/>
      <c r="G74" s="59"/>
      <c r="H74" s="59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">
        <v>88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">
        <v>89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3</v>
      </c>
      <c r="L77" s="23">
        <f t="shared" si="12"/>
        <v>3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4</v>
      </c>
      <c r="R77" s="23">
        <f t="shared" si="12"/>
        <v>3</v>
      </c>
      <c r="S77" s="23">
        <f t="shared" si="12"/>
        <v>3</v>
      </c>
      <c r="T77" s="23">
        <f t="shared" si="12"/>
        <v>4</v>
      </c>
      <c r="U77" s="23">
        <f t="shared" si="12"/>
        <v>5</v>
      </c>
      <c r="V77" s="23">
        <f t="shared" si="12"/>
        <v>5</v>
      </c>
      <c r="W77" s="23">
        <f t="shared" si="12"/>
        <v>5</v>
      </c>
      <c r="X77" s="23">
        <f t="shared" si="12"/>
        <v>5</v>
      </c>
      <c r="Y77" s="23">
        <f t="shared" si="12"/>
        <v>5</v>
      </c>
      <c r="Z77" s="23">
        <f t="shared" si="12"/>
        <v>4</v>
      </c>
      <c r="AA77" s="23">
        <f t="shared" si="12"/>
        <v>4</v>
      </c>
      <c r="AB77" s="23">
        <f t="shared" si="12"/>
        <v>4</v>
      </c>
      <c r="AC77" s="23">
        <f t="shared" si="12"/>
        <v>3</v>
      </c>
      <c r="AD77" s="23">
        <f t="shared" si="12"/>
        <v>3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42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45408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 t="s">
        <v>19</v>
      </c>
      <c r="J80" s="8" t="s">
        <v>19</v>
      </c>
      <c r="K80" s="8" t="s">
        <v>19</v>
      </c>
      <c r="L80" s="8" t="s">
        <v>19</v>
      </c>
      <c r="M80" s="8" t="s">
        <v>19</v>
      </c>
      <c r="N80" s="8" t="s">
        <v>19</v>
      </c>
      <c r="O80" s="8" t="s">
        <v>19</v>
      </c>
      <c r="P80" s="8" t="s">
        <v>19</v>
      </c>
      <c r="Q80" s="8" t="s">
        <v>19</v>
      </c>
      <c r="R80" s="8" t="s">
        <v>19</v>
      </c>
      <c r="S80" s="8" t="s">
        <v>19</v>
      </c>
      <c r="T80" s="8" t="s">
        <v>19</v>
      </c>
      <c r="U80" s="8" t="s">
        <v>19</v>
      </c>
      <c r="V80" s="8" t="s">
        <v>19</v>
      </c>
      <c r="W80" s="8" t="s">
        <v>19</v>
      </c>
      <c r="X80" s="8" t="s">
        <v>19</v>
      </c>
      <c r="Y80" s="8" t="s">
        <v>19</v>
      </c>
      <c r="Z80" s="8" t="s">
        <v>19</v>
      </c>
      <c r="AA80" s="8" t="s">
        <v>19</v>
      </c>
      <c r="AB80" s="8" t="s">
        <v>19</v>
      </c>
      <c r="AC80" s="8" t="s">
        <v>19</v>
      </c>
      <c r="AD80" s="8" t="s">
        <v>19</v>
      </c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/>
      <c r="I81" s="8"/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>
        <v>1</v>
      </c>
      <c r="R81" s="8">
        <v>1</v>
      </c>
      <c r="S81" s="8"/>
      <c r="T81" s="8"/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</v>
      </c>
      <c r="AA81" s="8">
        <v>1</v>
      </c>
      <c r="AB81" s="8"/>
      <c r="AC81" s="8"/>
      <c r="AD81" s="8"/>
      <c r="AE81" s="8"/>
      <c r="AF81" s="8"/>
      <c r="AG81" s="8"/>
      <c r="AH81" s="1">
        <f t="shared" si="13"/>
        <v>8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>
        <v>1</v>
      </c>
      <c r="I82" s="8">
        <v>1</v>
      </c>
      <c r="J82" s="8">
        <v>1</v>
      </c>
      <c r="K82" s="8">
        <v>1</v>
      </c>
      <c r="L82" s="8">
        <v>1</v>
      </c>
      <c r="M82" s="8">
        <v>1</v>
      </c>
      <c r="N82" s="8">
        <v>1</v>
      </c>
      <c r="O82" s="8">
        <v>1</v>
      </c>
      <c r="P82" s="8">
        <v>1</v>
      </c>
      <c r="Q82" s="8"/>
      <c r="R82" s="8"/>
      <c r="S82" s="8">
        <v>1</v>
      </c>
      <c r="T82" s="8">
        <v>1</v>
      </c>
      <c r="U82" s="8">
        <v>1</v>
      </c>
      <c r="V82" s="8">
        <v>1</v>
      </c>
      <c r="W82" s="8">
        <v>1</v>
      </c>
      <c r="X82" s="8">
        <v>1</v>
      </c>
      <c r="Y82" s="8">
        <v>1</v>
      </c>
      <c r="Z82" s="8"/>
      <c r="AA82" s="8"/>
      <c r="AB82" s="8"/>
      <c r="AC82" s="8"/>
      <c r="AD82" s="8"/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>
        <v>1</v>
      </c>
      <c r="R84" s="8">
        <v>1</v>
      </c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6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 t="s">
        <v>7</v>
      </c>
      <c r="I85" s="8" t="s">
        <v>7</v>
      </c>
      <c r="J85" s="8" t="s">
        <v>7</v>
      </c>
      <c r="K85" s="8" t="s">
        <v>7</v>
      </c>
      <c r="L85" s="8" t="s">
        <v>7</v>
      </c>
      <c r="M85" s="8" t="s">
        <v>7</v>
      </c>
      <c r="N85" s="8" t="s">
        <v>7</v>
      </c>
      <c r="O85" s="8" t="s">
        <v>7</v>
      </c>
      <c r="P85" s="8" t="s">
        <v>7</v>
      </c>
      <c r="Q85" s="8" t="s">
        <v>7</v>
      </c>
      <c r="R85" s="8" t="s">
        <v>7</v>
      </c>
      <c r="S85" s="8" t="s">
        <v>7</v>
      </c>
      <c r="T85" s="8" t="s">
        <v>7</v>
      </c>
      <c r="U85" s="8" t="s">
        <v>7</v>
      </c>
      <c r="V85" s="8" t="s">
        <v>7</v>
      </c>
      <c r="W85" s="8" t="s">
        <v>7</v>
      </c>
      <c r="X85" s="8" t="s">
        <v>7</v>
      </c>
      <c r="Y85" s="8" t="s">
        <v>7</v>
      </c>
      <c r="Z85" s="8" t="s">
        <v>7</v>
      </c>
      <c r="AA85" s="8" t="s">
        <v>7</v>
      </c>
      <c r="AB85" s="8" t="s">
        <v>7</v>
      </c>
      <c r="AC85" s="8" t="s">
        <v>7</v>
      </c>
      <c r="AD85" s="8"/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/>
      <c r="L86" s="8"/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/>
      <c r="T86" s="8"/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>
        <v>1</v>
      </c>
      <c r="AD86" s="8">
        <v>1</v>
      </c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>
        <v>1</v>
      </c>
      <c r="T87" s="8">
        <v>1</v>
      </c>
      <c r="U87" s="8">
        <v>1</v>
      </c>
      <c r="V87" s="8">
        <v>1</v>
      </c>
      <c r="W87" s="8">
        <v>1</v>
      </c>
      <c r="X87" s="8">
        <v>1</v>
      </c>
      <c r="Y87" s="8">
        <v>1</v>
      </c>
      <c r="Z87" s="8">
        <v>1</v>
      </c>
      <c r="AA87" s="8">
        <v>1</v>
      </c>
      <c r="AB87" s="8">
        <v>1</v>
      </c>
      <c r="AC87" s="8">
        <v>1</v>
      </c>
      <c r="AD87" s="8">
        <v>1</v>
      </c>
      <c r="AE87" s="8"/>
      <c r="AF87" s="8"/>
      <c r="AG87" s="8"/>
      <c r="AH87" s="1">
        <f t="shared" si="13"/>
        <v>6</v>
      </c>
      <c r="AI87" s="1"/>
    </row>
    <row r="88" spans="1:35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f t="shared" si="14"/>
        <v>0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 t="s">
        <v>21</v>
      </c>
      <c r="F93" s="59"/>
      <c r="G93" s="59"/>
      <c r="H93" s="59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 t="s">
        <v>11</v>
      </c>
      <c r="F95" s="59"/>
      <c r="G95" s="59"/>
      <c r="H95" s="59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2</v>
      </c>
      <c r="I96" s="23">
        <f t="shared" si="15"/>
        <v>2</v>
      </c>
      <c r="J96" s="23">
        <f t="shared" si="15"/>
        <v>3</v>
      </c>
      <c r="K96" s="23">
        <f t="shared" si="15"/>
        <v>3</v>
      </c>
      <c r="L96" s="23">
        <f t="shared" si="15"/>
        <v>3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3</v>
      </c>
      <c r="R96" s="23">
        <f t="shared" si="15"/>
        <v>3</v>
      </c>
      <c r="S96" s="23">
        <f t="shared" si="15"/>
        <v>2</v>
      </c>
      <c r="T96" s="23">
        <f t="shared" si="15"/>
        <v>2</v>
      </c>
      <c r="U96" s="23">
        <f t="shared" si="15"/>
        <v>4</v>
      </c>
      <c r="V96" s="23">
        <f t="shared" si="15"/>
        <v>4</v>
      </c>
      <c r="W96" s="23">
        <f t="shared" si="15"/>
        <v>5</v>
      </c>
      <c r="X96" s="23">
        <f t="shared" si="15"/>
        <v>5</v>
      </c>
      <c r="Y96" s="23">
        <f t="shared" si="15"/>
        <v>5</v>
      </c>
      <c r="Z96" s="23">
        <f t="shared" si="15"/>
        <v>4</v>
      </c>
      <c r="AA96" s="23">
        <f t="shared" si="15"/>
        <v>4</v>
      </c>
      <c r="AB96" s="23">
        <f t="shared" si="15"/>
        <v>3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40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45409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 t="s">
        <v>19</v>
      </c>
      <c r="J99" s="8" t="s">
        <v>19</v>
      </c>
      <c r="K99" s="8" t="s">
        <v>19</v>
      </c>
      <c r="L99" s="8" t="s">
        <v>19</v>
      </c>
      <c r="M99" s="8" t="s">
        <v>19</v>
      </c>
      <c r="N99" s="8" t="s">
        <v>19</v>
      </c>
      <c r="O99" s="8" t="s">
        <v>19</v>
      </c>
      <c r="P99" s="8" t="s">
        <v>19</v>
      </c>
      <c r="Q99" s="8" t="s">
        <v>19</v>
      </c>
      <c r="R99" s="8" t="s">
        <v>19</v>
      </c>
      <c r="S99" s="8" t="s">
        <v>19</v>
      </c>
      <c r="T99" s="8" t="s">
        <v>19</v>
      </c>
      <c r="U99" s="8" t="s">
        <v>19</v>
      </c>
      <c r="V99" s="8" t="s">
        <v>19</v>
      </c>
      <c r="W99" s="8" t="s">
        <v>19</v>
      </c>
      <c r="X99" s="8" t="s">
        <v>19</v>
      </c>
      <c r="Y99" s="8" t="s">
        <v>19</v>
      </c>
      <c r="Z99" s="8" t="s">
        <v>19</v>
      </c>
      <c r="AA99" s="8" t="s">
        <v>19</v>
      </c>
      <c r="AB99" s="8" t="s">
        <v>19</v>
      </c>
      <c r="AC99" s="8" t="s">
        <v>19</v>
      </c>
      <c r="AD99" s="8" t="s">
        <v>19</v>
      </c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 t="s">
        <v>7</v>
      </c>
      <c r="J100" s="8" t="s">
        <v>7</v>
      </c>
      <c r="K100" s="8" t="s">
        <v>7</v>
      </c>
      <c r="L100" s="8" t="s">
        <v>7</v>
      </c>
      <c r="M100" s="8" t="s">
        <v>7</v>
      </c>
      <c r="N100" s="8" t="s">
        <v>7</v>
      </c>
      <c r="O100" s="8" t="s">
        <v>7</v>
      </c>
      <c r="P100" s="8" t="s">
        <v>7</v>
      </c>
      <c r="Q100" s="8" t="s">
        <v>7</v>
      </c>
      <c r="R100" s="8" t="s">
        <v>7</v>
      </c>
      <c r="S100" s="8" t="s">
        <v>7</v>
      </c>
      <c r="T100" s="8" t="s">
        <v>7</v>
      </c>
      <c r="U100" s="8" t="s">
        <v>7</v>
      </c>
      <c r="V100" s="8" t="s">
        <v>7</v>
      </c>
      <c r="W100" s="8" t="s">
        <v>7</v>
      </c>
      <c r="X100" s="8" t="s">
        <v>7</v>
      </c>
      <c r="Y100" s="8" t="s">
        <v>7</v>
      </c>
      <c r="Z100" s="8" t="s">
        <v>7</v>
      </c>
      <c r="AA100" s="8" t="s">
        <v>7</v>
      </c>
      <c r="AB100" s="8" t="s">
        <v>7</v>
      </c>
      <c r="AC100" s="8" t="s">
        <v>7</v>
      </c>
      <c r="AD100" s="8" t="s">
        <v>7</v>
      </c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 t="s">
        <v>7</v>
      </c>
      <c r="J101" s="8" t="s">
        <v>7</v>
      </c>
      <c r="K101" s="8" t="s">
        <v>7</v>
      </c>
      <c r="L101" s="8" t="s">
        <v>7</v>
      </c>
      <c r="M101" s="8" t="s">
        <v>7</v>
      </c>
      <c r="N101" s="8" t="s">
        <v>7</v>
      </c>
      <c r="O101" s="8" t="s">
        <v>7</v>
      </c>
      <c r="P101" s="8" t="s">
        <v>7</v>
      </c>
      <c r="Q101" s="8" t="s">
        <v>7</v>
      </c>
      <c r="R101" s="8" t="s">
        <v>7</v>
      </c>
      <c r="S101" s="8" t="s">
        <v>7</v>
      </c>
      <c r="T101" s="8" t="s">
        <v>7</v>
      </c>
      <c r="U101" s="8" t="s">
        <v>7</v>
      </c>
      <c r="V101" s="8" t="s">
        <v>7</v>
      </c>
      <c r="W101" s="8" t="s">
        <v>7</v>
      </c>
      <c r="X101" s="8" t="s">
        <v>7</v>
      </c>
      <c r="Y101" s="8" t="s">
        <v>7</v>
      </c>
      <c r="Z101" s="8" t="s">
        <v>7</v>
      </c>
      <c r="AA101" s="8" t="s">
        <v>7</v>
      </c>
      <c r="AB101" s="8" t="s">
        <v>7</v>
      </c>
      <c r="AC101" s="8" t="s">
        <v>7</v>
      </c>
      <c r="AD101" s="8" t="s">
        <v>7</v>
      </c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>
        <v>1</v>
      </c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>
        <v>1</v>
      </c>
      <c r="Q102" s="8">
        <v>1</v>
      </c>
      <c r="R102" s="8">
        <v>1</v>
      </c>
      <c r="S102" s="8">
        <v>1</v>
      </c>
      <c r="T102" s="8">
        <v>1</v>
      </c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6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/>
      <c r="J103" s="8"/>
      <c r="K103" s="8"/>
      <c r="L103" s="8"/>
      <c r="M103" s="8">
        <v>1</v>
      </c>
      <c r="N103" s="8">
        <v>1</v>
      </c>
      <c r="O103" s="8">
        <v>1</v>
      </c>
      <c r="P103" s="8">
        <v>1</v>
      </c>
      <c r="Q103" s="8">
        <v>1</v>
      </c>
      <c r="R103" s="8">
        <v>1</v>
      </c>
      <c r="S103" s="8"/>
      <c r="T103" s="8"/>
      <c r="U103" s="8">
        <v>1</v>
      </c>
      <c r="V103" s="8">
        <v>1</v>
      </c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 t="shared" si="16"/>
        <v>8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>
        <v>1</v>
      </c>
      <c r="I104" s="8">
        <v>1</v>
      </c>
      <c r="J104" s="8">
        <v>1</v>
      </c>
      <c r="K104" s="8">
        <v>1</v>
      </c>
      <c r="L104" s="8">
        <v>1</v>
      </c>
      <c r="M104" s="8">
        <v>1</v>
      </c>
      <c r="N104" s="8">
        <v>1</v>
      </c>
      <c r="O104" s="8">
        <v>1</v>
      </c>
      <c r="P104" s="8">
        <v>1</v>
      </c>
      <c r="Q104" s="8">
        <v>1</v>
      </c>
      <c r="R104" s="8">
        <v>1</v>
      </c>
      <c r="S104" s="8">
        <v>1</v>
      </c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6"/>
        <v>6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>
        <v>1</v>
      </c>
      <c r="J105" s="8">
        <v>1</v>
      </c>
      <c r="K105" s="8">
        <v>1</v>
      </c>
      <c r="L105" s="8">
        <v>1</v>
      </c>
      <c r="M105" s="8">
        <v>1</v>
      </c>
      <c r="N105" s="8">
        <v>1</v>
      </c>
      <c r="O105" s="8">
        <v>1</v>
      </c>
      <c r="P105" s="8">
        <v>1</v>
      </c>
      <c r="Q105" s="8"/>
      <c r="R105" s="8"/>
      <c r="S105" s="8">
        <v>1</v>
      </c>
      <c r="T105" s="8">
        <v>1</v>
      </c>
      <c r="U105" s="8">
        <v>1</v>
      </c>
      <c r="V105" s="8">
        <v>1</v>
      </c>
      <c r="W105" s="8">
        <v>1</v>
      </c>
      <c r="X105" s="8">
        <v>1</v>
      </c>
      <c r="Y105" s="8">
        <v>1</v>
      </c>
      <c r="Z105" s="8">
        <v>1</v>
      </c>
      <c r="AA105" s="8"/>
      <c r="AB105" s="8"/>
      <c r="AC105" s="8"/>
      <c r="AD105" s="8"/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/>
      <c r="J106" s="8"/>
      <c r="K106" s="8"/>
      <c r="L106" s="8"/>
      <c r="M106" s="8">
        <v>1</v>
      </c>
      <c r="N106" s="8">
        <v>1</v>
      </c>
      <c r="O106" s="8">
        <v>1</v>
      </c>
      <c r="P106" s="8">
        <v>1</v>
      </c>
      <c r="Q106" s="8">
        <v>1</v>
      </c>
      <c r="R106" s="8">
        <v>1</v>
      </c>
      <c r="S106" s="8"/>
      <c r="T106" s="8"/>
      <c r="U106" s="8">
        <v>1</v>
      </c>
      <c r="V106" s="8">
        <v>1</v>
      </c>
      <c r="W106" s="8">
        <v>1</v>
      </c>
      <c r="X106" s="8">
        <v>1</v>
      </c>
      <c r="Y106" s="8">
        <v>1</v>
      </c>
      <c r="Z106" s="8">
        <v>1</v>
      </c>
      <c r="AA106" s="8">
        <v>1</v>
      </c>
      <c r="AB106" s="8">
        <v>1</v>
      </c>
      <c r="AC106" s="8">
        <v>1</v>
      </c>
      <c r="AD106" s="8">
        <v>1</v>
      </c>
      <c r="AE106" s="8"/>
      <c r="AF106" s="8"/>
      <c r="AG106" s="8"/>
      <c r="AH106" s="1">
        <f t="shared" si="16"/>
        <v>8</v>
      </c>
      <c r="AI106" s="1"/>
    </row>
    <row r="107" spans="1:35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3</v>
      </c>
      <c r="J115" s="23">
        <f t="shared" si="18"/>
        <v>3</v>
      </c>
      <c r="K115" s="23">
        <f t="shared" si="18"/>
        <v>3</v>
      </c>
      <c r="L115" s="23">
        <f t="shared" si="18"/>
        <v>3</v>
      </c>
      <c r="M115" s="23">
        <f t="shared" si="18"/>
        <v>5</v>
      </c>
      <c r="N115" s="23">
        <f t="shared" si="18"/>
        <v>5</v>
      </c>
      <c r="O115" s="23">
        <f t="shared" si="18"/>
        <v>5</v>
      </c>
      <c r="P115" s="23">
        <f t="shared" si="18"/>
        <v>5</v>
      </c>
      <c r="Q115" s="23">
        <f t="shared" si="18"/>
        <v>4</v>
      </c>
      <c r="R115" s="23">
        <f t="shared" si="18"/>
        <v>4</v>
      </c>
      <c r="S115" s="23">
        <f t="shared" si="18"/>
        <v>3</v>
      </c>
      <c r="T115" s="23">
        <f t="shared" si="18"/>
        <v>2</v>
      </c>
      <c r="U115" s="23">
        <f t="shared" si="18"/>
        <v>3</v>
      </c>
      <c r="V115" s="23">
        <f t="shared" si="18"/>
        <v>3</v>
      </c>
      <c r="W115" s="23">
        <f t="shared" si="18"/>
        <v>3</v>
      </c>
      <c r="X115" s="23">
        <f t="shared" si="18"/>
        <v>3</v>
      </c>
      <c r="Y115" s="23">
        <f t="shared" si="18"/>
        <v>3</v>
      </c>
      <c r="Z115" s="23">
        <f t="shared" si="18"/>
        <v>3</v>
      </c>
      <c r="AA115" s="23">
        <f t="shared" si="18"/>
        <v>2</v>
      </c>
      <c r="AB115" s="23">
        <f t="shared" si="18"/>
        <v>2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36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45410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mcF5XsK1Kj8GP6t9sCpq48wBF/WpJwWDCCGEp3RJ9XSYT4Bkmp2qCevQAntTYoPoins8w8/w/hzMlVp/1IzODw==" saltValue="vWblk4/6mNpbhkAU2R/QWg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AC17:AG19 E5:AG10 E12:AG16 E11:H11 AE11:AG11 E4:H4 AE4:AG4" name="Rango2_3_1"/>
    <protectedRange algorithmName="SHA-512" hashValue="G5FAzGJX5ML8jdfkYHQa+XaFR9QNG29PKoYkCgHl9WmXxPVaBd5PCzjSk5Uim+XS6Movcs1vrN10mr+qn1crdA==" saltValue="5PigA186qshsPexNZFi/+w==" spinCount="100000" sqref="E24:AG28 K43:AB43 K62:AB62 K81:AB81 AC36:AG38 E30:AG35 E29:H29 AE29:AG29 E23:H23 AE23:AG23" name="Rango2_3_2"/>
    <protectedRange algorithmName="SHA-512" hashValue="G5FAzGJX5ML8jdfkYHQa+XaFR9QNG29PKoYkCgHl9WmXxPVaBd5PCzjSk5Uim+XS6Movcs1vrN10mr+qn1crdA==" saltValue="5PigA186qshsPexNZFi/+w==" spinCount="100000" sqref="E42:H42 E44:AG45 E43:J43 AC43:AG43 AC55:AG57 E47:AG54 E46:H46 AE46:AG46 I67:AD67 I29:AD29 AE42:AG42" name="Rango2_3_3"/>
    <protectedRange algorithmName="SHA-512" hashValue="G5FAzGJX5ML8jdfkYHQa+XaFR9QNG29PKoYkCgHl9WmXxPVaBd5PCzjSk5Uim+XS6Movcs1vrN10mr+qn1crdA==" saltValue="5PigA186qshsPexNZFi/+w==" spinCount="100000" sqref="E61:H61 E63:AG63 E62:J62 AC62:AG62 AC74:AG76 E65:AG66 E64:H64 AE64:AG64 I46:AD46 E68:AG73 E67:H67 AE67:AG67 AE61:AG61" name="Rango2_3_4"/>
    <protectedRange algorithmName="SHA-512" hashValue="G5FAzGJX5ML8jdfkYHQa+XaFR9QNG29PKoYkCgHl9WmXxPVaBd5PCzjSk5Uim+XS6Movcs1vrN10mr+qn1crdA==" saltValue="5PigA186qshsPexNZFi/+w==" spinCount="100000" sqref="E80:H80 E81:J81 AC81:AG81 AC93:AG95 I64:AD64 I11:AD11 E82:AG92 AE80:AG80" name="Rango2_3_5"/>
    <protectedRange algorithmName="SHA-512" hashValue="G5FAzGJX5ML8jdfkYHQa+XaFR9QNG29PKoYkCgHl9WmXxPVaBd5PCzjSk5Uim+XS6Movcs1vrN10mr+qn1crdA==" saltValue="5PigA186qshsPexNZFi/+w==" spinCount="100000" sqref="E99:H99 AE99:AG99 E100:AG114" name="Rango2_3_6"/>
    <protectedRange algorithmName="SHA-512" hashValue="G5FAzGJX5ML8jdfkYHQa+XaFR9QNG29PKoYkCgHl9WmXxPVaBd5PCzjSk5Uim+XS6Movcs1vrN10mr+qn1crdA==" saltValue="5PigA186qshsPexNZFi/+w==" spinCount="100000" sqref="E118:AG133" name="Rango2_3_7"/>
    <protectedRange algorithmName="SHA-512" hashValue="G5FAzGJX5ML8jdfkYHQa+XaFR9QNG29PKoYkCgHl9WmXxPVaBd5PCzjSk5Uim+XS6Movcs1vrN10mr+qn1crdA==" saltValue="5PigA186qshsPexNZFi/+w==" spinCount="100000" sqref="E17:H19 E36:H36 E55:H55 E74:H74 E93:H93" name="Rango2_3_5_5"/>
    <protectedRange algorithmName="SHA-512" hashValue="G5FAzGJX5ML8jdfkYHQa+XaFR9QNG29PKoYkCgHl9WmXxPVaBd5PCzjSk5Uim+XS6Movcs1vrN10mr+qn1crdA==" saltValue="5PigA186qshsPexNZFi/+w==" spinCount="100000" sqref="I17:AB19 I36:AB36 I55:AB55 I74:AB74 I93:AB93" name="Rango2_2_3_4_3_1"/>
    <protectedRange algorithmName="SHA-512" hashValue="G5FAzGJX5ML8jdfkYHQa+XaFR9QNG29PKoYkCgHl9WmXxPVaBd5PCzjSk5Uim+XS6Movcs1vrN10mr+qn1crdA==" saltValue="5PigA186qshsPexNZFi/+w==" spinCount="100000" sqref="E37:H38" name="Rango2_3_5_5_1"/>
    <protectedRange algorithmName="SHA-512" hashValue="G5FAzGJX5ML8jdfkYHQa+XaFR9QNG29PKoYkCgHl9WmXxPVaBd5PCzjSk5Uim+XS6Movcs1vrN10mr+qn1crdA==" saltValue="5PigA186qshsPexNZFi/+w==" spinCount="100000" sqref="I37:AB38" name="Rango2_2_3_4_3_1_1"/>
    <protectedRange algorithmName="SHA-512" hashValue="G5FAzGJX5ML8jdfkYHQa+XaFR9QNG29PKoYkCgHl9WmXxPVaBd5PCzjSk5Uim+XS6Movcs1vrN10mr+qn1crdA==" saltValue="5PigA186qshsPexNZFi/+w==" spinCount="100000" sqref="E56:H57" name="Rango2_3_5_5_2"/>
    <protectedRange algorithmName="SHA-512" hashValue="G5FAzGJX5ML8jdfkYHQa+XaFR9QNG29PKoYkCgHl9WmXxPVaBd5PCzjSk5Uim+XS6Movcs1vrN10mr+qn1crdA==" saltValue="5PigA186qshsPexNZFi/+w==" spinCount="100000" sqref="I56:AB57" name="Rango2_2_3_4_3_1_2"/>
    <protectedRange algorithmName="SHA-512" hashValue="G5FAzGJX5ML8jdfkYHQa+XaFR9QNG29PKoYkCgHl9WmXxPVaBd5PCzjSk5Uim+XS6Movcs1vrN10mr+qn1crdA==" saltValue="5PigA186qshsPexNZFi/+w==" spinCount="100000" sqref="E75:H76" name="Rango2_3_5_5_3"/>
    <protectedRange algorithmName="SHA-512" hashValue="G5FAzGJX5ML8jdfkYHQa+XaFR9QNG29PKoYkCgHl9WmXxPVaBd5PCzjSk5Uim+XS6Movcs1vrN10mr+qn1crdA==" saltValue="5PigA186qshsPexNZFi/+w==" spinCount="100000" sqref="I75:AB76" name="Rango2_2_3_4_3_1_3"/>
    <protectedRange algorithmName="SHA-512" hashValue="G5FAzGJX5ML8jdfkYHQa+XaFR9QNG29PKoYkCgHl9WmXxPVaBd5PCzjSk5Uim+XS6Movcs1vrN10mr+qn1crdA==" saltValue="5PigA186qshsPexNZFi/+w==" spinCount="100000" sqref="E94:H95" name="Rango2_3_5_5_4"/>
    <protectedRange algorithmName="SHA-512" hashValue="G5FAzGJX5ML8jdfkYHQa+XaFR9QNG29PKoYkCgHl9WmXxPVaBd5PCzjSk5Uim+XS6Movcs1vrN10mr+qn1crdA==" saltValue="5PigA186qshsPexNZFi/+w==" spinCount="100000" sqref="I94:AB95" name="Rango2_2_3_4_3_1_4"/>
    <protectedRange algorithmName="SHA-512" hashValue="G5FAzGJX5ML8jdfkYHQa+XaFR9QNG29PKoYkCgHl9WmXxPVaBd5PCzjSk5Uim+XS6Movcs1vrN10mr+qn1crdA==" saltValue="5PigA186qshsPexNZFi/+w==" spinCount="100000" sqref="I4:AD4" name="Rango2_3_1_1"/>
    <protectedRange algorithmName="SHA-512" hashValue="G5FAzGJX5ML8jdfkYHQa+XaFR9QNG29PKoYkCgHl9WmXxPVaBd5PCzjSk5Uim+XS6Movcs1vrN10mr+qn1crdA==" saltValue="5PigA186qshsPexNZFi/+w==" spinCount="100000" sqref="I23:AD23" name="Rango2_3_1_2"/>
    <protectedRange algorithmName="SHA-512" hashValue="G5FAzGJX5ML8jdfkYHQa+XaFR9QNG29PKoYkCgHl9WmXxPVaBd5PCzjSk5Uim+XS6Movcs1vrN10mr+qn1crdA==" saltValue="5PigA186qshsPexNZFi/+w==" spinCount="100000" sqref="I42:AD42" name="Rango2_3_1_3"/>
    <protectedRange algorithmName="SHA-512" hashValue="G5FAzGJX5ML8jdfkYHQa+XaFR9QNG29PKoYkCgHl9WmXxPVaBd5PCzjSk5Uim+XS6Movcs1vrN10mr+qn1crdA==" saltValue="5PigA186qshsPexNZFi/+w==" spinCount="100000" sqref="I61:AD61" name="Rango2_3_1_4"/>
    <protectedRange algorithmName="SHA-512" hashValue="G5FAzGJX5ML8jdfkYHQa+XaFR9QNG29PKoYkCgHl9WmXxPVaBd5PCzjSk5Uim+XS6Movcs1vrN10mr+qn1crdA==" saltValue="5PigA186qshsPexNZFi/+w==" spinCount="100000" sqref="I80:AD80" name="Rango2_3_1_5"/>
    <protectedRange algorithmName="SHA-512" hashValue="G5FAzGJX5ML8jdfkYHQa+XaFR9QNG29PKoYkCgHl9WmXxPVaBd5PCzjSk5Uim+XS6Movcs1vrN10mr+qn1crdA==" saltValue="5PigA186qshsPexNZFi/+w==" spinCount="100000" sqref="I99:AD99" name="Rango2_3_1_6"/>
  </protectedRanges>
  <conditionalFormatting sqref="E20:AG20 E39:AG39 E58:AG58 E77:AG77 E96:AG96 E115:AG115 E134:AG134">
    <cfRule type="colorScale" priority="823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">
    <cfRule type="expression" dxfId="15217" priority="611">
      <formula>$C$21="F"</formula>
    </cfRule>
  </conditionalFormatting>
  <conditionalFormatting sqref="E13:AG16 AC17:AG19">
    <cfRule type="expression" dxfId="15216" priority="613">
      <formula>$C$2="F"</formula>
    </cfRule>
  </conditionalFormatting>
  <conditionalFormatting sqref="E13:AG16 AC17:AG19">
    <cfRule type="expression" dxfId="15215" priority="614">
      <formula>$D13="Facturacion"</formula>
    </cfRule>
  </conditionalFormatting>
  <conditionalFormatting sqref="E13:AG16 AC17:AG19">
    <cfRule type="expression" dxfId="15214" priority="615">
      <formula>$D13="Specialist"</formula>
    </cfRule>
  </conditionalFormatting>
  <conditionalFormatting sqref="E13:AG16 AC17:AG19">
    <cfRule type="cellIs" dxfId="15213" priority="616" operator="equal">
      <formula>1</formula>
    </cfRule>
  </conditionalFormatting>
  <conditionalFormatting sqref="E13:AG16 AC17:AG19">
    <cfRule type="expression" dxfId="15212" priority="617">
      <formula>$D13="SSMM"</formula>
    </cfRule>
  </conditionalFormatting>
  <conditionalFormatting sqref="E13:AG16 AC17:AG19">
    <cfRule type="cellIs" dxfId="15211" priority="618" operator="equal">
      <formula>"F"</formula>
    </cfRule>
  </conditionalFormatting>
  <conditionalFormatting sqref="E5:AG10 E12:AG12 E11:H11 AE11:AG11 E4:H4 AE4:AG4">
    <cfRule type="expression" dxfId="15210" priority="602">
      <formula>$C$2="F"</formula>
    </cfRule>
  </conditionalFormatting>
  <conditionalFormatting sqref="E5:AG10 E12:AG12 E11:H11 AE11:AG11 E4:H4 AE4:AG4">
    <cfRule type="expression" dxfId="15209" priority="603">
      <formula>$D4="Facturacion"</formula>
    </cfRule>
  </conditionalFormatting>
  <conditionalFormatting sqref="E5:AG10 E12:AG12 E11:H11 AE11:AG11 E4:H4 AE4:AG4">
    <cfRule type="expression" dxfId="15208" priority="604">
      <formula>$D4="Specialist"</formula>
    </cfRule>
  </conditionalFormatting>
  <conditionalFormatting sqref="E5:AG10 E12:AG12 E11:H11 AE11:AG11 E4:H4 AE4:AG4">
    <cfRule type="cellIs" dxfId="15207" priority="605" operator="equal">
      <formula>1</formula>
    </cfRule>
  </conditionalFormatting>
  <conditionalFormatting sqref="E5:AG10 E12:AG12 E11:H11 AE11:AG11 E4:H4 AE4:AG4">
    <cfRule type="expression" dxfId="15206" priority="606">
      <formula>$D4="SSMM"</formula>
    </cfRule>
  </conditionalFormatting>
  <conditionalFormatting sqref="E5:AG10 E12:AG12 E11:H11 AE11:AG11 E4:H4 AE4:AG4">
    <cfRule type="cellIs" dxfId="15205" priority="607" operator="equal">
      <formula>"F"</formula>
    </cfRule>
  </conditionalFormatting>
  <conditionalFormatting sqref="E32:AG35 AC36:AG36">
    <cfRule type="expression" dxfId="15204" priority="593">
      <formula>$C$21="F"</formula>
    </cfRule>
  </conditionalFormatting>
  <conditionalFormatting sqref="E32:AG35 AC36:AG38">
    <cfRule type="expression" dxfId="15203" priority="595">
      <formula>$C$2="F"</formula>
    </cfRule>
  </conditionalFormatting>
  <conditionalFormatting sqref="E32:AG35 AC36:AG38">
    <cfRule type="expression" dxfId="15202" priority="596">
      <formula>$D32="Facturacion"</formula>
    </cfRule>
  </conditionalFormatting>
  <conditionalFormatting sqref="E32:AG35 AC36:AG38">
    <cfRule type="expression" dxfId="15201" priority="597">
      <formula>$D32="Specialist"</formula>
    </cfRule>
  </conditionalFormatting>
  <conditionalFormatting sqref="E32:AG35 AC36:AG38">
    <cfRule type="cellIs" dxfId="15200" priority="598" operator="equal">
      <formula>1</formula>
    </cfRule>
  </conditionalFormatting>
  <conditionalFormatting sqref="E32:AG35 AC36:AG38">
    <cfRule type="expression" dxfId="15199" priority="599">
      <formula>$D32="SSMM"</formula>
    </cfRule>
  </conditionalFormatting>
  <conditionalFormatting sqref="E32:AG35 AC36:AG38">
    <cfRule type="cellIs" dxfId="15198" priority="600" operator="equal">
      <formula>"F"</formula>
    </cfRule>
  </conditionalFormatting>
  <conditionalFormatting sqref="E24:AG28 E30:AG31 E29:H29 AE29:AG29 E23:H23 AE23:AG23">
    <cfRule type="expression" dxfId="15197" priority="584">
      <formula>$C$2="F"</formula>
    </cfRule>
  </conditionalFormatting>
  <conditionalFormatting sqref="E24:AG28 E30:AG31 E29:H29 AE29:AG29 E23:H23 AE23:AG23">
    <cfRule type="expression" dxfId="15196" priority="585">
      <formula>$D23="Facturacion"</formula>
    </cfRule>
  </conditionalFormatting>
  <conditionalFormatting sqref="E24:AG28 E30:AG31 E29:H29 AE29:AG29 E23:H23 AE23:AG23">
    <cfRule type="expression" dxfId="15195" priority="586">
      <formula>$D23="Specialist"</formula>
    </cfRule>
  </conditionalFormatting>
  <conditionalFormatting sqref="E24:AG28 E30:AG31 E29:H29 AE29:AG29 E23:H23 AE23:AG23">
    <cfRule type="cellIs" dxfId="15194" priority="587" operator="equal">
      <formula>1</formula>
    </cfRule>
  </conditionalFormatting>
  <conditionalFormatting sqref="E24:AG28 E30:AG31 E29:H29 AE29:AG29 E23:H23 AE23:AG23">
    <cfRule type="expression" dxfId="15193" priority="588">
      <formula>$D23="SSMM"</formula>
    </cfRule>
  </conditionalFormatting>
  <conditionalFormatting sqref="E24:AG28 E30:AG31 E29:H29 AE29:AG29 E23:H23 AE23:AG23">
    <cfRule type="cellIs" dxfId="15192" priority="589" operator="equal">
      <formula>"F"</formula>
    </cfRule>
  </conditionalFormatting>
  <conditionalFormatting sqref="E51:AG54 AC55:AG55">
    <cfRule type="expression" dxfId="15191" priority="575">
      <formula>$C$21="F"</formula>
    </cfRule>
  </conditionalFormatting>
  <conditionalFormatting sqref="E51:AG54 AC55:AG57">
    <cfRule type="expression" dxfId="15190" priority="577">
      <formula>$C$2="F"</formula>
    </cfRule>
  </conditionalFormatting>
  <conditionalFormatting sqref="E51:AG54 AC55:AG57">
    <cfRule type="expression" dxfId="15189" priority="578">
      <formula>$D51="Facturacion"</formula>
    </cfRule>
  </conditionalFormatting>
  <conditionalFormatting sqref="E51:AG54 AC55:AG57">
    <cfRule type="expression" dxfId="15188" priority="579">
      <formula>$D51="Specialist"</formula>
    </cfRule>
  </conditionalFormatting>
  <conditionalFormatting sqref="E51:AG54 AC55:AG57">
    <cfRule type="cellIs" dxfId="15187" priority="580" operator="equal">
      <formula>1</formula>
    </cfRule>
  </conditionalFormatting>
  <conditionalFormatting sqref="E51:AG54 AC55:AG57">
    <cfRule type="expression" dxfId="15186" priority="581">
      <formula>$D51="SSMM"</formula>
    </cfRule>
  </conditionalFormatting>
  <conditionalFormatting sqref="E51:AG54 AC55:AG57">
    <cfRule type="cellIs" dxfId="15185" priority="582" operator="equal">
      <formula>"F"</formula>
    </cfRule>
  </conditionalFormatting>
  <conditionalFormatting sqref="E42:H42 E44:AG45 E43:J43 AC43:AG43 E47:AG50 E46:H46 AE46:AG46 AE42:AG42">
    <cfRule type="expression" dxfId="15184" priority="566">
      <formula>$C$2="F"</formula>
    </cfRule>
  </conditionalFormatting>
  <conditionalFormatting sqref="E42:H42 E44:AG45 E43:J43 AC43:AG43 E47:AG50 E46:H46 AE46:AG46 AE42:AG42">
    <cfRule type="expression" dxfId="15183" priority="567">
      <formula>$D42="Facturacion"</formula>
    </cfRule>
  </conditionalFormatting>
  <conditionalFormatting sqref="E42:H42 E44:AG45 E43:J43 AC43:AG43 E47:AG50 E46:H46 AE46:AG46 AE42:AG42">
    <cfRule type="expression" dxfId="15182" priority="568">
      <formula>$D42="Specialist"</formula>
    </cfRule>
  </conditionalFormatting>
  <conditionalFormatting sqref="E42:H42 E44:AG45 E43:J43 AC43:AG43 E47:AG50 E46:H46 AE46:AG46 AE42:AG42">
    <cfRule type="cellIs" dxfId="15181" priority="569" operator="equal">
      <formula>1</formula>
    </cfRule>
  </conditionalFormatting>
  <conditionalFormatting sqref="E42:H42 E44:AG45 E43:J43 AC43:AG43 E47:AG50 E46:H46 AE46:AG46 AE42:AG42">
    <cfRule type="expression" dxfId="15180" priority="570">
      <formula>$D42="SSMM"</formula>
    </cfRule>
  </conditionalFormatting>
  <conditionalFormatting sqref="E42:H42 E44:AG45 E43:J43 AC43:AG43 E47:AG50 E46:H46 AE46:AG46 AE42:AG42">
    <cfRule type="cellIs" dxfId="15179" priority="571" operator="equal">
      <formula>"F"</formula>
    </cfRule>
  </conditionalFormatting>
  <conditionalFormatting sqref="E70:AG73 AC74:AG74">
    <cfRule type="expression" dxfId="15178" priority="557">
      <formula>$C$21="F"</formula>
    </cfRule>
  </conditionalFormatting>
  <conditionalFormatting sqref="E70:AG73 AC74:AG76">
    <cfRule type="expression" dxfId="15177" priority="559">
      <formula>$C$2="F"</formula>
    </cfRule>
  </conditionalFormatting>
  <conditionalFormatting sqref="E70:AG73 AC74:AG76">
    <cfRule type="expression" dxfId="15176" priority="560">
      <formula>$D70="Facturacion"</formula>
    </cfRule>
  </conditionalFormatting>
  <conditionalFormatting sqref="E70:AG73 AC74:AG76">
    <cfRule type="expression" dxfId="15175" priority="561">
      <formula>$D70="Specialist"</formula>
    </cfRule>
  </conditionalFormatting>
  <conditionalFormatting sqref="E70:AG73 AC74:AG76">
    <cfRule type="cellIs" dxfId="15174" priority="562" operator="equal">
      <formula>1</formula>
    </cfRule>
  </conditionalFormatting>
  <conditionalFormatting sqref="E70:AG73 AC74:AG76">
    <cfRule type="expression" dxfId="15173" priority="563">
      <formula>$D70="SSMM"</formula>
    </cfRule>
  </conditionalFormatting>
  <conditionalFormatting sqref="E70:AG73 AC74:AG76">
    <cfRule type="cellIs" dxfId="15172" priority="564" operator="equal">
      <formula>"F"</formula>
    </cfRule>
  </conditionalFormatting>
  <conditionalFormatting sqref="E61:H61 E63:AG63 E62:J62 AC62:AG62 E65:AG66 E64:H64 AE64:AG64 E68:AG69 E67:H67 AE67:AG67 AE61:AG61">
    <cfRule type="expression" dxfId="15171" priority="548">
      <formula>$C$2="F"</formula>
    </cfRule>
  </conditionalFormatting>
  <conditionalFormatting sqref="E61:H61 E63:AG63 E62:J62 AC62:AG62 E65:AG66 E64:H64 AE64:AG64 E68:AG69 E67:H67 AE67:AG67 AE61:AG61">
    <cfRule type="expression" dxfId="15170" priority="549">
      <formula>$D61="Facturacion"</formula>
    </cfRule>
  </conditionalFormatting>
  <conditionalFormatting sqref="E61:H61 E63:AG63 E62:J62 AC62:AG62 E65:AG66 E64:H64 AE64:AG64 E68:AG69 E67:H67 AE67:AG67 AE61:AG61">
    <cfRule type="expression" dxfId="15169" priority="550">
      <formula>$D61="Specialist"</formula>
    </cfRule>
  </conditionalFormatting>
  <conditionalFormatting sqref="E61:H61 E63:AG63 E62:J62 AC62:AG62 E65:AG66 E64:H64 AE64:AG64 E68:AG69 E67:H67 AE67:AG67 AE61:AG61">
    <cfRule type="cellIs" dxfId="15168" priority="551" operator="equal">
      <formula>1</formula>
    </cfRule>
  </conditionalFormatting>
  <conditionalFormatting sqref="E61:H61 E63:AG63 E62:J62 AC62:AG62 E65:AG66 E64:H64 AE64:AG64 E68:AG69 E67:H67 AE67:AG67 AE61:AG61">
    <cfRule type="expression" dxfId="15167" priority="552">
      <formula>$D61="SSMM"</formula>
    </cfRule>
  </conditionalFormatting>
  <conditionalFormatting sqref="E61:H61 E63:AG63 E62:J62 AC62:AG62 E65:AG66 E64:H64 AE64:AG64 E68:AG69 E67:H67 AE67:AG67 AE61:AG61">
    <cfRule type="cellIs" dxfId="15166" priority="553" operator="equal">
      <formula>"F"</formula>
    </cfRule>
  </conditionalFormatting>
  <conditionalFormatting sqref="E89:AG92 AC93:AG93">
    <cfRule type="expression" dxfId="15165" priority="539">
      <formula>$C$21="F"</formula>
    </cfRule>
  </conditionalFormatting>
  <conditionalFormatting sqref="E89:AG92 AC93:AG95">
    <cfRule type="expression" dxfId="15164" priority="541">
      <formula>$C$2="F"</formula>
    </cfRule>
  </conditionalFormatting>
  <conditionalFormatting sqref="E89:AG92 AC93:AG95">
    <cfRule type="expression" dxfId="15163" priority="542">
      <formula>$D89="Facturacion"</formula>
    </cfRule>
  </conditionalFormatting>
  <conditionalFormatting sqref="E89:AG92 AC93:AG95">
    <cfRule type="expression" dxfId="15162" priority="543">
      <formula>$D89="Specialist"</formula>
    </cfRule>
  </conditionalFormatting>
  <conditionalFormatting sqref="E89:AG92 AC93:AG95">
    <cfRule type="cellIs" dxfId="15161" priority="544" operator="equal">
      <formula>1</formula>
    </cfRule>
  </conditionalFormatting>
  <conditionalFormatting sqref="E89:AG92 AC93:AG95">
    <cfRule type="expression" dxfId="15160" priority="545">
      <formula>$D89="SSMM"</formula>
    </cfRule>
  </conditionalFormatting>
  <conditionalFormatting sqref="E89:AG92 AC93:AG95">
    <cfRule type="cellIs" dxfId="15159" priority="546" operator="equal">
      <formula>"F"</formula>
    </cfRule>
  </conditionalFormatting>
  <conditionalFormatting sqref="E80:H80 E81:J81 AC81:AG81 E82:AG88 AE80:AG80">
    <cfRule type="expression" dxfId="15158" priority="530">
      <formula>$C$2="F"</formula>
    </cfRule>
  </conditionalFormatting>
  <conditionalFormatting sqref="E80:H80 E81:J81 AC81:AG81 E82:AG88 AE80:AG80">
    <cfRule type="expression" dxfId="15157" priority="531">
      <formula>$D80="Facturacion"</formula>
    </cfRule>
  </conditionalFormatting>
  <conditionalFormatting sqref="E80:H80 E81:J81 AC81:AG81 E82:AG88 AE80:AG80">
    <cfRule type="expression" dxfId="15156" priority="532">
      <formula>$D80="Specialist"</formula>
    </cfRule>
  </conditionalFormatting>
  <conditionalFormatting sqref="E80:H80 E81:J81 AC81:AG81 E82:AG88 AE80:AG80">
    <cfRule type="cellIs" dxfId="15155" priority="533" operator="equal">
      <formula>1</formula>
    </cfRule>
  </conditionalFormatting>
  <conditionalFormatting sqref="E80:H80 E81:J81 AC81:AG81 E82:AG88 AE80:AG80">
    <cfRule type="expression" dxfId="15154" priority="534">
      <formula>$D80="SSMM"</formula>
    </cfRule>
  </conditionalFormatting>
  <conditionalFormatting sqref="E80:H80 E81:J81 AC81:AG81 E82:AG88 AE80:AG80">
    <cfRule type="cellIs" dxfId="15153" priority="535" operator="equal">
      <formula>"F"</formula>
    </cfRule>
  </conditionalFormatting>
  <conditionalFormatting sqref="I113:W113">
    <cfRule type="expression" dxfId="15152" priority="518">
      <formula>$C$78="F"</formula>
    </cfRule>
  </conditionalFormatting>
  <conditionalFormatting sqref="I113:W113">
    <cfRule type="expression" dxfId="15151" priority="519">
      <formula>$C$59="F"</formula>
    </cfRule>
  </conditionalFormatting>
  <conditionalFormatting sqref="I113:W113">
    <cfRule type="expression" dxfId="15150" priority="520">
      <formula>$C$40="F"</formula>
    </cfRule>
  </conditionalFormatting>
  <conditionalFormatting sqref="E108:H112 I108:W113 X108:AG112">
    <cfRule type="expression" dxfId="15149" priority="521">
      <formula>$C$21="F"</formula>
    </cfRule>
  </conditionalFormatting>
  <conditionalFormatting sqref="E108:AG114">
    <cfRule type="expression" dxfId="15148" priority="523">
      <formula>$C$2="F"</formula>
    </cfRule>
  </conditionalFormatting>
  <conditionalFormatting sqref="E108:AG114">
    <cfRule type="expression" dxfId="15147" priority="524">
      <formula>$D108="Facturacion"</formula>
    </cfRule>
  </conditionalFormatting>
  <conditionalFormatting sqref="E108:AG114">
    <cfRule type="expression" dxfId="15146" priority="525">
      <formula>$D108="Specialist"</formula>
    </cfRule>
  </conditionalFormatting>
  <conditionalFormatting sqref="E108:AG114">
    <cfRule type="cellIs" dxfId="15145" priority="526" operator="equal">
      <formula>1</formula>
    </cfRule>
  </conditionalFormatting>
  <conditionalFormatting sqref="E108:AG114">
    <cfRule type="expression" dxfId="15144" priority="527">
      <formula>$D108="SSMM"</formula>
    </cfRule>
  </conditionalFormatting>
  <conditionalFormatting sqref="E108:AG114">
    <cfRule type="cellIs" dxfId="15143" priority="528" operator="equal">
      <formula>"F"</formula>
    </cfRule>
  </conditionalFormatting>
  <conditionalFormatting sqref="E99:H99 AE99:AG99 E100:AG107">
    <cfRule type="expression" dxfId="15142" priority="512">
      <formula>$C$2="F"</formula>
    </cfRule>
  </conditionalFormatting>
  <conditionalFormatting sqref="E99:H99 AE99:AG99 E100:AG107">
    <cfRule type="expression" dxfId="15141" priority="513">
      <formula>$D99="Facturacion"</formula>
    </cfRule>
  </conditionalFormatting>
  <conditionalFormatting sqref="E99:H99 AE99:AG99 E100:AG107">
    <cfRule type="expression" dxfId="15140" priority="514">
      <formula>$D99="Specialist"</formula>
    </cfRule>
  </conditionalFormatting>
  <conditionalFormatting sqref="E99:H99 AE99:AG99 E100:AG107">
    <cfRule type="cellIs" dxfId="15139" priority="515" operator="equal">
      <formula>1</formula>
    </cfRule>
  </conditionalFormatting>
  <conditionalFormatting sqref="E99:H99 AE99:AG99 E100:AG107">
    <cfRule type="expression" dxfId="15138" priority="516">
      <formula>$D99="SSMM"</formula>
    </cfRule>
  </conditionalFormatting>
  <conditionalFormatting sqref="E99:H99 AE99:AG99 E100:AG107">
    <cfRule type="cellIs" dxfId="15137" priority="517" operator="equal">
      <formula>"F"</formula>
    </cfRule>
  </conditionalFormatting>
  <conditionalFormatting sqref="I132:W132">
    <cfRule type="expression" dxfId="15136" priority="500">
      <formula>$C$78="F"</formula>
    </cfRule>
  </conditionalFormatting>
  <conditionalFormatting sqref="I132:W132">
    <cfRule type="expression" dxfId="15135" priority="501">
      <formula>$C$59="F"</formula>
    </cfRule>
  </conditionalFormatting>
  <conditionalFormatting sqref="I132:W132">
    <cfRule type="expression" dxfId="15134" priority="502">
      <formula>$C$40="F"</formula>
    </cfRule>
  </conditionalFormatting>
  <conditionalFormatting sqref="E127:H131 I127:W132 X127:AG131">
    <cfRule type="expression" dxfId="15133" priority="503">
      <formula>$C$21="F"</formula>
    </cfRule>
  </conditionalFormatting>
  <conditionalFormatting sqref="E127:AG133">
    <cfRule type="expression" dxfId="15132" priority="505">
      <formula>$C$2="F"</formula>
    </cfRule>
  </conditionalFormatting>
  <conditionalFormatting sqref="E127:AG133">
    <cfRule type="expression" dxfId="15131" priority="506">
      <formula>$D127="Facturacion"</formula>
    </cfRule>
  </conditionalFormatting>
  <conditionalFormatting sqref="E127:AG133">
    <cfRule type="expression" dxfId="15130" priority="507">
      <formula>$D127="Specialist"</formula>
    </cfRule>
  </conditionalFormatting>
  <conditionalFormatting sqref="E127:AG133">
    <cfRule type="cellIs" dxfId="15129" priority="508" operator="equal">
      <formula>1</formula>
    </cfRule>
  </conditionalFormatting>
  <conditionalFormatting sqref="E127:AG133">
    <cfRule type="expression" dxfId="15128" priority="509">
      <formula>$D127="SSMM"</formula>
    </cfRule>
  </conditionalFormatting>
  <conditionalFormatting sqref="E127:AG133">
    <cfRule type="cellIs" dxfId="15127" priority="510" operator="equal">
      <formula>"F"</formula>
    </cfRule>
  </conditionalFormatting>
  <conditionalFormatting sqref="E118:AG126">
    <cfRule type="expression" dxfId="15126" priority="494">
      <formula>$C$2="F"</formula>
    </cfRule>
  </conditionalFormatting>
  <conditionalFormatting sqref="E118:AG126">
    <cfRule type="expression" dxfId="15125" priority="495">
      <formula>$D118="Facturacion"</formula>
    </cfRule>
  </conditionalFormatting>
  <conditionalFormatting sqref="E118:AG126">
    <cfRule type="expression" dxfId="15124" priority="496">
      <formula>$D118="Specialist"</formula>
    </cfRule>
  </conditionalFormatting>
  <conditionalFormatting sqref="E118:AG126">
    <cfRule type="cellIs" dxfId="15123" priority="497" operator="equal">
      <formula>1</formula>
    </cfRule>
  </conditionalFormatting>
  <conditionalFormatting sqref="E118:AG126">
    <cfRule type="expression" dxfId="15122" priority="498">
      <formula>$D118="SSMM"</formula>
    </cfRule>
  </conditionalFormatting>
  <conditionalFormatting sqref="E118:AG126">
    <cfRule type="cellIs" dxfId="15121" priority="499" operator="equal">
      <formula>"F"</formula>
    </cfRule>
  </conditionalFormatting>
  <conditionalFormatting sqref="K43:AB43">
    <cfRule type="expression" dxfId="15120" priority="487">
      <formula>$C$2="F"</formula>
    </cfRule>
  </conditionalFormatting>
  <conditionalFormatting sqref="K43:AB43">
    <cfRule type="expression" dxfId="15119" priority="488">
      <formula>$D43="Facturacion"</formula>
    </cfRule>
  </conditionalFormatting>
  <conditionalFormatting sqref="K43:AB43">
    <cfRule type="expression" dxfId="15118" priority="489">
      <formula>$D43="Specialist"</formula>
    </cfRule>
  </conditionalFormatting>
  <conditionalFormatting sqref="K43:AB43">
    <cfRule type="cellIs" dxfId="15117" priority="490" operator="equal">
      <formula>1</formula>
    </cfRule>
  </conditionalFormatting>
  <conditionalFormatting sqref="K43:AB43">
    <cfRule type="expression" dxfId="15116" priority="491">
      <formula>$D43="SSMM"</formula>
    </cfRule>
  </conditionalFormatting>
  <conditionalFormatting sqref="K43:AB43">
    <cfRule type="cellIs" dxfId="15115" priority="492" operator="equal">
      <formula>"F"</formula>
    </cfRule>
  </conditionalFormatting>
  <conditionalFormatting sqref="K62:AB62">
    <cfRule type="expression" dxfId="15114" priority="480">
      <formula>$C$2="F"</formula>
    </cfRule>
  </conditionalFormatting>
  <conditionalFormatting sqref="K62:AB62">
    <cfRule type="expression" dxfId="15113" priority="481">
      <formula>$D62="Facturacion"</formula>
    </cfRule>
  </conditionalFormatting>
  <conditionalFormatting sqref="K62:AB62">
    <cfRule type="expression" dxfId="15112" priority="482">
      <formula>$D62="Specialist"</formula>
    </cfRule>
  </conditionalFormatting>
  <conditionalFormatting sqref="K62:AB62">
    <cfRule type="cellIs" dxfId="15111" priority="483" operator="equal">
      <formula>1</formula>
    </cfRule>
  </conditionalFormatting>
  <conditionalFormatting sqref="K62:AB62">
    <cfRule type="expression" dxfId="15110" priority="484">
      <formula>$D62="SSMM"</formula>
    </cfRule>
  </conditionalFormatting>
  <conditionalFormatting sqref="K62:AB62">
    <cfRule type="cellIs" dxfId="15109" priority="485" operator="equal">
      <formula>"F"</formula>
    </cfRule>
  </conditionalFormatting>
  <conditionalFormatting sqref="K81:AB81">
    <cfRule type="expression" dxfId="15108" priority="473">
      <formula>$C$2="F"</formula>
    </cfRule>
  </conditionalFormatting>
  <conditionalFormatting sqref="K81:AB81">
    <cfRule type="expression" dxfId="15107" priority="474">
      <formula>$D81="Facturacion"</formula>
    </cfRule>
  </conditionalFormatting>
  <conditionalFormatting sqref="K81:AB81">
    <cfRule type="expression" dxfId="15106" priority="475">
      <formula>$D81="Specialist"</formula>
    </cfRule>
  </conditionalFormatting>
  <conditionalFormatting sqref="K81:AB81">
    <cfRule type="cellIs" dxfId="15105" priority="476" operator="equal">
      <formula>1</formula>
    </cfRule>
  </conditionalFormatting>
  <conditionalFormatting sqref="K81:AB81">
    <cfRule type="expression" dxfId="15104" priority="477">
      <formula>$D81="SSMM"</formula>
    </cfRule>
  </conditionalFormatting>
  <conditionalFormatting sqref="K81:AB81">
    <cfRule type="cellIs" dxfId="15103" priority="478" operator="equal">
      <formula>"F"</formula>
    </cfRule>
  </conditionalFormatting>
  <conditionalFormatting sqref="E17:H17">
    <cfRule type="expression" dxfId="15102" priority="464">
      <formula>$C$21="F"</formula>
    </cfRule>
  </conditionalFormatting>
  <conditionalFormatting sqref="E17:H19">
    <cfRule type="expression" dxfId="15101" priority="466">
      <formula>$C$2="F"</formula>
    </cfRule>
  </conditionalFormatting>
  <conditionalFormatting sqref="E17:H19">
    <cfRule type="expression" dxfId="15100" priority="467">
      <formula>$D17="Facturacion"</formula>
    </cfRule>
  </conditionalFormatting>
  <conditionalFormatting sqref="E17:H19">
    <cfRule type="expression" dxfId="15099" priority="468">
      <formula>$D17="Specialist"</formula>
    </cfRule>
  </conditionalFormatting>
  <conditionalFormatting sqref="E17:H19">
    <cfRule type="cellIs" dxfId="15098" priority="469" operator="equal">
      <formula>1</formula>
    </cfRule>
  </conditionalFormatting>
  <conditionalFormatting sqref="E17:H19">
    <cfRule type="expression" dxfId="15097" priority="470">
      <formula>$D17="SSMM"</formula>
    </cfRule>
  </conditionalFormatting>
  <conditionalFormatting sqref="E17:H19">
    <cfRule type="cellIs" dxfId="15096" priority="471" operator="equal">
      <formula>"F"</formula>
    </cfRule>
  </conditionalFormatting>
  <conditionalFormatting sqref="AA17:AB17">
    <cfRule type="expression" dxfId="15095" priority="456">
      <formula>$C$21="F"</formula>
    </cfRule>
  </conditionalFormatting>
  <conditionalFormatting sqref="AA17:AB17">
    <cfRule type="expression" dxfId="15094" priority="458">
      <formula>$C$2="F"</formula>
    </cfRule>
  </conditionalFormatting>
  <conditionalFormatting sqref="AA17:AB17">
    <cfRule type="expression" dxfId="15093" priority="459">
      <formula>$D17="Facturacion"</formula>
    </cfRule>
  </conditionalFormatting>
  <conditionalFormatting sqref="AA17:AB17">
    <cfRule type="expression" dxfId="15092" priority="460">
      <formula>$D17="Specialist"</formula>
    </cfRule>
  </conditionalFormatting>
  <conditionalFormatting sqref="AA17:AB17">
    <cfRule type="cellIs" dxfId="15091" priority="461" operator="equal">
      <formula>1</formula>
    </cfRule>
  </conditionalFormatting>
  <conditionalFormatting sqref="AA17:AB17">
    <cfRule type="expression" dxfId="15090" priority="462">
      <formula>$D17="SSMM"</formula>
    </cfRule>
  </conditionalFormatting>
  <conditionalFormatting sqref="AA17:AB17">
    <cfRule type="cellIs" dxfId="15089" priority="463" operator="equal">
      <formula>"F"</formula>
    </cfRule>
  </conditionalFormatting>
  <conditionalFormatting sqref="I17:W17">
    <cfRule type="expression" dxfId="15088" priority="446">
      <formula>$C$78="F"</formula>
    </cfRule>
  </conditionalFormatting>
  <conditionalFormatting sqref="I17:W17">
    <cfRule type="expression" dxfId="15087" priority="447">
      <formula>$C$59="F"</formula>
    </cfRule>
  </conditionalFormatting>
  <conditionalFormatting sqref="I17:W17">
    <cfRule type="expression" dxfId="15086" priority="448">
      <formula>$C$40="F"</formula>
    </cfRule>
  </conditionalFormatting>
  <conditionalFormatting sqref="I17:W17">
    <cfRule type="expression" dxfId="15085" priority="449">
      <formula>$C$21="F"</formula>
    </cfRule>
  </conditionalFormatting>
  <conditionalFormatting sqref="I17:Z17">
    <cfRule type="expression" dxfId="15084" priority="450">
      <formula>$C$2="F"</formula>
    </cfRule>
  </conditionalFormatting>
  <conditionalFormatting sqref="I17:Z17">
    <cfRule type="expression" dxfId="15083" priority="451">
      <formula>$D17="Facturacion"</formula>
    </cfRule>
  </conditionalFormatting>
  <conditionalFormatting sqref="I17:Z17">
    <cfRule type="expression" dxfId="15082" priority="452">
      <formula>$D17="Specialist"</formula>
    </cfRule>
  </conditionalFormatting>
  <conditionalFormatting sqref="I17:Z17">
    <cfRule type="cellIs" dxfId="15081" priority="453" operator="equal">
      <formula>1</formula>
    </cfRule>
  </conditionalFormatting>
  <conditionalFormatting sqref="I17:Z17">
    <cfRule type="expression" dxfId="15080" priority="454">
      <formula>$D17="SSMM"</formula>
    </cfRule>
  </conditionalFormatting>
  <conditionalFormatting sqref="I17:Z17">
    <cfRule type="cellIs" dxfId="15079" priority="455" operator="equal">
      <formula>"F"</formula>
    </cfRule>
  </conditionalFormatting>
  <conditionalFormatting sqref="AA18:AB18">
    <cfRule type="expression" dxfId="15078" priority="440">
      <formula>$C$2="F"</formula>
    </cfRule>
  </conditionalFormatting>
  <conditionalFormatting sqref="AA18:AB18">
    <cfRule type="expression" dxfId="15077" priority="441">
      <formula>$D18="Facturacion"</formula>
    </cfRule>
  </conditionalFormatting>
  <conditionalFormatting sqref="AA18:AB18">
    <cfRule type="expression" dxfId="15076" priority="442">
      <formula>$D18="Specialist"</formula>
    </cfRule>
  </conditionalFormatting>
  <conditionalFormatting sqref="AA18:AB18">
    <cfRule type="cellIs" dxfId="15075" priority="443" operator="equal">
      <formula>1</formula>
    </cfRule>
  </conditionalFormatting>
  <conditionalFormatting sqref="AA18:AB18">
    <cfRule type="expression" dxfId="15074" priority="444">
      <formula>$D18="SSMM"</formula>
    </cfRule>
  </conditionalFormatting>
  <conditionalFormatting sqref="AA18:AB18">
    <cfRule type="cellIs" dxfId="15073" priority="445" operator="equal">
      <formula>"F"</formula>
    </cfRule>
  </conditionalFormatting>
  <conditionalFormatting sqref="I18:W18">
    <cfRule type="expression" dxfId="15072" priority="430">
      <formula>$C$78="F"</formula>
    </cfRule>
  </conditionalFormatting>
  <conditionalFormatting sqref="I18:W18">
    <cfRule type="expression" dxfId="15071" priority="431">
      <formula>$C$59="F"</formula>
    </cfRule>
  </conditionalFormatting>
  <conditionalFormatting sqref="I18:W18">
    <cfRule type="expression" dxfId="15070" priority="432">
      <formula>$C$40="F"</formula>
    </cfRule>
  </conditionalFormatting>
  <conditionalFormatting sqref="I18:W18">
    <cfRule type="expression" dxfId="15069" priority="433">
      <formula>$C$21="F"</formula>
    </cfRule>
  </conditionalFormatting>
  <conditionalFormatting sqref="I18:Z18">
    <cfRule type="expression" dxfId="15068" priority="434">
      <formula>$C$2="F"</formula>
    </cfRule>
  </conditionalFormatting>
  <conditionalFormatting sqref="I18:Z18">
    <cfRule type="expression" dxfId="15067" priority="435">
      <formula>$D18="Facturacion"</formula>
    </cfRule>
  </conditionalFormatting>
  <conditionalFormatting sqref="I18:Z18">
    <cfRule type="expression" dxfId="15066" priority="436">
      <formula>$D18="Specialist"</formula>
    </cfRule>
  </conditionalFormatting>
  <conditionalFormatting sqref="I18:Z18">
    <cfRule type="cellIs" dxfId="15065" priority="437" operator="equal">
      <formula>1</formula>
    </cfRule>
  </conditionalFormatting>
  <conditionalFormatting sqref="I18:Z18">
    <cfRule type="expression" dxfId="15064" priority="438">
      <formula>$D18="SSMM"</formula>
    </cfRule>
  </conditionalFormatting>
  <conditionalFormatting sqref="I18:Z18">
    <cfRule type="cellIs" dxfId="15063" priority="439" operator="equal">
      <formula>"F"</formula>
    </cfRule>
  </conditionalFormatting>
  <conditionalFormatting sqref="AA19:AB19">
    <cfRule type="expression" dxfId="15062" priority="424">
      <formula>$C$2="F"</formula>
    </cfRule>
  </conditionalFormatting>
  <conditionalFormatting sqref="AA19:AB19">
    <cfRule type="expression" dxfId="15061" priority="425">
      <formula>$D19="Facturacion"</formula>
    </cfRule>
  </conditionalFormatting>
  <conditionalFormatting sqref="AA19:AB19">
    <cfRule type="expression" dxfId="15060" priority="426">
      <formula>$D19="Specialist"</formula>
    </cfRule>
  </conditionalFormatting>
  <conditionalFormatting sqref="AA19:AB19">
    <cfRule type="cellIs" dxfId="15059" priority="427" operator="equal">
      <formula>1</formula>
    </cfRule>
  </conditionalFormatting>
  <conditionalFormatting sqref="AA19:AB19">
    <cfRule type="expression" dxfId="15058" priority="428">
      <formula>$D19="SSMM"</formula>
    </cfRule>
  </conditionalFormatting>
  <conditionalFormatting sqref="AA19:AB19">
    <cfRule type="cellIs" dxfId="15057" priority="429" operator="equal">
      <formula>"F"</formula>
    </cfRule>
  </conditionalFormatting>
  <conditionalFormatting sqref="I19:W19">
    <cfRule type="expression" dxfId="15056" priority="414">
      <formula>$C$78="F"</formula>
    </cfRule>
  </conditionalFormatting>
  <conditionalFormatting sqref="I19:W19">
    <cfRule type="expression" dxfId="15055" priority="415">
      <formula>$C$59="F"</formula>
    </cfRule>
  </conditionalFormatting>
  <conditionalFormatting sqref="I19:W19">
    <cfRule type="expression" dxfId="15054" priority="416">
      <formula>$C$40="F"</formula>
    </cfRule>
  </conditionalFormatting>
  <conditionalFormatting sqref="I19:W19">
    <cfRule type="expression" dxfId="15053" priority="417">
      <formula>$C$21="F"</formula>
    </cfRule>
  </conditionalFormatting>
  <conditionalFormatting sqref="I19:Z19">
    <cfRule type="expression" dxfId="15052" priority="418">
      <formula>$C$2="F"</formula>
    </cfRule>
  </conditionalFormatting>
  <conditionalFormatting sqref="I19:Z19">
    <cfRule type="expression" dxfId="15051" priority="419">
      <formula>$D19="Facturacion"</formula>
    </cfRule>
  </conditionalFormatting>
  <conditionalFormatting sqref="I19:Z19">
    <cfRule type="expression" dxfId="15050" priority="420">
      <formula>$D19="Specialist"</formula>
    </cfRule>
  </conditionalFormatting>
  <conditionalFormatting sqref="I19:Z19">
    <cfRule type="cellIs" dxfId="15049" priority="421" operator="equal">
      <formula>1</formula>
    </cfRule>
  </conditionalFormatting>
  <conditionalFormatting sqref="I19:Z19">
    <cfRule type="expression" dxfId="15048" priority="422">
      <formula>$D19="SSMM"</formula>
    </cfRule>
  </conditionalFormatting>
  <conditionalFormatting sqref="I19:Z19">
    <cfRule type="cellIs" dxfId="15047" priority="423" operator="equal">
      <formula>"F"</formula>
    </cfRule>
  </conditionalFormatting>
  <conditionalFormatting sqref="E37:H38">
    <cfRule type="expression" dxfId="15046" priority="408">
      <formula>$C$2="F"</formula>
    </cfRule>
  </conditionalFormatting>
  <conditionalFormatting sqref="E37:H38">
    <cfRule type="expression" dxfId="15045" priority="409">
      <formula>$D37="Facturacion"</formula>
    </cfRule>
  </conditionalFormatting>
  <conditionalFormatting sqref="E37:H38">
    <cfRule type="expression" dxfId="15044" priority="410">
      <formula>$D37="Specialist"</formula>
    </cfRule>
  </conditionalFormatting>
  <conditionalFormatting sqref="E37:H38">
    <cfRule type="cellIs" dxfId="15043" priority="411" operator="equal">
      <formula>1</formula>
    </cfRule>
  </conditionalFormatting>
  <conditionalFormatting sqref="E37:H38">
    <cfRule type="expression" dxfId="15042" priority="412">
      <formula>$D37="SSMM"</formula>
    </cfRule>
  </conditionalFormatting>
  <conditionalFormatting sqref="E37:H38">
    <cfRule type="cellIs" dxfId="15041" priority="413" operator="equal">
      <formula>"F"</formula>
    </cfRule>
  </conditionalFormatting>
  <conditionalFormatting sqref="AA37:AB37">
    <cfRule type="expression" dxfId="15040" priority="382">
      <formula>$C$2="F"</formula>
    </cfRule>
  </conditionalFormatting>
  <conditionalFormatting sqref="AA37:AB37">
    <cfRule type="expression" dxfId="15039" priority="383">
      <formula>$D37="Facturacion"</formula>
    </cfRule>
  </conditionalFormatting>
  <conditionalFormatting sqref="AA37:AB37">
    <cfRule type="expression" dxfId="15038" priority="384">
      <formula>$D37="Specialist"</formula>
    </cfRule>
  </conditionalFormatting>
  <conditionalFormatting sqref="AA37:AB37">
    <cfRule type="cellIs" dxfId="15037" priority="385" operator="equal">
      <formula>1</formula>
    </cfRule>
  </conditionalFormatting>
  <conditionalFormatting sqref="AA37:AB37">
    <cfRule type="expression" dxfId="15036" priority="386">
      <formula>$D37="SSMM"</formula>
    </cfRule>
  </conditionalFormatting>
  <conditionalFormatting sqref="AA37:AB37">
    <cfRule type="cellIs" dxfId="15035" priority="387" operator="equal">
      <formula>"F"</formula>
    </cfRule>
  </conditionalFormatting>
  <conditionalFormatting sqref="I37:W37">
    <cfRule type="expression" dxfId="15034" priority="372">
      <formula>$C$78="F"</formula>
    </cfRule>
  </conditionalFormatting>
  <conditionalFormatting sqref="I37:W37">
    <cfRule type="expression" dxfId="15033" priority="373">
      <formula>$C$59="F"</formula>
    </cfRule>
  </conditionalFormatting>
  <conditionalFormatting sqref="I37:W37">
    <cfRule type="expression" dxfId="15032" priority="374">
      <formula>$C$40="F"</formula>
    </cfRule>
  </conditionalFormatting>
  <conditionalFormatting sqref="I37:W37">
    <cfRule type="expression" dxfId="15031" priority="375">
      <formula>$C$21="F"</formula>
    </cfRule>
  </conditionalFormatting>
  <conditionalFormatting sqref="I37:Z37">
    <cfRule type="expression" dxfId="15030" priority="376">
      <formula>$C$2="F"</formula>
    </cfRule>
  </conditionalFormatting>
  <conditionalFormatting sqref="I37:Z37">
    <cfRule type="expression" dxfId="15029" priority="377">
      <formula>$D37="Facturacion"</formula>
    </cfRule>
  </conditionalFormatting>
  <conditionalFormatting sqref="I37:Z37">
    <cfRule type="expression" dxfId="15028" priority="378">
      <formula>$D37="Specialist"</formula>
    </cfRule>
  </conditionalFormatting>
  <conditionalFormatting sqref="I37:Z37">
    <cfRule type="cellIs" dxfId="15027" priority="379" operator="equal">
      <formula>1</formula>
    </cfRule>
  </conditionalFormatting>
  <conditionalFormatting sqref="I37:Z37">
    <cfRule type="expression" dxfId="15026" priority="380">
      <formula>$D37="SSMM"</formula>
    </cfRule>
  </conditionalFormatting>
  <conditionalFormatting sqref="I37:Z37">
    <cfRule type="cellIs" dxfId="15025" priority="381" operator="equal">
      <formula>"F"</formula>
    </cfRule>
  </conditionalFormatting>
  <conditionalFormatting sqref="AA38:AB38">
    <cfRule type="expression" dxfId="15024" priority="366">
      <formula>$C$2="F"</formula>
    </cfRule>
  </conditionalFormatting>
  <conditionalFormatting sqref="AA38:AB38">
    <cfRule type="expression" dxfId="15023" priority="367">
      <formula>$D38="Facturacion"</formula>
    </cfRule>
  </conditionalFormatting>
  <conditionalFormatting sqref="AA38:AB38">
    <cfRule type="expression" dxfId="15022" priority="368">
      <formula>$D38="Specialist"</formula>
    </cfRule>
  </conditionalFormatting>
  <conditionalFormatting sqref="AA38:AB38">
    <cfRule type="cellIs" dxfId="15021" priority="369" operator="equal">
      <formula>1</formula>
    </cfRule>
  </conditionalFormatting>
  <conditionalFormatting sqref="AA38:AB38">
    <cfRule type="expression" dxfId="15020" priority="370">
      <formula>$D38="SSMM"</formula>
    </cfRule>
  </conditionalFormatting>
  <conditionalFormatting sqref="AA38:AB38">
    <cfRule type="cellIs" dxfId="15019" priority="371" operator="equal">
      <formula>"F"</formula>
    </cfRule>
  </conditionalFormatting>
  <conditionalFormatting sqref="I38:W38">
    <cfRule type="expression" dxfId="15018" priority="356">
      <formula>$C$78="F"</formula>
    </cfRule>
  </conditionalFormatting>
  <conditionalFormatting sqref="I38:W38">
    <cfRule type="expression" dxfId="15017" priority="357">
      <formula>$C$59="F"</formula>
    </cfRule>
  </conditionalFormatting>
  <conditionalFormatting sqref="I38:W38">
    <cfRule type="expression" dxfId="15016" priority="358">
      <formula>$C$40="F"</formula>
    </cfRule>
  </conditionalFormatting>
  <conditionalFormatting sqref="I38:W38">
    <cfRule type="expression" dxfId="15015" priority="359">
      <formula>$C$21="F"</formula>
    </cfRule>
  </conditionalFormatting>
  <conditionalFormatting sqref="I38:Z38">
    <cfRule type="expression" dxfId="15014" priority="360">
      <formula>$C$2="F"</formula>
    </cfRule>
  </conditionalFormatting>
  <conditionalFormatting sqref="I38:Z38">
    <cfRule type="expression" dxfId="15013" priority="361">
      <formula>$D38="Facturacion"</formula>
    </cfRule>
  </conditionalFormatting>
  <conditionalFormatting sqref="I38:Z38">
    <cfRule type="expression" dxfId="15012" priority="362">
      <formula>$D38="Specialist"</formula>
    </cfRule>
  </conditionalFormatting>
  <conditionalFormatting sqref="I38:Z38">
    <cfRule type="cellIs" dxfId="15011" priority="363" operator="equal">
      <formula>1</formula>
    </cfRule>
  </conditionalFormatting>
  <conditionalFormatting sqref="I38:Z38">
    <cfRule type="expression" dxfId="15010" priority="364">
      <formula>$D38="SSMM"</formula>
    </cfRule>
  </conditionalFormatting>
  <conditionalFormatting sqref="I38:Z38">
    <cfRule type="cellIs" dxfId="15009" priority="365" operator="equal">
      <formula>"F"</formula>
    </cfRule>
  </conditionalFormatting>
  <conditionalFormatting sqref="E56:H57">
    <cfRule type="expression" dxfId="15008" priority="350">
      <formula>$C$2="F"</formula>
    </cfRule>
  </conditionalFormatting>
  <conditionalFormatting sqref="E56:H57">
    <cfRule type="expression" dxfId="15007" priority="351">
      <formula>$D56="Facturacion"</formula>
    </cfRule>
  </conditionalFormatting>
  <conditionalFormatting sqref="E56:H57">
    <cfRule type="expression" dxfId="15006" priority="352">
      <formula>$D56="Specialist"</formula>
    </cfRule>
  </conditionalFormatting>
  <conditionalFormatting sqref="E56:H57">
    <cfRule type="cellIs" dxfId="15005" priority="353" operator="equal">
      <formula>1</formula>
    </cfRule>
  </conditionalFormatting>
  <conditionalFormatting sqref="E56:H57">
    <cfRule type="expression" dxfId="15004" priority="354">
      <formula>$D56="SSMM"</formula>
    </cfRule>
  </conditionalFormatting>
  <conditionalFormatting sqref="E56:H57">
    <cfRule type="cellIs" dxfId="15003" priority="355" operator="equal">
      <formula>"F"</formula>
    </cfRule>
  </conditionalFormatting>
  <conditionalFormatting sqref="AA56:AB56">
    <cfRule type="expression" dxfId="15002" priority="324">
      <formula>$C$2="F"</formula>
    </cfRule>
  </conditionalFormatting>
  <conditionalFormatting sqref="AA56:AB56">
    <cfRule type="expression" dxfId="15001" priority="325">
      <formula>$D56="Facturacion"</formula>
    </cfRule>
  </conditionalFormatting>
  <conditionalFormatting sqref="AA56:AB56">
    <cfRule type="expression" dxfId="15000" priority="326">
      <formula>$D56="Specialist"</formula>
    </cfRule>
  </conditionalFormatting>
  <conditionalFormatting sqref="AA56:AB56">
    <cfRule type="cellIs" dxfId="14999" priority="327" operator="equal">
      <formula>1</formula>
    </cfRule>
  </conditionalFormatting>
  <conditionalFormatting sqref="AA56:AB56">
    <cfRule type="expression" dxfId="14998" priority="328">
      <formula>$D56="SSMM"</formula>
    </cfRule>
  </conditionalFormatting>
  <conditionalFormatting sqref="AA56:AB56">
    <cfRule type="cellIs" dxfId="14997" priority="329" operator="equal">
      <formula>"F"</formula>
    </cfRule>
  </conditionalFormatting>
  <conditionalFormatting sqref="I56:W56">
    <cfRule type="expression" dxfId="14996" priority="314">
      <formula>$C$78="F"</formula>
    </cfRule>
  </conditionalFormatting>
  <conditionalFormatting sqref="I56:W56">
    <cfRule type="expression" dxfId="14995" priority="315">
      <formula>$C$59="F"</formula>
    </cfRule>
  </conditionalFormatting>
  <conditionalFormatting sqref="I56:W56">
    <cfRule type="expression" dxfId="14994" priority="316">
      <formula>$C$40="F"</formula>
    </cfRule>
  </conditionalFormatting>
  <conditionalFormatting sqref="I56:W56">
    <cfRule type="expression" dxfId="14993" priority="317">
      <formula>$C$21="F"</formula>
    </cfRule>
  </conditionalFormatting>
  <conditionalFormatting sqref="I56:Z56">
    <cfRule type="expression" dxfId="14992" priority="318">
      <formula>$C$2="F"</formula>
    </cfRule>
  </conditionalFormatting>
  <conditionalFormatting sqref="I56:Z56">
    <cfRule type="expression" dxfId="14991" priority="319">
      <formula>$D56="Facturacion"</formula>
    </cfRule>
  </conditionalFormatting>
  <conditionalFormatting sqref="I56:Z56">
    <cfRule type="expression" dxfId="14990" priority="320">
      <formula>$D56="Specialist"</formula>
    </cfRule>
  </conditionalFormatting>
  <conditionalFormatting sqref="I56:Z56">
    <cfRule type="cellIs" dxfId="14989" priority="321" operator="equal">
      <formula>1</formula>
    </cfRule>
  </conditionalFormatting>
  <conditionalFormatting sqref="I56:Z56">
    <cfRule type="expression" dxfId="14988" priority="322">
      <formula>$D56="SSMM"</formula>
    </cfRule>
  </conditionalFormatting>
  <conditionalFormatting sqref="I56:Z56">
    <cfRule type="cellIs" dxfId="14987" priority="323" operator="equal">
      <formula>"F"</formula>
    </cfRule>
  </conditionalFormatting>
  <conditionalFormatting sqref="AA57:AB57">
    <cfRule type="expression" dxfId="14986" priority="308">
      <formula>$C$2="F"</formula>
    </cfRule>
  </conditionalFormatting>
  <conditionalFormatting sqref="AA57:AB57">
    <cfRule type="expression" dxfId="14985" priority="309">
      <formula>$D57="Facturacion"</formula>
    </cfRule>
  </conditionalFormatting>
  <conditionalFormatting sqref="AA57:AB57">
    <cfRule type="expression" dxfId="14984" priority="310">
      <formula>$D57="Specialist"</formula>
    </cfRule>
  </conditionalFormatting>
  <conditionalFormatting sqref="AA57:AB57">
    <cfRule type="cellIs" dxfId="14983" priority="311" operator="equal">
      <formula>1</formula>
    </cfRule>
  </conditionalFormatting>
  <conditionalFormatting sqref="AA57:AB57">
    <cfRule type="expression" dxfId="14982" priority="312">
      <formula>$D57="SSMM"</formula>
    </cfRule>
  </conditionalFormatting>
  <conditionalFormatting sqref="AA57:AB57">
    <cfRule type="cellIs" dxfId="14981" priority="313" operator="equal">
      <formula>"F"</formula>
    </cfRule>
  </conditionalFormatting>
  <conditionalFormatting sqref="I57:W57">
    <cfRule type="expression" dxfId="14980" priority="298">
      <formula>$C$78="F"</formula>
    </cfRule>
  </conditionalFormatting>
  <conditionalFormatting sqref="I57:W57">
    <cfRule type="expression" dxfId="14979" priority="299">
      <formula>$C$59="F"</formula>
    </cfRule>
  </conditionalFormatting>
  <conditionalFormatting sqref="I57:W57">
    <cfRule type="expression" dxfId="14978" priority="300">
      <formula>$C$40="F"</formula>
    </cfRule>
  </conditionalFormatting>
  <conditionalFormatting sqref="I57:W57">
    <cfRule type="expression" dxfId="14977" priority="301">
      <formula>$C$21="F"</formula>
    </cfRule>
  </conditionalFormatting>
  <conditionalFormatting sqref="I57:Z57">
    <cfRule type="expression" dxfId="14976" priority="302">
      <formula>$C$2="F"</formula>
    </cfRule>
  </conditionalFormatting>
  <conditionalFormatting sqref="I57:Z57">
    <cfRule type="expression" dxfId="14975" priority="303">
      <formula>$D57="Facturacion"</formula>
    </cfRule>
  </conditionalFormatting>
  <conditionalFormatting sqref="I57:Z57">
    <cfRule type="expression" dxfId="14974" priority="304">
      <formula>$D57="Specialist"</formula>
    </cfRule>
  </conditionalFormatting>
  <conditionalFormatting sqref="I57:Z57">
    <cfRule type="cellIs" dxfId="14973" priority="305" operator="equal">
      <formula>1</formula>
    </cfRule>
  </conditionalFormatting>
  <conditionalFormatting sqref="I57:Z57">
    <cfRule type="expression" dxfId="14972" priority="306">
      <formula>$D57="SSMM"</formula>
    </cfRule>
  </conditionalFormatting>
  <conditionalFormatting sqref="I57:Z57">
    <cfRule type="cellIs" dxfId="14971" priority="307" operator="equal">
      <formula>"F"</formula>
    </cfRule>
  </conditionalFormatting>
  <conditionalFormatting sqref="E75:H76">
    <cfRule type="expression" dxfId="14970" priority="292">
      <formula>$C$2="F"</formula>
    </cfRule>
  </conditionalFormatting>
  <conditionalFormatting sqref="E75:H76">
    <cfRule type="expression" dxfId="14969" priority="293">
      <formula>$D75="Facturacion"</formula>
    </cfRule>
  </conditionalFormatting>
  <conditionalFormatting sqref="E75:H76">
    <cfRule type="expression" dxfId="14968" priority="294">
      <formula>$D75="Specialist"</formula>
    </cfRule>
  </conditionalFormatting>
  <conditionalFormatting sqref="E75:H76">
    <cfRule type="cellIs" dxfId="14967" priority="295" operator="equal">
      <formula>1</formula>
    </cfRule>
  </conditionalFormatting>
  <conditionalFormatting sqref="E75:H76">
    <cfRule type="expression" dxfId="14966" priority="296">
      <formula>$D75="SSMM"</formula>
    </cfRule>
  </conditionalFormatting>
  <conditionalFormatting sqref="E75:H76">
    <cfRule type="cellIs" dxfId="14965" priority="297" operator="equal">
      <formula>"F"</formula>
    </cfRule>
  </conditionalFormatting>
  <conditionalFormatting sqref="AA75:AB75">
    <cfRule type="expression" dxfId="14964" priority="266">
      <formula>$C$2="F"</formula>
    </cfRule>
  </conditionalFormatting>
  <conditionalFormatting sqref="AA75:AB75">
    <cfRule type="expression" dxfId="14963" priority="267">
      <formula>$D75="Facturacion"</formula>
    </cfRule>
  </conditionalFormatting>
  <conditionalFormatting sqref="AA75:AB75">
    <cfRule type="expression" dxfId="14962" priority="268">
      <formula>$D75="Specialist"</formula>
    </cfRule>
  </conditionalFormatting>
  <conditionalFormatting sqref="AA75:AB75">
    <cfRule type="cellIs" dxfId="14961" priority="269" operator="equal">
      <formula>1</formula>
    </cfRule>
  </conditionalFormatting>
  <conditionalFormatting sqref="AA75:AB75">
    <cfRule type="expression" dxfId="14960" priority="270">
      <formula>$D75="SSMM"</formula>
    </cfRule>
  </conditionalFormatting>
  <conditionalFormatting sqref="AA75:AB75">
    <cfRule type="cellIs" dxfId="14959" priority="271" operator="equal">
      <formula>"F"</formula>
    </cfRule>
  </conditionalFormatting>
  <conditionalFormatting sqref="I75:W75">
    <cfRule type="expression" dxfId="14958" priority="256">
      <formula>$C$78="F"</formula>
    </cfRule>
  </conditionalFormatting>
  <conditionalFormatting sqref="I75:W75">
    <cfRule type="expression" dxfId="14957" priority="257">
      <formula>$C$59="F"</formula>
    </cfRule>
  </conditionalFormatting>
  <conditionalFormatting sqref="I75:W75">
    <cfRule type="expression" dxfId="14956" priority="258">
      <formula>$C$40="F"</formula>
    </cfRule>
  </conditionalFormatting>
  <conditionalFormatting sqref="I75:W75">
    <cfRule type="expression" dxfId="14955" priority="259">
      <formula>$C$21="F"</formula>
    </cfRule>
  </conditionalFormatting>
  <conditionalFormatting sqref="I75:Z75">
    <cfRule type="expression" dxfId="14954" priority="260">
      <formula>$C$2="F"</formula>
    </cfRule>
  </conditionalFormatting>
  <conditionalFormatting sqref="I75:Z75">
    <cfRule type="expression" dxfId="14953" priority="261">
      <formula>$D75="Facturacion"</formula>
    </cfRule>
  </conditionalFormatting>
  <conditionalFormatting sqref="I75:Z75">
    <cfRule type="expression" dxfId="14952" priority="262">
      <formula>$D75="Specialist"</formula>
    </cfRule>
  </conditionalFormatting>
  <conditionalFormatting sqref="I75:Z75">
    <cfRule type="cellIs" dxfId="14951" priority="263" operator="equal">
      <formula>1</formula>
    </cfRule>
  </conditionalFormatting>
  <conditionalFormatting sqref="I75:Z75">
    <cfRule type="expression" dxfId="14950" priority="264">
      <formula>$D75="SSMM"</formula>
    </cfRule>
  </conditionalFormatting>
  <conditionalFormatting sqref="I75:Z75">
    <cfRule type="cellIs" dxfId="14949" priority="265" operator="equal">
      <formula>"F"</formula>
    </cfRule>
  </conditionalFormatting>
  <conditionalFormatting sqref="AA76:AB76">
    <cfRule type="expression" dxfId="14948" priority="250">
      <formula>$C$2="F"</formula>
    </cfRule>
  </conditionalFormatting>
  <conditionalFormatting sqref="AA76:AB76">
    <cfRule type="expression" dxfId="14947" priority="251">
      <formula>$D76="Facturacion"</formula>
    </cfRule>
  </conditionalFormatting>
  <conditionalFormatting sqref="AA76:AB76">
    <cfRule type="expression" dxfId="14946" priority="252">
      <formula>$D76="Specialist"</formula>
    </cfRule>
  </conditionalFormatting>
  <conditionalFormatting sqref="AA76:AB76">
    <cfRule type="cellIs" dxfId="14945" priority="253" operator="equal">
      <formula>1</formula>
    </cfRule>
  </conditionalFormatting>
  <conditionalFormatting sqref="AA76:AB76">
    <cfRule type="expression" dxfId="14944" priority="254">
      <formula>$D76="SSMM"</formula>
    </cfRule>
  </conditionalFormatting>
  <conditionalFormatting sqref="AA76:AB76">
    <cfRule type="cellIs" dxfId="14943" priority="255" operator="equal">
      <formula>"F"</formula>
    </cfRule>
  </conditionalFormatting>
  <conditionalFormatting sqref="I76:W76">
    <cfRule type="expression" dxfId="14942" priority="240">
      <formula>$C$78="F"</formula>
    </cfRule>
  </conditionalFormatting>
  <conditionalFormatting sqref="I76:W76">
    <cfRule type="expression" dxfId="14941" priority="241">
      <formula>$C$59="F"</formula>
    </cfRule>
  </conditionalFormatting>
  <conditionalFormatting sqref="I76:W76">
    <cfRule type="expression" dxfId="14940" priority="242">
      <formula>$C$40="F"</formula>
    </cfRule>
  </conditionalFormatting>
  <conditionalFormatting sqref="I76:W76">
    <cfRule type="expression" dxfId="14939" priority="243">
      <formula>$C$21="F"</formula>
    </cfRule>
  </conditionalFormatting>
  <conditionalFormatting sqref="I76:Z76">
    <cfRule type="expression" dxfId="14938" priority="244">
      <formula>$C$2="F"</formula>
    </cfRule>
  </conditionalFormatting>
  <conditionalFormatting sqref="I76:Z76">
    <cfRule type="expression" dxfId="14937" priority="245">
      <formula>$D76="Facturacion"</formula>
    </cfRule>
  </conditionalFormatting>
  <conditionalFormatting sqref="I76:Z76">
    <cfRule type="expression" dxfId="14936" priority="246">
      <formula>$D76="Specialist"</formula>
    </cfRule>
  </conditionalFormatting>
  <conditionalFormatting sqref="I76:Z76">
    <cfRule type="cellIs" dxfId="14935" priority="247" operator="equal">
      <formula>1</formula>
    </cfRule>
  </conditionalFormatting>
  <conditionalFormatting sqref="I76:Z76">
    <cfRule type="expression" dxfId="14934" priority="248">
      <formula>$D76="SSMM"</formula>
    </cfRule>
  </conditionalFormatting>
  <conditionalFormatting sqref="I76:Z76">
    <cfRule type="cellIs" dxfId="14933" priority="249" operator="equal">
      <formula>"F"</formula>
    </cfRule>
  </conditionalFormatting>
  <conditionalFormatting sqref="E94:H95">
    <cfRule type="expression" dxfId="14932" priority="234">
      <formula>$C$2="F"</formula>
    </cfRule>
  </conditionalFormatting>
  <conditionalFormatting sqref="E94:H95">
    <cfRule type="expression" dxfId="14931" priority="235">
      <formula>$D94="Facturacion"</formula>
    </cfRule>
  </conditionalFormatting>
  <conditionalFormatting sqref="E94:H95">
    <cfRule type="expression" dxfId="14930" priority="236">
      <formula>$D94="Specialist"</formula>
    </cfRule>
  </conditionalFormatting>
  <conditionalFormatting sqref="E94:H95">
    <cfRule type="cellIs" dxfId="14929" priority="237" operator="equal">
      <formula>1</formula>
    </cfRule>
  </conditionalFormatting>
  <conditionalFormatting sqref="E94:H95">
    <cfRule type="expression" dxfId="14928" priority="238">
      <formula>$D94="SSMM"</formula>
    </cfRule>
  </conditionalFormatting>
  <conditionalFormatting sqref="E94:H95">
    <cfRule type="cellIs" dxfId="14927" priority="239" operator="equal">
      <formula>"F"</formula>
    </cfRule>
  </conditionalFormatting>
  <conditionalFormatting sqref="AA94:AB94">
    <cfRule type="expression" dxfId="14926" priority="208">
      <formula>$C$2="F"</formula>
    </cfRule>
  </conditionalFormatting>
  <conditionalFormatting sqref="AA94:AB94">
    <cfRule type="expression" dxfId="14925" priority="209">
      <formula>$D94="Facturacion"</formula>
    </cfRule>
  </conditionalFormatting>
  <conditionalFormatting sqref="AA94:AB94">
    <cfRule type="expression" dxfId="14924" priority="210">
      <formula>$D94="Specialist"</formula>
    </cfRule>
  </conditionalFormatting>
  <conditionalFormatting sqref="AA94:AB94">
    <cfRule type="cellIs" dxfId="14923" priority="211" operator="equal">
      <formula>1</formula>
    </cfRule>
  </conditionalFormatting>
  <conditionalFormatting sqref="AA94:AB94">
    <cfRule type="expression" dxfId="14922" priority="212">
      <formula>$D94="SSMM"</formula>
    </cfRule>
  </conditionalFormatting>
  <conditionalFormatting sqref="AA94:AB94">
    <cfRule type="cellIs" dxfId="14921" priority="213" operator="equal">
      <formula>"F"</formula>
    </cfRule>
  </conditionalFormatting>
  <conditionalFormatting sqref="I94:W94">
    <cfRule type="expression" dxfId="14920" priority="198">
      <formula>$C$78="F"</formula>
    </cfRule>
  </conditionalFormatting>
  <conditionalFormatting sqref="I94:W94">
    <cfRule type="expression" dxfId="14919" priority="199">
      <formula>$C$59="F"</formula>
    </cfRule>
  </conditionalFormatting>
  <conditionalFormatting sqref="I94:W94">
    <cfRule type="expression" dxfId="14918" priority="200">
      <formula>$C$40="F"</formula>
    </cfRule>
  </conditionalFormatting>
  <conditionalFormatting sqref="I94:W94">
    <cfRule type="expression" dxfId="14917" priority="201">
      <formula>$C$21="F"</formula>
    </cfRule>
  </conditionalFormatting>
  <conditionalFormatting sqref="I94:Z94">
    <cfRule type="expression" dxfId="14916" priority="202">
      <formula>$C$2="F"</formula>
    </cfRule>
  </conditionalFormatting>
  <conditionalFormatting sqref="I94:Z94">
    <cfRule type="expression" dxfId="14915" priority="203">
      <formula>$D94="Facturacion"</formula>
    </cfRule>
  </conditionalFormatting>
  <conditionalFormatting sqref="I94:Z94">
    <cfRule type="expression" dxfId="14914" priority="204">
      <formula>$D94="Specialist"</formula>
    </cfRule>
  </conditionalFormatting>
  <conditionalFormatting sqref="I94:Z94">
    <cfRule type="cellIs" dxfId="14913" priority="205" operator="equal">
      <formula>1</formula>
    </cfRule>
  </conditionalFormatting>
  <conditionalFormatting sqref="I94:Z94">
    <cfRule type="expression" dxfId="14912" priority="206">
      <formula>$D94="SSMM"</formula>
    </cfRule>
  </conditionalFormatting>
  <conditionalFormatting sqref="I94:Z94">
    <cfRule type="cellIs" dxfId="14911" priority="207" operator="equal">
      <formula>"F"</formula>
    </cfRule>
  </conditionalFormatting>
  <conditionalFormatting sqref="AA95:AB95">
    <cfRule type="expression" dxfId="14910" priority="192">
      <formula>$C$2="F"</formula>
    </cfRule>
  </conditionalFormatting>
  <conditionalFormatting sqref="AA95:AB95">
    <cfRule type="expression" dxfId="14909" priority="193">
      <formula>$D95="Facturacion"</formula>
    </cfRule>
  </conditionalFormatting>
  <conditionalFormatting sqref="AA95:AB95">
    <cfRule type="expression" dxfId="14908" priority="194">
      <formula>$D95="Specialist"</formula>
    </cfRule>
  </conditionalFormatting>
  <conditionalFormatting sqref="AA95:AB95">
    <cfRule type="cellIs" dxfId="14907" priority="195" operator="equal">
      <formula>1</formula>
    </cfRule>
  </conditionalFormatting>
  <conditionalFormatting sqref="AA95:AB95">
    <cfRule type="expression" dxfId="14906" priority="196">
      <formula>$D95="SSMM"</formula>
    </cfRule>
  </conditionalFormatting>
  <conditionalFormatting sqref="AA95:AB95">
    <cfRule type="cellIs" dxfId="14905" priority="197" operator="equal">
      <formula>"F"</formula>
    </cfRule>
  </conditionalFormatting>
  <conditionalFormatting sqref="I95:W95">
    <cfRule type="expression" dxfId="14904" priority="182">
      <formula>$C$78="F"</formula>
    </cfRule>
  </conditionalFormatting>
  <conditionalFormatting sqref="I95:W95">
    <cfRule type="expression" dxfId="14903" priority="183">
      <formula>$C$59="F"</formula>
    </cfRule>
  </conditionalFormatting>
  <conditionalFormatting sqref="I95:W95">
    <cfRule type="expression" dxfId="14902" priority="184">
      <formula>$C$40="F"</formula>
    </cfRule>
  </conditionalFormatting>
  <conditionalFormatting sqref="I95:W95">
    <cfRule type="expression" dxfId="14901" priority="185">
      <formula>$C$21="F"</formula>
    </cfRule>
  </conditionalFormatting>
  <conditionalFormatting sqref="I95:Z95">
    <cfRule type="expression" dxfId="14900" priority="186">
      <formula>$C$2="F"</formula>
    </cfRule>
  </conditionalFormatting>
  <conditionalFormatting sqref="I95:Z95">
    <cfRule type="expression" dxfId="14899" priority="187">
      <formula>$D95="Facturacion"</formula>
    </cfRule>
  </conditionalFormatting>
  <conditionalFormatting sqref="I95:Z95">
    <cfRule type="expression" dxfId="14898" priority="188">
      <formula>$D95="Specialist"</formula>
    </cfRule>
  </conditionalFormatting>
  <conditionalFormatting sqref="I95:Z95">
    <cfRule type="cellIs" dxfId="14897" priority="189" operator="equal">
      <formula>1</formula>
    </cfRule>
  </conditionalFormatting>
  <conditionalFormatting sqref="I95:Z95">
    <cfRule type="expression" dxfId="14896" priority="190">
      <formula>$D95="SSMM"</formula>
    </cfRule>
  </conditionalFormatting>
  <conditionalFormatting sqref="I95:Z95">
    <cfRule type="cellIs" dxfId="14895" priority="191" operator="equal">
      <formula>"F"</formula>
    </cfRule>
  </conditionalFormatting>
  <conditionalFormatting sqref="I64:AD64">
    <cfRule type="expression" dxfId="14894" priority="176">
      <formula>$C$2="F"</formula>
    </cfRule>
  </conditionalFormatting>
  <conditionalFormatting sqref="I64:AD64">
    <cfRule type="expression" dxfId="14893" priority="177">
      <formula>$D64="Facturacion"</formula>
    </cfRule>
  </conditionalFormatting>
  <conditionalFormatting sqref="I64:AD64">
    <cfRule type="expression" dxfId="14892" priority="178">
      <formula>$D64="Specialist"</formula>
    </cfRule>
  </conditionalFormatting>
  <conditionalFormatting sqref="I64:AD64">
    <cfRule type="cellIs" dxfId="14891" priority="179" operator="equal">
      <formula>1</formula>
    </cfRule>
  </conditionalFormatting>
  <conditionalFormatting sqref="I64:AD64">
    <cfRule type="expression" dxfId="14890" priority="180">
      <formula>$D64="SSMM"</formula>
    </cfRule>
  </conditionalFormatting>
  <conditionalFormatting sqref="I64:AD64">
    <cfRule type="cellIs" dxfId="14889" priority="181" operator="equal">
      <formula>"F"</formula>
    </cfRule>
  </conditionalFormatting>
  <conditionalFormatting sqref="I46:AD46">
    <cfRule type="expression" dxfId="14888" priority="169">
      <formula>$C$2="F"</formula>
    </cfRule>
  </conditionalFormatting>
  <conditionalFormatting sqref="I46:AD46">
    <cfRule type="expression" dxfId="14887" priority="170">
      <formula>$D46="Facturacion"</formula>
    </cfRule>
  </conditionalFormatting>
  <conditionalFormatting sqref="I46:AD46">
    <cfRule type="expression" dxfId="14886" priority="171">
      <formula>$D46="Specialist"</formula>
    </cfRule>
  </conditionalFormatting>
  <conditionalFormatting sqref="I46:AD46">
    <cfRule type="cellIs" dxfId="14885" priority="172" operator="equal">
      <formula>1</formula>
    </cfRule>
  </conditionalFormatting>
  <conditionalFormatting sqref="I46:AD46">
    <cfRule type="expression" dxfId="14884" priority="173">
      <formula>$D46="SSMM"</formula>
    </cfRule>
  </conditionalFormatting>
  <conditionalFormatting sqref="I46:AD46">
    <cfRule type="cellIs" dxfId="14883" priority="174" operator="equal">
      <formula>"F"</formula>
    </cfRule>
  </conditionalFormatting>
  <conditionalFormatting sqref="I67:AD67">
    <cfRule type="expression" dxfId="14882" priority="162">
      <formula>$C$2="F"</formula>
    </cfRule>
  </conditionalFormatting>
  <conditionalFormatting sqref="I67:AD67">
    <cfRule type="expression" dxfId="14881" priority="163">
      <formula>$D67="Facturacion"</formula>
    </cfRule>
  </conditionalFormatting>
  <conditionalFormatting sqref="I67:AD67">
    <cfRule type="expression" dxfId="14880" priority="164">
      <formula>$D67="Specialist"</formula>
    </cfRule>
  </conditionalFormatting>
  <conditionalFormatting sqref="I67:AD67">
    <cfRule type="cellIs" dxfId="14879" priority="165" operator="equal">
      <formula>1</formula>
    </cfRule>
  </conditionalFormatting>
  <conditionalFormatting sqref="I67:AD67">
    <cfRule type="expression" dxfId="14878" priority="166">
      <formula>$D67="SSMM"</formula>
    </cfRule>
  </conditionalFormatting>
  <conditionalFormatting sqref="I67:AD67">
    <cfRule type="cellIs" dxfId="14877" priority="167" operator="equal">
      <formula>"F"</formula>
    </cfRule>
  </conditionalFormatting>
  <conditionalFormatting sqref="I29:AD29">
    <cfRule type="expression" dxfId="14876" priority="155">
      <formula>$C$2="F"</formula>
    </cfRule>
  </conditionalFormatting>
  <conditionalFormatting sqref="I29:AD29">
    <cfRule type="expression" dxfId="14875" priority="156">
      <formula>$D29="Facturacion"</formula>
    </cfRule>
  </conditionalFormatting>
  <conditionalFormatting sqref="I29:AD29">
    <cfRule type="expression" dxfId="14874" priority="157">
      <formula>$D29="Specialist"</formula>
    </cfRule>
  </conditionalFormatting>
  <conditionalFormatting sqref="I29:AD29">
    <cfRule type="cellIs" dxfId="14873" priority="158" operator="equal">
      <formula>1</formula>
    </cfRule>
  </conditionalFormatting>
  <conditionalFormatting sqref="I29:AD29">
    <cfRule type="expression" dxfId="14872" priority="159">
      <formula>$D29="SSMM"</formula>
    </cfRule>
  </conditionalFormatting>
  <conditionalFormatting sqref="I29:AD29">
    <cfRule type="cellIs" dxfId="14871" priority="160" operator="equal">
      <formula>"F"</formula>
    </cfRule>
  </conditionalFormatting>
  <conditionalFormatting sqref="I11:AD11">
    <cfRule type="expression" dxfId="14870" priority="148">
      <formula>$C$2="F"</formula>
    </cfRule>
  </conditionalFormatting>
  <conditionalFormatting sqref="I11:AD11">
    <cfRule type="expression" dxfId="14869" priority="149">
      <formula>$D11="Facturacion"</formula>
    </cfRule>
  </conditionalFormatting>
  <conditionalFormatting sqref="I11:AD11">
    <cfRule type="expression" dxfId="14868" priority="150">
      <formula>$D11="Specialist"</formula>
    </cfRule>
  </conditionalFormatting>
  <conditionalFormatting sqref="I11:AD11">
    <cfRule type="cellIs" dxfId="14867" priority="151" operator="equal">
      <formula>1</formula>
    </cfRule>
  </conditionalFormatting>
  <conditionalFormatting sqref="I11:AD11">
    <cfRule type="expression" dxfId="14866" priority="152">
      <formula>$D11="SSMM"</formula>
    </cfRule>
  </conditionalFormatting>
  <conditionalFormatting sqref="I11:AD11">
    <cfRule type="cellIs" dxfId="14865" priority="153" operator="equal">
      <formula>"F"</formula>
    </cfRule>
  </conditionalFormatting>
  <conditionalFormatting sqref="I4:AD4">
    <cfRule type="expression" dxfId="14864" priority="141">
      <formula>$C$2="F"</formula>
    </cfRule>
  </conditionalFormatting>
  <conditionalFormatting sqref="I4:AD4">
    <cfRule type="expression" dxfId="14863" priority="142">
      <formula>$D4="Facturacion"</formula>
    </cfRule>
  </conditionalFormatting>
  <conditionalFormatting sqref="I4:AD4">
    <cfRule type="expression" dxfId="14862" priority="143">
      <formula>$D4="Specialist"</formula>
    </cfRule>
  </conditionalFormatting>
  <conditionalFormatting sqref="I4:AD4">
    <cfRule type="cellIs" dxfId="14861" priority="144" operator="equal">
      <formula>1</formula>
    </cfRule>
  </conditionalFormatting>
  <conditionalFormatting sqref="I4:AD4">
    <cfRule type="expression" dxfId="14860" priority="145">
      <formula>$D4="SSMM"</formula>
    </cfRule>
  </conditionalFormatting>
  <conditionalFormatting sqref="I4:AD4">
    <cfRule type="cellIs" dxfId="14859" priority="146" operator="equal">
      <formula>"F"</formula>
    </cfRule>
  </conditionalFormatting>
  <conditionalFormatting sqref="I23:AD23">
    <cfRule type="expression" dxfId="14858" priority="134">
      <formula>$C$2="F"</formula>
    </cfRule>
  </conditionalFormatting>
  <conditionalFormatting sqref="I23:AD23">
    <cfRule type="expression" dxfId="14857" priority="135">
      <formula>$D23="Facturacion"</formula>
    </cfRule>
  </conditionalFormatting>
  <conditionalFormatting sqref="I23:AD23">
    <cfRule type="expression" dxfId="14856" priority="136">
      <formula>$D23="Specialist"</formula>
    </cfRule>
  </conditionalFormatting>
  <conditionalFormatting sqref="I23:AD23">
    <cfRule type="cellIs" dxfId="14855" priority="137" operator="equal">
      <formula>1</formula>
    </cfRule>
  </conditionalFormatting>
  <conditionalFormatting sqref="I23:AD23">
    <cfRule type="expression" dxfId="14854" priority="138">
      <formula>$D23="SSMM"</formula>
    </cfRule>
  </conditionalFormatting>
  <conditionalFormatting sqref="I23:AD23">
    <cfRule type="cellIs" dxfId="14853" priority="139" operator="equal">
      <formula>"F"</formula>
    </cfRule>
  </conditionalFormatting>
  <conditionalFormatting sqref="I42:AD42">
    <cfRule type="expression" dxfId="14852" priority="127">
      <formula>$C$2="F"</formula>
    </cfRule>
  </conditionalFormatting>
  <conditionalFormatting sqref="I42:AD42">
    <cfRule type="expression" dxfId="14851" priority="128">
      <formula>$D42="Facturacion"</formula>
    </cfRule>
  </conditionalFormatting>
  <conditionalFormatting sqref="I42:AD42">
    <cfRule type="expression" dxfId="14850" priority="129">
      <formula>$D42="Specialist"</formula>
    </cfRule>
  </conditionalFormatting>
  <conditionalFormatting sqref="I42:AD42">
    <cfRule type="cellIs" dxfId="14849" priority="130" operator="equal">
      <formula>1</formula>
    </cfRule>
  </conditionalFormatting>
  <conditionalFormatting sqref="I42:AD42">
    <cfRule type="expression" dxfId="14848" priority="131">
      <formula>$D42="SSMM"</formula>
    </cfRule>
  </conditionalFormatting>
  <conditionalFormatting sqref="I42:AD42">
    <cfRule type="cellIs" dxfId="14847" priority="132" operator="equal">
      <formula>"F"</formula>
    </cfRule>
  </conditionalFormatting>
  <conditionalFormatting sqref="I61:AD61">
    <cfRule type="expression" dxfId="14846" priority="120">
      <formula>$C$2="F"</formula>
    </cfRule>
  </conditionalFormatting>
  <conditionalFormatting sqref="I61:AD61">
    <cfRule type="expression" dxfId="14845" priority="121">
      <formula>$D61="Facturacion"</formula>
    </cfRule>
  </conditionalFormatting>
  <conditionalFormatting sqref="I61:AD61">
    <cfRule type="expression" dxfId="14844" priority="122">
      <formula>$D61="Specialist"</formula>
    </cfRule>
  </conditionalFormatting>
  <conditionalFormatting sqref="I61:AD61">
    <cfRule type="cellIs" dxfId="14843" priority="123" operator="equal">
      <formula>1</formula>
    </cfRule>
  </conditionalFormatting>
  <conditionalFormatting sqref="I61:AD61">
    <cfRule type="expression" dxfId="14842" priority="124">
      <formula>$D61="SSMM"</formula>
    </cfRule>
  </conditionalFormatting>
  <conditionalFormatting sqref="I61:AD61">
    <cfRule type="cellIs" dxfId="14841" priority="125" operator="equal">
      <formula>"F"</formula>
    </cfRule>
  </conditionalFormatting>
  <conditionalFormatting sqref="I80:AD80">
    <cfRule type="expression" dxfId="14840" priority="113">
      <formula>$C$2="F"</formula>
    </cfRule>
  </conditionalFormatting>
  <conditionalFormatting sqref="I80:AD80">
    <cfRule type="expression" dxfId="14839" priority="114">
      <formula>$D80="Facturacion"</formula>
    </cfRule>
  </conditionalFormatting>
  <conditionalFormatting sqref="I80:AD80">
    <cfRule type="expression" dxfId="14838" priority="115">
      <formula>$D80="Specialist"</formula>
    </cfRule>
  </conditionalFormatting>
  <conditionalFormatting sqref="I80:AD80">
    <cfRule type="cellIs" dxfId="14837" priority="116" operator="equal">
      <formula>1</formula>
    </cfRule>
  </conditionalFormatting>
  <conditionalFormatting sqref="I80:AD80">
    <cfRule type="expression" dxfId="14836" priority="117">
      <formula>$D80="SSMM"</formula>
    </cfRule>
  </conditionalFormatting>
  <conditionalFormatting sqref="I80:AD80">
    <cfRule type="cellIs" dxfId="14835" priority="118" operator="equal">
      <formula>"F"</formula>
    </cfRule>
  </conditionalFormatting>
  <conditionalFormatting sqref="I99:AD99">
    <cfRule type="expression" dxfId="14834" priority="106">
      <formula>$C$2="F"</formula>
    </cfRule>
  </conditionalFormatting>
  <conditionalFormatting sqref="I99:AD99">
    <cfRule type="expression" dxfId="14833" priority="107">
      <formula>$D99="Facturacion"</formula>
    </cfRule>
  </conditionalFormatting>
  <conditionalFormatting sqref="I99:AD99">
    <cfRule type="expression" dxfId="14832" priority="108">
      <formula>$D99="Specialist"</formula>
    </cfRule>
  </conditionalFormatting>
  <conditionalFormatting sqref="I99:AD99">
    <cfRule type="cellIs" dxfId="14831" priority="109" operator="equal">
      <formula>1</formula>
    </cfRule>
  </conditionalFormatting>
  <conditionalFormatting sqref="I99:AD99">
    <cfRule type="expression" dxfId="14830" priority="110">
      <formula>$D99="SSMM"</formula>
    </cfRule>
  </conditionalFormatting>
  <conditionalFormatting sqref="I99:AD99">
    <cfRule type="cellIs" dxfId="14829" priority="111" operator="equal">
      <formula>"F"</formula>
    </cfRule>
  </conditionalFormatting>
  <conditionalFormatting sqref="E36:H36">
    <cfRule type="expression" dxfId="14828" priority="97">
      <formula>$C$21="F"</formula>
    </cfRule>
  </conditionalFormatting>
  <conditionalFormatting sqref="E36:H36">
    <cfRule type="expression" dxfId="14827" priority="99">
      <formula>$C$2="F"</formula>
    </cfRule>
  </conditionalFormatting>
  <conditionalFormatting sqref="E36:H36">
    <cfRule type="expression" dxfId="14826" priority="100">
      <formula>$D36="Facturacion"</formula>
    </cfRule>
  </conditionalFormatting>
  <conditionalFormatting sqref="E36:H36">
    <cfRule type="expression" dxfId="14825" priority="101">
      <formula>$D36="Specialist"</formula>
    </cfRule>
  </conditionalFormatting>
  <conditionalFormatting sqref="E36:H36">
    <cfRule type="cellIs" dxfId="14824" priority="102" operator="equal">
      <formula>1</formula>
    </cfRule>
  </conditionalFormatting>
  <conditionalFormatting sqref="E36:H36">
    <cfRule type="expression" dxfId="14823" priority="103">
      <formula>$D36="SSMM"</formula>
    </cfRule>
  </conditionalFormatting>
  <conditionalFormatting sqref="E36:H36">
    <cfRule type="cellIs" dxfId="14822" priority="104" operator="equal">
      <formula>"F"</formula>
    </cfRule>
  </conditionalFormatting>
  <conditionalFormatting sqref="AA36:AB36">
    <cfRule type="expression" dxfId="14821" priority="89">
      <formula>$C$21="F"</formula>
    </cfRule>
  </conditionalFormatting>
  <conditionalFormatting sqref="AA36:AB36">
    <cfRule type="expression" dxfId="14820" priority="91">
      <formula>$C$2="F"</formula>
    </cfRule>
  </conditionalFormatting>
  <conditionalFormatting sqref="AA36:AB36">
    <cfRule type="expression" dxfId="14819" priority="92">
      <formula>$D36="Facturacion"</formula>
    </cfRule>
  </conditionalFormatting>
  <conditionalFormatting sqref="AA36:AB36">
    <cfRule type="expression" dxfId="14818" priority="93">
      <formula>$D36="Specialist"</formula>
    </cfRule>
  </conditionalFormatting>
  <conditionalFormatting sqref="AA36:AB36">
    <cfRule type="cellIs" dxfId="14817" priority="94" operator="equal">
      <formula>1</formula>
    </cfRule>
  </conditionalFormatting>
  <conditionalFormatting sqref="AA36:AB36">
    <cfRule type="expression" dxfId="14816" priority="95">
      <formula>$D36="SSMM"</formula>
    </cfRule>
  </conditionalFormatting>
  <conditionalFormatting sqref="AA36:AB36">
    <cfRule type="cellIs" dxfId="14815" priority="96" operator="equal">
      <formula>"F"</formula>
    </cfRule>
  </conditionalFormatting>
  <conditionalFormatting sqref="I36:W36">
    <cfRule type="expression" dxfId="14814" priority="79">
      <formula>$C$78="F"</formula>
    </cfRule>
  </conditionalFormatting>
  <conditionalFormatting sqref="I36:W36">
    <cfRule type="expression" dxfId="14813" priority="80">
      <formula>$C$59="F"</formula>
    </cfRule>
  </conditionalFormatting>
  <conditionalFormatting sqref="I36:W36">
    <cfRule type="expression" dxfId="14812" priority="81">
      <formula>$C$40="F"</formula>
    </cfRule>
  </conditionalFormatting>
  <conditionalFormatting sqref="I36:W36">
    <cfRule type="expression" dxfId="14811" priority="82">
      <formula>$C$21="F"</formula>
    </cfRule>
  </conditionalFormatting>
  <conditionalFormatting sqref="I36:Z36">
    <cfRule type="expression" dxfId="14810" priority="83">
      <formula>$C$2="F"</formula>
    </cfRule>
  </conditionalFormatting>
  <conditionalFormatting sqref="I36:Z36">
    <cfRule type="expression" dxfId="14809" priority="84">
      <formula>$D36="Facturacion"</formula>
    </cfRule>
  </conditionalFormatting>
  <conditionalFormatting sqref="I36:Z36">
    <cfRule type="expression" dxfId="14808" priority="85">
      <formula>$D36="Specialist"</formula>
    </cfRule>
  </conditionalFormatting>
  <conditionalFormatting sqref="I36:Z36">
    <cfRule type="cellIs" dxfId="14807" priority="86" operator="equal">
      <formula>1</formula>
    </cfRule>
  </conditionalFormatting>
  <conditionalFormatting sqref="I36:Z36">
    <cfRule type="expression" dxfId="14806" priority="87">
      <formula>$D36="SSMM"</formula>
    </cfRule>
  </conditionalFormatting>
  <conditionalFormatting sqref="I36:Z36">
    <cfRule type="cellIs" dxfId="14805" priority="88" operator="equal">
      <formula>"F"</formula>
    </cfRule>
  </conditionalFormatting>
  <conditionalFormatting sqref="E55:H55">
    <cfRule type="expression" dxfId="14804" priority="71">
      <formula>$C$21="F"</formula>
    </cfRule>
  </conditionalFormatting>
  <conditionalFormatting sqref="E55:H55">
    <cfRule type="expression" dxfId="14803" priority="73">
      <formula>$C$2="F"</formula>
    </cfRule>
  </conditionalFormatting>
  <conditionalFormatting sqref="E55:H55">
    <cfRule type="expression" dxfId="14802" priority="74">
      <formula>$D55="Facturacion"</formula>
    </cfRule>
  </conditionalFormatting>
  <conditionalFormatting sqref="E55:H55">
    <cfRule type="expression" dxfId="14801" priority="75">
      <formula>$D55="Specialist"</formula>
    </cfRule>
  </conditionalFormatting>
  <conditionalFormatting sqref="E55:H55">
    <cfRule type="cellIs" dxfId="14800" priority="76" operator="equal">
      <formula>1</formula>
    </cfRule>
  </conditionalFormatting>
  <conditionalFormatting sqref="E55:H55">
    <cfRule type="expression" dxfId="14799" priority="77">
      <formula>$D55="SSMM"</formula>
    </cfRule>
  </conditionalFormatting>
  <conditionalFormatting sqref="E55:H55">
    <cfRule type="cellIs" dxfId="14798" priority="78" operator="equal">
      <formula>"F"</formula>
    </cfRule>
  </conditionalFormatting>
  <conditionalFormatting sqref="AA55:AB55">
    <cfRule type="expression" dxfId="14797" priority="63">
      <formula>$C$21="F"</formula>
    </cfRule>
  </conditionalFormatting>
  <conditionalFormatting sqref="AA55:AB55">
    <cfRule type="expression" dxfId="14796" priority="65">
      <formula>$C$2="F"</formula>
    </cfRule>
  </conditionalFormatting>
  <conditionalFormatting sqref="AA55:AB55">
    <cfRule type="expression" dxfId="14795" priority="66">
      <formula>$D55="Facturacion"</formula>
    </cfRule>
  </conditionalFormatting>
  <conditionalFormatting sqref="AA55:AB55">
    <cfRule type="expression" dxfId="14794" priority="67">
      <formula>$D55="Specialist"</formula>
    </cfRule>
  </conditionalFormatting>
  <conditionalFormatting sqref="AA55:AB55">
    <cfRule type="cellIs" dxfId="14793" priority="68" operator="equal">
      <formula>1</formula>
    </cfRule>
  </conditionalFormatting>
  <conditionalFormatting sqref="AA55:AB55">
    <cfRule type="expression" dxfId="14792" priority="69">
      <formula>$D55="SSMM"</formula>
    </cfRule>
  </conditionalFormatting>
  <conditionalFormatting sqref="AA55:AB55">
    <cfRule type="cellIs" dxfId="14791" priority="70" operator="equal">
      <formula>"F"</formula>
    </cfRule>
  </conditionalFormatting>
  <conditionalFormatting sqref="I55:W55">
    <cfRule type="expression" dxfId="14790" priority="53">
      <formula>$C$78="F"</formula>
    </cfRule>
  </conditionalFormatting>
  <conditionalFormatting sqref="I55:W55">
    <cfRule type="expression" dxfId="14789" priority="54">
      <formula>$C$59="F"</formula>
    </cfRule>
  </conditionalFormatting>
  <conditionalFormatting sqref="I55:W55">
    <cfRule type="expression" dxfId="14788" priority="55">
      <formula>$C$40="F"</formula>
    </cfRule>
  </conditionalFormatting>
  <conditionalFormatting sqref="I55:W55">
    <cfRule type="expression" dxfId="14787" priority="56">
      <formula>$C$21="F"</formula>
    </cfRule>
  </conditionalFormatting>
  <conditionalFormatting sqref="I55:Z55">
    <cfRule type="expression" dxfId="14786" priority="57">
      <formula>$C$2="F"</formula>
    </cfRule>
  </conditionalFormatting>
  <conditionalFormatting sqref="I55:Z55">
    <cfRule type="expression" dxfId="14785" priority="58">
      <formula>$D55="Facturacion"</formula>
    </cfRule>
  </conditionalFormatting>
  <conditionalFormatting sqref="I55:Z55">
    <cfRule type="expression" dxfId="14784" priority="59">
      <formula>$D55="Specialist"</formula>
    </cfRule>
  </conditionalFormatting>
  <conditionalFormatting sqref="I55:Z55">
    <cfRule type="cellIs" dxfId="14783" priority="60" operator="equal">
      <formula>1</formula>
    </cfRule>
  </conditionalFormatting>
  <conditionalFormatting sqref="I55:Z55">
    <cfRule type="expression" dxfId="14782" priority="61">
      <formula>$D55="SSMM"</formula>
    </cfRule>
  </conditionalFormatting>
  <conditionalFormatting sqref="I55:Z55">
    <cfRule type="cellIs" dxfId="14781" priority="62" operator="equal">
      <formula>"F"</formula>
    </cfRule>
  </conditionalFormatting>
  <conditionalFormatting sqref="E74:H74">
    <cfRule type="expression" dxfId="14780" priority="45">
      <formula>$C$21="F"</formula>
    </cfRule>
  </conditionalFormatting>
  <conditionalFormatting sqref="E74:H74">
    <cfRule type="expression" dxfId="14779" priority="47">
      <formula>$C$2="F"</formula>
    </cfRule>
  </conditionalFormatting>
  <conditionalFormatting sqref="E74:H74">
    <cfRule type="expression" dxfId="14778" priority="48">
      <formula>$D74="Facturacion"</formula>
    </cfRule>
  </conditionalFormatting>
  <conditionalFormatting sqref="E74:H74">
    <cfRule type="expression" dxfId="14777" priority="49">
      <formula>$D74="Specialist"</formula>
    </cfRule>
  </conditionalFormatting>
  <conditionalFormatting sqref="E74:H74">
    <cfRule type="cellIs" dxfId="14776" priority="50" operator="equal">
      <formula>1</formula>
    </cfRule>
  </conditionalFormatting>
  <conditionalFormatting sqref="E74:H74">
    <cfRule type="expression" dxfId="14775" priority="51">
      <formula>$D74="SSMM"</formula>
    </cfRule>
  </conditionalFormatting>
  <conditionalFormatting sqref="E74:H74">
    <cfRule type="cellIs" dxfId="14774" priority="52" operator="equal">
      <formula>"F"</formula>
    </cfRule>
  </conditionalFormatting>
  <conditionalFormatting sqref="AA74:AB74">
    <cfRule type="expression" dxfId="14773" priority="37">
      <formula>$C$21="F"</formula>
    </cfRule>
  </conditionalFormatting>
  <conditionalFormatting sqref="AA74:AB74">
    <cfRule type="expression" dxfId="14772" priority="39">
      <formula>$C$2="F"</formula>
    </cfRule>
  </conditionalFormatting>
  <conditionalFormatting sqref="AA74:AB74">
    <cfRule type="expression" dxfId="14771" priority="40">
      <formula>$D74="Facturacion"</formula>
    </cfRule>
  </conditionalFormatting>
  <conditionalFormatting sqref="AA74:AB74">
    <cfRule type="expression" dxfId="14770" priority="41">
      <formula>$D74="Specialist"</formula>
    </cfRule>
  </conditionalFormatting>
  <conditionalFormatting sqref="AA74:AB74">
    <cfRule type="cellIs" dxfId="14769" priority="42" operator="equal">
      <formula>1</formula>
    </cfRule>
  </conditionalFormatting>
  <conditionalFormatting sqref="AA74:AB74">
    <cfRule type="expression" dxfId="14768" priority="43">
      <formula>$D74="SSMM"</formula>
    </cfRule>
  </conditionalFormatting>
  <conditionalFormatting sqref="AA74:AB74">
    <cfRule type="cellIs" dxfId="14767" priority="44" operator="equal">
      <formula>"F"</formula>
    </cfRule>
  </conditionalFormatting>
  <conditionalFormatting sqref="I74:W74">
    <cfRule type="expression" dxfId="14766" priority="27">
      <formula>$C$78="F"</formula>
    </cfRule>
  </conditionalFormatting>
  <conditionalFormatting sqref="I74:W74">
    <cfRule type="expression" dxfId="14765" priority="28">
      <formula>$C$59="F"</formula>
    </cfRule>
  </conditionalFormatting>
  <conditionalFormatting sqref="I74:W74">
    <cfRule type="expression" dxfId="14764" priority="29">
      <formula>$C$40="F"</formula>
    </cfRule>
  </conditionalFormatting>
  <conditionalFormatting sqref="I74:W74">
    <cfRule type="expression" dxfId="14763" priority="30">
      <formula>$C$21="F"</formula>
    </cfRule>
  </conditionalFormatting>
  <conditionalFormatting sqref="I74:Z74">
    <cfRule type="expression" dxfId="14762" priority="31">
      <formula>$C$2="F"</formula>
    </cfRule>
  </conditionalFormatting>
  <conditionalFormatting sqref="I74:Z74">
    <cfRule type="expression" dxfId="14761" priority="32">
      <formula>$D74="Facturacion"</formula>
    </cfRule>
  </conditionalFormatting>
  <conditionalFormatting sqref="I74:Z74">
    <cfRule type="expression" dxfId="14760" priority="33">
      <formula>$D74="Specialist"</formula>
    </cfRule>
  </conditionalFormatting>
  <conditionalFormatting sqref="I74:Z74">
    <cfRule type="cellIs" dxfId="14759" priority="34" operator="equal">
      <formula>1</formula>
    </cfRule>
  </conditionalFormatting>
  <conditionalFormatting sqref="I74:Z74">
    <cfRule type="expression" dxfId="14758" priority="35">
      <formula>$D74="SSMM"</formula>
    </cfRule>
  </conditionalFormatting>
  <conditionalFormatting sqref="I74:Z74">
    <cfRule type="cellIs" dxfId="14757" priority="36" operator="equal">
      <formula>"F"</formula>
    </cfRule>
  </conditionalFormatting>
  <conditionalFormatting sqref="E93:H93">
    <cfRule type="expression" dxfId="14756" priority="19">
      <formula>$C$21="F"</formula>
    </cfRule>
  </conditionalFormatting>
  <conditionalFormatting sqref="E93:H93">
    <cfRule type="expression" dxfId="14755" priority="21">
      <formula>$C$2="F"</formula>
    </cfRule>
  </conditionalFormatting>
  <conditionalFormatting sqref="E93:H93">
    <cfRule type="expression" dxfId="14754" priority="22">
      <formula>$D93="Facturacion"</formula>
    </cfRule>
  </conditionalFormatting>
  <conditionalFormatting sqref="E93:H93">
    <cfRule type="expression" dxfId="14753" priority="23">
      <formula>$D93="Specialist"</formula>
    </cfRule>
  </conditionalFormatting>
  <conditionalFormatting sqref="E93:H93">
    <cfRule type="cellIs" dxfId="14752" priority="24" operator="equal">
      <formula>1</formula>
    </cfRule>
  </conditionalFormatting>
  <conditionalFormatting sqref="E93:H93">
    <cfRule type="expression" dxfId="14751" priority="25">
      <formula>$D93="SSMM"</formula>
    </cfRule>
  </conditionalFormatting>
  <conditionalFormatting sqref="E93:H93">
    <cfRule type="cellIs" dxfId="14750" priority="26" operator="equal">
      <formula>"F"</formula>
    </cfRule>
  </conditionalFormatting>
  <conditionalFormatting sqref="AA93:AB93">
    <cfRule type="expression" dxfId="14749" priority="11">
      <formula>$C$21="F"</formula>
    </cfRule>
  </conditionalFormatting>
  <conditionalFormatting sqref="AA93:AB93">
    <cfRule type="expression" dxfId="14748" priority="13">
      <formula>$C$2="F"</formula>
    </cfRule>
  </conditionalFormatting>
  <conditionalFormatting sqref="AA93:AB93">
    <cfRule type="expression" dxfId="14747" priority="14">
      <formula>$D93="Facturacion"</formula>
    </cfRule>
  </conditionalFormatting>
  <conditionalFormatting sqref="AA93:AB93">
    <cfRule type="expression" dxfId="14746" priority="15">
      <formula>$D93="Specialist"</formula>
    </cfRule>
  </conditionalFormatting>
  <conditionalFormatting sqref="AA93:AB93">
    <cfRule type="cellIs" dxfId="14745" priority="16" operator="equal">
      <formula>1</formula>
    </cfRule>
  </conditionalFormatting>
  <conditionalFormatting sqref="AA93:AB93">
    <cfRule type="expression" dxfId="14744" priority="17">
      <formula>$D93="SSMM"</formula>
    </cfRule>
  </conditionalFormatting>
  <conditionalFormatting sqref="AA93:AB93">
    <cfRule type="cellIs" dxfId="14743" priority="18" operator="equal">
      <formula>"F"</formula>
    </cfRule>
  </conditionalFormatting>
  <conditionalFormatting sqref="I93:W93">
    <cfRule type="expression" dxfId="14742" priority="1">
      <formula>$C$78="F"</formula>
    </cfRule>
  </conditionalFormatting>
  <conditionalFormatting sqref="I93:W93">
    <cfRule type="expression" dxfId="14741" priority="2">
      <formula>$C$59="F"</formula>
    </cfRule>
  </conditionalFormatting>
  <conditionalFormatting sqref="I93:W93">
    <cfRule type="expression" dxfId="14740" priority="3">
      <formula>$C$40="F"</formula>
    </cfRule>
  </conditionalFormatting>
  <conditionalFormatting sqref="I93:W93">
    <cfRule type="expression" dxfId="14739" priority="4">
      <formula>$C$21="F"</formula>
    </cfRule>
  </conditionalFormatting>
  <conditionalFormatting sqref="I93:Z93">
    <cfRule type="expression" dxfId="14738" priority="5">
      <formula>$C$2="F"</formula>
    </cfRule>
  </conditionalFormatting>
  <conditionalFormatting sqref="I93:Z93">
    <cfRule type="expression" dxfId="14737" priority="6">
      <formula>$D93="Facturacion"</formula>
    </cfRule>
  </conditionalFormatting>
  <conditionalFormatting sqref="I93:Z93">
    <cfRule type="expression" dxfId="14736" priority="7">
      <formula>$D93="Specialist"</formula>
    </cfRule>
  </conditionalFormatting>
  <conditionalFormatting sqref="I93:Z93">
    <cfRule type="cellIs" dxfId="14735" priority="8" operator="equal">
      <formula>1</formula>
    </cfRule>
  </conditionalFormatting>
  <conditionalFormatting sqref="I93:Z93">
    <cfRule type="expression" dxfId="14734" priority="9">
      <formula>$D93="SSMM"</formula>
    </cfRule>
  </conditionalFormatting>
  <conditionalFormatting sqref="I93:Z93">
    <cfRule type="cellIs" dxfId="14733" priority="10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12" id="{9C230E18-1707-4DC1-AE70-057B8357737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AC17:AG19</xm:sqref>
        </x14:conditionalFormatting>
        <x14:conditionalFormatting xmlns:xm="http://schemas.microsoft.com/office/excel/2006/main">
          <x14:cfRule type="expression" priority="601" id="{3CC470F1-CD77-4EC0-8795-A3274C40066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E5:AG10 E12:AG12 E11:H11 AE11:AG11 E4:H4 AE4:AG4</xm:sqref>
        </x14:conditionalFormatting>
        <x14:conditionalFormatting xmlns:xm="http://schemas.microsoft.com/office/excel/2006/main">
          <x14:cfRule type="expression" priority="594" id="{AD3129CB-C2C5-4BB9-89D1-09DE6BEB6B4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583" id="{606892D0-CB0F-485C-A651-E9DD5F168D3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E24:AG28 E30:AG31 E29:H29 AE29:AG29 E23:H23 AE23:AG23</xm:sqref>
        </x14:conditionalFormatting>
        <x14:conditionalFormatting xmlns:xm="http://schemas.microsoft.com/office/excel/2006/main">
          <x14:cfRule type="expression" priority="576" id="{7B4E84C7-678D-4137-AECB-40D8B4D994C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565" id="{EB81D6CB-DEF1-464C-93E2-1AEAB829981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E42:H42 E44:AG45 E43:J43 AC43:AG43 E47:AG50 E46:H46 AE46:AG46 AE42:AG42</xm:sqref>
        </x14:conditionalFormatting>
        <x14:conditionalFormatting xmlns:xm="http://schemas.microsoft.com/office/excel/2006/main">
          <x14:cfRule type="expression" priority="558" id="{002E90A5-8D74-45C1-BEBD-EC0649A8B45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547" id="{EC47DB48-F368-45A0-8084-AF8CDF13CA4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E61:H61 E63:AG63 E62:J62 AC62:AG62 E65:AG66 E64:H64 AE64:AG64 E68:AG69 E67:H67 AE67:AG67 AE61:AG61</xm:sqref>
        </x14:conditionalFormatting>
        <x14:conditionalFormatting xmlns:xm="http://schemas.microsoft.com/office/excel/2006/main">
          <x14:cfRule type="expression" priority="540" id="{F8B9FFB8-7EA0-4485-AA66-852DD78D5CD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529" id="{A21C5DDC-B964-41F4-89A5-4016BDE9C63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E80:H80 E81:J81 AC81:AG81 E82:AG88 AE80:AG80</xm:sqref>
        </x14:conditionalFormatting>
        <x14:conditionalFormatting xmlns:xm="http://schemas.microsoft.com/office/excel/2006/main">
          <x14:cfRule type="expression" priority="522" id="{52022543-40DF-45A2-9809-21C6FD930F3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511" id="{9B6017B9-A587-49DD-8FB9-49A51B1F3E8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E99:H99 AE99:AG99 E100:AG107</xm:sqref>
        </x14:conditionalFormatting>
        <x14:conditionalFormatting xmlns:xm="http://schemas.microsoft.com/office/excel/2006/main">
          <x14:cfRule type="expression" priority="504" id="{FAAC137A-9F0A-4681-9723-771B02181B4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493" id="{0B88C348-1000-4841-8B1A-2A9BD79DF18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486" id="{8B4F2135-172F-4B22-9CF5-73FF33E97A9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K43:AB43</xm:sqref>
        </x14:conditionalFormatting>
        <x14:conditionalFormatting xmlns:xm="http://schemas.microsoft.com/office/excel/2006/main">
          <x14:cfRule type="expression" priority="479" id="{6F4590CA-9B91-4847-AFD0-3E37096D553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K62:AB62</xm:sqref>
        </x14:conditionalFormatting>
        <x14:conditionalFormatting xmlns:xm="http://schemas.microsoft.com/office/excel/2006/main">
          <x14:cfRule type="expression" priority="472" id="{3C073A35-8FBC-4259-B2BD-1C8A57001DF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K81:AB81</xm:sqref>
        </x14:conditionalFormatting>
        <x14:conditionalFormatting xmlns:xm="http://schemas.microsoft.com/office/excel/2006/main">
          <x14:cfRule type="expression" priority="465" id="{EB919EEC-F294-46A5-9030-7D884649BC0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</xm:sqref>
        </x14:conditionalFormatting>
        <x14:conditionalFormatting xmlns:xm="http://schemas.microsoft.com/office/excel/2006/main">
          <x14:cfRule type="expression" priority="457" id="{B6E53333-9252-4A61-9481-A2A015BEB0B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407" id="{1530EA2D-C9C1-4553-A7A1-6ABED1044E6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E37:H38</xm:sqref>
        </x14:conditionalFormatting>
        <x14:conditionalFormatting xmlns:xm="http://schemas.microsoft.com/office/excel/2006/main">
          <x14:cfRule type="expression" priority="349" id="{71E85034-7C81-49BF-858B-85DCE6AF307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E56:H57</xm:sqref>
        </x14:conditionalFormatting>
        <x14:conditionalFormatting xmlns:xm="http://schemas.microsoft.com/office/excel/2006/main">
          <x14:cfRule type="expression" priority="291" id="{108ACB29-265F-4408-9CCB-33B73183D0D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E75:H76</xm:sqref>
        </x14:conditionalFormatting>
        <x14:conditionalFormatting xmlns:xm="http://schemas.microsoft.com/office/excel/2006/main">
          <x14:cfRule type="expression" priority="233" id="{BE78AB3D-E79D-450E-895E-4E3BC4BF309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E94:H95</xm:sqref>
        </x14:conditionalFormatting>
        <x14:conditionalFormatting xmlns:xm="http://schemas.microsoft.com/office/excel/2006/main">
          <x14:cfRule type="expression" priority="175" id="{896F22AB-DA7C-482B-B6ED-FF2E954AE99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I64:AD64</xm:sqref>
        </x14:conditionalFormatting>
        <x14:conditionalFormatting xmlns:xm="http://schemas.microsoft.com/office/excel/2006/main">
          <x14:cfRule type="expression" priority="168" id="{9673FE5E-2460-466C-A66D-521FD4F2E44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I46:AD46</xm:sqref>
        </x14:conditionalFormatting>
        <x14:conditionalFormatting xmlns:xm="http://schemas.microsoft.com/office/excel/2006/main">
          <x14:cfRule type="expression" priority="161" id="{542936D3-BA27-43F4-80DE-82A5CDA4435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I67:AD67</xm:sqref>
        </x14:conditionalFormatting>
        <x14:conditionalFormatting xmlns:xm="http://schemas.microsoft.com/office/excel/2006/main">
          <x14:cfRule type="expression" priority="154" id="{A0E3E9DF-3F4F-4BB6-93C8-A1948B84BF4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I29:AD29</xm:sqref>
        </x14:conditionalFormatting>
        <x14:conditionalFormatting xmlns:xm="http://schemas.microsoft.com/office/excel/2006/main">
          <x14:cfRule type="expression" priority="147" id="{CE0ADAB6-6440-4DE0-803A-FB35C05AF6F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I11:AD11</xm:sqref>
        </x14:conditionalFormatting>
        <x14:conditionalFormatting xmlns:xm="http://schemas.microsoft.com/office/excel/2006/main">
          <x14:cfRule type="expression" priority="140" id="{42843996-B473-47EC-9741-E13FA151B0F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I4:AD4</xm:sqref>
        </x14:conditionalFormatting>
        <x14:conditionalFormatting xmlns:xm="http://schemas.microsoft.com/office/excel/2006/main">
          <x14:cfRule type="expression" priority="133" id="{9EB710D2-5A1D-4CD1-A8B8-0848472B8D8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I23:AD23</xm:sqref>
        </x14:conditionalFormatting>
        <x14:conditionalFormatting xmlns:xm="http://schemas.microsoft.com/office/excel/2006/main">
          <x14:cfRule type="expression" priority="126" id="{CCC7C826-6F42-4210-BCDB-DD60885C937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I42:AD42</xm:sqref>
        </x14:conditionalFormatting>
        <x14:conditionalFormatting xmlns:xm="http://schemas.microsoft.com/office/excel/2006/main">
          <x14:cfRule type="expression" priority="119" id="{34286C86-E91E-4741-9C24-221C59F1A5D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I61:AD61</xm:sqref>
        </x14:conditionalFormatting>
        <x14:conditionalFormatting xmlns:xm="http://schemas.microsoft.com/office/excel/2006/main">
          <x14:cfRule type="expression" priority="112" id="{876563B9-BB1B-4C19-B28A-0D02F809E5B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I80:AD80</xm:sqref>
        </x14:conditionalFormatting>
        <x14:conditionalFormatting xmlns:xm="http://schemas.microsoft.com/office/excel/2006/main">
          <x14:cfRule type="expression" priority="105" id="{57F36521-4C1E-4124-AA33-C056392D506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I99:AD99</xm:sqref>
        </x14:conditionalFormatting>
        <x14:conditionalFormatting xmlns:xm="http://schemas.microsoft.com/office/excel/2006/main">
          <x14:cfRule type="expression" priority="98" id="{A05D3BF8-1836-4D98-92EC-6534BBCE476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E36:H36</xm:sqref>
        </x14:conditionalFormatting>
        <x14:conditionalFormatting xmlns:xm="http://schemas.microsoft.com/office/excel/2006/main">
          <x14:cfRule type="expression" priority="90" id="{546D62C7-E140-4F12-9BF6-8FD21D4C7FF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72" id="{D7B30167-60E5-4386-87A8-C63CB27CD37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E55:H55</xm:sqref>
        </x14:conditionalFormatting>
        <x14:conditionalFormatting xmlns:xm="http://schemas.microsoft.com/office/excel/2006/main">
          <x14:cfRule type="expression" priority="64" id="{41EBAB4B-1559-4B26-AA91-9624C322492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46" id="{27ABA545-FCFE-4A43-B54B-7F582CD43FD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E74:H74</xm:sqref>
        </x14:conditionalFormatting>
        <x14:conditionalFormatting xmlns:xm="http://schemas.microsoft.com/office/excel/2006/main">
          <x14:cfRule type="expression" priority="38" id="{77044C03-81DA-4821-96F3-A20A2EBBE76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20" id="{99CE8C1E-82AE-4E04-A425-454BEE94060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E93:H93</xm:sqref>
        </x14:conditionalFormatting>
        <x14:conditionalFormatting xmlns:xm="http://schemas.microsoft.com/office/excel/2006/main">
          <x14:cfRule type="expression" priority="12" id="{23A40DAF-E8AB-4714-9F79-B581650701E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FDE2C86-FF91-4750-9AF8-B1E1F98E1C91}">
          <x14:formula1>
            <xm:f>Personal!$A$2:$A$50</xm:f>
          </x14:formula1>
          <xm:sqref>B99:B114 B118:B133 B4:B19 B61:B76 B23:B38 B42:B57 B80:B95</xm:sqref>
        </x14:dataValidation>
        <x14:dataValidation type="list" allowBlank="1" showInputMessage="1" showErrorMessage="1" prompt="Elige una de las opciones disponibles" xr:uid="{C2DB80CD-A8F6-49E8-B5DF-42611084A875}">
          <x14:formula1>
            <xm:f>Personal!$F$1:$F$15</xm:f>
          </x14:formula1>
          <xm:sqref>E23:AG38 E42:AG57 E4:AG19 E61:AG76 E99:AG114 E118:AG133 E80:AG95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09E86-AFD0-46AA-9D8B-D129F870602A}">
  <sheetPr codeName="Hoja20">
    <tabColor rgb="FFFFFFFF"/>
    <outlinePr summaryBelow="0" summaryRight="0"/>
    <pageSetUpPr fitToPage="1"/>
  </sheetPr>
  <dimension ref="A1:AJ1000"/>
  <sheetViews>
    <sheetView topLeftCell="A57" workbookViewId="0">
      <selection activeCell="B69" sqref="B69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3.347656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'S17'!C117+1</f>
        <v>45411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 t="s">
        <v>19</v>
      </c>
      <c r="J4" s="8" t="s">
        <v>19</v>
      </c>
      <c r="K4" s="8" t="s">
        <v>19</v>
      </c>
      <c r="L4" s="8" t="s">
        <v>19</v>
      </c>
      <c r="M4" s="8" t="s">
        <v>19</v>
      </c>
      <c r="N4" s="8" t="s">
        <v>19</v>
      </c>
      <c r="O4" s="8" t="s">
        <v>19</v>
      </c>
      <c r="P4" s="8" t="s">
        <v>19</v>
      </c>
      <c r="Q4" s="8" t="s">
        <v>19</v>
      </c>
      <c r="R4" s="8" t="s">
        <v>19</v>
      </c>
      <c r="S4" s="8" t="s">
        <v>19</v>
      </c>
      <c r="T4" s="8" t="s">
        <v>19</v>
      </c>
      <c r="U4" s="8" t="s">
        <v>19</v>
      </c>
      <c r="V4" s="8" t="s">
        <v>19</v>
      </c>
      <c r="W4" s="8" t="s">
        <v>19</v>
      </c>
      <c r="X4" s="8" t="s">
        <v>19</v>
      </c>
      <c r="Y4" s="8" t="s">
        <v>19</v>
      </c>
      <c r="Z4" s="8" t="s">
        <v>19</v>
      </c>
      <c r="AA4" s="8" t="s">
        <v>19</v>
      </c>
      <c r="AB4" s="8" t="s">
        <v>19</v>
      </c>
      <c r="AC4" s="8" t="s">
        <v>19</v>
      </c>
      <c r="AD4" s="8" t="s">
        <v>19</v>
      </c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8">
        <v>1</v>
      </c>
      <c r="I5" s="8">
        <v>1</v>
      </c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>
        <v>1</v>
      </c>
      <c r="T5" s="8">
        <v>1</v>
      </c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1">
        <f t="shared" si="0"/>
        <v>6.5</v>
      </c>
      <c r="AI5" s="1"/>
      <c r="AJ5" s="1">
        <f t="shared" si="1"/>
        <v>32.5</v>
      </c>
    </row>
    <row r="6" spans="1:36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/>
      <c r="I6" s="8"/>
      <c r="J6" s="8"/>
      <c r="K6" s="8"/>
      <c r="L6" s="8"/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/>
      <c r="T6" s="8"/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8</v>
      </c>
      <c r="AI6" s="1"/>
      <c r="AJ6" s="1">
        <f t="shared" si="1"/>
        <v>32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 t="s">
        <v>7</v>
      </c>
      <c r="J7" s="8" t="s">
        <v>7</v>
      </c>
      <c r="K7" s="8" t="s">
        <v>7</v>
      </c>
      <c r="L7" s="8" t="s">
        <v>7</v>
      </c>
      <c r="M7" s="8" t="s">
        <v>7</v>
      </c>
      <c r="N7" s="8" t="s">
        <v>7</v>
      </c>
      <c r="O7" s="8" t="s">
        <v>7</v>
      </c>
      <c r="P7" s="8" t="s">
        <v>7</v>
      </c>
      <c r="Q7" s="8" t="s">
        <v>7</v>
      </c>
      <c r="R7" s="8" t="s">
        <v>7</v>
      </c>
      <c r="S7" s="8" t="s">
        <v>7</v>
      </c>
      <c r="T7" s="8" t="s">
        <v>7</v>
      </c>
      <c r="U7" s="8" t="s">
        <v>7</v>
      </c>
      <c r="V7" s="8" t="s">
        <v>7</v>
      </c>
      <c r="W7" s="8" t="s">
        <v>7</v>
      </c>
      <c r="X7" s="8" t="s">
        <v>7</v>
      </c>
      <c r="Y7" s="8" t="s">
        <v>7</v>
      </c>
      <c r="Z7" s="8" t="s">
        <v>7</v>
      </c>
      <c r="AA7" s="8" t="s">
        <v>7</v>
      </c>
      <c r="AB7" s="8" t="s">
        <v>7</v>
      </c>
      <c r="AC7" s="8" t="s">
        <v>7</v>
      </c>
      <c r="AD7" s="8" t="s">
        <v>7</v>
      </c>
      <c r="AE7" s="8"/>
      <c r="AF7" s="8"/>
      <c r="AG7" s="8"/>
      <c r="AH7" s="1">
        <f t="shared" si="0"/>
        <v>0</v>
      </c>
      <c r="AI7" s="1"/>
      <c r="AJ7" s="1">
        <f t="shared" si="1"/>
        <v>20</v>
      </c>
    </row>
    <row r="8" spans="1:36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/>
      <c r="R8" s="8"/>
      <c r="S8" s="8">
        <v>1</v>
      </c>
      <c r="T8" s="8">
        <v>1</v>
      </c>
      <c r="U8" s="8">
        <v>1</v>
      </c>
      <c r="V8" s="8">
        <v>1</v>
      </c>
      <c r="W8" s="8">
        <v>1</v>
      </c>
      <c r="X8" s="8">
        <v>1</v>
      </c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8</v>
      </c>
      <c r="AI8" s="1"/>
      <c r="AJ8" s="1">
        <f t="shared" si="1"/>
        <v>32</v>
      </c>
    </row>
    <row r="9" spans="1:36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/>
      <c r="I9" s="8"/>
      <c r="J9" s="8"/>
      <c r="K9" s="8">
        <v>1</v>
      </c>
      <c r="L9" s="8">
        <v>1</v>
      </c>
      <c r="M9" s="8">
        <v>1</v>
      </c>
      <c r="N9" s="8">
        <v>1</v>
      </c>
      <c r="O9" s="8">
        <v>1</v>
      </c>
      <c r="P9" s="8">
        <v>1</v>
      </c>
      <c r="Q9" s="8">
        <v>1</v>
      </c>
      <c r="R9" s="8">
        <v>1</v>
      </c>
      <c r="S9" s="8"/>
      <c r="T9" s="8"/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/>
      <c r="AD9" s="8"/>
      <c r="AE9" s="8"/>
      <c r="AF9" s="8"/>
      <c r="AG9" s="8"/>
      <c r="AH9" s="1">
        <f t="shared" si="0"/>
        <v>8</v>
      </c>
      <c r="AI9" s="1"/>
      <c r="AJ9" s="1">
        <f t="shared" si="1"/>
        <v>30</v>
      </c>
    </row>
    <row r="10" spans="1:36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 t="s">
        <v>11</v>
      </c>
      <c r="J10" s="8" t="s">
        <v>11</v>
      </c>
      <c r="K10" s="8" t="s">
        <v>11</v>
      </c>
      <c r="L10" s="8" t="s">
        <v>11</v>
      </c>
      <c r="M10" s="8" t="s">
        <v>11</v>
      </c>
      <c r="N10" s="8" t="s">
        <v>11</v>
      </c>
      <c r="O10" s="8" t="s">
        <v>11</v>
      </c>
      <c r="P10" s="8" t="s">
        <v>11</v>
      </c>
      <c r="Q10" s="8" t="s">
        <v>11</v>
      </c>
      <c r="R10" s="8" t="s">
        <v>11</v>
      </c>
      <c r="S10" s="8" t="s">
        <v>11</v>
      </c>
      <c r="T10" s="8" t="s">
        <v>11</v>
      </c>
      <c r="U10" s="8" t="s">
        <v>11</v>
      </c>
      <c r="V10" s="8" t="s">
        <v>11</v>
      </c>
      <c r="W10" s="8" t="s">
        <v>11</v>
      </c>
      <c r="X10" s="8" t="s">
        <v>11</v>
      </c>
      <c r="Y10" s="8" t="s">
        <v>11</v>
      </c>
      <c r="Z10" s="8" t="s">
        <v>11</v>
      </c>
      <c r="AA10" s="8" t="s">
        <v>11</v>
      </c>
      <c r="AB10" s="8" t="s">
        <v>11</v>
      </c>
      <c r="AC10" s="8" t="s">
        <v>11</v>
      </c>
      <c r="AD10" s="8" t="s">
        <v>11</v>
      </c>
      <c r="AE10" s="8"/>
      <c r="AF10" s="8"/>
      <c r="AG10" s="8"/>
      <c r="AH10" s="1">
        <f t="shared" si="0"/>
        <v>0</v>
      </c>
      <c r="AI10" s="1"/>
      <c r="AJ10" s="1">
        <f t="shared" si="1"/>
        <v>0</v>
      </c>
    </row>
    <row r="11" spans="1:36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/>
      <c r="I11" s="8"/>
      <c r="J11" s="8"/>
      <c r="K11" s="8"/>
      <c r="L11" s="8"/>
      <c r="M11" s="8">
        <v>1</v>
      </c>
      <c r="N11" s="8">
        <v>1</v>
      </c>
      <c r="O11" s="8">
        <v>1</v>
      </c>
      <c r="P11" s="8">
        <v>1</v>
      </c>
      <c r="Q11" s="8">
        <v>1</v>
      </c>
      <c r="R11" s="8">
        <v>1</v>
      </c>
      <c r="S11" s="8">
        <v>1</v>
      </c>
      <c r="T11" s="8">
        <v>1</v>
      </c>
      <c r="U11" s="8"/>
      <c r="V11" s="8"/>
      <c r="W11" s="8">
        <v>1</v>
      </c>
      <c r="X11" s="8">
        <v>1</v>
      </c>
      <c r="Y11" s="8">
        <v>1</v>
      </c>
      <c r="Z11" s="8">
        <v>1</v>
      </c>
      <c r="AA11" s="8">
        <v>1</v>
      </c>
      <c r="AB11" s="8">
        <v>1</v>
      </c>
      <c r="AC11" s="8">
        <v>1</v>
      </c>
      <c r="AD11" s="8">
        <v>1</v>
      </c>
      <c r="AE11" s="8"/>
      <c r="AF11" s="8"/>
      <c r="AG11" s="8"/>
      <c r="AH11" s="1">
        <f t="shared" si="0"/>
        <v>8</v>
      </c>
      <c r="AI11" s="1"/>
      <c r="AJ11" s="1">
        <f t="shared" si="1"/>
        <v>32</v>
      </c>
    </row>
    <row r="12" spans="1:36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/>
      <c r="C13" s="19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 t="s">
        <v>21</v>
      </c>
      <c r="F17" s="59"/>
      <c r="G17" s="59"/>
      <c r="H17" s="59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2</v>
      </c>
      <c r="J20" s="23">
        <f t="shared" si="3"/>
        <v>2</v>
      </c>
      <c r="K20" s="23">
        <f t="shared" si="3"/>
        <v>3</v>
      </c>
      <c r="L20" s="23">
        <f t="shared" si="3"/>
        <v>3</v>
      </c>
      <c r="M20" s="23">
        <f t="shared" si="3"/>
        <v>5</v>
      </c>
      <c r="N20" s="23">
        <f t="shared" si="3"/>
        <v>5</v>
      </c>
      <c r="O20" s="23">
        <f t="shared" si="3"/>
        <v>5</v>
      </c>
      <c r="P20" s="23">
        <f t="shared" si="3"/>
        <v>5</v>
      </c>
      <c r="Q20" s="23">
        <f t="shared" si="3"/>
        <v>4</v>
      </c>
      <c r="R20" s="23">
        <f t="shared" si="3"/>
        <v>4</v>
      </c>
      <c r="S20" s="23">
        <f t="shared" si="3"/>
        <v>3</v>
      </c>
      <c r="T20" s="23">
        <f t="shared" si="3"/>
        <v>3</v>
      </c>
      <c r="U20" s="23">
        <f t="shared" si="3"/>
        <v>3</v>
      </c>
      <c r="V20" s="23">
        <f t="shared" si="3"/>
        <v>3</v>
      </c>
      <c r="W20" s="23">
        <f t="shared" si="3"/>
        <v>4</v>
      </c>
      <c r="X20" s="23">
        <f t="shared" si="3"/>
        <v>4</v>
      </c>
      <c r="Y20" s="23">
        <f t="shared" si="3"/>
        <v>3</v>
      </c>
      <c r="Z20" s="23">
        <f t="shared" si="3"/>
        <v>3</v>
      </c>
      <c r="AA20" s="23">
        <f t="shared" si="3"/>
        <v>3</v>
      </c>
      <c r="AB20" s="23">
        <f t="shared" si="3"/>
        <v>3</v>
      </c>
      <c r="AC20" s="23">
        <f t="shared" si="3"/>
        <v>2</v>
      </c>
      <c r="AD20" s="23">
        <f t="shared" si="3"/>
        <v>2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38.5</v>
      </c>
      <c r="AI20" s="1">
        <f>SUM(AI13:AI19)</f>
        <v>16</v>
      </c>
      <c r="AJ20" s="1">
        <f t="shared" si="1"/>
        <v>178.5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45412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 t="s">
        <v>19</v>
      </c>
      <c r="J23" s="8" t="s">
        <v>19</v>
      </c>
      <c r="K23" s="8" t="s">
        <v>19</v>
      </c>
      <c r="L23" s="8" t="s">
        <v>19</v>
      </c>
      <c r="M23" s="8" t="s">
        <v>19</v>
      </c>
      <c r="N23" s="8" t="s">
        <v>19</v>
      </c>
      <c r="O23" s="8" t="s">
        <v>19</v>
      </c>
      <c r="P23" s="8" t="s">
        <v>19</v>
      </c>
      <c r="Q23" s="8" t="s">
        <v>19</v>
      </c>
      <c r="R23" s="8" t="s">
        <v>19</v>
      </c>
      <c r="S23" s="8" t="s">
        <v>19</v>
      </c>
      <c r="T23" s="8" t="s">
        <v>19</v>
      </c>
      <c r="U23" s="8" t="s">
        <v>19</v>
      </c>
      <c r="V23" s="8" t="s">
        <v>19</v>
      </c>
      <c r="W23" s="8" t="s">
        <v>19</v>
      </c>
      <c r="X23" s="8" t="s">
        <v>19</v>
      </c>
      <c r="Y23" s="8" t="s">
        <v>19</v>
      </c>
      <c r="Z23" s="8" t="s">
        <v>19</v>
      </c>
      <c r="AA23" s="8" t="s">
        <v>19</v>
      </c>
      <c r="AB23" s="8" t="s">
        <v>19</v>
      </c>
      <c r="AC23" s="8" t="s">
        <v>19</v>
      </c>
      <c r="AD23" s="8" t="s">
        <v>19</v>
      </c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>
        <v>1</v>
      </c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>
        <v>1</v>
      </c>
      <c r="R24" s="8">
        <v>1</v>
      </c>
      <c r="S24" s="8">
        <v>1</v>
      </c>
      <c r="T24" s="8">
        <v>1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1">
        <f t="shared" si="4"/>
        <v>6.5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 t="s">
        <v>7</v>
      </c>
      <c r="J25" s="8" t="s">
        <v>7</v>
      </c>
      <c r="K25" s="8" t="s">
        <v>7</v>
      </c>
      <c r="L25" s="8" t="s">
        <v>7</v>
      </c>
      <c r="M25" s="8" t="s">
        <v>7</v>
      </c>
      <c r="N25" s="8" t="s">
        <v>7</v>
      </c>
      <c r="O25" s="8" t="s">
        <v>7</v>
      </c>
      <c r="P25" s="8" t="s">
        <v>7</v>
      </c>
      <c r="Q25" s="8" t="s">
        <v>7</v>
      </c>
      <c r="R25" s="8" t="s">
        <v>7</v>
      </c>
      <c r="S25" s="8" t="s">
        <v>7</v>
      </c>
      <c r="T25" s="8" t="s">
        <v>7</v>
      </c>
      <c r="U25" s="8" t="s">
        <v>7</v>
      </c>
      <c r="V25" s="8" t="s">
        <v>7</v>
      </c>
      <c r="W25" s="8" t="s">
        <v>7</v>
      </c>
      <c r="X25" s="8" t="s">
        <v>7</v>
      </c>
      <c r="Y25" s="8" t="s">
        <v>7</v>
      </c>
      <c r="Z25" s="8" t="s">
        <v>7</v>
      </c>
      <c r="AA25" s="8" t="s">
        <v>7</v>
      </c>
      <c r="AB25" s="8" t="s">
        <v>7</v>
      </c>
      <c r="AC25" s="8" t="s">
        <v>7</v>
      </c>
      <c r="AD25" s="8" t="s">
        <v>7</v>
      </c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>
        <v>1</v>
      </c>
      <c r="J27" s="8">
        <v>1</v>
      </c>
      <c r="K27" s="8">
        <v>1</v>
      </c>
      <c r="L27" s="8">
        <v>1</v>
      </c>
      <c r="M27" s="8">
        <v>1</v>
      </c>
      <c r="N27" s="8">
        <v>1</v>
      </c>
      <c r="O27" s="8">
        <v>1</v>
      </c>
      <c r="P27" s="8">
        <v>1</v>
      </c>
      <c r="Q27" s="8"/>
      <c r="R27" s="8"/>
      <c r="S27" s="8">
        <v>1</v>
      </c>
      <c r="T27" s="8">
        <v>1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/>
      <c r="AB27" s="8"/>
      <c r="AC27" s="8"/>
      <c r="AD27" s="8"/>
      <c r="AE27" s="8"/>
      <c r="AF27" s="8"/>
      <c r="AG27" s="8"/>
      <c r="AH27" s="1">
        <f t="shared" si="4"/>
        <v>8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/>
      <c r="J28" s="8"/>
      <c r="K28" s="8"/>
      <c r="L28" s="8"/>
      <c r="M28" s="8">
        <v>1</v>
      </c>
      <c r="N28" s="8">
        <v>1</v>
      </c>
      <c r="O28" s="8">
        <v>1</v>
      </c>
      <c r="P28" s="8">
        <v>1</v>
      </c>
      <c r="Q28" s="8">
        <v>1</v>
      </c>
      <c r="R28" s="8">
        <v>1</v>
      </c>
      <c r="S28" s="8"/>
      <c r="T28" s="8"/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>
        <v>1</v>
      </c>
      <c r="AA28" s="8">
        <v>1</v>
      </c>
      <c r="AB28" s="8">
        <v>1</v>
      </c>
      <c r="AC28" s="8">
        <v>1</v>
      </c>
      <c r="AD28" s="8">
        <v>1</v>
      </c>
      <c r="AE28" s="8"/>
      <c r="AF28" s="8"/>
      <c r="AG28" s="8"/>
      <c r="AH28" s="1">
        <f t="shared" si="4"/>
        <v>8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 t="s">
        <v>11</v>
      </c>
      <c r="J29" s="8" t="s">
        <v>11</v>
      </c>
      <c r="K29" s="8" t="s">
        <v>11</v>
      </c>
      <c r="L29" s="8" t="s">
        <v>11</v>
      </c>
      <c r="M29" s="8" t="s">
        <v>11</v>
      </c>
      <c r="N29" s="8" t="s">
        <v>11</v>
      </c>
      <c r="O29" s="8" t="s">
        <v>11</v>
      </c>
      <c r="P29" s="8" t="s">
        <v>11</v>
      </c>
      <c r="Q29" s="8" t="s">
        <v>11</v>
      </c>
      <c r="R29" s="8" t="s">
        <v>11</v>
      </c>
      <c r="S29" s="8" t="s">
        <v>11</v>
      </c>
      <c r="T29" s="8" t="s">
        <v>11</v>
      </c>
      <c r="U29" s="8" t="s">
        <v>11</v>
      </c>
      <c r="V29" s="8" t="s">
        <v>11</v>
      </c>
      <c r="W29" s="8" t="s">
        <v>11</v>
      </c>
      <c r="X29" s="8" t="s">
        <v>11</v>
      </c>
      <c r="Y29" s="8" t="s">
        <v>11</v>
      </c>
      <c r="Z29" s="8" t="s">
        <v>11</v>
      </c>
      <c r="AA29" s="8" t="s">
        <v>11</v>
      </c>
      <c r="AB29" s="8" t="s">
        <v>11</v>
      </c>
      <c r="AC29" s="8" t="s">
        <v>11</v>
      </c>
      <c r="AD29" s="8" t="s">
        <v>11</v>
      </c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/>
      <c r="J30" s="8"/>
      <c r="K30" s="8">
        <v>1</v>
      </c>
      <c r="L30" s="8">
        <v>1</v>
      </c>
      <c r="M30" s="8">
        <v>1</v>
      </c>
      <c r="N30" s="8">
        <v>1</v>
      </c>
      <c r="O30" s="8">
        <v>1</v>
      </c>
      <c r="P30" s="8">
        <v>1</v>
      </c>
      <c r="Q30" s="8">
        <v>1</v>
      </c>
      <c r="R30" s="8">
        <v>1</v>
      </c>
      <c r="S30" s="8"/>
      <c r="T30" s="8"/>
      <c r="U30" s="8">
        <v>1</v>
      </c>
      <c r="V30" s="8">
        <v>1</v>
      </c>
      <c r="W30" s="8">
        <v>1</v>
      </c>
      <c r="X30" s="8">
        <v>1</v>
      </c>
      <c r="Y30" s="8">
        <v>1</v>
      </c>
      <c r="Z30" s="8">
        <v>1</v>
      </c>
      <c r="AA30" s="8">
        <v>1</v>
      </c>
      <c r="AB30" s="8">
        <v>1</v>
      </c>
      <c r="AC30" s="8"/>
      <c r="AD30" s="8"/>
      <c r="AE30" s="8"/>
      <c r="AF30" s="8"/>
      <c r="AG30" s="8"/>
      <c r="AH30" s="1">
        <f t="shared" si="4"/>
        <v>8</v>
      </c>
      <c r="AI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19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 t="s">
        <v>21</v>
      </c>
      <c r="F36" s="59"/>
      <c r="G36" s="59"/>
      <c r="H36" s="59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3</v>
      </c>
      <c r="L39" s="23">
        <f t="shared" si="6"/>
        <v>3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3</v>
      </c>
      <c r="R39" s="23">
        <f t="shared" si="6"/>
        <v>3</v>
      </c>
      <c r="S39" s="23">
        <f t="shared" si="6"/>
        <v>2</v>
      </c>
      <c r="T39" s="23">
        <f t="shared" si="6"/>
        <v>2</v>
      </c>
      <c r="U39" s="23">
        <f t="shared" si="6"/>
        <v>3</v>
      </c>
      <c r="V39" s="23">
        <f t="shared" si="6"/>
        <v>3</v>
      </c>
      <c r="W39" s="23">
        <f t="shared" si="6"/>
        <v>4</v>
      </c>
      <c r="X39" s="23">
        <f t="shared" si="6"/>
        <v>4</v>
      </c>
      <c r="Y39" s="23">
        <f t="shared" si="6"/>
        <v>4</v>
      </c>
      <c r="Z39" s="23">
        <f t="shared" si="6"/>
        <v>4</v>
      </c>
      <c r="AA39" s="23">
        <f t="shared" si="6"/>
        <v>3</v>
      </c>
      <c r="AB39" s="23">
        <f t="shared" si="6"/>
        <v>3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34.5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45413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8"/>
      <c r="AF45" s="8"/>
      <c r="AG45" s="8"/>
      <c r="AH45" s="1">
        <f t="shared" si="7"/>
        <v>0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114"/>
      <c r="I48" s="114" t="s">
        <v>11</v>
      </c>
      <c r="J48" s="114" t="s">
        <v>11</v>
      </c>
      <c r="K48" s="114" t="s">
        <v>11</v>
      </c>
      <c r="L48" s="114" t="s">
        <v>11</v>
      </c>
      <c r="M48" s="114" t="s">
        <v>11</v>
      </c>
      <c r="N48" s="114" t="s">
        <v>11</v>
      </c>
      <c r="O48" s="114" t="s">
        <v>11</v>
      </c>
      <c r="P48" s="114" t="s">
        <v>11</v>
      </c>
      <c r="Q48" s="114" t="s">
        <v>11</v>
      </c>
      <c r="R48" s="114" t="s">
        <v>11</v>
      </c>
      <c r="S48" s="114" t="s">
        <v>11</v>
      </c>
      <c r="T48" s="114" t="s">
        <v>11</v>
      </c>
      <c r="U48" s="114" t="s">
        <v>11</v>
      </c>
      <c r="V48" s="114" t="s">
        <v>11</v>
      </c>
      <c r="W48" s="114" t="s">
        <v>11</v>
      </c>
      <c r="X48" s="114" t="s">
        <v>11</v>
      </c>
      <c r="Y48" s="114" t="s">
        <v>11</v>
      </c>
      <c r="Z48" s="114" t="s">
        <v>11</v>
      </c>
      <c r="AA48" s="114" t="s">
        <v>11</v>
      </c>
      <c r="AB48" s="114" t="s">
        <v>11</v>
      </c>
      <c r="AC48" s="114" t="s">
        <v>11</v>
      </c>
      <c r="AD48" s="114" t="s">
        <v>11</v>
      </c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19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59"/>
      <c r="Y56" s="59"/>
      <c r="Z56" s="59"/>
      <c r="AA56" s="59"/>
      <c r="AB56" s="59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0</v>
      </c>
      <c r="I58" s="23">
        <f t="shared" si="9"/>
        <v>0</v>
      </c>
      <c r="J58" s="23">
        <f t="shared" si="9"/>
        <v>0</v>
      </c>
      <c r="K58" s="23">
        <f t="shared" si="9"/>
        <v>0</v>
      </c>
      <c r="L58" s="23">
        <f t="shared" si="9"/>
        <v>0</v>
      </c>
      <c r="M58" s="23">
        <f t="shared" si="9"/>
        <v>0</v>
      </c>
      <c r="N58" s="23">
        <f t="shared" si="9"/>
        <v>0</v>
      </c>
      <c r="O58" s="23">
        <f t="shared" si="9"/>
        <v>0</v>
      </c>
      <c r="P58" s="23">
        <f t="shared" si="9"/>
        <v>0</v>
      </c>
      <c r="Q58" s="23">
        <f t="shared" si="9"/>
        <v>0</v>
      </c>
      <c r="R58" s="23">
        <f t="shared" si="9"/>
        <v>0</v>
      </c>
      <c r="S58" s="23">
        <f t="shared" si="9"/>
        <v>0</v>
      </c>
      <c r="T58" s="23">
        <f t="shared" si="9"/>
        <v>0</v>
      </c>
      <c r="U58" s="23">
        <f t="shared" si="9"/>
        <v>0</v>
      </c>
      <c r="V58" s="23">
        <f t="shared" si="9"/>
        <v>0</v>
      </c>
      <c r="W58" s="23">
        <f t="shared" si="9"/>
        <v>0</v>
      </c>
      <c r="X58" s="23">
        <f t="shared" si="9"/>
        <v>0</v>
      </c>
      <c r="Y58" s="23">
        <f t="shared" si="9"/>
        <v>0</v>
      </c>
      <c r="Z58" s="23">
        <f t="shared" si="9"/>
        <v>0</v>
      </c>
      <c r="AA58" s="23">
        <f t="shared" si="9"/>
        <v>0</v>
      </c>
      <c r="AB58" s="23">
        <f t="shared" si="9"/>
        <v>0</v>
      </c>
      <c r="AC58" s="23">
        <f t="shared" si="9"/>
        <v>0</v>
      </c>
      <c r="AD58" s="23">
        <f t="shared" si="9"/>
        <v>0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0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45414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 t="s">
        <v>19</v>
      </c>
      <c r="J61" s="8" t="s">
        <v>19</v>
      </c>
      <c r="K61" s="8" t="s">
        <v>19</v>
      </c>
      <c r="L61" s="8" t="s">
        <v>19</v>
      </c>
      <c r="M61" s="8" t="s">
        <v>19</v>
      </c>
      <c r="N61" s="8" t="s">
        <v>19</v>
      </c>
      <c r="O61" s="8" t="s">
        <v>19</v>
      </c>
      <c r="P61" s="8" t="s">
        <v>19</v>
      </c>
      <c r="Q61" s="8" t="s">
        <v>19</v>
      </c>
      <c r="R61" s="8" t="s">
        <v>19</v>
      </c>
      <c r="S61" s="8" t="s">
        <v>19</v>
      </c>
      <c r="T61" s="8" t="s">
        <v>19</v>
      </c>
      <c r="U61" s="8" t="s">
        <v>19</v>
      </c>
      <c r="V61" s="8" t="s">
        <v>19</v>
      </c>
      <c r="W61" s="8" t="s">
        <v>19</v>
      </c>
      <c r="X61" s="8" t="s">
        <v>19</v>
      </c>
      <c r="Y61" s="8" t="s">
        <v>19</v>
      </c>
      <c r="Z61" s="8" t="s">
        <v>19</v>
      </c>
      <c r="AA61" s="8" t="s">
        <v>19</v>
      </c>
      <c r="AB61" s="8" t="s">
        <v>19</v>
      </c>
      <c r="AC61" s="8" t="s">
        <v>19</v>
      </c>
      <c r="AD61" s="8" t="s">
        <v>19</v>
      </c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>
        <v>1</v>
      </c>
      <c r="I62" s="8">
        <v>1</v>
      </c>
      <c r="J62" s="8">
        <v>1</v>
      </c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>
        <v>1</v>
      </c>
      <c r="R62" s="8">
        <v>1</v>
      </c>
      <c r="S62" s="8">
        <v>1</v>
      </c>
      <c r="T62" s="8">
        <v>1</v>
      </c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1">
        <f t="shared" si="10"/>
        <v>6.5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/>
      <c r="J63" s="8"/>
      <c r="K63" s="8">
        <v>1</v>
      </c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>
        <v>1</v>
      </c>
      <c r="R63" s="8">
        <v>1</v>
      </c>
      <c r="S63" s="8"/>
      <c r="T63" s="8"/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/>
      <c r="AD63" s="8"/>
      <c r="AE63" s="8"/>
      <c r="AF63" s="8"/>
      <c r="AG63" s="8"/>
      <c r="AH63" s="1">
        <f t="shared" si="10"/>
        <v>8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 t="s">
        <v>7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/>
      <c r="J66" s="8"/>
      <c r="K66" s="8"/>
      <c r="L66" s="8"/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/>
      <c r="T66" s="8"/>
      <c r="U66" s="8">
        <v>1</v>
      </c>
      <c r="V66" s="8">
        <v>1</v>
      </c>
      <c r="W66" s="8">
        <v>1</v>
      </c>
      <c r="X66" s="8">
        <v>1</v>
      </c>
      <c r="Y66" s="8">
        <v>1</v>
      </c>
      <c r="Z66" s="8">
        <v>1</v>
      </c>
      <c r="AA66" s="8">
        <v>1</v>
      </c>
      <c r="AB66" s="8">
        <v>1</v>
      </c>
      <c r="AC66" s="8">
        <v>1</v>
      </c>
      <c r="AD66" s="8">
        <v>1</v>
      </c>
      <c r="AE66" s="8"/>
      <c r="AF66" s="8"/>
      <c r="AG66" s="8"/>
      <c r="AH66" s="1">
        <f t="shared" si="10"/>
        <v>8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 t="s">
        <v>11</v>
      </c>
      <c r="J67" s="8" t="s">
        <v>11</v>
      </c>
      <c r="K67" s="8" t="s">
        <v>11</v>
      </c>
      <c r="L67" s="8" t="s">
        <v>11</v>
      </c>
      <c r="M67" s="8" t="s">
        <v>11</v>
      </c>
      <c r="N67" s="8" t="s">
        <v>11</v>
      </c>
      <c r="O67" s="8" t="s">
        <v>11</v>
      </c>
      <c r="P67" s="8" t="s">
        <v>11</v>
      </c>
      <c r="Q67" s="8" t="s">
        <v>11</v>
      </c>
      <c r="R67" s="8" t="s">
        <v>11</v>
      </c>
      <c r="S67" s="8" t="s">
        <v>11</v>
      </c>
      <c r="T67" s="8" t="s">
        <v>11</v>
      </c>
      <c r="U67" s="8" t="s">
        <v>11</v>
      </c>
      <c r="V67" s="8" t="s">
        <v>11</v>
      </c>
      <c r="W67" s="8" t="s">
        <v>11</v>
      </c>
      <c r="X67" s="8" t="s">
        <v>11</v>
      </c>
      <c r="Y67" s="8" t="s">
        <v>11</v>
      </c>
      <c r="Z67" s="8" t="s">
        <v>11</v>
      </c>
      <c r="AA67" s="8" t="s">
        <v>11</v>
      </c>
      <c r="AB67" s="8" t="s">
        <v>11</v>
      </c>
      <c r="AC67" s="8" t="s">
        <v>11</v>
      </c>
      <c r="AD67" s="8" t="s">
        <v>11</v>
      </c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>
        <v>1</v>
      </c>
      <c r="J68" s="8">
        <v>1</v>
      </c>
      <c r="K68" s="8">
        <v>1</v>
      </c>
      <c r="L68" s="8">
        <v>1</v>
      </c>
      <c r="M68" s="8">
        <v>1</v>
      </c>
      <c r="N68" s="8">
        <v>1</v>
      </c>
      <c r="O68" s="8">
        <v>1</v>
      </c>
      <c r="P68" s="8">
        <v>1</v>
      </c>
      <c r="Q68" s="8"/>
      <c r="R68" s="8"/>
      <c r="S68" s="8">
        <v>1</v>
      </c>
      <c r="T68" s="8">
        <v>1</v>
      </c>
      <c r="U68" s="8">
        <v>1</v>
      </c>
      <c r="V68" s="8">
        <v>1</v>
      </c>
      <c r="W68" s="8">
        <v>1</v>
      </c>
      <c r="X68" s="8">
        <v>1</v>
      </c>
      <c r="Y68" s="8">
        <v>1</v>
      </c>
      <c r="Z68" s="8">
        <v>1</v>
      </c>
      <c r="AA68" s="8"/>
      <c r="AB68" s="8"/>
      <c r="AC68" s="8"/>
      <c r="AD68" s="8"/>
      <c r="AE68" s="8"/>
      <c r="AF68" s="8"/>
      <c r="AG68" s="8"/>
      <c r="AH68" s="1">
        <f t="shared" si="10"/>
        <v>8</v>
      </c>
      <c r="AI68" s="1"/>
    </row>
    <row r="69" spans="1:35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si="11"/>
        <v>0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">
        <v>90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 t="s">
        <v>21</v>
      </c>
      <c r="F74" s="59"/>
      <c r="G74" s="59"/>
      <c r="H74" s="59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">
        <v>88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">
        <v>89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3</v>
      </c>
      <c r="L77" s="23">
        <f t="shared" si="12"/>
        <v>3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3</v>
      </c>
      <c r="R77" s="23">
        <f t="shared" si="12"/>
        <v>3</v>
      </c>
      <c r="S77" s="23">
        <f t="shared" si="12"/>
        <v>2</v>
      </c>
      <c r="T77" s="23">
        <f t="shared" si="12"/>
        <v>2</v>
      </c>
      <c r="U77" s="23">
        <f t="shared" si="12"/>
        <v>3</v>
      </c>
      <c r="V77" s="23">
        <f t="shared" si="12"/>
        <v>3</v>
      </c>
      <c r="W77" s="23">
        <f t="shared" si="12"/>
        <v>4</v>
      </c>
      <c r="X77" s="23">
        <f t="shared" si="12"/>
        <v>4</v>
      </c>
      <c r="Y77" s="23">
        <f t="shared" si="12"/>
        <v>4</v>
      </c>
      <c r="Z77" s="23">
        <f t="shared" si="12"/>
        <v>4</v>
      </c>
      <c r="AA77" s="23">
        <f t="shared" si="12"/>
        <v>3</v>
      </c>
      <c r="AB77" s="23">
        <f t="shared" si="12"/>
        <v>3</v>
      </c>
      <c r="AC77" s="23">
        <f t="shared" si="12"/>
        <v>2</v>
      </c>
      <c r="AD77" s="23">
        <f t="shared" si="12"/>
        <v>2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34.5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45415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 t="s">
        <v>19</v>
      </c>
      <c r="J80" s="8" t="s">
        <v>19</v>
      </c>
      <c r="K80" s="8" t="s">
        <v>19</v>
      </c>
      <c r="L80" s="8" t="s">
        <v>19</v>
      </c>
      <c r="M80" s="8" t="s">
        <v>19</v>
      </c>
      <c r="N80" s="8" t="s">
        <v>19</v>
      </c>
      <c r="O80" s="8" t="s">
        <v>19</v>
      </c>
      <c r="P80" s="8" t="s">
        <v>19</v>
      </c>
      <c r="Q80" s="8" t="s">
        <v>19</v>
      </c>
      <c r="R80" s="8" t="s">
        <v>19</v>
      </c>
      <c r="S80" s="8" t="s">
        <v>19</v>
      </c>
      <c r="T80" s="8" t="s">
        <v>19</v>
      </c>
      <c r="U80" s="8" t="s">
        <v>19</v>
      </c>
      <c r="V80" s="8" t="s">
        <v>19</v>
      </c>
      <c r="W80" s="8" t="s">
        <v>19</v>
      </c>
      <c r="X80" s="8" t="s">
        <v>19</v>
      </c>
      <c r="Y80" s="8" t="s">
        <v>19</v>
      </c>
      <c r="Z80" s="8" t="s">
        <v>19</v>
      </c>
      <c r="AA80" s="8" t="s">
        <v>19</v>
      </c>
      <c r="AB80" s="8" t="s">
        <v>19</v>
      </c>
      <c r="AC80" s="8" t="s">
        <v>19</v>
      </c>
      <c r="AD80" s="8" t="s">
        <v>19</v>
      </c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>
        <v>1</v>
      </c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>
        <v>1</v>
      </c>
      <c r="R81" s="8">
        <v>1</v>
      </c>
      <c r="S81" s="8">
        <v>1</v>
      </c>
      <c r="T81" s="8">
        <v>1</v>
      </c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1">
        <f t="shared" si="13"/>
        <v>6.5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/>
      <c r="J82" s="8"/>
      <c r="K82" s="8">
        <v>1</v>
      </c>
      <c r="L82" s="8">
        <v>1</v>
      </c>
      <c r="M82" s="8">
        <v>1</v>
      </c>
      <c r="N82" s="8">
        <v>1</v>
      </c>
      <c r="O82" s="8">
        <v>1</v>
      </c>
      <c r="P82" s="8">
        <v>1</v>
      </c>
      <c r="Q82" s="8">
        <v>1</v>
      </c>
      <c r="R82" s="8">
        <v>1</v>
      </c>
      <c r="S82" s="8"/>
      <c r="T82" s="8"/>
      <c r="U82" s="8">
        <v>1</v>
      </c>
      <c r="V82" s="8">
        <v>1</v>
      </c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/>
      <c r="AD82" s="8"/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/>
      <c r="R84" s="8"/>
      <c r="S84" s="8">
        <v>1</v>
      </c>
      <c r="T84" s="8">
        <v>1</v>
      </c>
      <c r="U84" s="8">
        <v>1</v>
      </c>
      <c r="V84" s="8">
        <v>1</v>
      </c>
      <c r="W84" s="8">
        <v>1</v>
      </c>
      <c r="X84" s="8">
        <v>1</v>
      </c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8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>
        <v>1</v>
      </c>
      <c r="J85" s="8">
        <v>1</v>
      </c>
      <c r="K85" s="8">
        <v>1</v>
      </c>
      <c r="L85" s="8">
        <v>1</v>
      </c>
      <c r="M85" s="8">
        <v>1</v>
      </c>
      <c r="N85" s="8">
        <v>1</v>
      </c>
      <c r="O85" s="8">
        <v>1</v>
      </c>
      <c r="P85" s="8">
        <v>1</v>
      </c>
      <c r="Q85" s="8">
        <v>1</v>
      </c>
      <c r="R85" s="8">
        <v>1</v>
      </c>
      <c r="S85" s="8">
        <v>1</v>
      </c>
      <c r="T85" s="8">
        <v>1</v>
      </c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1">
        <f t="shared" si="13"/>
        <v>6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 t="s">
        <v>11</v>
      </c>
      <c r="J86" s="8" t="s">
        <v>11</v>
      </c>
      <c r="K86" s="8" t="s">
        <v>11</v>
      </c>
      <c r="L86" s="8" t="s">
        <v>11</v>
      </c>
      <c r="M86" s="8" t="s">
        <v>11</v>
      </c>
      <c r="N86" s="8" t="s">
        <v>11</v>
      </c>
      <c r="O86" s="8" t="s">
        <v>11</v>
      </c>
      <c r="P86" s="8" t="s">
        <v>11</v>
      </c>
      <c r="Q86" s="8" t="s">
        <v>11</v>
      </c>
      <c r="R86" s="8" t="s">
        <v>11</v>
      </c>
      <c r="S86" s="8" t="s">
        <v>11</v>
      </c>
      <c r="T86" s="8" t="s">
        <v>11</v>
      </c>
      <c r="U86" s="8" t="s">
        <v>11</v>
      </c>
      <c r="V86" s="8" t="s">
        <v>11</v>
      </c>
      <c r="W86" s="8" t="s">
        <v>11</v>
      </c>
      <c r="X86" s="8" t="s">
        <v>11</v>
      </c>
      <c r="Y86" s="8" t="s">
        <v>11</v>
      </c>
      <c r="Z86" s="8" t="s">
        <v>11</v>
      </c>
      <c r="AA86" s="8" t="s">
        <v>11</v>
      </c>
      <c r="AB86" s="8" t="s">
        <v>11</v>
      </c>
      <c r="AC86" s="8" t="s">
        <v>11</v>
      </c>
      <c r="AD86" s="8" t="s">
        <v>11</v>
      </c>
      <c r="AE86" s="8"/>
      <c r="AF86" s="8"/>
      <c r="AG86" s="8"/>
      <c r="AH86" s="1">
        <f t="shared" si="13"/>
        <v>0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/>
      <c r="J87" s="8"/>
      <c r="K87" s="8"/>
      <c r="L87" s="8"/>
      <c r="M87" s="8">
        <v>1</v>
      </c>
      <c r="N87" s="8">
        <v>1</v>
      </c>
      <c r="O87" s="8">
        <v>1</v>
      </c>
      <c r="P87" s="8">
        <v>1</v>
      </c>
      <c r="Q87" s="8">
        <v>1</v>
      </c>
      <c r="R87" s="8">
        <v>1</v>
      </c>
      <c r="S87" s="8"/>
      <c r="T87" s="8"/>
      <c r="U87" s="8">
        <v>1</v>
      </c>
      <c r="V87" s="8">
        <v>1</v>
      </c>
      <c r="W87" s="8">
        <v>1</v>
      </c>
      <c r="X87" s="8">
        <v>1</v>
      </c>
      <c r="Y87" s="8">
        <v>1</v>
      </c>
      <c r="Z87" s="8">
        <v>1</v>
      </c>
      <c r="AA87" s="8">
        <v>1</v>
      </c>
      <c r="AB87" s="8">
        <v>1</v>
      </c>
      <c r="AC87" s="8">
        <v>1</v>
      </c>
      <c r="AD87" s="8">
        <v>1</v>
      </c>
      <c r="AE87" s="8"/>
      <c r="AF87" s="8"/>
      <c r="AG87" s="8"/>
      <c r="AH87" s="1">
        <f t="shared" si="13"/>
        <v>8</v>
      </c>
      <c r="AI87" s="1"/>
    </row>
    <row r="88" spans="1:35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f t="shared" si="14"/>
        <v>0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 t="s">
        <v>21</v>
      </c>
      <c r="F93" s="59"/>
      <c r="G93" s="59"/>
      <c r="H93" s="59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2</v>
      </c>
      <c r="I96" s="23">
        <f t="shared" si="15"/>
        <v>3</v>
      </c>
      <c r="J96" s="23">
        <f t="shared" si="15"/>
        <v>3</v>
      </c>
      <c r="K96" s="23">
        <f t="shared" si="15"/>
        <v>4</v>
      </c>
      <c r="L96" s="23">
        <f t="shared" si="15"/>
        <v>4</v>
      </c>
      <c r="M96" s="23">
        <f t="shared" si="15"/>
        <v>5</v>
      </c>
      <c r="N96" s="23">
        <f t="shared" si="15"/>
        <v>5</v>
      </c>
      <c r="O96" s="23">
        <f t="shared" si="15"/>
        <v>5</v>
      </c>
      <c r="P96" s="23">
        <f t="shared" si="15"/>
        <v>5</v>
      </c>
      <c r="Q96" s="23">
        <f t="shared" si="15"/>
        <v>4</v>
      </c>
      <c r="R96" s="23">
        <f t="shared" si="15"/>
        <v>4</v>
      </c>
      <c r="S96" s="23">
        <f t="shared" si="15"/>
        <v>3</v>
      </c>
      <c r="T96" s="23">
        <f t="shared" si="15"/>
        <v>3</v>
      </c>
      <c r="U96" s="23">
        <f t="shared" si="15"/>
        <v>3</v>
      </c>
      <c r="V96" s="23">
        <f t="shared" si="15"/>
        <v>3</v>
      </c>
      <c r="W96" s="23">
        <f t="shared" si="15"/>
        <v>4</v>
      </c>
      <c r="X96" s="23">
        <f t="shared" si="15"/>
        <v>4</v>
      </c>
      <c r="Y96" s="23">
        <f t="shared" si="15"/>
        <v>3</v>
      </c>
      <c r="Z96" s="23">
        <f t="shared" si="15"/>
        <v>3</v>
      </c>
      <c r="AA96" s="23">
        <f t="shared" si="15"/>
        <v>3</v>
      </c>
      <c r="AB96" s="23">
        <f t="shared" si="15"/>
        <v>3</v>
      </c>
      <c r="AC96" s="23">
        <f t="shared" si="15"/>
        <v>2</v>
      </c>
      <c r="AD96" s="23">
        <f t="shared" si="15"/>
        <v>2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40.5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45416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 t="s">
        <v>19</v>
      </c>
      <c r="J99" s="8" t="s">
        <v>19</v>
      </c>
      <c r="K99" s="8" t="s">
        <v>19</v>
      </c>
      <c r="L99" s="8" t="s">
        <v>19</v>
      </c>
      <c r="M99" s="8" t="s">
        <v>19</v>
      </c>
      <c r="N99" s="8" t="s">
        <v>19</v>
      </c>
      <c r="O99" s="8" t="s">
        <v>19</v>
      </c>
      <c r="P99" s="8" t="s">
        <v>19</v>
      </c>
      <c r="Q99" s="8" t="s">
        <v>19</v>
      </c>
      <c r="R99" s="8" t="s">
        <v>19</v>
      </c>
      <c r="S99" s="8" t="s">
        <v>19</v>
      </c>
      <c r="T99" s="8" t="s">
        <v>19</v>
      </c>
      <c r="U99" s="8" t="s">
        <v>19</v>
      </c>
      <c r="V99" s="8" t="s">
        <v>19</v>
      </c>
      <c r="W99" s="8" t="s">
        <v>19</v>
      </c>
      <c r="X99" s="8" t="s">
        <v>19</v>
      </c>
      <c r="Y99" s="8" t="s">
        <v>19</v>
      </c>
      <c r="Z99" s="8" t="s">
        <v>19</v>
      </c>
      <c r="AA99" s="8" t="s">
        <v>19</v>
      </c>
      <c r="AB99" s="8" t="s">
        <v>19</v>
      </c>
      <c r="AC99" s="8" t="s">
        <v>19</v>
      </c>
      <c r="AD99" s="8" t="s">
        <v>19</v>
      </c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>
        <v>1</v>
      </c>
      <c r="I100" s="8">
        <v>1</v>
      </c>
      <c r="J100" s="8">
        <v>1</v>
      </c>
      <c r="K100" s="8">
        <v>1</v>
      </c>
      <c r="L100" s="8">
        <v>1</v>
      </c>
      <c r="M100" s="8">
        <v>1</v>
      </c>
      <c r="N100" s="8">
        <v>1</v>
      </c>
      <c r="O100" s="8">
        <v>1</v>
      </c>
      <c r="P100" s="8">
        <v>1</v>
      </c>
      <c r="Q100" s="8">
        <v>1</v>
      </c>
      <c r="R100" s="8">
        <v>1</v>
      </c>
      <c r="S100" s="8">
        <v>1</v>
      </c>
      <c r="T100" s="8">
        <v>1</v>
      </c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1">
        <f t="shared" si="16"/>
        <v>6.5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/>
      <c r="J101" s="8"/>
      <c r="K101" s="8"/>
      <c r="L101" s="8"/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/>
      <c r="T101" s="8"/>
      <c r="U101" s="8">
        <v>1</v>
      </c>
      <c r="V101" s="8">
        <v>1</v>
      </c>
      <c r="W101" s="8">
        <v>1</v>
      </c>
      <c r="X101" s="8">
        <v>1</v>
      </c>
      <c r="Y101" s="8">
        <v>1</v>
      </c>
      <c r="Z101" s="8">
        <v>1</v>
      </c>
      <c r="AA101" s="8">
        <v>1</v>
      </c>
      <c r="AB101" s="8">
        <v>1</v>
      </c>
      <c r="AC101" s="8">
        <v>1</v>
      </c>
      <c r="AD101" s="8">
        <v>1</v>
      </c>
      <c r="AE101" s="8"/>
      <c r="AF101" s="8"/>
      <c r="AG101" s="8"/>
      <c r="AH101" s="1">
        <f t="shared" si="16"/>
        <v>8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>
        <v>1</v>
      </c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>
        <v>1</v>
      </c>
      <c r="Q102" s="8"/>
      <c r="R102" s="8"/>
      <c r="S102" s="8">
        <v>1</v>
      </c>
      <c r="T102" s="8">
        <v>1</v>
      </c>
      <c r="U102" s="8">
        <v>1</v>
      </c>
      <c r="V102" s="8">
        <v>1</v>
      </c>
      <c r="W102" s="8">
        <v>1</v>
      </c>
      <c r="X102" s="8">
        <v>1</v>
      </c>
      <c r="Y102" s="8">
        <v>1</v>
      </c>
      <c r="Z102" s="8">
        <v>1</v>
      </c>
      <c r="AA102" s="8"/>
      <c r="AB102" s="8"/>
      <c r="AC102" s="8"/>
      <c r="AD102" s="8"/>
      <c r="AE102" s="8"/>
      <c r="AF102" s="8"/>
      <c r="AG102" s="8"/>
      <c r="AH102" s="1">
        <f t="shared" si="16"/>
        <v>8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/>
      <c r="J103" s="8"/>
      <c r="K103" s="8"/>
      <c r="L103" s="8"/>
      <c r="M103" s="8">
        <v>1</v>
      </c>
      <c r="N103" s="8">
        <v>1</v>
      </c>
      <c r="O103" s="8">
        <v>1</v>
      </c>
      <c r="P103" s="8">
        <v>1</v>
      </c>
      <c r="Q103" s="8">
        <v>1</v>
      </c>
      <c r="R103" s="8">
        <v>1</v>
      </c>
      <c r="S103" s="8"/>
      <c r="T103" s="8"/>
      <c r="U103" s="8">
        <v>1</v>
      </c>
      <c r="V103" s="8">
        <v>1</v>
      </c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 t="shared" si="16"/>
        <v>8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 t="s">
        <v>7</v>
      </c>
      <c r="J104" s="8" t="s">
        <v>7</v>
      </c>
      <c r="K104" s="8" t="s">
        <v>7</v>
      </c>
      <c r="L104" s="8" t="s">
        <v>7</v>
      </c>
      <c r="M104" s="8" t="s">
        <v>7</v>
      </c>
      <c r="N104" s="8" t="s">
        <v>7</v>
      </c>
      <c r="O104" s="8" t="s">
        <v>7</v>
      </c>
      <c r="P104" s="8" t="s">
        <v>7</v>
      </c>
      <c r="Q104" s="8" t="s">
        <v>7</v>
      </c>
      <c r="R104" s="8" t="s">
        <v>7</v>
      </c>
      <c r="S104" s="8" t="s">
        <v>7</v>
      </c>
      <c r="T104" s="8" t="s">
        <v>7</v>
      </c>
      <c r="U104" s="8" t="s">
        <v>7</v>
      </c>
      <c r="V104" s="8" t="s">
        <v>7</v>
      </c>
      <c r="W104" s="8" t="s">
        <v>7</v>
      </c>
      <c r="X104" s="8" t="s">
        <v>7</v>
      </c>
      <c r="Y104" s="8" t="s">
        <v>7</v>
      </c>
      <c r="Z104" s="8" t="s">
        <v>7</v>
      </c>
      <c r="AA104" s="8" t="s">
        <v>7</v>
      </c>
      <c r="AB104" s="8" t="s">
        <v>7</v>
      </c>
      <c r="AC104" s="8" t="s">
        <v>7</v>
      </c>
      <c r="AD104" s="8" t="s">
        <v>7</v>
      </c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 t="s">
        <v>11</v>
      </c>
      <c r="J105" s="8" t="s">
        <v>11</v>
      </c>
      <c r="K105" s="8" t="s">
        <v>11</v>
      </c>
      <c r="L105" s="8" t="s">
        <v>11</v>
      </c>
      <c r="M105" s="8" t="s">
        <v>11</v>
      </c>
      <c r="N105" s="8" t="s">
        <v>11</v>
      </c>
      <c r="O105" s="8" t="s">
        <v>11</v>
      </c>
      <c r="P105" s="8" t="s">
        <v>11</v>
      </c>
      <c r="Q105" s="8" t="s">
        <v>11</v>
      </c>
      <c r="R105" s="8" t="s">
        <v>11</v>
      </c>
      <c r="S105" s="8" t="s">
        <v>11</v>
      </c>
      <c r="T105" s="8" t="s">
        <v>11</v>
      </c>
      <c r="U105" s="8" t="s">
        <v>11</v>
      </c>
      <c r="V105" s="8" t="s">
        <v>11</v>
      </c>
      <c r="W105" s="8" t="s">
        <v>11</v>
      </c>
      <c r="X105" s="8" t="s">
        <v>11</v>
      </c>
      <c r="Y105" s="8" t="s">
        <v>11</v>
      </c>
      <c r="Z105" s="8" t="s">
        <v>11</v>
      </c>
      <c r="AA105" s="8" t="s">
        <v>11</v>
      </c>
      <c r="AB105" s="8" t="s">
        <v>11</v>
      </c>
      <c r="AC105" s="8" t="s">
        <v>11</v>
      </c>
      <c r="AD105" s="8" t="s">
        <v>11</v>
      </c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 t="s">
        <v>7</v>
      </c>
      <c r="J106" s="8" t="s">
        <v>7</v>
      </c>
      <c r="K106" s="8" t="s">
        <v>7</v>
      </c>
      <c r="L106" s="8" t="s">
        <v>7</v>
      </c>
      <c r="M106" s="8" t="s">
        <v>7</v>
      </c>
      <c r="N106" s="8" t="s">
        <v>7</v>
      </c>
      <c r="O106" s="8" t="s">
        <v>7</v>
      </c>
      <c r="P106" s="8" t="s">
        <v>7</v>
      </c>
      <c r="Q106" s="8" t="s">
        <v>7</v>
      </c>
      <c r="R106" s="8" t="s">
        <v>7</v>
      </c>
      <c r="S106" s="8" t="s">
        <v>7</v>
      </c>
      <c r="T106" s="8" t="s">
        <v>7</v>
      </c>
      <c r="U106" s="8" t="s">
        <v>7</v>
      </c>
      <c r="V106" s="8" t="s">
        <v>7</v>
      </c>
      <c r="W106" s="8" t="s">
        <v>7</v>
      </c>
      <c r="X106" s="8" t="s">
        <v>7</v>
      </c>
      <c r="Y106" s="8" t="s">
        <v>7</v>
      </c>
      <c r="Z106" s="8" t="s">
        <v>7</v>
      </c>
      <c r="AA106" s="8" t="s">
        <v>7</v>
      </c>
      <c r="AB106" s="8" t="s">
        <v>7</v>
      </c>
      <c r="AC106" s="8" t="s">
        <v>7</v>
      </c>
      <c r="AD106" s="8" t="s">
        <v>7</v>
      </c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2</v>
      </c>
      <c r="L115" s="23">
        <f t="shared" si="18"/>
        <v>2</v>
      </c>
      <c r="M115" s="23">
        <f t="shared" si="18"/>
        <v>4</v>
      </c>
      <c r="N115" s="23">
        <f t="shared" si="18"/>
        <v>4</v>
      </c>
      <c r="O115" s="23">
        <f t="shared" si="18"/>
        <v>4</v>
      </c>
      <c r="P115" s="23">
        <f t="shared" si="18"/>
        <v>4</v>
      </c>
      <c r="Q115" s="23">
        <f t="shared" si="18"/>
        <v>3</v>
      </c>
      <c r="R115" s="23">
        <f t="shared" si="18"/>
        <v>3</v>
      </c>
      <c r="S115" s="23">
        <f t="shared" si="18"/>
        <v>2</v>
      </c>
      <c r="T115" s="23">
        <f t="shared" si="18"/>
        <v>2</v>
      </c>
      <c r="U115" s="23">
        <f t="shared" si="18"/>
        <v>3</v>
      </c>
      <c r="V115" s="23">
        <f t="shared" si="18"/>
        <v>3</v>
      </c>
      <c r="W115" s="23">
        <f t="shared" si="18"/>
        <v>3</v>
      </c>
      <c r="X115" s="23">
        <f t="shared" si="18"/>
        <v>3</v>
      </c>
      <c r="Y115" s="23">
        <f t="shared" si="18"/>
        <v>3</v>
      </c>
      <c r="Z115" s="23">
        <f t="shared" si="18"/>
        <v>3</v>
      </c>
      <c r="AA115" s="23">
        <f t="shared" si="18"/>
        <v>2</v>
      </c>
      <c r="AB115" s="23">
        <f t="shared" si="18"/>
        <v>2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30.5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45417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 t="s">
        <v>11</v>
      </c>
      <c r="J124" s="8" t="s">
        <v>11</v>
      </c>
      <c r="K124" s="8" t="s">
        <v>11</v>
      </c>
      <c r="L124" s="8" t="s">
        <v>11</v>
      </c>
      <c r="M124" s="8" t="s">
        <v>11</v>
      </c>
      <c r="N124" s="8" t="s">
        <v>11</v>
      </c>
      <c r="O124" s="8" t="s">
        <v>11</v>
      </c>
      <c r="P124" s="8" t="s">
        <v>11</v>
      </c>
      <c r="Q124" s="8" t="s">
        <v>11</v>
      </c>
      <c r="R124" s="8" t="s">
        <v>11</v>
      </c>
      <c r="S124" s="8" t="s">
        <v>11</v>
      </c>
      <c r="T124" s="8" t="s">
        <v>11</v>
      </c>
      <c r="U124" s="8" t="s">
        <v>11</v>
      </c>
      <c r="V124" s="8" t="s">
        <v>11</v>
      </c>
      <c r="W124" s="8" t="s">
        <v>11</v>
      </c>
      <c r="X124" s="8" t="s">
        <v>11</v>
      </c>
      <c r="Y124" s="8" t="s">
        <v>11</v>
      </c>
      <c r="Z124" s="8" t="s">
        <v>11</v>
      </c>
      <c r="AA124" s="8" t="s">
        <v>11</v>
      </c>
      <c r="AB124" s="8" t="s">
        <v>11</v>
      </c>
      <c r="AC124" s="8" t="s">
        <v>11</v>
      </c>
      <c r="AD124" s="8" t="s">
        <v>11</v>
      </c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zc9/TH8o05v6ZSWZa6uQlxqXWGc4hK5cwmqvwQ9arDDg1qYwNhWVEeq7ohzngVNrt3mf37pqiCsAOk58ApVM0A==" saltValue="VOJdRMPKNpyAFMl72k9ADQ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5:AG6 I29:AD29 I48:AD48 I67:AD67 I86:AD86 I105:AD105 I124:AD124 AC17:AG19 E4:H4 AE4:AG4 E8:AG16 E7:H7 AE7:AG7" name="Rango2_3_1"/>
    <protectedRange algorithmName="SHA-512" hashValue="G5FAzGJX5ML8jdfkYHQa+XaFR9QNG29PKoYkCgHl9WmXxPVaBd5PCzjSk5Uim+XS6Movcs1vrN10mr+qn1crdA==" saltValue="5PigA186qshsPexNZFi/+w==" spinCount="100000" sqref="E24:AG24 E30:AG35 E29:H29 AE29:AG29 AC36:AG38 H62:T62 H81:T81 H100:T100 E23:H23 AE23:AG23 E28:G28 AD28:AG28 E26:AG27 E25:H25 AE25:AG25" name="Rango2_3_2"/>
    <protectedRange algorithmName="SHA-512" hashValue="G5FAzGJX5ML8jdfkYHQa+XaFR9QNG29PKoYkCgHl9WmXxPVaBd5PCzjSk5Uim+XS6Movcs1vrN10mr+qn1crdA==" saltValue="5PigA186qshsPexNZFi/+w==" spinCount="100000" sqref="E42:AG47 E49:AG57 E48:H48 AE48:AG48" name="Rango2_3_3"/>
    <protectedRange algorithmName="SHA-512" hashValue="G5FAzGJX5ML8jdfkYHQa+XaFR9QNG29PKoYkCgHl9WmXxPVaBd5PCzjSk5Uim+XS6Movcs1vrN10mr+qn1crdA==" saltValue="5PigA186qshsPexNZFi/+w==" spinCount="100000" sqref="E68:AG73 E67:H67 AE67:AG67 AC74:AG76 E62:G62 U62:AG62 E63:AG66 E61:AG61 I80:AD80 I99:AD99 H28:AC28 I25:AD25 I7:AD7 I104:AD104" name="Rango2_3_4"/>
    <protectedRange algorithmName="SHA-512" hashValue="G5FAzGJX5ML8jdfkYHQa+XaFR9QNG29PKoYkCgHl9WmXxPVaBd5PCzjSk5Uim+XS6Movcs1vrN10mr+qn1crdA==" saltValue="5PigA186qshsPexNZFi/+w==" spinCount="100000" sqref="E80:H80 E87:AG92 E86:H86 AE86:AG86 AC93:AG95 E82:AG85 E81:G81 U81:AG81 AE80:AG80" name="Rango2_3_5"/>
    <protectedRange algorithmName="SHA-512" hashValue="G5FAzGJX5ML8jdfkYHQa+XaFR9QNG29PKoYkCgHl9WmXxPVaBd5PCzjSk5Uim+XS6Movcs1vrN10mr+qn1crdA==" saltValue="5PigA186qshsPexNZFi/+w==" spinCount="100000" sqref="E99:H99 E101:AG103 E100:G100 U100:AG100 E106:AG114 AE99:AG99 E104:H105 AE104:AG105" name="Rango2_3_6"/>
    <protectedRange algorithmName="SHA-512" hashValue="G5FAzGJX5ML8jdfkYHQa+XaFR9QNG29PKoYkCgHl9WmXxPVaBd5PCzjSk5Uim+XS6Movcs1vrN10mr+qn1crdA==" saltValue="5PigA186qshsPexNZFi/+w==" spinCount="100000" sqref="E118:AG123 E125:AG133 E124:H124 AE124:AG124" name="Rango2_3_7"/>
    <protectedRange algorithmName="SHA-512" hashValue="G5FAzGJX5ML8jdfkYHQa+XaFR9QNG29PKoYkCgHl9WmXxPVaBd5PCzjSk5Uim+XS6Movcs1vrN10mr+qn1crdA==" saltValue="5PigA186qshsPexNZFi/+w==" spinCount="100000" sqref="E37:H38" name="Rango2_3_5_5_1"/>
    <protectedRange algorithmName="SHA-512" hashValue="G5FAzGJX5ML8jdfkYHQa+XaFR9QNG29PKoYkCgHl9WmXxPVaBd5PCzjSk5Uim+XS6Movcs1vrN10mr+qn1crdA==" saltValue="5PigA186qshsPexNZFi/+w==" spinCount="100000" sqref="I37:AB38" name="Rango2_2_3_4_3_1_1"/>
    <protectedRange algorithmName="SHA-512" hashValue="G5FAzGJX5ML8jdfkYHQa+XaFR9QNG29PKoYkCgHl9WmXxPVaBd5PCzjSk5Uim+XS6Movcs1vrN10mr+qn1crdA==" saltValue="5PigA186qshsPexNZFi/+w==" spinCount="100000" sqref="E75:H76" name="Rango2_3_5_5_2"/>
    <protectedRange algorithmName="SHA-512" hashValue="G5FAzGJX5ML8jdfkYHQa+XaFR9QNG29PKoYkCgHl9WmXxPVaBd5PCzjSk5Uim+XS6Movcs1vrN10mr+qn1crdA==" saltValue="5PigA186qshsPexNZFi/+w==" spinCount="100000" sqref="I75:AB76" name="Rango2_2_3_4_3_1_2"/>
    <protectedRange algorithmName="SHA-512" hashValue="G5FAzGJX5ML8jdfkYHQa+XaFR9QNG29PKoYkCgHl9WmXxPVaBd5PCzjSk5Uim+XS6Movcs1vrN10mr+qn1crdA==" saltValue="5PigA186qshsPexNZFi/+w==" spinCount="100000" sqref="E94:H95" name="Rango2_3_5_5_3"/>
    <protectedRange algorithmName="SHA-512" hashValue="G5FAzGJX5ML8jdfkYHQa+XaFR9QNG29PKoYkCgHl9WmXxPVaBd5PCzjSk5Uim+XS6Movcs1vrN10mr+qn1crdA==" saltValue="5PigA186qshsPexNZFi/+w==" spinCount="100000" sqref="I94:AB95" name="Rango2_2_3_4_3_1_3"/>
    <protectedRange algorithmName="SHA-512" hashValue="G5FAzGJX5ML8jdfkYHQa+XaFR9QNG29PKoYkCgHl9WmXxPVaBd5PCzjSk5Uim+XS6Movcs1vrN10mr+qn1crdA==" saltValue="5PigA186qshsPexNZFi/+w==" spinCount="100000" sqref="I4:AD4" name="Rango2_3_1_1"/>
    <protectedRange algorithmName="SHA-512" hashValue="G5FAzGJX5ML8jdfkYHQa+XaFR9QNG29PKoYkCgHl9WmXxPVaBd5PCzjSk5Uim+XS6Movcs1vrN10mr+qn1crdA==" saltValue="5PigA186qshsPexNZFi/+w==" spinCount="100000" sqref="I23:AD23" name="Rango2_3_1_2"/>
    <protectedRange algorithmName="SHA-512" hashValue="G5FAzGJX5ML8jdfkYHQa+XaFR9QNG29PKoYkCgHl9WmXxPVaBd5PCzjSk5Uim+XS6Movcs1vrN10mr+qn1crdA==" saltValue="5PigA186qshsPexNZFi/+w==" spinCount="100000" sqref="E17:H17" name="Rango2_3_5_5_4"/>
    <protectedRange algorithmName="SHA-512" hashValue="G5FAzGJX5ML8jdfkYHQa+XaFR9QNG29PKoYkCgHl9WmXxPVaBd5PCzjSk5Uim+XS6Movcs1vrN10mr+qn1crdA==" saltValue="5PigA186qshsPexNZFi/+w==" spinCount="100000" sqref="I17:AB17" name="Rango2_2_3_4_3_1_4"/>
    <protectedRange algorithmName="SHA-512" hashValue="G5FAzGJX5ML8jdfkYHQa+XaFR9QNG29PKoYkCgHl9WmXxPVaBd5PCzjSk5Uim+XS6Movcs1vrN10mr+qn1crdA==" saltValue="5PigA186qshsPexNZFi/+w==" spinCount="100000" sqref="E36:H36" name="Rango2_3_5_5_5"/>
    <protectedRange algorithmName="SHA-512" hashValue="G5FAzGJX5ML8jdfkYHQa+XaFR9QNG29PKoYkCgHl9WmXxPVaBd5PCzjSk5Uim+XS6Movcs1vrN10mr+qn1crdA==" saltValue="5PigA186qshsPexNZFi/+w==" spinCount="100000" sqref="I36:AB36" name="Rango2_2_3_4_3_1_5"/>
    <protectedRange algorithmName="SHA-512" hashValue="G5FAzGJX5ML8jdfkYHQa+XaFR9QNG29PKoYkCgHl9WmXxPVaBd5PCzjSk5Uim+XS6Movcs1vrN10mr+qn1crdA==" saltValue="5PigA186qshsPexNZFi/+w==" spinCount="100000" sqref="E74:H74" name="Rango2_3_5_5_7"/>
    <protectedRange algorithmName="SHA-512" hashValue="G5FAzGJX5ML8jdfkYHQa+XaFR9QNG29PKoYkCgHl9WmXxPVaBd5PCzjSk5Uim+XS6Movcs1vrN10mr+qn1crdA==" saltValue="5PigA186qshsPexNZFi/+w==" spinCount="100000" sqref="I74:AB74" name="Rango2_2_3_4_3_1_7"/>
    <protectedRange algorithmName="SHA-512" hashValue="G5FAzGJX5ML8jdfkYHQa+XaFR9QNG29PKoYkCgHl9WmXxPVaBd5PCzjSk5Uim+XS6Movcs1vrN10mr+qn1crdA==" saltValue="5PigA186qshsPexNZFi/+w==" spinCount="100000" sqref="E93:H93" name="Rango2_3_5_5_8"/>
    <protectedRange algorithmName="SHA-512" hashValue="G5FAzGJX5ML8jdfkYHQa+XaFR9QNG29PKoYkCgHl9WmXxPVaBd5PCzjSk5Uim+XS6Movcs1vrN10mr+qn1crdA==" saltValue="5PigA186qshsPexNZFi/+w==" spinCount="100000" sqref="I93:AB93" name="Rango2_2_3_4_3_1_8"/>
  </protectedRanges>
  <conditionalFormatting sqref="E20:AG20 E39:AG39 E58:AG58 E77:AG77 E96:AG96 E115:AG115 E134:AG134">
    <cfRule type="colorScale" priority="785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">
    <cfRule type="expression" dxfId="14690" priority="574">
      <formula>$C$21="F"</formula>
    </cfRule>
  </conditionalFormatting>
  <conditionalFormatting sqref="E13:AG16 AC17:AG19">
    <cfRule type="expression" dxfId="14689" priority="576">
      <formula>$C$2="F"</formula>
    </cfRule>
  </conditionalFormatting>
  <conditionalFormatting sqref="E13:AG16 AC17:AG19">
    <cfRule type="expression" dxfId="14688" priority="577">
      <formula>$D13="Facturacion"</formula>
    </cfRule>
  </conditionalFormatting>
  <conditionalFormatting sqref="E13:AG16 AC17:AG19">
    <cfRule type="expression" dxfId="14687" priority="578">
      <formula>$D13="Specialist"</formula>
    </cfRule>
  </conditionalFormatting>
  <conditionalFormatting sqref="E13:AG16 AC17:AG19">
    <cfRule type="cellIs" dxfId="14686" priority="579" operator="equal">
      <formula>1</formula>
    </cfRule>
  </conditionalFormatting>
  <conditionalFormatting sqref="E13:AG16 AC17:AG19">
    <cfRule type="expression" dxfId="14685" priority="580">
      <formula>$D13="SSMM"</formula>
    </cfRule>
  </conditionalFormatting>
  <conditionalFormatting sqref="E13:AG16 AC17:AG19">
    <cfRule type="cellIs" dxfId="14684" priority="581" operator="equal">
      <formula>"F"</formula>
    </cfRule>
  </conditionalFormatting>
  <conditionalFormatting sqref="E5:AG6 E4:H4 AE4:AG4 E8:AG12 E7:H7 AE7:AG7">
    <cfRule type="expression" dxfId="14683" priority="565">
      <formula>$C$2="F"</formula>
    </cfRule>
  </conditionalFormatting>
  <conditionalFormatting sqref="E5:AG6 E4:H4 AE4:AG4 E8:AG12 E7:H7 AE7:AG7">
    <cfRule type="expression" dxfId="14682" priority="566">
      <formula>$D4="Facturacion"</formula>
    </cfRule>
  </conditionalFormatting>
  <conditionalFormatting sqref="E5:AG6 E4:H4 AE4:AG4 E8:AG12 E7:H7 AE7:AG7">
    <cfRule type="expression" dxfId="14681" priority="567">
      <formula>$D4="Specialist"</formula>
    </cfRule>
  </conditionalFormatting>
  <conditionalFormatting sqref="E5:AG6 E4:H4 AE4:AG4 E8:AG12 E7:H7 AE7:AG7">
    <cfRule type="cellIs" dxfId="14680" priority="568" operator="equal">
      <formula>1</formula>
    </cfRule>
  </conditionalFormatting>
  <conditionalFormatting sqref="E5:AG6 E4:H4 AE4:AG4 E8:AG12 E7:H7 AE7:AG7">
    <cfRule type="expression" dxfId="14679" priority="569">
      <formula>$D4="SSMM"</formula>
    </cfRule>
  </conditionalFormatting>
  <conditionalFormatting sqref="E5:AG6 E4:H4 AE4:AG4 E8:AG12 E7:H7 AE7:AG7">
    <cfRule type="cellIs" dxfId="14678" priority="570" operator="equal">
      <formula>"F"</formula>
    </cfRule>
  </conditionalFormatting>
  <conditionalFormatting sqref="E32:AG35 AC36:AG36">
    <cfRule type="expression" dxfId="14677" priority="556">
      <formula>$C$21="F"</formula>
    </cfRule>
  </conditionalFormatting>
  <conditionalFormatting sqref="E32:AG35 AC36:AG38">
    <cfRule type="expression" dxfId="14676" priority="558">
      <formula>$C$2="F"</formula>
    </cfRule>
  </conditionalFormatting>
  <conditionalFormatting sqref="E32:AG35 AC36:AG38">
    <cfRule type="expression" dxfId="14675" priority="559">
      <formula>$D32="Facturacion"</formula>
    </cfRule>
  </conditionalFormatting>
  <conditionalFormatting sqref="E32:AG35 AC36:AG38">
    <cfRule type="expression" dxfId="14674" priority="560">
      <formula>$D32="Specialist"</formula>
    </cfRule>
  </conditionalFormatting>
  <conditionalFormatting sqref="E32:AG35 AC36:AG38">
    <cfRule type="cellIs" dxfId="14673" priority="561" operator="equal">
      <formula>1</formula>
    </cfRule>
  </conditionalFormatting>
  <conditionalFormatting sqref="E32:AG35 AC36:AG38">
    <cfRule type="expression" dxfId="14672" priority="562">
      <formula>$D32="SSMM"</formula>
    </cfRule>
  </conditionalFormatting>
  <conditionalFormatting sqref="E32:AG35 AC36:AG38">
    <cfRule type="cellIs" dxfId="14671" priority="563" operator="equal">
      <formula>"F"</formula>
    </cfRule>
  </conditionalFormatting>
  <conditionalFormatting sqref="E24:AG24 E30:AG31 E29:H29 AE29:AG29 E23:H23 AE23:AG23 E28:G28 AD28:AG28 E26:AG27 E25:H25 AE25:AG25">
    <cfRule type="expression" dxfId="14670" priority="547">
      <formula>$C$2="F"</formula>
    </cfRule>
  </conditionalFormatting>
  <conditionalFormatting sqref="E24:AG24 E30:AG31 E29:H29 AE29:AG29 E23:H23 AE23:AG23 E28:G28 AD28:AG28 E26:AG27 E25:H25 AE25:AG25">
    <cfRule type="expression" dxfId="14669" priority="548">
      <formula>$D23="Facturacion"</formula>
    </cfRule>
  </conditionalFormatting>
  <conditionalFormatting sqref="E24:AG24 E30:AG31 E29:H29 AE29:AG29 E23:H23 AE23:AG23 E28:G28 AD28:AG28 E26:AG27 E25:H25 AE25:AG25">
    <cfRule type="expression" dxfId="14668" priority="549">
      <formula>$D23="Specialist"</formula>
    </cfRule>
  </conditionalFormatting>
  <conditionalFormatting sqref="E24:AG24 E30:AG31 E29:H29 AE29:AG29 E23:H23 AE23:AG23 E28:G28 AD28:AG28 E26:AG27 E25:H25 AE25:AG25">
    <cfRule type="cellIs" dxfId="14667" priority="550" operator="equal">
      <formula>1</formula>
    </cfRule>
  </conditionalFormatting>
  <conditionalFormatting sqref="E24:AG24 E30:AG31 E29:H29 AE29:AG29 E23:H23 AE23:AG23 E28:G28 AD28:AG28 E26:AG27 E25:H25 AE25:AG25">
    <cfRule type="expression" dxfId="14666" priority="551">
      <formula>$D23="SSMM"</formula>
    </cfRule>
  </conditionalFormatting>
  <conditionalFormatting sqref="E24:AG24 E30:AG31 E29:H29 AE29:AG29 E23:H23 AE23:AG23 E28:G28 AD28:AG28 E26:AG27 E25:H25 AE25:AG25">
    <cfRule type="cellIs" dxfId="14665" priority="552" operator="equal">
      <formula>"F"</formula>
    </cfRule>
  </conditionalFormatting>
  <conditionalFormatting sqref="I56:W56">
    <cfRule type="expression" dxfId="14664" priority="535">
      <formula>$C$78="F"</formula>
    </cfRule>
  </conditionalFormatting>
  <conditionalFormatting sqref="I56:W56">
    <cfRule type="expression" dxfId="14663" priority="536">
      <formula>$C$59="F"</formula>
    </cfRule>
  </conditionalFormatting>
  <conditionalFormatting sqref="I56:W56">
    <cfRule type="expression" dxfId="14662" priority="537">
      <formula>$C$40="F"</formula>
    </cfRule>
  </conditionalFormatting>
  <conditionalFormatting sqref="E51:H55 I51:W56 X51:AG55">
    <cfRule type="expression" dxfId="14661" priority="538">
      <formula>$C$21="F"</formula>
    </cfRule>
  </conditionalFormatting>
  <conditionalFormatting sqref="E51:AG57">
    <cfRule type="expression" dxfId="14660" priority="540">
      <formula>$C$2="F"</formula>
    </cfRule>
  </conditionalFormatting>
  <conditionalFormatting sqref="E51:AG57">
    <cfRule type="expression" dxfId="14659" priority="541">
      <formula>$D51="Facturacion"</formula>
    </cfRule>
  </conditionalFormatting>
  <conditionalFormatting sqref="E51:AG57">
    <cfRule type="expression" dxfId="14658" priority="542">
      <formula>$D51="Specialist"</formula>
    </cfRule>
  </conditionalFormatting>
  <conditionalFormatting sqref="E51:AG57">
    <cfRule type="cellIs" dxfId="14657" priority="543" operator="equal">
      <formula>1</formula>
    </cfRule>
  </conditionalFormatting>
  <conditionalFormatting sqref="E51:AG57">
    <cfRule type="expression" dxfId="14656" priority="544">
      <formula>$D51="SSMM"</formula>
    </cfRule>
  </conditionalFormatting>
  <conditionalFormatting sqref="E51:AG57">
    <cfRule type="cellIs" dxfId="14655" priority="545" operator="equal">
      <formula>"F"</formula>
    </cfRule>
  </conditionalFormatting>
  <conditionalFormatting sqref="E42:AG47 E49:AG50 E48:H48 AE48:AG48">
    <cfRule type="expression" dxfId="14654" priority="529">
      <formula>$C$2="F"</formula>
    </cfRule>
  </conditionalFormatting>
  <conditionalFormatting sqref="E42:AG47 E49:AG50 E48:H48 AE48:AG48">
    <cfRule type="expression" dxfId="14653" priority="530">
      <formula>$D42="Facturacion"</formula>
    </cfRule>
  </conditionalFormatting>
  <conditionalFormatting sqref="E42:AG47 E49:AG50 E48:H48 AE48:AG48">
    <cfRule type="expression" dxfId="14652" priority="531">
      <formula>$D42="Specialist"</formula>
    </cfRule>
  </conditionalFormatting>
  <conditionalFormatting sqref="E42:AG47 E49:AG50 E48:H48 AE48:AG48">
    <cfRule type="cellIs" dxfId="14651" priority="532" operator="equal">
      <formula>1</formula>
    </cfRule>
  </conditionalFormatting>
  <conditionalFormatting sqref="E42:AG47 E49:AG50 E48:H48 AE48:AG48">
    <cfRule type="expression" dxfId="14650" priority="533">
      <formula>$D42="SSMM"</formula>
    </cfRule>
  </conditionalFormatting>
  <conditionalFormatting sqref="E42:AG47 E49:AG50 E48:H48 AE48:AG48">
    <cfRule type="cellIs" dxfId="14649" priority="534" operator="equal">
      <formula>"F"</formula>
    </cfRule>
  </conditionalFormatting>
  <conditionalFormatting sqref="E70:AG73 AC74:AG74">
    <cfRule type="expression" dxfId="14648" priority="520">
      <formula>$C$21="F"</formula>
    </cfRule>
  </conditionalFormatting>
  <conditionalFormatting sqref="E70:AG73 AC74:AG76">
    <cfRule type="expression" dxfId="14647" priority="522">
      <formula>$C$2="F"</formula>
    </cfRule>
  </conditionalFormatting>
  <conditionalFormatting sqref="E70:AG73 AC74:AG76">
    <cfRule type="expression" dxfId="14646" priority="523">
      <formula>$D70="Facturacion"</formula>
    </cfRule>
  </conditionalFormatting>
  <conditionalFormatting sqref="E70:AG73 AC74:AG76">
    <cfRule type="expression" dxfId="14645" priority="524">
      <formula>$D70="Specialist"</formula>
    </cfRule>
  </conditionalFormatting>
  <conditionalFormatting sqref="E70:AG73 AC74:AG76">
    <cfRule type="cellIs" dxfId="14644" priority="525" operator="equal">
      <formula>1</formula>
    </cfRule>
  </conditionalFormatting>
  <conditionalFormatting sqref="E70:AG73 AC74:AG76">
    <cfRule type="expression" dxfId="14643" priority="526">
      <formula>$D70="SSMM"</formula>
    </cfRule>
  </conditionalFormatting>
  <conditionalFormatting sqref="E70:AG73 AC74:AG76">
    <cfRule type="cellIs" dxfId="14642" priority="527" operator="equal">
      <formula>"F"</formula>
    </cfRule>
  </conditionalFormatting>
  <conditionalFormatting sqref="E68:AG69 E67:H67 AE67:AG67 E62:G62 U62:AG62 E63:AG66 E61:AG61">
    <cfRule type="expression" dxfId="14641" priority="511">
      <formula>$C$2="F"</formula>
    </cfRule>
  </conditionalFormatting>
  <conditionalFormatting sqref="E68:AG69 E67:H67 AE67:AG67 E62:G62 U62:AG62 E63:AG66 E61:AG61">
    <cfRule type="expression" dxfId="14640" priority="512">
      <formula>$D61="Facturacion"</formula>
    </cfRule>
  </conditionalFormatting>
  <conditionalFormatting sqref="E68:AG69 E67:H67 AE67:AG67 E62:G62 U62:AG62 E63:AG66 E61:AG61">
    <cfRule type="expression" dxfId="14639" priority="513">
      <formula>$D61="Specialist"</formula>
    </cfRule>
  </conditionalFormatting>
  <conditionalFormatting sqref="E68:AG69 E67:H67 AE67:AG67 E62:G62 U62:AG62 E63:AG66 E61:AG61">
    <cfRule type="cellIs" dxfId="14638" priority="514" operator="equal">
      <formula>1</formula>
    </cfRule>
  </conditionalFormatting>
  <conditionalFormatting sqref="E68:AG69 E67:H67 AE67:AG67 E62:G62 U62:AG62 E63:AG66 E61:AG61">
    <cfRule type="expression" dxfId="14637" priority="515">
      <formula>$D61="SSMM"</formula>
    </cfRule>
  </conditionalFormatting>
  <conditionalFormatting sqref="E68:AG69 E67:H67 AE67:AG67 E62:G62 U62:AG62 E63:AG66 E61:AG61">
    <cfRule type="cellIs" dxfId="14636" priority="516" operator="equal">
      <formula>"F"</formula>
    </cfRule>
  </conditionalFormatting>
  <conditionalFormatting sqref="E89:AG92 AC93:AG93">
    <cfRule type="expression" dxfId="14635" priority="502">
      <formula>$C$21="F"</formula>
    </cfRule>
  </conditionalFormatting>
  <conditionalFormatting sqref="E89:AG92 AC93:AG95">
    <cfRule type="expression" dxfId="14634" priority="504">
      <formula>$C$2="F"</formula>
    </cfRule>
  </conditionalFormatting>
  <conditionalFormatting sqref="E89:AG92 AC93:AG95">
    <cfRule type="expression" dxfId="14633" priority="505">
      <formula>$D89="Facturacion"</formula>
    </cfRule>
  </conditionalFormatting>
  <conditionalFormatting sqref="E89:AG92 AC93:AG95">
    <cfRule type="expression" dxfId="14632" priority="506">
      <formula>$D89="Specialist"</formula>
    </cfRule>
  </conditionalFormatting>
  <conditionalFormatting sqref="E89:AG92 AC93:AG95">
    <cfRule type="cellIs" dxfId="14631" priority="507" operator="equal">
      <formula>1</formula>
    </cfRule>
  </conditionalFormatting>
  <conditionalFormatting sqref="E89:AG92 AC93:AG95">
    <cfRule type="expression" dxfId="14630" priority="508">
      <formula>$D89="SSMM"</formula>
    </cfRule>
  </conditionalFormatting>
  <conditionalFormatting sqref="E89:AG92 AC93:AG95">
    <cfRule type="cellIs" dxfId="14629" priority="509" operator="equal">
      <formula>"F"</formula>
    </cfRule>
  </conditionalFormatting>
  <conditionalFormatting sqref="E80:H80 E87:AG88 E86:H86 AE86:AG86 E82:AG85 E81:G81 U81:AG81 AE80:AG80">
    <cfRule type="expression" dxfId="14628" priority="493">
      <formula>$C$2="F"</formula>
    </cfRule>
  </conditionalFormatting>
  <conditionalFormatting sqref="E80:H80 E87:AG88 E86:H86 AE86:AG86 E82:AG85 E81:G81 U81:AG81 AE80:AG80">
    <cfRule type="expression" dxfId="14627" priority="494">
      <formula>$D80="Facturacion"</formula>
    </cfRule>
  </conditionalFormatting>
  <conditionalFormatting sqref="E80:H80 E87:AG88 E86:H86 AE86:AG86 E82:AG85 E81:G81 U81:AG81 AE80:AG80">
    <cfRule type="expression" dxfId="14626" priority="495">
      <formula>$D80="Specialist"</formula>
    </cfRule>
  </conditionalFormatting>
  <conditionalFormatting sqref="E80:H80 E87:AG88 E86:H86 AE86:AG86 E82:AG85 E81:G81 U81:AG81 AE80:AG80">
    <cfRule type="cellIs" dxfId="14625" priority="496" operator="equal">
      <formula>1</formula>
    </cfRule>
  </conditionalFormatting>
  <conditionalFormatting sqref="E80:H80 E87:AG88 E86:H86 AE86:AG86 E82:AG85 E81:G81 U81:AG81 AE80:AG80">
    <cfRule type="expression" dxfId="14624" priority="497">
      <formula>$D80="SSMM"</formula>
    </cfRule>
  </conditionalFormatting>
  <conditionalFormatting sqref="E80:H80 E87:AG88 E86:H86 AE86:AG86 E82:AG85 E81:G81 U81:AG81 AE80:AG80">
    <cfRule type="cellIs" dxfId="14623" priority="498" operator="equal">
      <formula>"F"</formula>
    </cfRule>
  </conditionalFormatting>
  <conditionalFormatting sqref="I113:W113">
    <cfRule type="expression" dxfId="14622" priority="481">
      <formula>$C$78="F"</formula>
    </cfRule>
  </conditionalFormatting>
  <conditionalFormatting sqref="I113:W113">
    <cfRule type="expression" dxfId="14621" priority="482">
      <formula>$C$59="F"</formula>
    </cfRule>
  </conditionalFormatting>
  <conditionalFormatting sqref="I113:W113">
    <cfRule type="expression" dxfId="14620" priority="483">
      <formula>$C$40="F"</formula>
    </cfRule>
  </conditionalFormatting>
  <conditionalFormatting sqref="E108:H112 I108:W113 X108:AG112">
    <cfRule type="expression" dxfId="14619" priority="484">
      <formula>$C$21="F"</formula>
    </cfRule>
  </conditionalFormatting>
  <conditionalFormatting sqref="E108:AG114">
    <cfRule type="expression" dxfId="14618" priority="486">
      <formula>$C$2="F"</formula>
    </cfRule>
  </conditionalFormatting>
  <conditionalFormatting sqref="E108:AG114">
    <cfRule type="expression" dxfId="14617" priority="487">
      <formula>$D108="Facturacion"</formula>
    </cfRule>
  </conditionalFormatting>
  <conditionalFormatting sqref="E108:AG114">
    <cfRule type="expression" dxfId="14616" priority="488">
      <formula>$D108="Specialist"</formula>
    </cfRule>
  </conditionalFormatting>
  <conditionalFormatting sqref="E108:AG114">
    <cfRule type="cellIs" dxfId="14615" priority="489" operator="equal">
      <formula>1</formula>
    </cfRule>
  </conditionalFormatting>
  <conditionalFormatting sqref="E108:AG114">
    <cfRule type="expression" dxfId="14614" priority="490">
      <formula>$D108="SSMM"</formula>
    </cfRule>
  </conditionalFormatting>
  <conditionalFormatting sqref="E108:AG114">
    <cfRule type="cellIs" dxfId="14613" priority="491" operator="equal">
      <formula>"F"</formula>
    </cfRule>
  </conditionalFormatting>
  <conditionalFormatting sqref="E99:H99 E101:AG103 E100:G100 U100:AG100 E106:AG107 AE99:AG99 E104:H105 AE104:AG105">
    <cfRule type="expression" dxfId="14612" priority="475">
      <formula>$C$2="F"</formula>
    </cfRule>
  </conditionalFormatting>
  <conditionalFormatting sqref="E99:H99 E101:AG103 E100:G100 U100:AG100 E106:AG107 AE99:AG99 E104:H105 AE104:AG105">
    <cfRule type="expression" dxfId="14611" priority="476">
      <formula>$D99="Facturacion"</formula>
    </cfRule>
  </conditionalFormatting>
  <conditionalFormatting sqref="E99:H99 E101:AG103 E100:G100 U100:AG100 E106:AG107 AE99:AG99 E104:H105 AE104:AG105">
    <cfRule type="expression" dxfId="14610" priority="477">
      <formula>$D99="Specialist"</formula>
    </cfRule>
  </conditionalFormatting>
  <conditionalFormatting sqref="E99:H99 E101:AG103 E100:G100 U100:AG100 E106:AG107 AE99:AG99 E104:H105 AE104:AG105">
    <cfRule type="cellIs" dxfId="14609" priority="478" operator="equal">
      <formula>1</formula>
    </cfRule>
  </conditionalFormatting>
  <conditionalFormatting sqref="E99:H99 E101:AG103 E100:G100 U100:AG100 E106:AG107 AE99:AG99 E104:H105 AE104:AG105">
    <cfRule type="expression" dxfId="14608" priority="479">
      <formula>$D99="SSMM"</formula>
    </cfRule>
  </conditionalFormatting>
  <conditionalFormatting sqref="E99:H99 E101:AG103 E100:G100 U100:AG100 E106:AG107 AE99:AG99 E104:H105 AE104:AG105">
    <cfRule type="cellIs" dxfId="14607" priority="480" operator="equal">
      <formula>"F"</formula>
    </cfRule>
  </conditionalFormatting>
  <conditionalFormatting sqref="I132:W132">
    <cfRule type="expression" dxfId="14606" priority="463">
      <formula>$C$78="F"</formula>
    </cfRule>
  </conditionalFormatting>
  <conditionalFormatting sqref="I132:W132">
    <cfRule type="expression" dxfId="14605" priority="464">
      <formula>$C$59="F"</formula>
    </cfRule>
  </conditionalFormatting>
  <conditionalFormatting sqref="I132:W132">
    <cfRule type="expression" dxfId="14604" priority="465">
      <formula>$C$40="F"</formula>
    </cfRule>
  </conditionalFormatting>
  <conditionalFormatting sqref="E127:H131 I127:W132 X127:AG131">
    <cfRule type="expression" dxfId="14603" priority="466">
      <formula>$C$21="F"</formula>
    </cfRule>
  </conditionalFormatting>
  <conditionalFormatting sqref="E127:AG133">
    <cfRule type="expression" dxfId="14602" priority="468">
      <formula>$C$2="F"</formula>
    </cfRule>
  </conditionalFormatting>
  <conditionalFormatting sqref="E127:AG133">
    <cfRule type="expression" dxfId="14601" priority="469">
      <formula>$D127="Facturacion"</formula>
    </cfRule>
  </conditionalFormatting>
  <conditionalFormatting sqref="E127:AG133">
    <cfRule type="expression" dxfId="14600" priority="470">
      <formula>$D127="Specialist"</formula>
    </cfRule>
  </conditionalFormatting>
  <conditionalFormatting sqref="E127:AG133">
    <cfRule type="cellIs" dxfId="14599" priority="471" operator="equal">
      <formula>1</formula>
    </cfRule>
  </conditionalFormatting>
  <conditionalFormatting sqref="E127:AG133">
    <cfRule type="expression" dxfId="14598" priority="472">
      <formula>$D127="SSMM"</formula>
    </cfRule>
  </conditionalFormatting>
  <conditionalFormatting sqref="E127:AG133">
    <cfRule type="cellIs" dxfId="14597" priority="473" operator="equal">
      <formula>"F"</formula>
    </cfRule>
  </conditionalFormatting>
  <conditionalFormatting sqref="E118:AG123 E125:AG126 E124:H124 AE124:AG124">
    <cfRule type="expression" dxfId="14596" priority="457">
      <formula>$C$2="F"</formula>
    </cfRule>
  </conditionalFormatting>
  <conditionalFormatting sqref="E118:AG123 E125:AG126 E124:H124 AE124:AG124">
    <cfRule type="expression" dxfId="14595" priority="458">
      <formula>$D118="Facturacion"</formula>
    </cfRule>
  </conditionalFormatting>
  <conditionalFormatting sqref="E118:AG123 E125:AG126 E124:H124 AE124:AG124">
    <cfRule type="expression" dxfId="14594" priority="459">
      <formula>$D118="Specialist"</formula>
    </cfRule>
  </conditionalFormatting>
  <conditionalFormatting sqref="E118:AG123 E125:AG126 E124:H124 AE124:AG124">
    <cfRule type="cellIs" dxfId="14593" priority="460" operator="equal">
      <formula>1</formula>
    </cfRule>
  </conditionalFormatting>
  <conditionalFormatting sqref="E118:AG123 E125:AG126 E124:H124 AE124:AG124">
    <cfRule type="expression" dxfId="14592" priority="461">
      <formula>$D118="SSMM"</formula>
    </cfRule>
  </conditionalFormatting>
  <conditionalFormatting sqref="E118:AG123 E125:AG126 E124:H124 AE124:AG124">
    <cfRule type="cellIs" dxfId="14591" priority="462" operator="equal">
      <formula>"F"</formula>
    </cfRule>
  </conditionalFormatting>
  <conditionalFormatting sqref="I29:AD29">
    <cfRule type="expression" dxfId="14590" priority="450">
      <formula>$C$2="F"</formula>
    </cfRule>
  </conditionalFormatting>
  <conditionalFormatting sqref="I29:AD29">
    <cfRule type="expression" dxfId="14589" priority="451">
      <formula>$D29="Facturacion"</formula>
    </cfRule>
  </conditionalFormatting>
  <conditionalFormatting sqref="I29:AD29">
    <cfRule type="expression" dxfId="14588" priority="452">
      <formula>$D29="Specialist"</formula>
    </cfRule>
  </conditionalFormatting>
  <conditionalFormatting sqref="I29:AD29">
    <cfRule type="cellIs" dxfId="14587" priority="453" operator="equal">
      <formula>1</formula>
    </cfRule>
  </conditionalFormatting>
  <conditionalFormatting sqref="I29:AD29">
    <cfRule type="expression" dxfId="14586" priority="454">
      <formula>$D29="SSMM"</formula>
    </cfRule>
  </conditionalFormatting>
  <conditionalFormatting sqref="I29:AD29">
    <cfRule type="cellIs" dxfId="14585" priority="455" operator="equal">
      <formula>"F"</formula>
    </cfRule>
  </conditionalFormatting>
  <conditionalFormatting sqref="I48:AD48">
    <cfRule type="expression" dxfId="14584" priority="443">
      <formula>$C$2="F"</formula>
    </cfRule>
  </conditionalFormatting>
  <conditionalFormatting sqref="I48:AD48">
    <cfRule type="expression" dxfId="14583" priority="444">
      <formula>$D48="Facturacion"</formula>
    </cfRule>
  </conditionalFormatting>
  <conditionalFormatting sqref="I48:AD48">
    <cfRule type="expression" dxfId="14582" priority="445">
      <formula>$D48="Specialist"</formula>
    </cfRule>
  </conditionalFormatting>
  <conditionalFormatting sqref="I48:AD48">
    <cfRule type="cellIs" dxfId="14581" priority="446" operator="equal">
      <formula>1</formula>
    </cfRule>
  </conditionalFormatting>
  <conditionalFormatting sqref="I48:AD48">
    <cfRule type="expression" dxfId="14580" priority="447">
      <formula>$D48="SSMM"</formula>
    </cfRule>
  </conditionalFormatting>
  <conditionalFormatting sqref="I48:AD48">
    <cfRule type="cellIs" dxfId="14579" priority="448" operator="equal">
      <formula>"F"</formula>
    </cfRule>
  </conditionalFormatting>
  <conditionalFormatting sqref="I67:AD67">
    <cfRule type="expression" dxfId="14578" priority="436">
      <formula>$C$2="F"</formula>
    </cfRule>
  </conditionalFormatting>
  <conditionalFormatting sqref="I67:AD67">
    <cfRule type="expression" dxfId="14577" priority="437">
      <formula>$D67="Facturacion"</formula>
    </cfRule>
  </conditionalFormatting>
  <conditionalFormatting sqref="I67:AD67">
    <cfRule type="expression" dxfId="14576" priority="438">
      <formula>$D67="Specialist"</formula>
    </cfRule>
  </conditionalFormatting>
  <conditionalFormatting sqref="I67:AD67">
    <cfRule type="cellIs" dxfId="14575" priority="439" operator="equal">
      <formula>1</formula>
    </cfRule>
  </conditionalFormatting>
  <conditionalFormatting sqref="I67:AD67">
    <cfRule type="expression" dxfId="14574" priority="440">
      <formula>$D67="SSMM"</formula>
    </cfRule>
  </conditionalFormatting>
  <conditionalFormatting sqref="I67:AD67">
    <cfRule type="cellIs" dxfId="14573" priority="441" operator="equal">
      <formula>"F"</formula>
    </cfRule>
  </conditionalFormatting>
  <conditionalFormatting sqref="I86:AD86">
    <cfRule type="expression" dxfId="14572" priority="429">
      <formula>$C$2="F"</formula>
    </cfRule>
  </conditionalFormatting>
  <conditionalFormatting sqref="I86:AD86">
    <cfRule type="expression" dxfId="14571" priority="430">
      <formula>$D86="Facturacion"</formula>
    </cfRule>
  </conditionalFormatting>
  <conditionalFormatting sqref="I86:AD86">
    <cfRule type="expression" dxfId="14570" priority="431">
      <formula>$D86="Specialist"</formula>
    </cfRule>
  </conditionalFormatting>
  <conditionalFormatting sqref="I86:AD86">
    <cfRule type="cellIs" dxfId="14569" priority="432" operator="equal">
      <formula>1</formula>
    </cfRule>
  </conditionalFormatting>
  <conditionalFormatting sqref="I86:AD86">
    <cfRule type="expression" dxfId="14568" priority="433">
      <formula>$D86="SSMM"</formula>
    </cfRule>
  </conditionalFormatting>
  <conditionalFormatting sqref="I86:AD86">
    <cfRule type="cellIs" dxfId="14567" priority="434" operator="equal">
      <formula>"F"</formula>
    </cfRule>
  </conditionalFormatting>
  <conditionalFormatting sqref="I105:AD105">
    <cfRule type="expression" dxfId="14566" priority="422">
      <formula>$C$2="F"</formula>
    </cfRule>
  </conditionalFormatting>
  <conditionalFormatting sqref="I105:AD105">
    <cfRule type="expression" dxfId="14565" priority="423">
      <formula>$D105="Facturacion"</formula>
    </cfRule>
  </conditionalFormatting>
  <conditionalFormatting sqref="I105:AD105">
    <cfRule type="expression" dxfId="14564" priority="424">
      <formula>$D105="Specialist"</formula>
    </cfRule>
  </conditionalFormatting>
  <conditionalFormatting sqref="I105:AD105">
    <cfRule type="cellIs" dxfId="14563" priority="425" operator="equal">
      <formula>1</formula>
    </cfRule>
  </conditionalFormatting>
  <conditionalFormatting sqref="I105:AD105">
    <cfRule type="expression" dxfId="14562" priority="426">
      <formula>$D105="SSMM"</formula>
    </cfRule>
  </conditionalFormatting>
  <conditionalFormatting sqref="I105:AD105">
    <cfRule type="cellIs" dxfId="14561" priority="427" operator="equal">
      <formula>"F"</formula>
    </cfRule>
  </conditionalFormatting>
  <conditionalFormatting sqref="I124:AD124">
    <cfRule type="expression" dxfId="14560" priority="415">
      <formula>$C$2="F"</formula>
    </cfRule>
  </conditionalFormatting>
  <conditionalFormatting sqref="I124:AD124">
    <cfRule type="expression" dxfId="14559" priority="416">
      <formula>$D124="Facturacion"</formula>
    </cfRule>
  </conditionalFormatting>
  <conditionalFormatting sqref="I124:AD124">
    <cfRule type="expression" dxfId="14558" priority="417">
      <formula>$D124="Specialist"</formula>
    </cfRule>
  </conditionalFormatting>
  <conditionalFormatting sqref="I124:AD124">
    <cfRule type="cellIs" dxfId="14557" priority="418" operator="equal">
      <formula>1</formula>
    </cfRule>
  </conditionalFormatting>
  <conditionalFormatting sqref="I124:AD124">
    <cfRule type="expression" dxfId="14556" priority="419">
      <formula>$D124="SSMM"</formula>
    </cfRule>
  </conditionalFormatting>
  <conditionalFormatting sqref="I124:AD124">
    <cfRule type="cellIs" dxfId="14555" priority="420" operator="equal">
      <formula>"F"</formula>
    </cfRule>
  </conditionalFormatting>
  <conditionalFormatting sqref="E18:H19">
    <cfRule type="expression" dxfId="14554" priority="408">
      <formula>$C$2="F"</formula>
    </cfRule>
  </conditionalFormatting>
  <conditionalFormatting sqref="E18:H19">
    <cfRule type="expression" dxfId="14553" priority="409">
      <formula>$D18="Facturacion"</formula>
    </cfRule>
  </conditionalFormatting>
  <conditionalFormatting sqref="E18:H19">
    <cfRule type="expression" dxfId="14552" priority="410">
      <formula>$D18="Specialist"</formula>
    </cfRule>
  </conditionalFormatting>
  <conditionalFormatting sqref="E18:H19">
    <cfRule type="cellIs" dxfId="14551" priority="411" operator="equal">
      <formula>1</formula>
    </cfRule>
  </conditionalFormatting>
  <conditionalFormatting sqref="E18:H19">
    <cfRule type="expression" dxfId="14550" priority="412">
      <formula>$D18="SSMM"</formula>
    </cfRule>
  </conditionalFormatting>
  <conditionalFormatting sqref="E18:H19">
    <cfRule type="cellIs" dxfId="14549" priority="413" operator="equal">
      <formula>"F"</formula>
    </cfRule>
  </conditionalFormatting>
  <conditionalFormatting sqref="AA18:AB18">
    <cfRule type="expression" dxfId="14548" priority="382">
      <formula>$C$2="F"</formula>
    </cfRule>
  </conditionalFormatting>
  <conditionalFormatting sqref="AA18:AB18">
    <cfRule type="expression" dxfId="14547" priority="383">
      <formula>$D18="Facturacion"</formula>
    </cfRule>
  </conditionalFormatting>
  <conditionalFormatting sqref="AA18:AB18">
    <cfRule type="expression" dxfId="14546" priority="384">
      <formula>$D18="Specialist"</formula>
    </cfRule>
  </conditionalFormatting>
  <conditionalFormatting sqref="AA18:AB18">
    <cfRule type="cellIs" dxfId="14545" priority="385" operator="equal">
      <formula>1</formula>
    </cfRule>
  </conditionalFormatting>
  <conditionalFormatting sqref="AA18:AB18">
    <cfRule type="expression" dxfId="14544" priority="386">
      <formula>$D18="SSMM"</formula>
    </cfRule>
  </conditionalFormatting>
  <conditionalFormatting sqref="AA18:AB18">
    <cfRule type="cellIs" dxfId="14543" priority="387" operator="equal">
      <formula>"F"</formula>
    </cfRule>
  </conditionalFormatting>
  <conditionalFormatting sqref="I18:W18">
    <cfRule type="expression" dxfId="14542" priority="372">
      <formula>$C$78="F"</formula>
    </cfRule>
  </conditionalFormatting>
  <conditionalFormatting sqref="I18:W18">
    <cfRule type="expression" dxfId="14541" priority="373">
      <formula>$C$59="F"</formula>
    </cfRule>
  </conditionalFormatting>
  <conditionalFormatting sqref="I18:W18">
    <cfRule type="expression" dxfId="14540" priority="374">
      <formula>$C$40="F"</formula>
    </cfRule>
  </conditionalFormatting>
  <conditionalFormatting sqref="I18:W18">
    <cfRule type="expression" dxfId="14539" priority="375">
      <formula>$C$21="F"</formula>
    </cfRule>
  </conditionalFormatting>
  <conditionalFormatting sqref="I18:Z18">
    <cfRule type="expression" dxfId="14538" priority="376">
      <formula>$C$2="F"</formula>
    </cfRule>
  </conditionalFormatting>
  <conditionalFormatting sqref="I18:Z18">
    <cfRule type="expression" dxfId="14537" priority="377">
      <formula>$D18="Facturacion"</formula>
    </cfRule>
  </conditionalFormatting>
  <conditionalFormatting sqref="I18:Z18">
    <cfRule type="expression" dxfId="14536" priority="378">
      <formula>$D18="Specialist"</formula>
    </cfRule>
  </conditionalFormatting>
  <conditionalFormatting sqref="I18:Z18">
    <cfRule type="cellIs" dxfId="14535" priority="379" operator="equal">
      <formula>1</formula>
    </cfRule>
  </conditionalFormatting>
  <conditionalFormatting sqref="I18:Z18">
    <cfRule type="expression" dxfId="14534" priority="380">
      <formula>$D18="SSMM"</formula>
    </cfRule>
  </conditionalFormatting>
  <conditionalFormatting sqref="I18:Z18">
    <cfRule type="cellIs" dxfId="14533" priority="381" operator="equal">
      <formula>"F"</formula>
    </cfRule>
  </conditionalFormatting>
  <conditionalFormatting sqref="AA19:AB19">
    <cfRule type="expression" dxfId="14532" priority="366">
      <formula>$C$2="F"</formula>
    </cfRule>
  </conditionalFormatting>
  <conditionalFormatting sqref="AA19:AB19">
    <cfRule type="expression" dxfId="14531" priority="367">
      <formula>$D19="Facturacion"</formula>
    </cfRule>
  </conditionalFormatting>
  <conditionalFormatting sqref="AA19:AB19">
    <cfRule type="expression" dxfId="14530" priority="368">
      <formula>$D19="Specialist"</formula>
    </cfRule>
  </conditionalFormatting>
  <conditionalFormatting sqref="AA19:AB19">
    <cfRule type="cellIs" dxfId="14529" priority="369" operator="equal">
      <formula>1</formula>
    </cfRule>
  </conditionalFormatting>
  <conditionalFormatting sqref="AA19:AB19">
    <cfRule type="expression" dxfId="14528" priority="370">
      <formula>$D19="SSMM"</formula>
    </cfRule>
  </conditionalFormatting>
  <conditionalFormatting sqref="AA19:AB19">
    <cfRule type="cellIs" dxfId="14527" priority="371" operator="equal">
      <formula>"F"</formula>
    </cfRule>
  </conditionalFormatting>
  <conditionalFormatting sqref="I19:W19">
    <cfRule type="expression" dxfId="14526" priority="356">
      <formula>$C$78="F"</formula>
    </cfRule>
  </conditionalFormatting>
  <conditionalFormatting sqref="I19:W19">
    <cfRule type="expression" dxfId="14525" priority="357">
      <formula>$C$59="F"</formula>
    </cfRule>
  </conditionalFormatting>
  <conditionalFormatting sqref="I19:W19">
    <cfRule type="expression" dxfId="14524" priority="358">
      <formula>$C$40="F"</formula>
    </cfRule>
  </conditionalFormatting>
  <conditionalFormatting sqref="I19:W19">
    <cfRule type="expression" dxfId="14523" priority="359">
      <formula>$C$21="F"</formula>
    </cfRule>
  </conditionalFormatting>
  <conditionalFormatting sqref="I19:Z19">
    <cfRule type="expression" dxfId="14522" priority="360">
      <formula>$C$2="F"</formula>
    </cfRule>
  </conditionalFormatting>
  <conditionalFormatting sqref="I19:Z19">
    <cfRule type="expression" dxfId="14521" priority="361">
      <formula>$D19="Facturacion"</formula>
    </cfRule>
  </conditionalFormatting>
  <conditionalFormatting sqref="I19:Z19">
    <cfRule type="expression" dxfId="14520" priority="362">
      <formula>$D19="Specialist"</formula>
    </cfRule>
  </conditionalFormatting>
  <conditionalFormatting sqref="I19:Z19">
    <cfRule type="cellIs" dxfId="14519" priority="363" operator="equal">
      <formula>1</formula>
    </cfRule>
  </conditionalFormatting>
  <conditionalFormatting sqref="I19:Z19">
    <cfRule type="expression" dxfId="14518" priority="364">
      <formula>$D19="SSMM"</formula>
    </cfRule>
  </conditionalFormatting>
  <conditionalFormatting sqref="I19:Z19">
    <cfRule type="cellIs" dxfId="14517" priority="365" operator="equal">
      <formula>"F"</formula>
    </cfRule>
  </conditionalFormatting>
  <conditionalFormatting sqref="E37:H38">
    <cfRule type="expression" dxfId="14516" priority="350">
      <formula>$C$2="F"</formula>
    </cfRule>
  </conditionalFormatting>
  <conditionalFormatting sqref="E37:H38">
    <cfRule type="expression" dxfId="14515" priority="351">
      <formula>$D37="Facturacion"</formula>
    </cfRule>
  </conditionalFormatting>
  <conditionalFormatting sqref="E37:H38">
    <cfRule type="expression" dxfId="14514" priority="352">
      <formula>$D37="Specialist"</formula>
    </cfRule>
  </conditionalFormatting>
  <conditionalFormatting sqref="E37:H38">
    <cfRule type="cellIs" dxfId="14513" priority="353" operator="equal">
      <formula>1</formula>
    </cfRule>
  </conditionalFormatting>
  <conditionalFormatting sqref="E37:H38">
    <cfRule type="expression" dxfId="14512" priority="354">
      <formula>$D37="SSMM"</formula>
    </cfRule>
  </conditionalFormatting>
  <conditionalFormatting sqref="E37:H38">
    <cfRule type="cellIs" dxfId="14511" priority="355" operator="equal">
      <formula>"F"</formula>
    </cfRule>
  </conditionalFormatting>
  <conditionalFormatting sqref="AA37:AB37">
    <cfRule type="expression" dxfId="14510" priority="324">
      <formula>$C$2="F"</formula>
    </cfRule>
  </conditionalFormatting>
  <conditionalFormatting sqref="AA37:AB37">
    <cfRule type="expression" dxfId="14509" priority="325">
      <formula>$D37="Facturacion"</formula>
    </cfRule>
  </conditionalFormatting>
  <conditionalFormatting sqref="AA37:AB37">
    <cfRule type="expression" dxfId="14508" priority="326">
      <formula>$D37="Specialist"</formula>
    </cfRule>
  </conditionalFormatting>
  <conditionalFormatting sqref="AA37:AB37">
    <cfRule type="cellIs" dxfId="14507" priority="327" operator="equal">
      <formula>1</formula>
    </cfRule>
  </conditionalFormatting>
  <conditionalFormatting sqref="AA37:AB37">
    <cfRule type="expression" dxfId="14506" priority="328">
      <formula>$D37="SSMM"</formula>
    </cfRule>
  </conditionalFormatting>
  <conditionalFormatting sqref="AA37:AB37">
    <cfRule type="cellIs" dxfId="14505" priority="329" operator="equal">
      <formula>"F"</formula>
    </cfRule>
  </conditionalFormatting>
  <conditionalFormatting sqref="I37:W37">
    <cfRule type="expression" dxfId="14504" priority="314">
      <formula>$C$78="F"</formula>
    </cfRule>
  </conditionalFormatting>
  <conditionalFormatting sqref="I37:W37">
    <cfRule type="expression" dxfId="14503" priority="315">
      <formula>$C$59="F"</formula>
    </cfRule>
  </conditionalFormatting>
  <conditionalFormatting sqref="I37:W37">
    <cfRule type="expression" dxfId="14502" priority="316">
      <formula>$C$40="F"</formula>
    </cfRule>
  </conditionalFormatting>
  <conditionalFormatting sqref="I37:W37">
    <cfRule type="expression" dxfId="14501" priority="317">
      <formula>$C$21="F"</formula>
    </cfRule>
  </conditionalFormatting>
  <conditionalFormatting sqref="I37:Z37">
    <cfRule type="expression" dxfId="14500" priority="318">
      <formula>$C$2="F"</formula>
    </cfRule>
  </conditionalFormatting>
  <conditionalFormatting sqref="I37:Z37">
    <cfRule type="expression" dxfId="14499" priority="319">
      <formula>$D37="Facturacion"</formula>
    </cfRule>
  </conditionalFormatting>
  <conditionalFormatting sqref="I37:Z37">
    <cfRule type="expression" dxfId="14498" priority="320">
      <formula>$D37="Specialist"</formula>
    </cfRule>
  </conditionalFormatting>
  <conditionalFormatting sqref="I37:Z37">
    <cfRule type="cellIs" dxfId="14497" priority="321" operator="equal">
      <formula>1</formula>
    </cfRule>
  </conditionalFormatting>
  <conditionalFormatting sqref="I37:Z37">
    <cfRule type="expression" dxfId="14496" priority="322">
      <formula>$D37="SSMM"</formula>
    </cfRule>
  </conditionalFormatting>
  <conditionalFormatting sqref="I37:Z37">
    <cfRule type="cellIs" dxfId="14495" priority="323" operator="equal">
      <formula>"F"</formula>
    </cfRule>
  </conditionalFormatting>
  <conditionalFormatting sqref="AA38:AB38">
    <cfRule type="expression" dxfId="14494" priority="308">
      <formula>$C$2="F"</formula>
    </cfRule>
  </conditionalFormatting>
  <conditionalFormatting sqref="AA38:AB38">
    <cfRule type="expression" dxfId="14493" priority="309">
      <formula>$D38="Facturacion"</formula>
    </cfRule>
  </conditionalFormatting>
  <conditionalFormatting sqref="AA38:AB38">
    <cfRule type="expression" dxfId="14492" priority="310">
      <formula>$D38="Specialist"</formula>
    </cfRule>
  </conditionalFormatting>
  <conditionalFormatting sqref="AA38:AB38">
    <cfRule type="cellIs" dxfId="14491" priority="311" operator="equal">
      <formula>1</formula>
    </cfRule>
  </conditionalFormatting>
  <conditionalFormatting sqref="AA38:AB38">
    <cfRule type="expression" dxfId="14490" priority="312">
      <formula>$D38="SSMM"</formula>
    </cfRule>
  </conditionalFormatting>
  <conditionalFormatting sqref="AA38:AB38">
    <cfRule type="cellIs" dxfId="14489" priority="313" operator="equal">
      <formula>"F"</formula>
    </cfRule>
  </conditionalFormatting>
  <conditionalFormatting sqref="I38:W38">
    <cfRule type="expression" dxfId="14488" priority="298">
      <formula>$C$78="F"</formula>
    </cfRule>
  </conditionalFormatting>
  <conditionalFormatting sqref="I38:W38">
    <cfRule type="expression" dxfId="14487" priority="299">
      <formula>$C$59="F"</formula>
    </cfRule>
  </conditionalFormatting>
  <conditionalFormatting sqref="I38:W38">
    <cfRule type="expression" dxfId="14486" priority="300">
      <formula>$C$40="F"</formula>
    </cfRule>
  </conditionalFormatting>
  <conditionalFormatting sqref="I38:W38">
    <cfRule type="expression" dxfId="14485" priority="301">
      <formula>$C$21="F"</formula>
    </cfRule>
  </conditionalFormatting>
  <conditionalFormatting sqref="I38:Z38">
    <cfRule type="expression" dxfId="14484" priority="302">
      <formula>$C$2="F"</formula>
    </cfRule>
  </conditionalFormatting>
  <conditionalFormatting sqref="I38:Z38">
    <cfRule type="expression" dxfId="14483" priority="303">
      <formula>$D38="Facturacion"</formula>
    </cfRule>
  </conditionalFormatting>
  <conditionalFormatting sqref="I38:Z38">
    <cfRule type="expression" dxfId="14482" priority="304">
      <formula>$D38="Specialist"</formula>
    </cfRule>
  </conditionalFormatting>
  <conditionalFormatting sqref="I38:Z38">
    <cfRule type="cellIs" dxfId="14481" priority="305" operator="equal">
      <formula>1</formula>
    </cfRule>
  </conditionalFormatting>
  <conditionalFormatting sqref="I38:Z38">
    <cfRule type="expression" dxfId="14480" priority="306">
      <formula>$D38="SSMM"</formula>
    </cfRule>
  </conditionalFormatting>
  <conditionalFormatting sqref="I38:Z38">
    <cfRule type="cellIs" dxfId="14479" priority="307" operator="equal">
      <formula>"F"</formula>
    </cfRule>
  </conditionalFormatting>
  <conditionalFormatting sqref="E75:H76">
    <cfRule type="expression" dxfId="14478" priority="292">
      <formula>$C$2="F"</formula>
    </cfRule>
  </conditionalFormatting>
  <conditionalFormatting sqref="E75:H76">
    <cfRule type="expression" dxfId="14477" priority="293">
      <formula>$D75="Facturacion"</formula>
    </cfRule>
  </conditionalFormatting>
  <conditionalFormatting sqref="E75:H76">
    <cfRule type="expression" dxfId="14476" priority="294">
      <formula>$D75="Specialist"</formula>
    </cfRule>
  </conditionalFormatting>
  <conditionalFormatting sqref="E75:H76">
    <cfRule type="cellIs" dxfId="14475" priority="295" operator="equal">
      <formula>1</formula>
    </cfRule>
  </conditionalFormatting>
  <conditionalFormatting sqref="E75:H76">
    <cfRule type="expression" dxfId="14474" priority="296">
      <formula>$D75="SSMM"</formula>
    </cfRule>
  </conditionalFormatting>
  <conditionalFormatting sqref="E75:H76">
    <cfRule type="cellIs" dxfId="14473" priority="297" operator="equal">
      <formula>"F"</formula>
    </cfRule>
  </conditionalFormatting>
  <conditionalFormatting sqref="AA75:AB75">
    <cfRule type="expression" dxfId="14472" priority="266">
      <formula>$C$2="F"</formula>
    </cfRule>
  </conditionalFormatting>
  <conditionalFormatting sqref="AA75:AB75">
    <cfRule type="expression" dxfId="14471" priority="267">
      <formula>$D75="Facturacion"</formula>
    </cfRule>
  </conditionalFormatting>
  <conditionalFormatting sqref="AA75:AB75">
    <cfRule type="expression" dxfId="14470" priority="268">
      <formula>$D75="Specialist"</formula>
    </cfRule>
  </conditionalFormatting>
  <conditionalFormatting sqref="AA75:AB75">
    <cfRule type="cellIs" dxfId="14469" priority="269" operator="equal">
      <formula>1</formula>
    </cfRule>
  </conditionalFormatting>
  <conditionalFormatting sqref="AA75:AB75">
    <cfRule type="expression" dxfId="14468" priority="270">
      <formula>$D75="SSMM"</formula>
    </cfRule>
  </conditionalFormatting>
  <conditionalFormatting sqref="AA75:AB75">
    <cfRule type="cellIs" dxfId="14467" priority="271" operator="equal">
      <formula>"F"</formula>
    </cfRule>
  </conditionalFormatting>
  <conditionalFormatting sqref="I75:W75">
    <cfRule type="expression" dxfId="14466" priority="256">
      <formula>$C$78="F"</formula>
    </cfRule>
  </conditionalFormatting>
  <conditionalFormatting sqref="I75:W75">
    <cfRule type="expression" dxfId="14465" priority="257">
      <formula>$C$59="F"</formula>
    </cfRule>
  </conditionalFormatting>
  <conditionalFormatting sqref="I75:W75">
    <cfRule type="expression" dxfId="14464" priority="258">
      <formula>$C$40="F"</formula>
    </cfRule>
  </conditionalFormatting>
  <conditionalFormatting sqref="I75:W75">
    <cfRule type="expression" dxfId="14463" priority="259">
      <formula>$C$21="F"</formula>
    </cfRule>
  </conditionalFormatting>
  <conditionalFormatting sqref="I75:Z75">
    <cfRule type="expression" dxfId="14462" priority="260">
      <formula>$C$2="F"</formula>
    </cfRule>
  </conditionalFormatting>
  <conditionalFormatting sqref="I75:Z75">
    <cfRule type="expression" dxfId="14461" priority="261">
      <formula>$D75="Facturacion"</formula>
    </cfRule>
  </conditionalFormatting>
  <conditionalFormatting sqref="I75:Z75">
    <cfRule type="expression" dxfId="14460" priority="262">
      <formula>$D75="Specialist"</formula>
    </cfRule>
  </conditionalFormatting>
  <conditionalFormatting sqref="I75:Z75">
    <cfRule type="cellIs" dxfId="14459" priority="263" operator="equal">
      <formula>1</formula>
    </cfRule>
  </conditionalFormatting>
  <conditionalFormatting sqref="I75:Z75">
    <cfRule type="expression" dxfId="14458" priority="264">
      <formula>$D75="SSMM"</formula>
    </cfRule>
  </conditionalFormatting>
  <conditionalFormatting sqref="I75:Z75">
    <cfRule type="cellIs" dxfId="14457" priority="265" operator="equal">
      <formula>"F"</formula>
    </cfRule>
  </conditionalFormatting>
  <conditionalFormatting sqref="AA76:AB76">
    <cfRule type="expression" dxfId="14456" priority="250">
      <formula>$C$2="F"</formula>
    </cfRule>
  </conditionalFormatting>
  <conditionalFormatting sqref="AA76:AB76">
    <cfRule type="expression" dxfId="14455" priority="251">
      <formula>$D76="Facturacion"</formula>
    </cfRule>
  </conditionalFormatting>
  <conditionalFormatting sqref="AA76:AB76">
    <cfRule type="expression" dxfId="14454" priority="252">
      <formula>$D76="Specialist"</formula>
    </cfRule>
  </conditionalFormatting>
  <conditionalFormatting sqref="AA76:AB76">
    <cfRule type="cellIs" dxfId="14453" priority="253" operator="equal">
      <formula>1</formula>
    </cfRule>
  </conditionalFormatting>
  <conditionalFormatting sqref="AA76:AB76">
    <cfRule type="expression" dxfId="14452" priority="254">
      <formula>$D76="SSMM"</formula>
    </cfRule>
  </conditionalFormatting>
  <conditionalFormatting sqref="AA76:AB76">
    <cfRule type="cellIs" dxfId="14451" priority="255" operator="equal">
      <formula>"F"</formula>
    </cfRule>
  </conditionalFormatting>
  <conditionalFormatting sqref="I76:W76">
    <cfRule type="expression" dxfId="14450" priority="240">
      <formula>$C$78="F"</formula>
    </cfRule>
  </conditionalFormatting>
  <conditionalFormatting sqref="I76:W76">
    <cfRule type="expression" dxfId="14449" priority="241">
      <formula>$C$59="F"</formula>
    </cfRule>
  </conditionalFormatting>
  <conditionalFormatting sqref="I76:W76">
    <cfRule type="expression" dxfId="14448" priority="242">
      <formula>$C$40="F"</formula>
    </cfRule>
  </conditionalFormatting>
  <conditionalFormatting sqref="I76:W76">
    <cfRule type="expression" dxfId="14447" priority="243">
      <formula>$C$21="F"</formula>
    </cfRule>
  </conditionalFormatting>
  <conditionalFormatting sqref="I76:Z76">
    <cfRule type="expression" dxfId="14446" priority="244">
      <formula>$C$2="F"</formula>
    </cfRule>
  </conditionalFormatting>
  <conditionalFormatting sqref="I76:Z76">
    <cfRule type="expression" dxfId="14445" priority="245">
      <formula>$D76="Facturacion"</formula>
    </cfRule>
  </conditionalFormatting>
  <conditionalFormatting sqref="I76:Z76">
    <cfRule type="expression" dxfId="14444" priority="246">
      <formula>$D76="Specialist"</formula>
    </cfRule>
  </conditionalFormatting>
  <conditionalFormatting sqref="I76:Z76">
    <cfRule type="cellIs" dxfId="14443" priority="247" operator="equal">
      <formula>1</formula>
    </cfRule>
  </conditionalFormatting>
  <conditionalFormatting sqref="I76:Z76">
    <cfRule type="expression" dxfId="14442" priority="248">
      <formula>$D76="SSMM"</formula>
    </cfRule>
  </conditionalFormatting>
  <conditionalFormatting sqref="I76:Z76">
    <cfRule type="cellIs" dxfId="14441" priority="249" operator="equal">
      <formula>"F"</formula>
    </cfRule>
  </conditionalFormatting>
  <conditionalFormatting sqref="E94:H95">
    <cfRule type="expression" dxfId="14440" priority="234">
      <formula>$C$2="F"</formula>
    </cfRule>
  </conditionalFormatting>
  <conditionalFormatting sqref="E94:H95">
    <cfRule type="expression" dxfId="14439" priority="235">
      <formula>$D94="Facturacion"</formula>
    </cfRule>
  </conditionalFormatting>
  <conditionalFormatting sqref="E94:H95">
    <cfRule type="expression" dxfId="14438" priority="236">
      <formula>$D94="Specialist"</formula>
    </cfRule>
  </conditionalFormatting>
  <conditionalFormatting sqref="E94:H95">
    <cfRule type="cellIs" dxfId="14437" priority="237" operator="equal">
      <formula>1</formula>
    </cfRule>
  </conditionalFormatting>
  <conditionalFormatting sqref="E94:H95">
    <cfRule type="expression" dxfId="14436" priority="238">
      <formula>$D94="SSMM"</formula>
    </cfRule>
  </conditionalFormatting>
  <conditionalFormatting sqref="E94:H95">
    <cfRule type="cellIs" dxfId="14435" priority="239" operator="equal">
      <formula>"F"</formula>
    </cfRule>
  </conditionalFormatting>
  <conditionalFormatting sqref="AA94:AB94">
    <cfRule type="expression" dxfId="14434" priority="208">
      <formula>$C$2="F"</formula>
    </cfRule>
  </conditionalFormatting>
  <conditionalFormatting sqref="AA94:AB94">
    <cfRule type="expression" dxfId="14433" priority="209">
      <formula>$D94="Facturacion"</formula>
    </cfRule>
  </conditionalFormatting>
  <conditionalFormatting sqref="AA94:AB94">
    <cfRule type="expression" dxfId="14432" priority="210">
      <formula>$D94="Specialist"</formula>
    </cfRule>
  </conditionalFormatting>
  <conditionalFormatting sqref="AA94:AB94">
    <cfRule type="cellIs" dxfId="14431" priority="211" operator="equal">
      <formula>1</formula>
    </cfRule>
  </conditionalFormatting>
  <conditionalFormatting sqref="AA94:AB94">
    <cfRule type="expression" dxfId="14430" priority="212">
      <formula>$D94="SSMM"</formula>
    </cfRule>
  </conditionalFormatting>
  <conditionalFormatting sqref="AA94:AB94">
    <cfRule type="cellIs" dxfId="14429" priority="213" operator="equal">
      <formula>"F"</formula>
    </cfRule>
  </conditionalFormatting>
  <conditionalFormatting sqref="I94:W94">
    <cfRule type="expression" dxfId="14428" priority="198">
      <formula>$C$78="F"</formula>
    </cfRule>
  </conditionalFormatting>
  <conditionalFormatting sqref="I94:W94">
    <cfRule type="expression" dxfId="14427" priority="199">
      <formula>$C$59="F"</formula>
    </cfRule>
  </conditionalFormatting>
  <conditionalFormatting sqref="I94:W94">
    <cfRule type="expression" dxfId="14426" priority="200">
      <formula>$C$40="F"</formula>
    </cfRule>
  </conditionalFormatting>
  <conditionalFormatting sqref="I94:W94">
    <cfRule type="expression" dxfId="14425" priority="201">
      <formula>$C$21="F"</formula>
    </cfRule>
  </conditionalFormatting>
  <conditionalFormatting sqref="I94:Z94">
    <cfRule type="expression" dxfId="14424" priority="202">
      <formula>$C$2="F"</formula>
    </cfRule>
  </conditionalFormatting>
  <conditionalFormatting sqref="I94:Z94">
    <cfRule type="expression" dxfId="14423" priority="203">
      <formula>$D94="Facturacion"</formula>
    </cfRule>
  </conditionalFormatting>
  <conditionalFormatting sqref="I94:Z94">
    <cfRule type="expression" dxfId="14422" priority="204">
      <formula>$D94="Specialist"</formula>
    </cfRule>
  </conditionalFormatting>
  <conditionalFormatting sqref="I94:Z94">
    <cfRule type="cellIs" dxfId="14421" priority="205" operator="equal">
      <formula>1</formula>
    </cfRule>
  </conditionalFormatting>
  <conditionalFormatting sqref="I94:Z94">
    <cfRule type="expression" dxfId="14420" priority="206">
      <formula>$D94="SSMM"</formula>
    </cfRule>
  </conditionalFormatting>
  <conditionalFormatting sqref="I94:Z94">
    <cfRule type="cellIs" dxfId="14419" priority="207" operator="equal">
      <formula>"F"</formula>
    </cfRule>
  </conditionalFormatting>
  <conditionalFormatting sqref="AA95:AB95">
    <cfRule type="expression" dxfId="14418" priority="192">
      <formula>$C$2="F"</formula>
    </cfRule>
  </conditionalFormatting>
  <conditionalFormatting sqref="AA95:AB95">
    <cfRule type="expression" dxfId="14417" priority="193">
      <formula>$D95="Facturacion"</formula>
    </cfRule>
  </conditionalFormatting>
  <conditionalFormatting sqref="AA95:AB95">
    <cfRule type="expression" dxfId="14416" priority="194">
      <formula>$D95="Specialist"</formula>
    </cfRule>
  </conditionalFormatting>
  <conditionalFormatting sqref="AA95:AB95">
    <cfRule type="cellIs" dxfId="14415" priority="195" operator="equal">
      <formula>1</formula>
    </cfRule>
  </conditionalFormatting>
  <conditionalFormatting sqref="AA95:AB95">
    <cfRule type="expression" dxfId="14414" priority="196">
      <formula>$D95="SSMM"</formula>
    </cfRule>
  </conditionalFormatting>
  <conditionalFormatting sqref="AA95:AB95">
    <cfRule type="cellIs" dxfId="14413" priority="197" operator="equal">
      <formula>"F"</formula>
    </cfRule>
  </conditionalFormatting>
  <conditionalFormatting sqref="I95:W95">
    <cfRule type="expression" dxfId="14412" priority="182">
      <formula>$C$78="F"</formula>
    </cfRule>
  </conditionalFormatting>
  <conditionalFormatting sqref="I95:W95">
    <cfRule type="expression" dxfId="14411" priority="183">
      <formula>$C$59="F"</formula>
    </cfRule>
  </conditionalFormatting>
  <conditionalFormatting sqref="I95:W95">
    <cfRule type="expression" dxfId="14410" priority="184">
      <formula>$C$40="F"</formula>
    </cfRule>
  </conditionalFormatting>
  <conditionalFormatting sqref="I95:W95">
    <cfRule type="expression" dxfId="14409" priority="185">
      <formula>$C$21="F"</formula>
    </cfRule>
  </conditionalFormatting>
  <conditionalFormatting sqref="I95:Z95">
    <cfRule type="expression" dxfId="14408" priority="186">
      <formula>$C$2="F"</formula>
    </cfRule>
  </conditionalFormatting>
  <conditionalFormatting sqref="I95:Z95">
    <cfRule type="expression" dxfId="14407" priority="187">
      <formula>$D95="Facturacion"</formula>
    </cfRule>
  </conditionalFormatting>
  <conditionalFormatting sqref="I95:Z95">
    <cfRule type="expression" dxfId="14406" priority="188">
      <formula>$D95="Specialist"</formula>
    </cfRule>
  </conditionalFormatting>
  <conditionalFormatting sqref="I95:Z95">
    <cfRule type="cellIs" dxfId="14405" priority="189" operator="equal">
      <formula>1</formula>
    </cfRule>
  </conditionalFormatting>
  <conditionalFormatting sqref="I95:Z95">
    <cfRule type="expression" dxfId="14404" priority="190">
      <formula>$D95="SSMM"</formula>
    </cfRule>
  </conditionalFormatting>
  <conditionalFormatting sqref="I95:Z95">
    <cfRule type="cellIs" dxfId="14403" priority="191" operator="equal">
      <formula>"F"</formula>
    </cfRule>
  </conditionalFormatting>
  <conditionalFormatting sqref="H62:T62">
    <cfRule type="expression" dxfId="14402" priority="176">
      <formula>$C$2="F"</formula>
    </cfRule>
  </conditionalFormatting>
  <conditionalFormatting sqref="H62:T62">
    <cfRule type="expression" dxfId="14401" priority="177">
      <formula>$D62="Facturacion"</formula>
    </cfRule>
  </conditionalFormatting>
  <conditionalFormatting sqref="H62:T62">
    <cfRule type="expression" dxfId="14400" priority="178">
      <formula>$D62="Specialist"</formula>
    </cfRule>
  </conditionalFormatting>
  <conditionalFormatting sqref="H62:T62">
    <cfRule type="cellIs" dxfId="14399" priority="179" operator="equal">
      <formula>1</formula>
    </cfRule>
  </conditionalFormatting>
  <conditionalFormatting sqref="H62:T62">
    <cfRule type="expression" dxfId="14398" priority="180">
      <formula>$D62="SSMM"</formula>
    </cfRule>
  </conditionalFormatting>
  <conditionalFormatting sqref="H62:T62">
    <cfRule type="cellIs" dxfId="14397" priority="181" operator="equal">
      <formula>"F"</formula>
    </cfRule>
  </conditionalFormatting>
  <conditionalFormatting sqref="H81:T81">
    <cfRule type="expression" dxfId="14396" priority="169">
      <formula>$C$2="F"</formula>
    </cfRule>
  </conditionalFormatting>
  <conditionalFormatting sqref="H81:T81">
    <cfRule type="expression" dxfId="14395" priority="170">
      <formula>$D81="Facturacion"</formula>
    </cfRule>
  </conditionalFormatting>
  <conditionalFormatting sqref="H81:T81">
    <cfRule type="expression" dxfId="14394" priority="171">
      <formula>$D81="Specialist"</formula>
    </cfRule>
  </conditionalFormatting>
  <conditionalFormatting sqref="H81:T81">
    <cfRule type="cellIs" dxfId="14393" priority="172" operator="equal">
      <formula>1</formula>
    </cfRule>
  </conditionalFormatting>
  <conditionalFormatting sqref="H81:T81">
    <cfRule type="expression" dxfId="14392" priority="173">
      <formula>$D81="SSMM"</formula>
    </cfRule>
  </conditionalFormatting>
  <conditionalFormatting sqref="H81:T81">
    <cfRule type="cellIs" dxfId="14391" priority="174" operator="equal">
      <formula>"F"</formula>
    </cfRule>
  </conditionalFormatting>
  <conditionalFormatting sqref="H100:T100">
    <cfRule type="expression" dxfId="14390" priority="162">
      <formula>$C$2="F"</formula>
    </cfRule>
  </conditionalFormatting>
  <conditionalFormatting sqref="H100:T100">
    <cfRule type="expression" dxfId="14389" priority="163">
      <formula>$D100="Facturacion"</formula>
    </cfRule>
  </conditionalFormatting>
  <conditionalFormatting sqref="H100:T100">
    <cfRule type="expression" dxfId="14388" priority="164">
      <formula>$D100="Specialist"</formula>
    </cfRule>
  </conditionalFormatting>
  <conditionalFormatting sqref="H100:T100">
    <cfRule type="cellIs" dxfId="14387" priority="165" operator="equal">
      <formula>1</formula>
    </cfRule>
  </conditionalFormatting>
  <conditionalFormatting sqref="H100:T100">
    <cfRule type="expression" dxfId="14386" priority="166">
      <formula>$D100="SSMM"</formula>
    </cfRule>
  </conditionalFormatting>
  <conditionalFormatting sqref="H100:T100">
    <cfRule type="cellIs" dxfId="14385" priority="167" operator="equal">
      <formula>"F"</formula>
    </cfRule>
  </conditionalFormatting>
  <conditionalFormatting sqref="I4:AD4">
    <cfRule type="expression" dxfId="14384" priority="155">
      <formula>$C$2="F"</formula>
    </cfRule>
  </conditionalFormatting>
  <conditionalFormatting sqref="I4:AD4">
    <cfRule type="expression" dxfId="14383" priority="156">
      <formula>$D4="Facturacion"</formula>
    </cfRule>
  </conditionalFormatting>
  <conditionalFormatting sqref="I4:AD4">
    <cfRule type="expression" dxfId="14382" priority="157">
      <formula>$D4="Specialist"</formula>
    </cfRule>
  </conditionalFormatting>
  <conditionalFormatting sqref="I4:AD4">
    <cfRule type="cellIs" dxfId="14381" priority="158" operator="equal">
      <formula>1</formula>
    </cfRule>
  </conditionalFormatting>
  <conditionalFormatting sqref="I4:AD4">
    <cfRule type="expression" dxfId="14380" priority="159">
      <formula>$D4="SSMM"</formula>
    </cfRule>
  </conditionalFormatting>
  <conditionalFormatting sqref="I4:AD4">
    <cfRule type="cellIs" dxfId="14379" priority="160" operator="equal">
      <formula>"F"</formula>
    </cfRule>
  </conditionalFormatting>
  <conditionalFormatting sqref="I23:AD23">
    <cfRule type="expression" dxfId="14378" priority="148">
      <formula>$C$2="F"</formula>
    </cfRule>
  </conditionalFormatting>
  <conditionalFormatting sqref="I23:AD23">
    <cfRule type="expression" dxfId="14377" priority="149">
      <formula>$D23="Facturacion"</formula>
    </cfRule>
  </conditionalFormatting>
  <conditionalFormatting sqref="I23:AD23">
    <cfRule type="expression" dxfId="14376" priority="150">
      <formula>$D23="Specialist"</formula>
    </cfRule>
  </conditionalFormatting>
  <conditionalFormatting sqref="I23:AD23">
    <cfRule type="cellIs" dxfId="14375" priority="151" operator="equal">
      <formula>1</formula>
    </cfRule>
  </conditionalFormatting>
  <conditionalFormatting sqref="I23:AD23">
    <cfRule type="expression" dxfId="14374" priority="152">
      <formula>$D23="SSMM"</formula>
    </cfRule>
  </conditionalFormatting>
  <conditionalFormatting sqref="I23:AD23">
    <cfRule type="cellIs" dxfId="14373" priority="153" operator="equal">
      <formula>"F"</formula>
    </cfRule>
  </conditionalFormatting>
  <conditionalFormatting sqref="I80:AD80">
    <cfRule type="expression" dxfId="14372" priority="141">
      <formula>$C$2="F"</formula>
    </cfRule>
  </conditionalFormatting>
  <conditionalFormatting sqref="I80:AD80">
    <cfRule type="expression" dxfId="14371" priority="142">
      <formula>$D80="Facturacion"</formula>
    </cfRule>
  </conditionalFormatting>
  <conditionalFormatting sqref="I80:AD80">
    <cfRule type="expression" dxfId="14370" priority="143">
      <formula>$D80="Specialist"</formula>
    </cfRule>
  </conditionalFormatting>
  <conditionalFormatting sqref="I80:AD80">
    <cfRule type="cellIs" dxfId="14369" priority="144" operator="equal">
      <formula>1</formula>
    </cfRule>
  </conditionalFormatting>
  <conditionalFormatting sqref="I80:AD80">
    <cfRule type="expression" dxfId="14368" priority="145">
      <formula>$D80="SSMM"</formula>
    </cfRule>
  </conditionalFormatting>
  <conditionalFormatting sqref="I80:AD80">
    <cfRule type="cellIs" dxfId="14367" priority="146" operator="equal">
      <formula>"F"</formula>
    </cfRule>
  </conditionalFormatting>
  <conditionalFormatting sqref="I99:AD99">
    <cfRule type="expression" dxfId="14366" priority="134">
      <formula>$C$2="F"</formula>
    </cfRule>
  </conditionalFormatting>
  <conditionalFormatting sqref="I99:AD99">
    <cfRule type="expression" dxfId="14365" priority="135">
      <formula>$D99="Facturacion"</formula>
    </cfRule>
  </conditionalFormatting>
  <conditionalFormatting sqref="I99:AD99">
    <cfRule type="expression" dxfId="14364" priority="136">
      <formula>$D99="Specialist"</formula>
    </cfRule>
  </conditionalFormatting>
  <conditionalFormatting sqref="I99:AD99">
    <cfRule type="cellIs" dxfId="14363" priority="137" operator="equal">
      <formula>1</formula>
    </cfRule>
  </conditionalFormatting>
  <conditionalFormatting sqref="I99:AD99">
    <cfRule type="expression" dxfId="14362" priority="138">
      <formula>$D99="SSMM"</formula>
    </cfRule>
  </conditionalFormatting>
  <conditionalFormatting sqref="I99:AD99">
    <cfRule type="cellIs" dxfId="14361" priority="139" operator="equal">
      <formula>"F"</formula>
    </cfRule>
  </conditionalFormatting>
  <conditionalFormatting sqref="H28:AC28">
    <cfRule type="expression" dxfId="14360" priority="127">
      <formula>$C$2="F"</formula>
    </cfRule>
  </conditionalFormatting>
  <conditionalFormatting sqref="H28:AC28">
    <cfRule type="expression" dxfId="14359" priority="128">
      <formula>$D28="Facturacion"</formula>
    </cfRule>
  </conditionalFormatting>
  <conditionalFormatting sqref="H28:AC28">
    <cfRule type="expression" dxfId="14358" priority="129">
      <formula>$D28="Specialist"</formula>
    </cfRule>
  </conditionalFormatting>
  <conditionalFormatting sqref="H28:AC28">
    <cfRule type="cellIs" dxfId="14357" priority="130" operator="equal">
      <formula>1</formula>
    </cfRule>
  </conditionalFormatting>
  <conditionalFormatting sqref="H28:AC28">
    <cfRule type="expression" dxfId="14356" priority="131">
      <formula>$D28="SSMM"</formula>
    </cfRule>
  </conditionalFormatting>
  <conditionalFormatting sqref="H28:AC28">
    <cfRule type="cellIs" dxfId="14355" priority="132" operator="equal">
      <formula>"F"</formula>
    </cfRule>
  </conditionalFormatting>
  <conditionalFormatting sqref="I25:AD25">
    <cfRule type="expression" dxfId="14354" priority="120">
      <formula>$C$2="F"</formula>
    </cfRule>
  </conditionalFormatting>
  <conditionalFormatting sqref="I25:AD25">
    <cfRule type="expression" dxfId="14353" priority="121">
      <formula>$D25="Facturacion"</formula>
    </cfRule>
  </conditionalFormatting>
  <conditionalFormatting sqref="I25:AD25">
    <cfRule type="expression" dxfId="14352" priority="122">
      <formula>$D25="Specialist"</formula>
    </cfRule>
  </conditionalFormatting>
  <conditionalFormatting sqref="I25:AD25">
    <cfRule type="cellIs" dxfId="14351" priority="123" operator="equal">
      <formula>1</formula>
    </cfRule>
  </conditionalFormatting>
  <conditionalFormatting sqref="I25:AD25">
    <cfRule type="expression" dxfId="14350" priority="124">
      <formula>$D25="SSMM"</formula>
    </cfRule>
  </conditionalFormatting>
  <conditionalFormatting sqref="I25:AD25">
    <cfRule type="cellIs" dxfId="14349" priority="125" operator="equal">
      <formula>"F"</formula>
    </cfRule>
  </conditionalFormatting>
  <conditionalFormatting sqref="I7:AD7">
    <cfRule type="expression" dxfId="14348" priority="113">
      <formula>$C$2="F"</formula>
    </cfRule>
  </conditionalFormatting>
  <conditionalFormatting sqref="I7:AD7">
    <cfRule type="expression" dxfId="14347" priority="114">
      <formula>$D7="Facturacion"</formula>
    </cfRule>
  </conditionalFormatting>
  <conditionalFormatting sqref="I7:AD7">
    <cfRule type="expression" dxfId="14346" priority="115">
      <formula>$D7="Specialist"</formula>
    </cfRule>
  </conditionalFormatting>
  <conditionalFormatting sqref="I7:AD7">
    <cfRule type="cellIs" dxfId="14345" priority="116" operator="equal">
      <formula>1</formula>
    </cfRule>
  </conditionalFormatting>
  <conditionalFormatting sqref="I7:AD7">
    <cfRule type="expression" dxfId="14344" priority="117">
      <formula>$D7="SSMM"</formula>
    </cfRule>
  </conditionalFormatting>
  <conditionalFormatting sqref="I7:AD7">
    <cfRule type="cellIs" dxfId="14343" priority="118" operator="equal">
      <formula>"F"</formula>
    </cfRule>
  </conditionalFormatting>
  <conditionalFormatting sqref="I104:AD104">
    <cfRule type="expression" dxfId="14342" priority="106">
      <formula>$C$2="F"</formula>
    </cfRule>
  </conditionalFormatting>
  <conditionalFormatting sqref="I104:AD104">
    <cfRule type="expression" dxfId="14341" priority="107">
      <formula>$D104="Facturacion"</formula>
    </cfRule>
  </conditionalFormatting>
  <conditionalFormatting sqref="I104:AD104">
    <cfRule type="expression" dxfId="14340" priority="108">
      <formula>$D104="Specialist"</formula>
    </cfRule>
  </conditionalFormatting>
  <conditionalFormatting sqref="I104:AD104">
    <cfRule type="cellIs" dxfId="14339" priority="109" operator="equal">
      <formula>1</formula>
    </cfRule>
  </conditionalFormatting>
  <conditionalFormatting sqref="I104:AD104">
    <cfRule type="expression" dxfId="14338" priority="110">
      <formula>$D104="SSMM"</formula>
    </cfRule>
  </conditionalFormatting>
  <conditionalFormatting sqref="I104:AD104">
    <cfRule type="cellIs" dxfId="14337" priority="111" operator="equal">
      <formula>"F"</formula>
    </cfRule>
  </conditionalFormatting>
  <conditionalFormatting sqref="E17:H17">
    <cfRule type="expression" dxfId="14336" priority="97">
      <formula>$C$21="F"</formula>
    </cfRule>
  </conditionalFormatting>
  <conditionalFormatting sqref="E17:H17">
    <cfRule type="expression" dxfId="14335" priority="99">
      <formula>$C$2="F"</formula>
    </cfRule>
  </conditionalFormatting>
  <conditionalFormatting sqref="E17:H17">
    <cfRule type="expression" dxfId="14334" priority="100">
      <formula>$D17="Facturacion"</formula>
    </cfRule>
  </conditionalFormatting>
  <conditionalFormatting sqref="E17:H17">
    <cfRule type="expression" dxfId="14333" priority="101">
      <formula>$D17="Specialist"</formula>
    </cfRule>
  </conditionalFormatting>
  <conditionalFormatting sqref="E17:H17">
    <cfRule type="cellIs" dxfId="14332" priority="102" operator="equal">
      <formula>1</formula>
    </cfRule>
  </conditionalFormatting>
  <conditionalFormatting sqref="E17:H17">
    <cfRule type="expression" dxfId="14331" priority="103">
      <formula>$D17="SSMM"</formula>
    </cfRule>
  </conditionalFormatting>
  <conditionalFormatting sqref="E17:H17">
    <cfRule type="cellIs" dxfId="14330" priority="104" operator="equal">
      <formula>"F"</formula>
    </cfRule>
  </conditionalFormatting>
  <conditionalFormatting sqref="AA17:AB17">
    <cfRule type="expression" dxfId="14329" priority="89">
      <formula>$C$21="F"</formula>
    </cfRule>
  </conditionalFormatting>
  <conditionalFormatting sqref="AA17:AB17">
    <cfRule type="expression" dxfId="14328" priority="91">
      <formula>$C$2="F"</formula>
    </cfRule>
  </conditionalFormatting>
  <conditionalFormatting sqref="AA17:AB17">
    <cfRule type="expression" dxfId="14327" priority="92">
      <formula>$D17="Facturacion"</formula>
    </cfRule>
  </conditionalFormatting>
  <conditionalFormatting sqref="AA17:AB17">
    <cfRule type="expression" dxfId="14326" priority="93">
      <formula>$D17="Specialist"</formula>
    </cfRule>
  </conditionalFormatting>
  <conditionalFormatting sqref="AA17:AB17">
    <cfRule type="cellIs" dxfId="14325" priority="94" operator="equal">
      <formula>1</formula>
    </cfRule>
  </conditionalFormatting>
  <conditionalFormatting sqref="AA17:AB17">
    <cfRule type="expression" dxfId="14324" priority="95">
      <formula>$D17="SSMM"</formula>
    </cfRule>
  </conditionalFormatting>
  <conditionalFormatting sqref="AA17:AB17">
    <cfRule type="cellIs" dxfId="14323" priority="96" operator="equal">
      <formula>"F"</formula>
    </cfRule>
  </conditionalFormatting>
  <conditionalFormatting sqref="I17:W17">
    <cfRule type="expression" dxfId="14322" priority="79">
      <formula>$C$78="F"</formula>
    </cfRule>
  </conditionalFormatting>
  <conditionalFormatting sqref="I17:W17">
    <cfRule type="expression" dxfId="14321" priority="80">
      <formula>$C$59="F"</formula>
    </cfRule>
  </conditionalFormatting>
  <conditionalFormatting sqref="I17:W17">
    <cfRule type="expression" dxfId="14320" priority="81">
      <formula>$C$40="F"</formula>
    </cfRule>
  </conditionalFormatting>
  <conditionalFormatting sqref="I17:W17">
    <cfRule type="expression" dxfId="14319" priority="82">
      <formula>$C$21="F"</formula>
    </cfRule>
  </conditionalFormatting>
  <conditionalFormatting sqref="I17:Z17">
    <cfRule type="expression" dxfId="14318" priority="83">
      <formula>$C$2="F"</formula>
    </cfRule>
  </conditionalFormatting>
  <conditionalFormatting sqref="I17:Z17">
    <cfRule type="expression" dxfId="14317" priority="84">
      <formula>$D17="Facturacion"</formula>
    </cfRule>
  </conditionalFormatting>
  <conditionalFormatting sqref="I17:Z17">
    <cfRule type="expression" dxfId="14316" priority="85">
      <formula>$D17="Specialist"</formula>
    </cfRule>
  </conditionalFormatting>
  <conditionalFormatting sqref="I17:Z17">
    <cfRule type="cellIs" dxfId="14315" priority="86" operator="equal">
      <formula>1</formula>
    </cfRule>
  </conditionalFormatting>
  <conditionalFormatting sqref="I17:Z17">
    <cfRule type="expression" dxfId="14314" priority="87">
      <formula>$D17="SSMM"</formula>
    </cfRule>
  </conditionalFormatting>
  <conditionalFormatting sqref="I17:Z17">
    <cfRule type="cellIs" dxfId="14313" priority="88" operator="equal">
      <formula>"F"</formula>
    </cfRule>
  </conditionalFormatting>
  <conditionalFormatting sqref="E36:H36">
    <cfRule type="expression" dxfId="14312" priority="71">
      <formula>$C$21="F"</formula>
    </cfRule>
  </conditionalFormatting>
  <conditionalFormatting sqref="E36:H36">
    <cfRule type="expression" dxfId="14311" priority="73">
      <formula>$C$2="F"</formula>
    </cfRule>
  </conditionalFormatting>
  <conditionalFormatting sqref="E36:H36">
    <cfRule type="expression" dxfId="14310" priority="74">
      <formula>$D36="Facturacion"</formula>
    </cfRule>
  </conditionalFormatting>
  <conditionalFormatting sqref="E36:H36">
    <cfRule type="expression" dxfId="14309" priority="75">
      <formula>$D36="Specialist"</formula>
    </cfRule>
  </conditionalFormatting>
  <conditionalFormatting sqref="E36:H36">
    <cfRule type="cellIs" dxfId="14308" priority="76" operator="equal">
      <formula>1</formula>
    </cfRule>
  </conditionalFormatting>
  <conditionalFormatting sqref="E36:H36">
    <cfRule type="expression" dxfId="14307" priority="77">
      <formula>$D36="SSMM"</formula>
    </cfRule>
  </conditionalFormatting>
  <conditionalFormatting sqref="E36:H36">
    <cfRule type="cellIs" dxfId="14306" priority="78" operator="equal">
      <formula>"F"</formula>
    </cfRule>
  </conditionalFormatting>
  <conditionalFormatting sqref="AA36:AB36">
    <cfRule type="expression" dxfId="14305" priority="63">
      <formula>$C$21="F"</formula>
    </cfRule>
  </conditionalFormatting>
  <conditionalFormatting sqref="AA36:AB36">
    <cfRule type="expression" dxfId="14304" priority="65">
      <formula>$C$2="F"</formula>
    </cfRule>
  </conditionalFormatting>
  <conditionalFormatting sqref="AA36:AB36">
    <cfRule type="expression" dxfId="14303" priority="66">
      <formula>$D36="Facturacion"</formula>
    </cfRule>
  </conditionalFormatting>
  <conditionalFormatting sqref="AA36:AB36">
    <cfRule type="expression" dxfId="14302" priority="67">
      <formula>$D36="Specialist"</formula>
    </cfRule>
  </conditionalFormatting>
  <conditionalFormatting sqref="AA36:AB36">
    <cfRule type="cellIs" dxfId="14301" priority="68" operator="equal">
      <formula>1</formula>
    </cfRule>
  </conditionalFormatting>
  <conditionalFormatting sqref="AA36:AB36">
    <cfRule type="expression" dxfId="14300" priority="69">
      <formula>$D36="SSMM"</formula>
    </cfRule>
  </conditionalFormatting>
  <conditionalFormatting sqref="AA36:AB36">
    <cfRule type="cellIs" dxfId="14299" priority="70" operator="equal">
      <formula>"F"</formula>
    </cfRule>
  </conditionalFormatting>
  <conditionalFormatting sqref="I36:W36">
    <cfRule type="expression" dxfId="14298" priority="53">
      <formula>$C$78="F"</formula>
    </cfRule>
  </conditionalFormatting>
  <conditionalFormatting sqref="I36:W36">
    <cfRule type="expression" dxfId="14297" priority="54">
      <formula>$C$59="F"</formula>
    </cfRule>
  </conditionalFormatting>
  <conditionalFormatting sqref="I36:W36">
    <cfRule type="expression" dxfId="14296" priority="55">
      <formula>$C$40="F"</formula>
    </cfRule>
  </conditionalFormatting>
  <conditionalFormatting sqref="I36:W36">
    <cfRule type="expression" dxfId="14295" priority="56">
      <formula>$C$21="F"</formula>
    </cfRule>
  </conditionalFormatting>
  <conditionalFormatting sqref="I36:Z36">
    <cfRule type="expression" dxfId="14294" priority="57">
      <formula>$C$2="F"</formula>
    </cfRule>
  </conditionalFormatting>
  <conditionalFormatting sqref="I36:Z36">
    <cfRule type="expression" dxfId="14293" priority="58">
      <formula>$D36="Facturacion"</formula>
    </cfRule>
  </conditionalFormatting>
  <conditionalFormatting sqref="I36:Z36">
    <cfRule type="expression" dxfId="14292" priority="59">
      <formula>$D36="Specialist"</formula>
    </cfRule>
  </conditionalFormatting>
  <conditionalFormatting sqref="I36:Z36">
    <cfRule type="cellIs" dxfId="14291" priority="60" operator="equal">
      <formula>1</formula>
    </cfRule>
  </conditionalFormatting>
  <conditionalFormatting sqref="I36:Z36">
    <cfRule type="expression" dxfId="14290" priority="61">
      <formula>$D36="SSMM"</formula>
    </cfRule>
  </conditionalFormatting>
  <conditionalFormatting sqref="I36:Z36">
    <cfRule type="cellIs" dxfId="14289" priority="62" operator="equal">
      <formula>"F"</formula>
    </cfRule>
  </conditionalFormatting>
  <conditionalFormatting sqref="E74:H74">
    <cfRule type="expression" dxfId="14288" priority="45">
      <formula>$C$21="F"</formula>
    </cfRule>
  </conditionalFormatting>
  <conditionalFormatting sqref="E74:H74">
    <cfRule type="expression" dxfId="14287" priority="47">
      <formula>$C$2="F"</formula>
    </cfRule>
  </conditionalFormatting>
  <conditionalFormatting sqref="E74:H74">
    <cfRule type="expression" dxfId="14286" priority="48">
      <formula>$D74="Facturacion"</formula>
    </cfRule>
  </conditionalFormatting>
  <conditionalFormatting sqref="E74:H74">
    <cfRule type="expression" dxfId="14285" priority="49">
      <formula>$D74="Specialist"</formula>
    </cfRule>
  </conditionalFormatting>
  <conditionalFormatting sqref="E74:H74">
    <cfRule type="cellIs" dxfId="14284" priority="50" operator="equal">
      <formula>1</formula>
    </cfRule>
  </conditionalFormatting>
  <conditionalFormatting sqref="E74:H74">
    <cfRule type="expression" dxfId="14283" priority="51">
      <formula>$D74="SSMM"</formula>
    </cfRule>
  </conditionalFormatting>
  <conditionalFormatting sqref="E74:H74">
    <cfRule type="cellIs" dxfId="14282" priority="52" operator="equal">
      <formula>"F"</formula>
    </cfRule>
  </conditionalFormatting>
  <conditionalFormatting sqref="AA74:AB74">
    <cfRule type="expression" dxfId="14281" priority="37">
      <formula>$C$21="F"</formula>
    </cfRule>
  </conditionalFormatting>
  <conditionalFormatting sqref="AA74:AB74">
    <cfRule type="expression" dxfId="14280" priority="39">
      <formula>$C$2="F"</formula>
    </cfRule>
  </conditionalFormatting>
  <conditionalFormatting sqref="AA74:AB74">
    <cfRule type="expression" dxfId="14279" priority="40">
      <formula>$D74="Facturacion"</formula>
    </cfRule>
  </conditionalFormatting>
  <conditionalFormatting sqref="AA74:AB74">
    <cfRule type="expression" dxfId="14278" priority="41">
      <formula>$D74="Specialist"</formula>
    </cfRule>
  </conditionalFormatting>
  <conditionalFormatting sqref="AA74:AB74">
    <cfRule type="cellIs" dxfId="14277" priority="42" operator="equal">
      <formula>1</formula>
    </cfRule>
  </conditionalFormatting>
  <conditionalFormatting sqref="AA74:AB74">
    <cfRule type="expression" dxfId="14276" priority="43">
      <formula>$D74="SSMM"</formula>
    </cfRule>
  </conditionalFormatting>
  <conditionalFormatting sqref="AA74:AB74">
    <cfRule type="cellIs" dxfId="14275" priority="44" operator="equal">
      <formula>"F"</formula>
    </cfRule>
  </conditionalFormatting>
  <conditionalFormatting sqref="I74:W74">
    <cfRule type="expression" dxfId="14274" priority="27">
      <formula>$C$78="F"</formula>
    </cfRule>
  </conditionalFormatting>
  <conditionalFormatting sqref="I74:W74">
    <cfRule type="expression" dxfId="14273" priority="28">
      <formula>$C$59="F"</formula>
    </cfRule>
  </conditionalFormatting>
  <conditionalFormatting sqref="I74:W74">
    <cfRule type="expression" dxfId="14272" priority="29">
      <formula>$C$40="F"</formula>
    </cfRule>
  </conditionalFormatting>
  <conditionalFormatting sqref="I74:W74">
    <cfRule type="expression" dxfId="14271" priority="30">
      <formula>$C$21="F"</formula>
    </cfRule>
  </conditionalFormatting>
  <conditionalFormatting sqref="I74:Z74">
    <cfRule type="expression" dxfId="14270" priority="31">
      <formula>$C$2="F"</formula>
    </cfRule>
  </conditionalFormatting>
  <conditionalFormatting sqref="I74:Z74">
    <cfRule type="expression" dxfId="14269" priority="32">
      <formula>$D74="Facturacion"</formula>
    </cfRule>
  </conditionalFormatting>
  <conditionalFormatting sqref="I74:Z74">
    <cfRule type="expression" dxfId="14268" priority="33">
      <formula>$D74="Specialist"</formula>
    </cfRule>
  </conditionalFormatting>
  <conditionalFormatting sqref="I74:Z74">
    <cfRule type="cellIs" dxfId="14267" priority="34" operator="equal">
      <formula>1</formula>
    </cfRule>
  </conditionalFormatting>
  <conditionalFormatting sqref="I74:Z74">
    <cfRule type="expression" dxfId="14266" priority="35">
      <formula>$D74="SSMM"</formula>
    </cfRule>
  </conditionalFormatting>
  <conditionalFormatting sqref="I74:Z74">
    <cfRule type="cellIs" dxfId="14265" priority="36" operator="equal">
      <formula>"F"</formula>
    </cfRule>
  </conditionalFormatting>
  <conditionalFormatting sqref="E93:H93">
    <cfRule type="expression" dxfId="14264" priority="19">
      <formula>$C$21="F"</formula>
    </cfRule>
  </conditionalFormatting>
  <conditionalFormatting sqref="E93:H93">
    <cfRule type="expression" dxfId="14263" priority="21">
      <formula>$C$2="F"</formula>
    </cfRule>
  </conditionalFormatting>
  <conditionalFormatting sqref="E93:H93">
    <cfRule type="expression" dxfId="14262" priority="22">
      <formula>$D93="Facturacion"</formula>
    </cfRule>
  </conditionalFormatting>
  <conditionalFormatting sqref="E93:H93">
    <cfRule type="expression" dxfId="14261" priority="23">
      <formula>$D93="Specialist"</formula>
    </cfRule>
  </conditionalFormatting>
  <conditionalFormatting sqref="E93:H93">
    <cfRule type="cellIs" dxfId="14260" priority="24" operator="equal">
      <formula>1</formula>
    </cfRule>
  </conditionalFormatting>
  <conditionalFormatting sqref="E93:H93">
    <cfRule type="expression" dxfId="14259" priority="25">
      <formula>$D93="SSMM"</formula>
    </cfRule>
  </conditionalFormatting>
  <conditionalFormatting sqref="E93:H93">
    <cfRule type="cellIs" dxfId="14258" priority="26" operator="equal">
      <formula>"F"</formula>
    </cfRule>
  </conditionalFormatting>
  <conditionalFormatting sqref="AA93:AB93">
    <cfRule type="expression" dxfId="14257" priority="11">
      <formula>$C$21="F"</formula>
    </cfRule>
  </conditionalFormatting>
  <conditionalFormatting sqref="AA93:AB93">
    <cfRule type="expression" dxfId="14256" priority="13">
      <formula>$C$2="F"</formula>
    </cfRule>
  </conditionalFormatting>
  <conditionalFormatting sqref="AA93:AB93">
    <cfRule type="expression" dxfId="14255" priority="14">
      <formula>$D93="Facturacion"</formula>
    </cfRule>
  </conditionalFormatting>
  <conditionalFormatting sqref="AA93:AB93">
    <cfRule type="expression" dxfId="14254" priority="15">
      <formula>$D93="Specialist"</formula>
    </cfRule>
  </conditionalFormatting>
  <conditionalFormatting sqref="AA93:AB93">
    <cfRule type="cellIs" dxfId="14253" priority="16" operator="equal">
      <formula>1</formula>
    </cfRule>
  </conditionalFormatting>
  <conditionalFormatting sqref="AA93:AB93">
    <cfRule type="expression" dxfId="14252" priority="17">
      <formula>$D93="SSMM"</formula>
    </cfRule>
  </conditionalFormatting>
  <conditionalFormatting sqref="AA93:AB93">
    <cfRule type="cellIs" dxfId="14251" priority="18" operator="equal">
      <formula>"F"</formula>
    </cfRule>
  </conditionalFormatting>
  <conditionalFormatting sqref="I93:W93">
    <cfRule type="expression" dxfId="14250" priority="1">
      <formula>$C$78="F"</formula>
    </cfRule>
  </conditionalFormatting>
  <conditionalFormatting sqref="I93:W93">
    <cfRule type="expression" dxfId="14249" priority="2">
      <formula>$C$59="F"</formula>
    </cfRule>
  </conditionalFormatting>
  <conditionalFormatting sqref="I93:W93">
    <cfRule type="expression" dxfId="14248" priority="3">
      <formula>$C$40="F"</formula>
    </cfRule>
  </conditionalFormatting>
  <conditionalFormatting sqref="I93:W93">
    <cfRule type="expression" dxfId="14247" priority="4">
      <formula>$C$21="F"</formula>
    </cfRule>
  </conditionalFormatting>
  <conditionalFormatting sqref="I93:Z93">
    <cfRule type="expression" dxfId="14246" priority="5">
      <formula>$C$2="F"</formula>
    </cfRule>
  </conditionalFormatting>
  <conditionalFormatting sqref="I93:Z93">
    <cfRule type="expression" dxfId="14245" priority="6">
      <formula>$D93="Facturacion"</formula>
    </cfRule>
  </conditionalFormatting>
  <conditionalFormatting sqref="I93:Z93">
    <cfRule type="expression" dxfId="14244" priority="7">
      <formula>$D93="Specialist"</formula>
    </cfRule>
  </conditionalFormatting>
  <conditionalFormatting sqref="I93:Z93">
    <cfRule type="cellIs" dxfId="14243" priority="8" operator="equal">
      <formula>1</formula>
    </cfRule>
  </conditionalFormatting>
  <conditionalFormatting sqref="I93:Z93">
    <cfRule type="expression" dxfId="14242" priority="9">
      <formula>$D93="SSMM"</formula>
    </cfRule>
  </conditionalFormatting>
  <conditionalFormatting sqref="I93:Z93">
    <cfRule type="cellIs" dxfId="14241" priority="10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75" id="{C23D82F2-07E9-48D8-B413-D5F7884D45A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AC17:AG19</xm:sqref>
        </x14:conditionalFormatting>
        <x14:conditionalFormatting xmlns:xm="http://schemas.microsoft.com/office/excel/2006/main">
          <x14:cfRule type="expression" priority="564" id="{2AEE57DD-10E2-4E5E-8BA0-C25C3CDE691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E5:AG6 E4:H4 AE4:AG4 E8:AG12 E7:H7 AE7:AG7</xm:sqref>
        </x14:conditionalFormatting>
        <x14:conditionalFormatting xmlns:xm="http://schemas.microsoft.com/office/excel/2006/main">
          <x14:cfRule type="expression" priority="557" id="{AA313800-23D0-4599-8DB9-AD455CD5E5D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546" id="{619525BE-8237-470E-B876-275C9A72A64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E24:AG24 E30:AG31 E29:H29 AE29:AG29 E23:H23 AE23:AG23 E28:G28 AD28:AG28 E26:AG27 E25:H25 AE25:AG25</xm:sqref>
        </x14:conditionalFormatting>
        <x14:conditionalFormatting xmlns:xm="http://schemas.microsoft.com/office/excel/2006/main">
          <x14:cfRule type="expression" priority="539" id="{5F319636-B6DB-4107-BCF3-619DFE01E30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E51:AG57</xm:sqref>
        </x14:conditionalFormatting>
        <x14:conditionalFormatting xmlns:xm="http://schemas.microsoft.com/office/excel/2006/main">
          <x14:cfRule type="expression" priority="528" id="{1F17A9A4-2DBD-4931-AFD4-D75FF738FC3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E42:AG47 E49:AG50 E48:H48 AE48:AG48</xm:sqref>
        </x14:conditionalFormatting>
        <x14:conditionalFormatting xmlns:xm="http://schemas.microsoft.com/office/excel/2006/main">
          <x14:cfRule type="expression" priority="521" id="{3757E656-A874-4361-B0C1-5AF3BE1CE2A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510" id="{E1A8C7E5-1791-4600-BB7B-261FC29E52B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E68:AG69 E67:H67 AE67:AG67 E62:G62 U62:AG62 E63:AG66 E61:AG61</xm:sqref>
        </x14:conditionalFormatting>
        <x14:conditionalFormatting xmlns:xm="http://schemas.microsoft.com/office/excel/2006/main">
          <x14:cfRule type="expression" priority="503" id="{DF3DF9BC-1A2F-4AD7-BF82-3AB2CBD7296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492" id="{A119ACEC-941E-4B7B-B890-2F66A1E6A78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E80:H80 E87:AG88 E86:H86 AE86:AG86 E82:AG85 E81:G81 U81:AG81 AE80:AG80</xm:sqref>
        </x14:conditionalFormatting>
        <x14:conditionalFormatting xmlns:xm="http://schemas.microsoft.com/office/excel/2006/main">
          <x14:cfRule type="expression" priority="485" id="{EA65488B-C738-4211-B2B0-F9081821A2C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474" id="{0CD154B6-A9C1-4AF7-AB7D-6AD882EC200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E99:H99 E101:AG103 E100:G100 U100:AG100 E106:AG107 AE99:AG99 E104:H105 AE104:AG105</xm:sqref>
        </x14:conditionalFormatting>
        <x14:conditionalFormatting xmlns:xm="http://schemas.microsoft.com/office/excel/2006/main">
          <x14:cfRule type="expression" priority="467" id="{09AB5993-B113-4C23-AB30-979041D2CDA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456" id="{C8B2F5C2-6A44-4BF5-B95D-AEF16272FB7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E118:AG123 E125:AG126 E124:H124 AE124:AG124</xm:sqref>
        </x14:conditionalFormatting>
        <x14:conditionalFormatting xmlns:xm="http://schemas.microsoft.com/office/excel/2006/main">
          <x14:cfRule type="expression" priority="449" id="{792DDE93-BD21-417A-A5F5-D2D870C54F9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I29:AD29</xm:sqref>
        </x14:conditionalFormatting>
        <x14:conditionalFormatting xmlns:xm="http://schemas.microsoft.com/office/excel/2006/main">
          <x14:cfRule type="expression" priority="442" id="{B0126386-5B18-4FD7-8B61-577395361C6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I48:AD48</xm:sqref>
        </x14:conditionalFormatting>
        <x14:conditionalFormatting xmlns:xm="http://schemas.microsoft.com/office/excel/2006/main">
          <x14:cfRule type="expression" priority="435" id="{34A2384F-5E99-4A74-BB1C-55F669CF2D9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I67:AD67</xm:sqref>
        </x14:conditionalFormatting>
        <x14:conditionalFormatting xmlns:xm="http://schemas.microsoft.com/office/excel/2006/main">
          <x14:cfRule type="expression" priority="428" id="{C6E3539E-FD59-4E53-AB14-61CEC35A6C0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I86:AD86</xm:sqref>
        </x14:conditionalFormatting>
        <x14:conditionalFormatting xmlns:xm="http://schemas.microsoft.com/office/excel/2006/main">
          <x14:cfRule type="expression" priority="421" id="{8A25621E-002E-411A-A9D5-A26476B091C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I105:AD105</xm:sqref>
        </x14:conditionalFormatting>
        <x14:conditionalFormatting xmlns:xm="http://schemas.microsoft.com/office/excel/2006/main">
          <x14:cfRule type="expression" priority="414" id="{5D1C5259-A347-4F58-8220-131C5C84105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I124:AD124</xm:sqref>
        </x14:conditionalFormatting>
        <x14:conditionalFormatting xmlns:xm="http://schemas.microsoft.com/office/excel/2006/main">
          <x14:cfRule type="expression" priority="407" id="{25B77A52-6E85-49ED-A1DB-E9874BE98E8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E18:H19</xm:sqref>
        </x14:conditionalFormatting>
        <x14:conditionalFormatting xmlns:xm="http://schemas.microsoft.com/office/excel/2006/main">
          <x14:cfRule type="expression" priority="349" id="{91926288-4C88-44E9-B68B-2EC5D1BD267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E37:H38</xm:sqref>
        </x14:conditionalFormatting>
        <x14:conditionalFormatting xmlns:xm="http://schemas.microsoft.com/office/excel/2006/main">
          <x14:cfRule type="expression" priority="291" id="{FC515602-3582-4907-B741-2A984DB4835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E75:H76</xm:sqref>
        </x14:conditionalFormatting>
        <x14:conditionalFormatting xmlns:xm="http://schemas.microsoft.com/office/excel/2006/main">
          <x14:cfRule type="expression" priority="233" id="{ACFE671D-C6F1-4247-AEA0-DBD71C9D310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E94:H95</xm:sqref>
        </x14:conditionalFormatting>
        <x14:conditionalFormatting xmlns:xm="http://schemas.microsoft.com/office/excel/2006/main">
          <x14:cfRule type="expression" priority="175" id="{E2074D28-615A-4258-B44F-17F475FD077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H62:T62</xm:sqref>
        </x14:conditionalFormatting>
        <x14:conditionalFormatting xmlns:xm="http://schemas.microsoft.com/office/excel/2006/main">
          <x14:cfRule type="expression" priority="168" id="{3C8CBF0A-9359-4D2D-B4CF-97956A304CC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H81:T81</xm:sqref>
        </x14:conditionalFormatting>
        <x14:conditionalFormatting xmlns:xm="http://schemas.microsoft.com/office/excel/2006/main">
          <x14:cfRule type="expression" priority="161" id="{08E819F9-FF54-4733-9DE1-2E03B14F79E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H100:T100</xm:sqref>
        </x14:conditionalFormatting>
        <x14:conditionalFormatting xmlns:xm="http://schemas.microsoft.com/office/excel/2006/main">
          <x14:cfRule type="expression" priority="154" id="{CEC68243-E78C-4ADD-B0EB-6034882E230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I4:AD4</xm:sqref>
        </x14:conditionalFormatting>
        <x14:conditionalFormatting xmlns:xm="http://schemas.microsoft.com/office/excel/2006/main">
          <x14:cfRule type="expression" priority="147" id="{5ED8E2EC-6E2E-419A-91EA-AEB768E2A08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I23:AD23</xm:sqref>
        </x14:conditionalFormatting>
        <x14:conditionalFormatting xmlns:xm="http://schemas.microsoft.com/office/excel/2006/main">
          <x14:cfRule type="expression" priority="140" id="{4806ECAC-55CC-41E1-8693-E18A4B9F705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I80:AD80</xm:sqref>
        </x14:conditionalFormatting>
        <x14:conditionalFormatting xmlns:xm="http://schemas.microsoft.com/office/excel/2006/main">
          <x14:cfRule type="expression" priority="133" id="{0DC32BED-7C4B-4A05-9823-8165162ABAB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I99:AD99</xm:sqref>
        </x14:conditionalFormatting>
        <x14:conditionalFormatting xmlns:xm="http://schemas.microsoft.com/office/excel/2006/main">
          <x14:cfRule type="expression" priority="126" id="{32630C85-EC94-4072-9634-5F5C77D89E2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H28:AC28</xm:sqref>
        </x14:conditionalFormatting>
        <x14:conditionalFormatting xmlns:xm="http://schemas.microsoft.com/office/excel/2006/main">
          <x14:cfRule type="expression" priority="119" id="{AF5B91A8-D8EF-46B0-A14B-D2CE09222CD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I25:AD25</xm:sqref>
        </x14:conditionalFormatting>
        <x14:conditionalFormatting xmlns:xm="http://schemas.microsoft.com/office/excel/2006/main">
          <x14:cfRule type="expression" priority="112" id="{9A5345F1-29E7-49C9-8BCE-3FC394CF6CA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I7:AD7</xm:sqref>
        </x14:conditionalFormatting>
        <x14:conditionalFormatting xmlns:xm="http://schemas.microsoft.com/office/excel/2006/main">
          <x14:cfRule type="expression" priority="105" id="{3BF57D09-5BF3-4570-B8A5-DC3241F2B01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I104:AD104</xm:sqref>
        </x14:conditionalFormatting>
        <x14:conditionalFormatting xmlns:xm="http://schemas.microsoft.com/office/excel/2006/main">
          <x14:cfRule type="expression" priority="98" id="{7B79F884-84AF-4782-A2AB-B9B66F51DF7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E17:H17</xm:sqref>
        </x14:conditionalFormatting>
        <x14:conditionalFormatting xmlns:xm="http://schemas.microsoft.com/office/excel/2006/main">
          <x14:cfRule type="expression" priority="90" id="{D7BA30F1-8DEC-455A-8A16-8B79D7C8CDE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72" id="{DB88B505-C950-44DC-9E8F-F9CCAB538CC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E36:H36</xm:sqref>
        </x14:conditionalFormatting>
        <x14:conditionalFormatting xmlns:xm="http://schemas.microsoft.com/office/excel/2006/main">
          <x14:cfRule type="expression" priority="64" id="{678CE59B-B876-41B2-8E90-CB87ED1B016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46" id="{111122E0-A9F5-4B5C-BB6D-FB1F2C80B0F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E74:H74</xm:sqref>
        </x14:conditionalFormatting>
        <x14:conditionalFormatting xmlns:xm="http://schemas.microsoft.com/office/excel/2006/main">
          <x14:cfRule type="expression" priority="38" id="{022D734E-2D11-4571-98EF-EA63CF36121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20" id="{8E2CCAA2-3780-4E9E-A9F8-929FC5C3C38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E93:H93</xm:sqref>
        </x14:conditionalFormatting>
        <x14:conditionalFormatting xmlns:xm="http://schemas.microsoft.com/office/excel/2006/main">
          <x14:cfRule type="expression" priority="12" id="{3B07DC88-1358-4830-A1FA-77CA6B3CBD3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D0AC6416-57EA-44F5-BAAE-BE83C278A1D6}">
          <x14:formula1>
            <xm:f>Personal!$A$2:$A$50</xm:f>
          </x14:formula1>
          <xm:sqref>B99:B114 B118:B133 B61:B76 B42:B57 B4:B19 B23:B38 B80:B95</xm:sqref>
        </x14:dataValidation>
        <x14:dataValidation type="list" allowBlank="1" showInputMessage="1" showErrorMessage="1" prompt="Elige una de las opciones disponibles" xr:uid="{1DFBAB51-0A20-4B4F-A837-6C8DD7A6A1DC}">
          <x14:formula1>
            <xm:f>Personal!$F$1:$F$15</xm:f>
          </x14:formula1>
          <xm:sqref>E118:AG133 E23:AG38 E61:AG76 E42:AG57 E4:AG19 E99:AG114 E80:AG95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170F-7232-4689-AAE0-FCC5948985E8}">
  <sheetPr codeName="Hoja21">
    <tabColor rgb="FFFFFFFF"/>
    <outlinePr summaryBelow="0" summaryRight="0"/>
    <pageSetUpPr fitToPage="1"/>
  </sheetPr>
  <dimension ref="A1:AJ1000"/>
  <sheetViews>
    <sheetView topLeftCell="A30" workbookViewId="0">
      <selection activeCell="L112" sqref="L112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'S18'!C117+1</f>
        <v>45418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8"/>
      <c r="I5" s="8" t="s">
        <v>21</v>
      </c>
      <c r="J5" s="8" t="s">
        <v>21</v>
      </c>
      <c r="K5" s="8" t="s">
        <v>21</v>
      </c>
      <c r="L5" s="8" t="s">
        <v>21</v>
      </c>
      <c r="M5" s="8" t="s">
        <v>21</v>
      </c>
      <c r="N5" s="8" t="s">
        <v>21</v>
      </c>
      <c r="O5" s="8" t="s">
        <v>21</v>
      </c>
      <c r="P5" s="8" t="s">
        <v>21</v>
      </c>
      <c r="Q5" s="8" t="s">
        <v>21</v>
      </c>
      <c r="R5" s="8" t="s">
        <v>21</v>
      </c>
      <c r="S5" s="8" t="s">
        <v>21</v>
      </c>
      <c r="T5" s="8" t="s">
        <v>21</v>
      </c>
      <c r="U5" s="8" t="s">
        <v>21</v>
      </c>
      <c r="V5" s="8" t="s">
        <v>21</v>
      </c>
      <c r="W5" s="8" t="s">
        <v>21</v>
      </c>
      <c r="X5" s="8" t="s">
        <v>21</v>
      </c>
      <c r="Y5" s="8" t="s">
        <v>21</v>
      </c>
      <c r="Z5" s="8" t="s">
        <v>21</v>
      </c>
      <c r="AA5" s="8" t="s">
        <v>21</v>
      </c>
      <c r="AB5" s="8" t="s">
        <v>21</v>
      </c>
      <c r="AC5" s="8" t="s">
        <v>21</v>
      </c>
      <c r="AD5" s="8" t="s">
        <v>21</v>
      </c>
      <c r="AE5" s="8"/>
      <c r="AF5" s="8"/>
      <c r="AG5" s="8"/>
      <c r="AH5" s="1">
        <f t="shared" si="0"/>
        <v>0</v>
      </c>
      <c r="AI5" s="1"/>
      <c r="AJ5" s="1">
        <f t="shared" si="1"/>
        <v>0</v>
      </c>
    </row>
    <row r="6" spans="1:36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/>
      <c r="I6" s="8"/>
      <c r="J6" s="8"/>
      <c r="K6" s="8"/>
      <c r="L6" s="8"/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>
        <v>1</v>
      </c>
      <c r="T6" s="8">
        <v>1</v>
      </c>
      <c r="U6" s="8"/>
      <c r="V6" s="8"/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8</v>
      </c>
      <c r="AI6" s="1"/>
      <c r="AJ6" s="1">
        <f t="shared" si="1"/>
        <v>40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 t="s">
        <v>7</v>
      </c>
      <c r="J7" s="8" t="s">
        <v>7</v>
      </c>
      <c r="K7" s="8" t="s">
        <v>7</v>
      </c>
      <c r="L7" s="8" t="s">
        <v>7</v>
      </c>
      <c r="M7" s="8" t="s">
        <v>7</v>
      </c>
      <c r="N7" s="8" t="s">
        <v>7</v>
      </c>
      <c r="O7" s="8" t="s">
        <v>7</v>
      </c>
      <c r="P7" s="8" t="s">
        <v>7</v>
      </c>
      <c r="Q7" s="8" t="s">
        <v>7</v>
      </c>
      <c r="R7" s="8" t="s">
        <v>7</v>
      </c>
      <c r="S7" s="8" t="s">
        <v>7</v>
      </c>
      <c r="T7" s="8" t="s">
        <v>7</v>
      </c>
      <c r="U7" s="8" t="s">
        <v>7</v>
      </c>
      <c r="V7" s="8" t="s">
        <v>7</v>
      </c>
      <c r="W7" s="8" t="s">
        <v>7</v>
      </c>
      <c r="X7" s="8" t="s">
        <v>7</v>
      </c>
      <c r="Y7" s="8" t="s">
        <v>7</v>
      </c>
      <c r="Z7" s="8" t="s">
        <v>7</v>
      </c>
      <c r="AA7" s="8" t="s">
        <v>7</v>
      </c>
      <c r="AB7" s="8" t="s">
        <v>7</v>
      </c>
      <c r="AC7" s="8" t="s">
        <v>7</v>
      </c>
      <c r="AD7" s="8" t="s">
        <v>7</v>
      </c>
      <c r="AE7" s="8"/>
      <c r="AF7" s="8"/>
      <c r="AG7" s="8"/>
      <c r="AH7" s="1">
        <f t="shared" si="0"/>
        <v>0</v>
      </c>
      <c r="AI7" s="1"/>
      <c r="AJ7" s="1">
        <f t="shared" si="1"/>
        <v>24</v>
      </c>
    </row>
    <row r="8" spans="1:36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/>
      <c r="R8" s="8"/>
      <c r="S8" s="8">
        <v>1</v>
      </c>
      <c r="T8" s="8">
        <v>1</v>
      </c>
      <c r="U8" s="8">
        <v>1</v>
      </c>
      <c r="V8" s="8">
        <v>1</v>
      </c>
      <c r="W8" s="8">
        <v>1</v>
      </c>
      <c r="X8" s="8">
        <v>1</v>
      </c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8</v>
      </c>
      <c r="AI8" s="1"/>
      <c r="AJ8" s="1">
        <f t="shared" si="1"/>
        <v>38</v>
      </c>
    </row>
    <row r="9" spans="1:36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/>
      <c r="I9" s="8"/>
      <c r="J9" s="8"/>
      <c r="K9" s="8">
        <v>1</v>
      </c>
      <c r="L9" s="8">
        <v>1</v>
      </c>
      <c r="M9" s="8">
        <v>1</v>
      </c>
      <c r="N9" s="8">
        <v>1</v>
      </c>
      <c r="O9" s="8">
        <v>1</v>
      </c>
      <c r="P9" s="8">
        <v>1</v>
      </c>
      <c r="Q9" s="8">
        <v>1</v>
      </c>
      <c r="R9" s="8">
        <v>1</v>
      </c>
      <c r="S9" s="8"/>
      <c r="T9" s="8"/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/>
      <c r="AD9" s="8"/>
      <c r="AE9" s="8"/>
      <c r="AF9" s="8"/>
      <c r="AG9" s="8"/>
      <c r="AH9" s="1">
        <f t="shared" si="0"/>
        <v>8</v>
      </c>
      <c r="AI9" s="1"/>
      <c r="AJ9" s="1">
        <f t="shared" si="1"/>
        <v>40</v>
      </c>
    </row>
    <row r="10" spans="1:36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/>
      <c r="J10" s="8"/>
      <c r="K10" s="8"/>
      <c r="L10" s="8"/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>
        <v>1</v>
      </c>
      <c r="S10" s="8">
        <v>1</v>
      </c>
      <c r="T10" s="8">
        <v>1</v>
      </c>
      <c r="U10" s="8"/>
      <c r="V10" s="8"/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>
        <v>1</v>
      </c>
      <c r="AC10" s="8">
        <v>1</v>
      </c>
      <c r="AD10" s="8">
        <v>1</v>
      </c>
      <c r="AE10" s="8"/>
      <c r="AF10" s="8"/>
      <c r="AG10" s="8"/>
      <c r="AH10" s="1">
        <f t="shared" si="0"/>
        <v>8</v>
      </c>
      <c r="AI10" s="1"/>
      <c r="AJ10" s="1">
        <f t="shared" si="1"/>
        <v>40</v>
      </c>
    </row>
    <row r="11" spans="1:36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>
        <v>1</v>
      </c>
      <c r="H11" s="8">
        <v>1</v>
      </c>
      <c r="I11" s="8">
        <v>1</v>
      </c>
      <c r="J11" s="8">
        <v>1</v>
      </c>
      <c r="K11" s="8">
        <v>1</v>
      </c>
      <c r="L11" s="8">
        <v>1</v>
      </c>
      <c r="M11" s="8">
        <v>1</v>
      </c>
      <c r="N11" s="8">
        <v>1</v>
      </c>
      <c r="O11" s="8">
        <v>1</v>
      </c>
      <c r="P11" s="8">
        <v>1</v>
      </c>
      <c r="Q11" s="8">
        <v>1</v>
      </c>
      <c r="R11" s="8">
        <v>1</v>
      </c>
      <c r="S11" s="8"/>
      <c r="T11" s="8"/>
      <c r="U11" s="8">
        <v>1</v>
      </c>
      <c r="V11" s="8">
        <v>1</v>
      </c>
      <c r="W11" s="8">
        <v>1</v>
      </c>
      <c r="X11" s="8">
        <v>1</v>
      </c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8</v>
      </c>
      <c r="AI11" s="1"/>
      <c r="AJ11" s="1">
        <f t="shared" si="1"/>
        <v>40</v>
      </c>
    </row>
    <row r="12" spans="1:36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/>
      <c r="C13" s="19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 t="s">
        <v>21</v>
      </c>
      <c r="F17" s="59"/>
      <c r="G17" s="59"/>
      <c r="H17" s="59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2</v>
      </c>
      <c r="H20" s="23">
        <f t="shared" si="3"/>
        <v>2</v>
      </c>
      <c r="I20" s="23">
        <f t="shared" si="3"/>
        <v>2</v>
      </c>
      <c r="J20" s="23">
        <f t="shared" si="3"/>
        <v>2</v>
      </c>
      <c r="K20" s="23">
        <f t="shared" si="3"/>
        <v>3</v>
      </c>
      <c r="L20" s="23">
        <f t="shared" si="3"/>
        <v>3</v>
      </c>
      <c r="M20" s="23">
        <f t="shared" si="3"/>
        <v>5</v>
      </c>
      <c r="N20" s="23">
        <f t="shared" si="3"/>
        <v>5</v>
      </c>
      <c r="O20" s="23">
        <f t="shared" si="3"/>
        <v>5</v>
      </c>
      <c r="P20" s="23">
        <f t="shared" si="3"/>
        <v>5</v>
      </c>
      <c r="Q20" s="23">
        <f t="shared" si="3"/>
        <v>4</v>
      </c>
      <c r="R20" s="23">
        <f t="shared" si="3"/>
        <v>4</v>
      </c>
      <c r="S20" s="23">
        <f t="shared" si="3"/>
        <v>3</v>
      </c>
      <c r="T20" s="23">
        <f t="shared" si="3"/>
        <v>3</v>
      </c>
      <c r="U20" s="23">
        <f t="shared" si="3"/>
        <v>3</v>
      </c>
      <c r="V20" s="23">
        <f t="shared" si="3"/>
        <v>3</v>
      </c>
      <c r="W20" s="23">
        <f t="shared" si="3"/>
        <v>5</v>
      </c>
      <c r="X20" s="23">
        <f t="shared" si="3"/>
        <v>5</v>
      </c>
      <c r="Y20" s="23">
        <f t="shared" si="3"/>
        <v>3</v>
      </c>
      <c r="Z20" s="23">
        <f t="shared" si="3"/>
        <v>3</v>
      </c>
      <c r="AA20" s="23">
        <f t="shared" si="3"/>
        <v>3</v>
      </c>
      <c r="AB20" s="23">
        <f t="shared" si="3"/>
        <v>3</v>
      </c>
      <c r="AC20" s="23">
        <f t="shared" si="3"/>
        <v>2</v>
      </c>
      <c r="AD20" s="23">
        <f t="shared" si="3"/>
        <v>2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40</v>
      </c>
      <c r="AI20" s="1">
        <f>SUM(AI13:AI19)</f>
        <v>16</v>
      </c>
      <c r="AJ20" s="1">
        <f t="shared" si="1"/>
        <v>222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45419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 t="s">
        <v>21</v>
      </c>
      <c r="J24" s="8" t="s">
        <v>21</v>
      </c>
      <c r="K24" s="8" t="s">
        <v>21</v>
      </c>
      <c r="L24" s="8" t="s">
        <v>21</v>
      </c>
      <c r="M24" s="8" t="s">
        <v>21</v>
      </c>
      <c r="N24" s="8" t="s">
        <v>21</v>
      </c>
      <c r="O24" s="8" t="s">
        <v>21</v>
      </c>
      <c r="P24" s="8" t="s">
        <v>21</v>
      </c>
      <c r="Q24" s="8" t="s">
        <v>21</v>
      </c>
      <c r="R24" s="8" t="s">
        <v>21</v>
      </c>
      <c r="S24" s="8" t="s">
        <v>21</v>
      </c>
      <c r="T24" s="8" t="s">
        <v>21</v>
      </c>
      <c r="U24" s="8" t="s">
        <v>21</v>
      </c>
      <c r="V24" s="8" t="s">
        <v>21</v>
      </c>
      <c r="W24" s="8" t="s">
        <v>21</v>
      </c>
      <c r="X24" s="8" t="s">
        <v>21</v>
      </c>
      <c r="Y24" s="8" t="s">
        <v>21</v>
      </c>
      <c r="Z24" s="8" t="s">
        <v>21</v>
      </c>
      <c r="AA24" s="8" t="s">
        <v>21</v>
      </c>
      <c r="AB24" s="8" t="s">
        <v>21</v>
      </c>
      <c r="AC24" s="8" t="s">
        <v>21</v>
      </c>
      <c r="AD24" s="8" t="s">
        <v>21</v>
      </c>
      <c r="AE24" s="8"/>
      <c r="AF24" s="8"/>
      <c r="AG24" s="8"/>
      <c r="AH24" s="1">
        <f t="shared" si="4"/>
        <v>0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>
        <v>1</v>
      </c>
      <c r="J25" s="8">
        <v>1</v>
      </c>
      <c r="K25" s="8">
        <v>1</v>
      </c>
      <c r="L25" s="8">
        <v>1</v>
      </c>
      <c r="M25" s="8">
        <v>1</v>
      </c>
      <c r="N25" s="8">
        <v>1</v>
      </c>
      <c r="O25" s="8">
        <v>1</v>
      </c>
      <c r="P25" s="8">
        <v>1</v>
      </c>
      <c r="Q25" s="8"/>
      <c r="R25" s="8"/>
      <c r="S25" s="8">
        <v>1</v>
      </c>
      <c r="T25" s="8">
        <v>1</v>
      </c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/>
      <c r="AB25" s="8"/>
      <c r="AC25" s="8"/>
      <c r="AD25" s="8"/>
      <c r="AE25" s="8"/>
      <c r="AF25" s="8"/>
      <c r="AG25" s="8"/>
      <c r="AH25" s="1">
        <f t="shared" si="4"/>
        <v>8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/>
      <c r="J27" s="8"/>
      <c r="K27" s="8"/>
      <c r="L27" s="8"/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>
        <v>1</v>
      </c>
      <c r="T27" s="8">
        <v>1</v>
      </c>
      <c r="U27" s="8"/>
      <c r="V27" s="8"/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8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 t="s">
        <v>7</v>
      </c>
      <c r="J28" s="8" t="s">
        <v>7</v>
      </c>
      <c r="K28" s="8" t="s">
        <v>7</v>
      </c>
      <c r="L28" s="8" t="s">
        <v>7</v>
      </c>
      <c r="M28" s="8" t="s">
        <v>7</v>
      </c>
      <c r="N28" s="8" t="s">
        <v>7</v>
      </c>
      <c r="O28" s="8" t="s">
        <v>7</v>
      </c>
      <c r="P28" s="8" t="s">
        <v>7</v>
      </c>
      <c r="Q28" s="8" t="s">
        <v>7</v>
      </c>
      <c r="R28" s="8" t="s">
        <v>7</v>
      </c>
      <c r="S28" s="8" t="s">
        <v>7</v>
      </c>
      <c r="T28" s="8" t="s">
        <v>7</v>
      </c>
      <c r="U28" s="8" t="s">
        <v>7</v>
      </c>
      <c r="V28" s="8" t="s">
        <v>7</v>
      </c>
      <c r="W28" s="8" t="s">
        <v>7</v>
      </c>
      <c r="X28" s="8" t="s">
        <v>7</v>
      </c>
      <c r="Y28" s="8" t="s">
        <v>7</v>
      </c>
      <c r="Z28" s="8" t="s">
        <v>7</v>
      </c>
      <c r="AA28" s="8" t="s">
        <v>7</v>
      </c>
      <c r="AB28" s="8" t="s">
        <v>7</v>
      </c>
      <c r="AC28" s="8" t="s">
        <v>7</v>
      </c>
      <c r="AD28" s="8" t="s">
        <v>7</v>
      </c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>
        <v>1</v>
      </c>
      <c r="I29" s="8">
        <v>1</v>
      </c>
      <c r="J29" s="8">
        <v>1</v>
      </c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/>
      <c r="T29" s="8"/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/>
      <c r="AA29" s="8"/>
      <c r="AB29" s="8"/>
      <c r="AC29" s="8"/>
      <c r="AD29" s="8"/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/>
      <c r="J30" s="8"/>
      <c r="K30" s="8">
        <v>1</v>
      </c>
      <c r="L30" s="8">
        <v>1</v>
      </c>
      <c r="M30" s="8">
        <v>1</v>
      </c>
      <c r="N30" s="8">
        <v>1</v>
      </c>
      <c r="O30" s="8">
        <v>1</v>
      </c>
      <c r="P30" s="8">
        <v>1</v>
      </c>
      <c r="Q30" s="8"/>
      <c r="R30" s="8"/>
      <c r="S30" s="8">
        <v>1</v>
      </c>
      <c r="T30" s="8">
        <v>1</v>
      </c>
      <c r="U30" s="8">
        <v>1</v>
      </c>
      <c r="V30" s="8">
        <v>1</v>
      </c>
      <c r="W30" s="8">
        <v>1</v>
      </c>
      <c r="X30" s="8">
        <v>1</v>
      </c>
      <c r="Y30" s="8">
        <v>1</v>
      </c>
      <c r="Z30" s="8">
        <v>1</v>
      </c>
      <c r="AA30" s="8">
        <v>1</v>
      </c>
      <c r="AB30" s="8">
        <v>1</v>
      </c>
      <c r="AC30" s="8"/>
      <c r="AD30" s="8"/>
      <c r="AE30" s="8"/>
      <c r="AF30" s="8"/>
      <c r="AG30" s="8"/>
      <c r="AH30" s="1">
        <f t="shared" si="4"/>
        <v>8</v>
      </c>
      <c r="AI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19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 t="s">
        <v>21</v>
      </c>
      <c r="F36" s="59"/>
      <c r="G36" s="59"/>
      <c r="H36" s="59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3</v>
      </c>
      <c r="L39" s="23">
        <f t="shared" si="6"/>
        <v>3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2</v>
      </c>
      <c r="R39" s="23">
        <f t="shared" si="6"/>
        <v>2</v>
      </c>
      <c r="S39" s="23">
        <f t="shared" si="6"/>
        <v>3</v>
      </c>
      <c r="T39" s="23">
        <f t="shared" si="6"/>
        <v>3</v>
      </c>
      <c r="U39" s="23">
        <f t="shared" si="6"/>
        <v>3</v>
      </c>
      <c r="V39" s="23">
        <f t="shared" si="6"/>
        <v>3</v>
      </c>
      <c r="W39" s="23">
        <f t="shared" si="6"/>
        <v>5</v>
      </c>
      <c r="X39" s="23">
        <f t="shared" si="6"/>
        <v>5</v>
      </c>
      <c r="Y39" s="23">
        <f t="shared" si="6"/>
        <v>5</v>
      </c>
      <c r="Z39" s="23">
        <f t="shared" si="6"/>
        <v>4</v>
      </c>
      <c r="AA39" s="23">
        <f t="shared" si="6"/>
        <v>3</v>
      </c>
      <c r="AB39" s="23">
        <f t="shared" si="6"/>
        <v>3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36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45420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 t="s">
        <v>21</v>
      </c>
      <c r="J43" s="8" t="s">
        <v>21</v>
      </c>
      <c r="K43" s="8" t="s">
        <v>21</v>
      </c>
      <c r="L43" s="8" t="s">
        <v>21</v>
      </c>
      <c r="M43" s="8" t="s">
        <v>21</v>
      </c>
      <c r="N43" s="8" t="s">
        <v>21</v>
      </c>
      <c r="O43" s="8" t="s">
        <v>21</v>
      </c>
      <c r="P43" s="8" t="s">
        <v>21</v>
      </c>
      <c r="Q43" s="8" t="s">
        <v>21</v>
      </c>
      <c r="R43" s="8" t="s">
        <v>21</v>
      </c>
      <c r="S43" s="8" t="s">
        <v>21</v>
      </c>
      <c r="T43" s="8" t="s">
        <v>21</v>
      </c>
      <c r="U43" s="8" t="s">
        <v>21</v>
      </c>
      <c r="V43" s="8" t="s">
        <v>21</v>
      </c>
      <c r="W43" s="8" t="s">
        <v>21</v>
      </c>
      <c r="X43" s="8" t="s">
        <v>21</v>
      </c>
      <c r="Y43" s="8" t="s">
        <v>21</v>
      </c>
      <c r="Z43" s="8" t="s">
        <v>21</v>
      </c>
      <c r="AA43" s="8" t="s">
        <v>21</v>
      </c>
      <c r="AB43" s="8" t="s">
        <v>21</v>
      </c>
      <c r="AC43" s="8" t="s">
        <v>21</v>
      </c>
      <c r="AD43" s="8" t="s">
        <v>21</v>
      </c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>
        <v>1</v>
      </c>
      <c r="J44" s="8">
        <v>1</v>
      </c>
      <c r="K44" s="8">
        <v>1</v>
      </c>
      <c r="L44" s="8">
        <v>1</v>
      </c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/>
      <c r="T44" s="8"/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/>
      <c r="AB44" s="8"/>
      <c r="AC44" s="8"/>
      <c r="AD44" s="8"/>
      <c r="AE44" s="8"/>
      <c r="AF44" s="8"/>
      <c r="AG44" s="8"/>
      <c r="AH44" s="1">
        <f t="shared" si="7"/>
        <v>8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>
        <v>1</v>
      </c>
      <c r="I46" s="8">
        <v>1</v>
      </c>
      <c r="J46" s="8">
        <v>1</v>
      </c>
      <c r="K46" s="8">
        <v>1</v>
      </c>
      <c r="L46" s="8">
        <v>1</v>
      </c>
      <c r="M46" s="8">
        <v>1</v>
      </c>
      <c r="N46" s="8">
        <v>1</v>
      </c>
      <c r="O46" s="8">
        <v>1</v>
      </c>
      <c r="P46" s="8">
        <v>1</v>
      </c>
      <c r="Q46" s="8"/>
      <c r="R46" s="8"/>
      <c r="S46" s="8">
        <v>1</v>
      </c>
      <c r="T46" s="8">
        <v>1</v>
      </c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/>
      <c r="AA46" s="8"/>
      <c r="AB46" s="8"/>
      <c r="AC46" s="8"/>
      <c r="AD46" s="8"/>
      <c r="AE46" s="8"/>
      <c r="AF46" s="8"/>
      <c r="AG46" s="8"/>
      <c r="AH46" s="1">
        <f t="shared" si="7"/>
        <v>8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/>
      <c r="J47" s="8"/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>
        <v>1</v>
      </c>
      <c r="R47" s="8">
        <v>1</v>
      </c>
      <c r="S47" s="8"/>
      <c r="T47" s="8"/>
      <c r="U47" s="8">
        <v>1</v>
      </c>
      <c r="V47" s="8">
        <v>1</v>
      </c>
      <c r="W47" s="8">
        <v>1</v>
      </c>
      <c r="X47" s="8">
        <v>1</v>
      </c>
      <c r="Y47" s="8">
        <v>1</v>
      </c>
      <c r="Z47" s="8">
        <v>1</v>
      </c>
      <c r="AA47" s="8">
        <v>1</v>
      </c>
      <c r="AB47" s="8">
        <v>1</v>
      </c>
      <c r="AC47" s="8"/>
      <c r="AD47" s="8"/>
      <c r="AE47" s="8"/>
      <c r="AF47" s="8"/>
      <c r="AG47" s="8"/>
      <c r="AH47" s="1">
        <f t="shared" si="7"/>
        <v>8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/>
      <c r="J48" s="8"/>
      <c r="K48" s="8"/>
      <c r="L48" s="8"/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>
        <v>1</v>
      </c>
      <c r="T48" s="8">
        <v>1</v>
      </c>
      <c r="U48" s="8">
        <v>0.5</v>
      </c>
      <c r="V48" s="8"/>
      <c r="W48" s="8">
        <v>0.5</v>
      </c>
      <c r="X48" s="8">
        <v>1</v>
      </c>
      <c r="Y48" s="8">
        <v>1</v>
      </c>
      <c r="Z48" s="8">
        <v>1</v>
      </c>
      <c r="AA48" s="8">
        <v>1</v>
      </c>
      <c r="AB48" s="8">
        <v>1</v>
      </c>
      <c r="AC48" s="8">
        <v>1</v>
      </c>
      <c r="AD48" s="8">
        <v>1</v>
      </c>
      <c r="AE48" s="8"/>
      <c r="AF48" s="8"/>
      <c r="AG48" s="8"/>
      <c r="AH48" s="1">
        <f t="shared" si="7"/>
        <v>8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 t="s">
        <v>7</v>
      </c>
      <c r="J49" s="8" t="s">
        <v>7</v>
      </c>
      <c r="K49" s="8" t="s">
        <v>7</v>
      </c>
      <c r="L49" s="8" t="s">
        <v>7</v>
      </c>
      <c r="M49" s="8" t="s">
        <v>7</v>
      </c>
      <c r="N49" s="8" t="s">
        <v>7</v>
      </c>
      <c r="O49" s="8" t="s">
        <v>7</v>
      </c>
      <c r="P49" s="8" t="s">
        <v>7</v>
      </c>
      <c r="Q49" s="8" t="s">
        <v>7</v>
      </c>
      <c r="R49" s="8" t="s">
        <v>7</v>
      </c>
      <c r="S49" s="8" t="s">
        <v>7</v>
      </c>
      <c r="T49" s="8" t="s">
        <v>7</v>
      </c>
      <c r="U49" s="8" t="s">
        <v>7</v>
      </c>
      <c r="V49" s="8" t="s">
        <v>7</v>
      </c>
      <c r="W49" s="8" t="s">
        <v>7</v>
      </c>
      <c r="X49" s="8" t="s">
        <v>7</v>
      </c>
      <c r="Y49" s="8" t="s">
        <v>7</v>
      </c>
      <c r="Z49" s="8" t="s">
        <v>7</v>
      </c>
      <c r="AA49" s="8" t="s">
        <v>7</v>
      </c>
      <c r="AB49" s="8" t="s">
        <v>7</v>
      </c>
      <c r="AC49" s="8" t="s">
        <v>7</v>
      </c>
      <c r="AD49" s="8" t="s">
        <v>7</v>
      </c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19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 t="s">
        <v>21</v>
      </c>
      <c r="F55" s="59"/>
      <c r="G55" s="59"/>
      <c r="H55" s="59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3</v>
      </c>
      <c r="R58" s="23">
        <f t="shared" si="9"/>
        <v>3</v>
      </c>
      <c r="S58" s="23">
        <f t="shared" si="9"/>
        <v>2</v>
      </c>
      <c r="T58" s="23">
        <f t="shared" si="9"/>
        <v>2</v>
      </c>
      <c r="U58" s="23">
        <f t="shared" si="9"/>
        <v>3.5</v>
      </c>
      <c r="V58" s="23">
        <f t="shared" si="9"/>
        <v>3</v>
      </c>
      <c r="W58" s="23">
        <f t="shared" si="9"/>
        <v>4.5</v>
      </c>
      <c r="X58" s="23">
        <f t="shared" si="9"/>
        <v>5</v>
      </c>
      <c r="Y58" s="23">
        <f t="shared" si="9"/>
        <v>5</v>
      </c>
      <c r="Z58" s="23">
        <f t="shared" si="9"/>
        <v>4</v>
      </c>
      <c r="AA58" s="23">
        <f t="shared" si="9"/>
        <v>3</v>
      </c>
      <c r="AB58" s="23">
        <f t="shared" si="9"/>
        <v>3</v>
      </c>
      <c r="AC58" s="23">
        <f t="shared" si="9"/>
        <v>2</v>
      </c>
      <c r="AD58" s="23">
        <f t="shared" si="9"/>
        <v>2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36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45421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 t="s">
        <v>21</v>
      </c>
      <c r="J62" s="8" t="s">
        <v>21</v>
      </c>
      <c r="K62" s="8" t="s">
        <v>21</v>
      </c>
      <c r="L62" s="8" t="s">
        <v>21</v>
      </c>
      <c r="M62" s="8" t="s">
        <v>21</v>
      </c>
      <c r="N62" s="8" t="s">
        <v>21</v>
      </c>
      <c r="O62" s="8" t="s">
        <v>21</v>
      </c>
      <c r="P62" s="8" t="s">
        <v>21</v>
      </c>
      <c r="Q62" s="8" t="s">
        <v>21</v>
      </c>
      <c r="R62" s="8" t="s">
        <v>21</v>
      </c>
      <c r="S62" s="8" t="s">
        <v>21</v>
      </c>
      <c r="T62" s="8" t="s">
        <v>21</v>
      </c>
      <c r="U62" s="8" t="s">
        <v>21</v>
      </c>
      <c r="V62" s="8" t="s">
        <v>21</v>
      </c>
      <c r="W62" s="8" t="s">
        <v>21</v>
      </c>
      <c r="X62" s="8" t="s">
        <v>21</v>
      </c>
      <c r="Y62" s="8" t="s">
        <v>21</v>
      </c>
      <c r="Z62" s="8" t="s">
        <v>21</v>
      </c>
      <c r="AA62" s="8" t="s">
        <v>21</v>
      </c>
      <c r="AB62" s="8" t="s">
        <v>21</v>
      </c>
      <c r="AC62" s="8" t="s">
        <v>21</v>
      </c>
      <c r="AD62" s="8" t="s">
        <v>21</v>
      </c>
      <c r="AE62" s="8"/>
      <c r="AF62" s="8"/>
      <c r="AG62" s="8"/>
      <c r="AH62" s="1">
        <f t="shared" si="10"/>
        <v>0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 t="s">
        <v>7</v>
      </c>
      <c r="J63" s="8" t="s">
        <v>7</v>
      </c>
      <c r="K63" s="8" t="s">
        <v>7</v>
      </c>
      <c r="L63" s="8" t="s">
        <v>7</v>
      </c>
      <c r="M63" s="8" t="s">
        <v>7</v>
      </c>
      <c r="N63" s="8" t="s">
        <v>7</v>
      </c>
      <c r="O63" s="8" t="s">
        <v>7</v>
      </c>
      <c r="P63" s="8" t="s">
        <v>7</v>
      </c>
      <c r="Q63" s="8" t="s">
        <v>7</v>
      </c>
      <c r="R63" s="8" t="s">
        <v>7</v>
      </c>
      <c r="S63" s="8" t="s">
        <v>7</v>
      </c>
      <c r="T63" s="8" t="s">
        <v>7</v>
      </c>
      <c r="U63" s="8" t="s">
        <v>7</v>
      </c>
      <c r="V63" s="8" t="s">
        <v>7</v>
      </c>
      <c r="W63" s="8" t="s">
        <v>7</v>
      </c>
      <c r="X63" s="8" t="s">
        <v>7</v>
      </c>
      <c r="Y63" s="8" t="s">
        <v>7</v>
      </c>
      <c r="Z63" s="8" t="s">
        <v>7</v>
      </c>
      <c r="AA63" s="8" t="s">
        <v>7</v>
      </c>
      <c r="AB63" s="8" t="s">
        <v>7</v>
      </c>
      <c r="AC63" s="8" t="s">
        <v>7</v>
      </c>
      <c r="AD63" s="8" t="s">
        <v>7</v>
      </c>
      <c r="AE63" s="8"/>
      <c r="AF63" s="8"/>
      <c r="AG63" s="8"/>
      <c r="AH63" s="1">
        <f t="shared" si="10"/>
        <v>0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M65" s="8">
        <v>1</v>
      </c>
      <c r="N65" s="8">
        <v>1</v>
      </c>
      <c r="O65" s="8">
        <v>1</v>
      </c>
      <c r="P65" s="8">
        <v>1</v>
      </c>
      <c r="Q65" s="8">
        <v>1</v>
      </c>
      <c r="R65" s="8">
        <v>1</v>
      </c>
      <c r="S65" s="8">
        <v>1</v>
      </c>
      <c r="T65" s="8">
        <v>1</v>
      </c>
      <c r="U65" s="8"/>
      <c r="V65" s="8"/>
      <c r="W65" s="8">
        <v>1</v>
      </c>
      <c r="X65" s="8">
        <v>1</v>
      </c>
      <c r="Y65" s="8">
        <v>1</v>
      </c>
      <c r="Z65" s="8">
        <v>1</v>
      </c>
      <c r="AA65" s="8">
        <v>1</v>
      </c>
      <c r="AB65" s="8">
        <v>1</v>
      </c>
      <c r="AC65" s="8">
        <v>1</v>
      </c>
      <c r="AD65" s="8">
        <v>1</v>
      </c>
      <c r="AE65" s="8"/>
      <c r="AF65" s="8"/>
      <c r="AG65" s="8"/>
      <c r="AH65" s="1">
        <f t="shared" si="10"/>
        <v>8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/>
      <c r="J66" s="8"/>
      <c r="K66" s="8">
        <v>1</v>
      </c>
      <c r="L66" s="8">
        <v>1</v>
      </c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/>
      <c r="T66" s="8"/>
      <c r="U66" s="8">
        <v>1</v>
      </c>
      <c r="V66" s="8">
        <v>1</v>
      </c>
      <c r="W66" s="8">
        <v>1</v>
      </c>
      <c r="X66" s="8">
        <v>1</v>
      </c>
      <c r="Y66" s="8">
        <v>1</v>
      </c>
      <c r="Z66" s="8">
        <v>1</v>
      </c>
      <c r="AA66" s="8">
        <v>1</v>
      </c>
      <c r="AB66" s="8">
        <v>1</v>
      </c>
      <c r="AC66" s="8"/>
      <c r="AD66" s="8"/>
      <c r="AE66" s="8"/>
      <c r="AF66" s="8"/>
      <c r="AG66" s="8"/>
      <c r="AH66" s="1">
        <f t="shared" si="10"/>
        <v>8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>
        <v>1</v>
      </c>
      <c r="J67" s="8">
        <v>1</v>
      </c>
      <c r="K67" s="8">
        <v>1</v>
      </c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>
        <v>1</v>
      </c>
      <c r="S67" s="8"/>
      <c r="T67" s="8"/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/>
      <c r="AB67" s="8"/>
      <c r="AC67" s="8"/>
      <c r="AD67" s="8"/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>
        <v>1</v>
      </c>
      <c r="I68" s="8">
        <v>1</v>
      </c>
      <c r="J68" s="8">
        <v>1</v>
      </c>
      <c r="K68" s="8">
        <v>1</v>
      </c>
      <c r="L68" s="8">
        <v>1</v>
      </c>
      <c r="M68" s="8">
        <v>1</v>
      </c>
      <c r="N68" s="8">
        <v>1</v>
      </c>
      <c r="O68" s="8">
        <v>1</v>
      </c>
      <c r="P68" s="8">
        <v>1</v>
      </c>
      <c r="Q68" s="8"/>
      <c r="R68" s="8"/>
      <c r="S68" s="8">
        <v>1</v>
      </c>
      <c r="T68" s="8">
        <v>1</v>
      </c>
      <c r="U68" s="8">
        <v>1</v>
      </c>
      <c r="V68" s="8">
        <v>1</v>
      </c>
      <c r="W68" s="8">
        <v>1</v>
      </c>
      <c r="X68" s="8">
        <v>1</v>
      </c>
      <c r="Y68" s="8">
        <v>1</v>
      </c>
      <c r="Z68" s="8"/>
      <c r="AA68" s="8"/>
      <c r="AB68" s="8"/>
      <c r="AC68" s="8"/>
      <c r="AD68" s="8"/>
      <c r="AE68" s="8"/>
      <c r="AF68" s="8"/>
      <c r="AG68" s="8"/>
      <c r="AH68" s="1">
        <f t="shared" si="10"/>
        <v>8</v>
      </c>
      <c r="AI68" s="1"/>
    </row>
    <row r="69" spans="1:35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si="11"/>
        <v>0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">
        <v>90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 t="s">
        <v>21</v>
      </c>
      <c r="F74" s="59"/>
      <c r="G74" s="59"/>
      <c r="H74" s="59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">
        <v>88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">
        <v>89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3</v>
      </c>
      <c r="L77" s="23">
        <f t="shared" si="12"/>
        <v>3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3</v>
      </c>
      <c r="R77" s="23">
        <f t="shared" si="12"/>
        <v>3</v>
      </c>
      <c r="S77" s="23">
        <f t="shared" si="12"/>
        <v>2</v>
      </c>
      <c r="T77" s="23">
        <f t="shared" si="12"/>
        <v>2</v>
      </c>
      <c r="U77" s="23">
        <f t="shared" si="12"/>
        <v>3</v>
      </c>
      <c r="V77" s="23">
        <f t="shared" si="12"/>
        <v>3</v>
      </c>
      <c r="W77" s="23">
        <f t="shared" si="12"/>
        <v>5</v>
      </c>
      <c r="X77" s="23">
        <f t="shared" si="12"/>
        <v>5</v>
      </c>
      <c r="Y77" s="23">
        <f t="shared" si="12"/>
        <v>5</v>
      </c>
      <c r="Z77" s="23">
        <f t="shared" si="12"/>
        <v>4</v>
      </c>
      <c r="AA77" s="23">
        <f t="shared" si="12"/>
        <v>3</v>
      </c>
      <c r="AB77" s="23">
        <f t="shared" si="12"/>
        <v>3</v>
      </c>
      <c r="AC77" s="23">
        <f t="shared" si="12"/>
        <v>2</v>
      </c>
      <c r="AD77" s="23">
        <f t="shared" si="12"/>
        <v>2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36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45422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/>
      <c r="I81" s="8" t="s">
        <v>21</v>
      </c>
      <c r="J81" s="8" t="s">
        <v>21</v>
      </c>
      <c r="K81" s="8" t="s">
        <v>21</v>
      </c>
      <c r="L81" s="8" t="s">
        <v>21</v>
      </c>
      <c r="M81" s="8" t="s">
        <v>21</v>
      </c>
      <c r="N81" s="8" t="s">
        <v>21</v>
      </c>
      <c r="O81" s="8" t="s">
        <v>21</v>
      </c>
      <c r="P81" s="8" t="s">
        <v>21</v>
      </c>
      <c r="Q81" s="8" t="s">
        <v>21</v>
      </c>
      <c r="R81" s="8" t="s">
        <v>21</v>
      </c>
      <c r="S81" s="8" t="s">
        <v>21</v>
      </c>
      <c r="T81" s="8" t="s">
        <v>21</v>
      </c>
      <c r="U81" s="8" t="s">
        <v>21</v>
      </c>
      <c r="V81" s="8" t="s">
        <v>21</v>
      </c>
      <c r="W81" s="8" t="s">
        <v>21</v>
      </c>
      <c r="X81" s="8" t="s">
        <v>21</v>
      </c>
      <c r="Y81" s="8" t="s">
        <v>21</v>
      </c>
      <c r="Z81" s="8" t="s">
        <v>21</v>
      </c>
      <c r="AA81" s="8" t="s">
        <v>21</v>
      </c>
      <c r="AB81" s="8" t="s">
        <v>21</v>
      </c>
      <c r="AC81" s="8" t="s">
        <v>21</v>
      </c>
      <c r="AD81" s="8" t="s">
        <v>21</v>
      </c>
      <c r="AE81" s="8"/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>
        <v>1</v>
      </c>
      <c r="J82" s="8">
        <v>1</v>
      </c>
      <c r="K82" s="8">
        <v>1</v>
      </c>
      <c r="L82" s="8">
        <v>1</v>
      </c>
      <c r="M82" s="8">
        <v>1</v>
      </c>
      <c r="N82" s="8">
        <v>1</v>
      </c>
      <c r="O82" s="8">
        <v>1</v>
      </c>
      <c r="P82" s="8">
        <v>1</v>
      </c>
      <c r="Q82" s="8"/>
      <c r="R82" s="8"/>
      <c r="S82" s="8">
        <v>1</v>
      </c>
      <c r="T82" s="8">
        <v>1</v>
      </c>
      <c r="U82" s="8">
        <v>1</v>
      </c>
      <c r="V82" s="8">
        <v>1</v>
      </c>
      <c r="W82" s="8">
        <v>1</v>
      </c>
      <c r="X82" s="8">
        <v>1</v>
      </c>
      <c r="Y82" s="8">
        <v>1</v>
      </c>
      <c r="Z82" s="8">
        <v>1</v>
      </c>
      <c r="AA82" s="8"/>
      <c r="AB82" s="8"/>
      <c r="AC82" s="8"/>
      <c r="AD82" s="8"/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>
        <v>1</v>
      </c>
      <c r="R84" s="8">
        <v>1</v>
      </c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6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/>
      <c r="J85" s="8"/>
      <c r="K85" s="8">
        <v>1</v>
      </c>
      <c r="L85" s="8">
        <v>1</v>
      </c>
      <c r="M85" s="8">
        <v>1</v>
      </c>
      <c r="N85" s="8">
        <v>1</v>
      </c>
      <c r="O85" s="8">
        <v>1</v>
      </c>
      <c r="P85" s="8">
        <v>1</v>
      </c>
      <c r="Q85" s="8">
        <v>1</v>
      </c>
      <c r="R85" s="8">
        <v>1</v>
      </c>
      <c r="S85" s="8"/>
      <c r="T85" s="8"/>
      <c r="U85" s="8">
        <v>1</v>
      </c>
      <c r="V85" s="8">
        <v>1</v>
      </c>
      <c r="W85" s="8">
        <v>1</v>
      </c>
      <c r="X85" s="8">
        <v>1</v>
      </c>
      <c r="Y85" s="8">
        <v>1</v>
      </c>
      <c r="Z85" s="8">
        <v>1</v>
      </c>
      <c r="AA85" s="8">
        <v>1</v>
      </c>
      <c r="AB85" s="8">
        <v>1</v>
      </c>
      <c r="AC85" s="8"/>
      <c r="AD85" s="8"/>
      <c r="AE85" s="8"/>
      <c r="AF85" s="8"/>
      <c r="AG85" s="8"/>
      <c r="AH85" s="1">
        <f t="shared" si="13"/>
        <v>8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/>
      <c r="L86" s="8"/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>
        <v>1</v>
      </c>
      <c r="T86" s="8">
        <v>1</v>
      </c>
      <c r="U86" s="8"/>
      <c r="V86" s="8"/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>
        <v>1</v>
      </c>
      <c r="AD86" s="8">
        <v>1</v>
      </c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>
        <v>1</v>
      </c>
      <c r="H87" s="8">
        <v>1</v>
      </c>
      <c r="I87" s="8">
        <v>1</v>
      </c>
      <c r="J87" s="8">
        <v>1</v>
      </c>
      <c r="K87" s="8">
        <v>1</v>
      </c>
      <c r="L87" s="8">
        <v>1</v>
      </c>
      <c r="M87" s="8">
        <v>1</v>
      </c>
      <c r="N87" s="8">
        <v>1</v>
      </c>
      <c r="O87" s="8">
        <v>1</v>
      </c>
      <c r="P87" s="8">
        <v>1</v>
      </c>
      <c r="Q87" s="8"/>
      <c r="R87" s="8"/>
      <c r="S87" s="8">
        <v>1</v>
      </c>
      <c r="T87" s="8">
        <v>1</v>
      </c>
      <c r="U87" s="8">
        <v>1</v>
      </c>
      <c r="V87" s="8">
        <v>1</v>
      </c>
      <c r="W87" s="8">
        <v>1</v>
      </c>
      <c r="X87" s="8">
        <v>1</v>
      </c>
      <c r="Y87" s="8"/>
      <c r="Z87" s="8"/>
      <c r="AA87" s="8"/>
      <c r="AB87" s="8"/>
      <c r="AC87" s="8"/>
      <c r="AD87" s="8"/>
      <c r="AE87" s="8"/>
      <c r="AF87" s="8"/>
      <c r="AG87" s="8"/>
      <c r="AH87" s="1">
        <f t="shared" si="13"/>
        <v>8</v>
      </c>
      <c r="AI87" s="1"/>
    </row>
    <row r="88" spans="1:35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f t="shared" si="14"/>
        <v>0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 t="s">
        <v>21</v>
      </c>
      <c r="F93" s="59"/>
      <c r="G93" s="59"/>
      <c r="H93" s="59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2</v>
      </c>
      <c r="H96" s="23">
        <f t="shared" si="15"/>
        <v>2</v>
      </c>
      <c r="I96" s="23">
        <f t="shared" si="15"/>
        <v>3</v>
      </c>
      <c r="J96" s="23">
        <f t="shared" si="15"/>
        <v>3</v>
      </c>
      <c r="K96" s="23">
        <f t="shared" si="15"/>
        <v>4</v>
      </c>
      <c r="L96" s="23">
        <f t="shared" si="15"/>
        <v>4</v>
      </c>
      <c r="M96" s="23">
        <f t="shared" si="15"/>
        <v>5</v>
      </c>
      <c r="N96" s="23">
        <f t="shared" si="15"/>
        <v>5</v>
      </c>
      <c r="O96" s="23">
        <f t="shared" si="15"/>
        <v>5</v>
      </c>
      <c r="P96" s="23">
        <f t="shared" si="15"/>
        <v>5</v>
      </c>
      <c r="Q96" s="23">
        <f t="shared" si="15"/>
        <v>3</v>
      </c>
      <c r="R96" s="23">
        <f t="shared" si="15"/>
        <v>3</v>
      </c>
      <c r="S96" s="23">
        <f t="shared" si="15"/>
        <v>3</v>
      </c>
      <c r="T96" s="23">
        <f t="shared" si="15"/>
        <v>3</v>
      </c>
      <c r="U96" s="23">
        <f t="shared" si="15"/>
        <v>3</v>
      </c>
      <c r="V96" s="23">
        <f t="shared" si="15"/>
        <v>3</v>
      </c>
      <c r="W96" s="23">
        <f t="shared" si="15"/>
        <v>5</v>
      </c>
      <c r="X96" s="23">
        <f t="shared" si="15"/>
        <v>5</v>
      </c>
      <c r="Y96" s="23">
        <f t="shared" si="15"/>
        <v>4</v>
      </c>
      <c r="Z96" s="23">
        <f t="shared" si="15"/>
        <v>4</v>
      </c>
      <c r="AA96" s="23">
        <f t="shared" si="15"/>
        <v>3</v>
      </c>
      <c r="AB96" s="23">
        <f t="shared" si="15"/>
        <v>3</v>
      </c>
      <c r="AC96" s="23">
        <f t="shared" si="15"/>
        <v>2</v>
      </c>
      <c r="AD96" s="23">
        <f t="shared" si="15"/>
        <v>2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42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45423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 t="s">
        <v>21</v>
      </c>
      <c r="J100" s="8" t="s">
        <v>21</v>
      </c>
      <c r="K100" s="8" t="s">
        <v>21</v>
      </c>
      <c r="L100" s="8" t="s">
        <v>21</v>
      </c>
      <c r="M100" s="8" t="s">
        <v>21</v>
      </c>
      <c r="N100" s="8" t="s">
        <v>21</v>
      </c>
      <c r="O100" s="8" t="s">
        <v>21</v>
      </c>
      <c r="P100" s="8" t="s">
        <v>21</v>
      </c>
      <c r="Q100" s="8" t="s">
        <v>21</v>
      </c>
      <c r="R100" s="8" t="s">
        <v>21</v>
      </c>
      <c r="S100" s="8" t="s">
        <v>21</v>
      </c>
      <c r="T100" s="8" t="s">
        <v>21</v>
      </c>
      <c r="U100" s="8" t="s">
        <v>21</v>
      </c>
      <c r="V100" s="8" t="s">
        <v>21</v>
      </c>
      <c r="W100" s="8" t="s">
        <v>21</v>
      </c>
      <c r="X100" s="8" t="s">
        <v>21</v>
      </c>
      <c r="Y100" s="8" t="s">
        <v>21</v>
      </c>
      <c r="Z100" s="8" t="s">
        <v>21</v>
      </c>
      <c r="AA100" s="8" t="s">
        <v>21</v>
      </c>
      <c r="AB100" s="8" t="s">
        <v>21</v>
      </c>
      <c r="AC100" s="8" t="s">
        <v>21</v>
      </c>
      <c r="AD100" s="8" t="s">
        <v>21</v>
      </c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/>
      <c r="J101" s="8"/>
      <c r="K101" s="8"/>
      <c r="L101" s="8"/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/>
      <c r="T101" s="8"/>
      <c r="U101" s="8">
        <v>1</v>
      </c>
      <c r="V101" s="8">
        <v>1</v>
      </c>
      <c r="W101" s="8">
        <v>1</v>
      </c>
      <c r="X101" s="8">
        <v>1</v>
      </c>
      <c r="Y101" s="8">
        <v>1</v>
      </c>
      <c r="Z101" s="8">
        <v>1</v>
      </c>
      <c r="AA101" s="8">
        <v>1</v>
      </c>
      <c r="AB101" s="8">
        <v>1</v>
      </c>
      <c r="AC101" s="8">
        <v>1</v>
      </c>
      <c r="AD101" s="8">
        <v>1</v>
      </c>
      <c r="AE101" s="8"/>
      <c r="AF101" s="8"/>
      <c r="AG101" s="8"/>
      <c r="AH101" s="1">
        <f t="shared" si="16"/>
        <v>8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>
        <v>1</v>
      </c>
      <c r="I102" s="8">
        <v>1</v>
      </c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>
        <v>1</v>
      </c>
      <c r="Q102" s="8"/>
      <c r="R102" s="8"/>
      <c r="S102" s="8">
        <v>1</v>
      </c>
      <c r="T102" s="8">
        <v>1</v>
      </c>
      <c r="U102" s="8">
        <v>1</v>
      </c>
      <c r="V102" s="8">
        <v>1</v>
      </c>
      <c r="W102" s="8">
        <v>1</v>
      </c>
      <c r="X102" s="8">
        <v>1</v>
      </c>
      <c r="Y102" s="8">
        <v>1</v>
      </c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8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 t="s">
        <v>7</v>
      </c>
      <c r="J103" s="8" t="s">
        <v>7</v>
      </c>
      <c r="K103" s="8" t="s">
        <v>7</v>
      </c>
      <c r="L103" s="8" t="s">
        <v>7</v>
      </c>
      <c r="M103" s="8" t="s">
        <v>7</v>
      </c>
      <c r="N103" s="8" t="s">
        <v>7</v>
      </c>
      <c r="O103" s="8" t="s">
        <v>7</v>
      </c>
      <c r="P103" s="8" t="s">
        <v>7</v>
      </c>
      <c r="Q103" s="8" t="s">
        <v>7</v>
      </c>
      <c r="R103" s="8" t="s">
        <v>7</v>
      </c>
      <c r="S103" s="8" t="s">
        <v>7</v>
      </c>
      <c r="T103" s="8" t="s">
        <v>7</v>
      </c>
      <c r="U103" s="8" t="s">
        <v>7</v>
      </c>
      <c r="V103" s="8" t="s">
        <v>7</v>
      </c>
      <c r="W103" s="8" t="s">
        <v>7</v>
      </c>
      <c r="X103" s="8" t="s">
        <v>7</v>
      </c>
      <c r="Y103" s="8" t="s">
        <v>7</v>
      </c>
      <c r="Z103" s="8" t="s">
        <v>7</v>
      </c>
      <c r="AA103" s="8" t="s">
        <v>7</v>
      </c>
      <c r="AB103" s="8" t="s">
        <v>7</v>
      </c>
      <c r="AC103" s="8" t="s">
        <v>7</v>
      </c>
      <c r="AD103" s="8" t="s">
        <v>7</v>
      </c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>
        <v>1</v>
      </c>
      <c r="J104" s="8">
        <v>1</v>
      </c>
      <c r="K104" s="8">
        <v>1</v>
      </c>
      <c r="L104" s="8">
        <v>1</v>
      </c>
      <c r="M104" s="8">
        <v>1</v>
      </c>
      <c r="N104" s="8">
        <v>1</v>
      </c>
      <c r="O104" s="8">
        <v>1</v>
      </c>
      <c r="P104" s="8">
        <v>1</v>
      </c>
      <c r="Q104" s="8">
        <v>1</v>
      </c>
      <c r="R104" s="8">
        <v>1</v>
      </c>
      <c r="S104" s="8"/>
      <c r="T104" s="8"/>
      <c r="U104" s="8">
        <v>1</v>
      </c>
      <c r="V104" s="8">
        <v>1</v>
      </c>
      <c r="W104" s="8">
        <v>1</v>
      </c>
      <c r="X104" s="8">
        <v>1</v>
      </c>
      <c r="Y104" s="8">
        <v>1</v>
      </c>
      <c r="Z104" s="8">
        <v>1</v>
      </c>
      <c r="AA104" s="8"/>
      <c r="AB104" s="8"/>
      <c r="AC104" s="8"/>
      <c r="AD104" s="8"/>
      <c r="AE104" s="8"/>
      <c r="AF104" s="8"/>
      <c r="AG104" s="8"/>
      <c r="AH104" s="1">
        <f t="shared" si="16"/>
        <v>8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 t="s">
        <v>7</v>
      </c>
      <c r="J105" s="8" t="s">
        <v>7</v>
      </c>
      <c r="K105" s="8" t="s">
        <v>7</v>
      </c>
      <c r="L105" s="8" t="s">
        <v>7</v>
      </c>
      <c r="M105" s="8" t="s">
        <v>7</v>
      </c>
      <c r="N105" s="8" t="s">
        <v>7</v>
      </c>
      <c r="O105" s="8" t="s">
        <v>7</v>
      </c>
      <c r="P105" s="8" t="s">
        <v>7</v>
      </c>
      <c r="Q105" s="8" t="s">
        <v>7</v>
      </c>
      <c r="R105" s="8" t="s">
        <v>7</v>
      </c>
      <c r="S105" s="8" t="s">
        <v>7</v>
      </c>
      <c r="T105" s="8" t="s">
        <v>7</v>
      </c>
      <c r="U105" s="8" t="s">
        <v>7</v>
      </c>
      <c r="V105" s="8" t="s">
        <v>7</v>
      </c>
      <c r="W105" s="8" t="s">
        <v>7</v>
      </c>
      <c r="X105" s="8" t="s">
        <v>7</v>
      </c>
      <c r="Y105" s="8" t="s">
        <v>7</v>
      </c>
      <c r="Z105" s="8" t="s">
        <v>7</v>
      </c>
      <c r="AA105" s="8" t="s">
        <v>7</v>
      </c>
      <c r="AB105" s="8" t="s">
        <v>7</v>
      </c>
      <c r="AC105" s="8" t="s">
        <v>7</v>
      </c>
      <c r="AD105" s="8" t="s">
        <v>7</v>
      </c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/>
      <c r="J106" s="8"/>
      <c r="K106" s="8"/>
      <c r="L106" s="8"/>
      <c r="M106" s="8">
        <v>1</v>
      </c>
      <c r="N106" s="8">
        <v>1</v>
      </c>
      <c r="O106" s="8">
        <v>1</v>
      </c>
      <c r="P106" s="8">
        <v>1</v>
      </c>
      <c r="Q106" s="8">
        <v>1</v>
      </c>
      <c r="R106" s="8">
        <v>1</v>
      </c>
      <c r="S106" s="8">
        <v>1</v>
      </c>
      <c r="T106" s="8">
        <v>1</v>
      </c>
      <c r="U106" s="8"/>
      <c r="V106" s="8"/>
      <c r="W106" s="8">
        <v>1</v>
      </c>
      <c r="X106" s="8">
        <v>1</v>
      </c>
      <c r="Y106" s="8">
        <v>1</v>
      </c>
      <c r="Z106" s="8">
        <v>1</v>
      </c>
      <c r="AA106" s="8">
        <v>1</v>
      </c>
      <c r="AB106" s="8">
        <v>1</v>
      </c>
      <c r="AC106" s="8">
        <v>1</v>
      </c>
      <c r="AD106" s="8">
        <v>1</v>
      </c>
      <c r="AE106" s="8"/>
      <c r="AF106" s="8"/>
      <c r="AG106" s="8"/>
      <c r="AH106" s="1">
        <f t="shared" si="16"/>
        <v>8</v>
      </c>
      <c r="AI106" s="1"/>
    </row>
    <row r="107" spans="1:35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2</v>
      </c>
      <c r="L115" s="23">
        <f t="shared" si="18"/>
        <v>2</v>
      </c>
      <c r="M115" s="23">
        <f t="shared" si="18"/>
        <v>4</v>
      </c>
      <c r="N115" s="23">
        <f t="shared" si="18"/>
        <v>4</v>
      </c>
      <c r="O115" s="23">
        <f t="shared" si="18"/>
        <v>4</v>
      </c>
      <c r="P115" s="23">
        <f t="shared" si="18"/>
        <v>4</v>
      </c>
      <c r="Q115" s="23">
        <f t="shared" si="18"/>
        <v>3</v>
      </c>
      <c r="R115" s="23">
        <f t="shared" si="18"/>
        <v>3</v>
      </c>
      <c r="S115" s="23">
        <f t="shared" si="18"/>
        <v>2</v>
      </c>
      <c r="T115" s="23">
        <f t="shared" si="18"/>
        <v>2</v>
      </c>
      <c r="U115" s="23">
        <f t="shared" si="18"/>
        <v>3</v>
      </c>
      <c r="V115" s="23">
        <f t="shared" si="18"/>
        <v>3</v>
      </c>
      <c r="W115" s="23">
        <f t="shared" si="18"/>
        <v>4</v>
      </c>
      <c r="X115" s="23">
        <f t="shared" si="18"/>
        <v>4</v>
      </c>
      <c r="Y115" s="23">
        <f t="shared" si="18"/>
        <v>4</v>
      </c>
      <c r="Z115" s="23">
        <f t="shared" si="18"/>
        <v>3</v>
      </c>
      <c r="AA115" s="23">
        <f t="shared" si="18"/>
        <v>2</v>
      </c>
      <c r="AB115" s="23">
        <f t="shared" si="18"/>
        <v>2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32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45424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3u7DBti/MADWOFt6BiP0kgWLSGFJLNZkP62EQ/ZIOjEymOfEO+xm3LYcVOVjWMdi2xi+JvZpx2zrjFH32/2UAA==" saltValue="aSWYbNmBeAWKm5V5x0x9HA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AC17:AG19 I66:AD66 I105:AD105 I103:AD103 E4:AG16 I24:AD24 I43:AD43 I62:AD62 I81:AD81 I100:AD100" name="Rango2_3"/>
    <protectedRange algorithmName="SHA-512" hashValue="G5FAzGJX5ML8jdfkYHQa+XaFR9QNG29PKoYkCgHl9WmXxPVaBd5PCzjSk5Uim+XS6Movcs1vrN10mr+qn1crdA==" saltValue="5PigA186qshsPexNZFi/+w==" spinCount="100000" sqref="E23:AG23 AC36:AG38 E25:AG35 E24:H24 AE24:AG24 W45:AD45 W64:AD64 W83:AD83 W102:AD102" name="Rango2_3_1"/>
    <protectedRange algorithmName="SHA-512" hashValue="G5FAzGJX5ML8jdfkYHQa+XaFR9QNG29PKoYkCgHl9WmXxPVaBd5PCzjSk5Uim+XS6Movcs1vrN10mr+qn1crdA==" saltValue="5PigA186qshsPexNZFi/+w==" spinCount="100000" sqref="AC55:AG57 E46:AG54 E45:V45 AE45:AG45 E42:AG42 I87:AD87 E44:AG44 E43:H43 AE43:AG43" name="Rango2_3_2"/>
    <protectedRange algorithmName="SHA-512" hashValue="G5FAzGJX5ML8jdfkYHQa+XaFR9QNG29PKoYkCgHl9WmXxPVaBd5PCzjSk5Uim+XS6Movcs1vrN10mr+qn1crdA==" saltValue="5PigA186qshsPexNZFi/+w==" spinCount="100000" sqref="E61:AG61 AC74:AG76 E63:AG63 E62:H62 AE62:AG62 E64:V64 E65:H73 AE64:AG73 I67:AD73 M65:AD65" name="Rango2_3_3"/>
    <protectedRange algorithmName="SHA-512" hashValue="G5FAzGJX5ML8jdfkYHQa+XaFR9QNG29PKoYkCgHl9WmXxPVaBd5PCzjSk5Uim+XS6Movcs1vrN10mr+qn1crdA==" saltValue="5PigA186qshsPexNZFi/+w==" spinCount="100000" sqref="E80:AG80 AC93:AG95 E82:AG82 E81:H81 AE81:AG81 E84:AG86 E83:V83 AE83:AG83 E88:AG92 E87:H87 AE87:AG87" name="Rango2_3_4"/>
    <protectedRange algorithmName="SHA-512" hashValue="G5FAzGJX5ML8jdfkYHQa+XaFR9QNG29PKoYkCgHl9WmXxPVaBd5PCzjSk5Uim+XS6Movcs1vrN10mr+qn1crdA==" saltValue="5PigA186qshsPexNZFi/+w==" spinCount="100000" sqref="E99:AG99 E104:AG104 E102:V102 E106:AG114 E105:H105 AE105:AG105 E103:H103 AE102:AG103 E101:AG101 E100:H100 AE100:AG100" name="Rango2_3_5"/>
    <protectedRange algorithmName="SHA-512" hashValue="G5FAzGJX5ML8jdfkYHQa+XaFR9QNG29PKoYkCgHl9WmXxPVaBd5PCzjSk5Uim+XS6Movcs1vrN10mr+qn1crdA==" saltValue="5PigA186qshsPexNZFi/+w==" spinCount="100000" sqref="E118:AG133" name="Rango2_3_6"/>
    <protectedRange algorithmName="SHA-512" hashValue="G5FAzGJX5ML8jdfkYHQa+XaFR9QNG29PKoYkCgHl9WmXxPVaBd5PCzjSk5Uim+XS6Movcs1vrN10mr+qn1crdA==" saltValue="5PigA186qshsPexNZFi/+w==" spinCount="100000" sqref="E17:H19 E36:H38 E55:H57 E74:H76 E93:H95" name="Rango2_3_5_5"/>
    <protectedRange algorithmName="SHA-512" hashValue="G5FAzGJX5ML8jdfkYHQa+XaFR9QNG29PKoYkCgHl9WmXxPVaBd5PCzjSk5Uim+XS6Movcs1vrN10mr+qn1crdA==" saltValue="5PigA186qshsPexNZFi/+w==" spinCount="100000" sqref="I17:AB19 I36:AB38 I55:AB57 I74:AB76 I93:AB95" name="Rango2_2_3_4_3_1"/>
  </protectedRanges>
  <conditionalFormatting sqref="E20:AG20 E39:AG39 E58:AG58 E77:AG77 E96:AG96 E115:AG115 E134:AG134">
    <cfRule type="colorScale" priority="978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">
    <cfRule type="expression" dxfId="14197" priority="767">
      <formula>$C$21="F"</formula>
    </cfRule>
  </conditionalFormatting>
  <conditionalFormatting sqref="E13:AG16 AC17:AG19">
    <cfRule type="expression" dxfId="14196" priority="769">
      <formula>$C$2="F"</formula>
    </cfRule>
  </conditionalFormatting>
  <conditionalFormatting sqref="E13:AG16 AC17:AG19">
    <cfRule type="expression" dxfId="14195" priority="770">
      <formula>$D13="Facturacion"</formula>
    </cfRule>
  </conditionalFormatting>
  <conditionalFormatting sqref="E13:AG16 AC17:AG19">
    <cfRule type="expression" dxfId="14194" priority="771">
      <formula>$D13="Specialist"</formula>
    </cfRule>
  </conditionalFormatting>
  <conditionalFormatting sqref="E13:AG16 AC17:AG19">
    <cfRule type="cellIs" dxfId="14193" priority="772" operator="equal">
      <formula>1</formula>
    </cfRule>
  </conditionalFormatting>
  <conditionalFormatting sqref="E13:AG16 AC17:AG19">
    <cfRule type="expression" dxfId="14192" priority="773">
      <formula>$D13="SSMM"</formula>
    </cfRule>
  </conditionalFormatting>
  <conditionalFormatting sqref="E13:AG16 AC17:AG19">
    <cfRule type="cellIs" dxfId="14191" priority="774" operator="equal">
      <formula>"F"</formula>
    </cfRule>
  </conditionalFormatting>
  <conditionalFormatting sqref="E4:AG12">
    <cfRule type="expression" dxfId="14190" priority="758">
      <formula>$C$2="F"</formula>
    </cfRule>
  </conditionalFormatting>
  <conditionalFormatting sqref="E4:AG12">
    <cfRule type="expression" dxfId="14189" priority="759">
      <formula>$D4="Facturacion"</formula>
    </cfRule>
  </conditionalFormatting>
  <conditionalFormatting sqref="E4:AG12">
    <cfRule type="expression" dxfId="14188" priority="760">
      <formula>$D4="Specialist"</formula>
    </cfRule>
  </conditionalFormatting>
  <conditionalFormatting sqref="E4:AG12">
    <cfRule type="cellIs" dxfId="14187" priority="761" operator="equal">
      <formula>1</formula>
    </cfRule>
  </conditionalFormatting>
  <conditionalFormatting sqref="E4:AG12">
    <cfRule type="expression" dxfId="14186" priority="762">
      <formula>$D4="SSMM"</formula>
    </cfRule>
  </conditionalFormatting>
  <conditionalFormatting sqref="E4:AG12">
    <cfRule type="cellIs" dxfId="14185" priority="763" operator="equal">
      <formula>"F"</formula>
    </cfRule>
  </conditionalFormatting>
  <conditionalFormatting sqref="E32:AG35 AC36:AG36">
    <cfRule type="expression" dxfId="14184" priority="749">
      <formula>$C$21="F"</formula>
    </cfRule>
  </conditionalFormatting>
  <conditionalFormatting sqref="E32:AG35 AC36:AG38">
    <cfRule type="expression" dxfId="14183" priority="751">
      <formula>$C$2="F"</formula>
    </cfRule>
  </conditionalFormatting>
  <conditionalFormatting sqref="E32:AG35 AC36:AG38">
    <cfRule type="expression" dxfId="14182" priority="752">
      <formula>$D32="Facturacion"</formula>
    </cfRule>
  </conditionalFormatting>
  <conditionalFormatting sqref="E32:AG35 AC36:AG38">
    <cfRule type="expression" dxfId="14181" priority="753">
      <formula>$D32="Specialist"</formula>
    </cfRule>
  </conditionalFormatting>
  <conditionalFormatting sqref="E32:AG35 AC36:AG38">
    <cfRule type="cellIs" dxfId="14180" priority="754" operator="equal">
      <formula>1</formula>
    </cfRule>
  </conditionalFormatting>
  <conditionalFormatting sqref="E32:AG35 AC36:AG38">
    <cfRule type="expression" dxfId="14179" priority="755">
      <formula>$D32="SSMM"</formula>
    </cfRule>
  </conditionalFormatting>
  <conditionalFormatting sqref="E32:AG35 AC36:AG38">
    <cfRule type="cellIs" dxfId="14178" priority="756" operator="equal">
      <formula>"F"</formula>
    </cfRule>
  </conditionalFormatting>
  <conditionalFormatting sqref="E23:AG23 E25:AG31 E24:H24 AE24:AG24">
    <cfRule type="expression" dxfId="14177" priority="740">
      <formula>$C$2="F"</formula>
    </cfRule>
  </conditionalFormatting>
  <conditionalFormatting sqref="E23:AG23 E25:AG31 E24:H24 AE24:AG24">
    <cfRule type="expression" dxfId="14176" priority="741">
      <formula>$D23="Facturacion"</formula>
    </cfRule>
  </conditionalFormatting>
  <conditionalFormatting sqref="E23:AG23 E25:AG31 E24:H24 AE24:AG24">
    <cfRule type="expression" dxfId="14175" priority="742">
      <formula>$D23="Specialist"</formula>
    </cfRule>
  </conditionalFormatting>
  <conditionalFormatting sqref="E23:AG23 E25:AG31 E24:H24 AE24:AG24">
    <cfRule type="cellIs" dxfId="14174" priority="743" operator="equal">
      <formula>1</formula>
    </cfRule>
  </conditionalFormatting>
  <conditionalFormatting sqref="E23:AG23 E25:AG31 E24:H24 AE24:AG24">
    <cfRule type="expression" dxfId="14173" priority="744">
      <formula>$D23="SSMM"</formula>
    </cfRule>
  </conditionalFormatting>
  <conditionalFormatting sqref="E23:AG23 E25:AG31 E24:H24 AE24:AG24">
    <cfRule type="cellIs" dxfId="14172" priority="745" operator="equal">
      <formula>"F"</formula>
    </cfRule>
  </conditionalFormatting>
  <conditionalFormatting sqref="E51:AG54 AC55:AG55">
    <cfRule type="expression" dxfId="14171" priority="731">
      <formula>$C$21="F"</formula>
    </cfRule>
  </conditionalFormatting>
  <conditionalFormatting sqref="E51:AG54 AC55:AG57">
    <cfRule type="expression" dxfId="14170" priority="733">
      <formula>$C$2="F"</formula>
    </cfRule>
  </conditionalFormatting>
  <conditionalFormatting sqref="E51:AG54 AC55:AG57">
    <cfRule type="expression" dxfId="14169" priority="734">
      <formula>$D51="Facturacion"</formula>
    </cfRule>
  </conditionalFormatting>
  <conditionalFormatting sqref="E51:AG54 AC55:AG57">
    <cfRule type="expression" dxfId="14168" priority="735">
      <formula>$D51="Specialist"</formula>
    </cfRule>
  </conditionalFormatting>
  <conditionalFormatting sqref="E51:AG54 AC55:AG57">
    <cfRule type="cellIs" dxfId="14167" priority="736" operator="equal">
      <formula>1</formula>
    </cfRule>
  </conditionalFormatting>
  <conditionalFormatting sqref="E51:AG54 AC55:AG57">
    <cfRule type="expression" dxfId="14166" priority="737">
      <formula>$D51="SSMM"</formula>
    </cfRule>
  </conditionalFormatting>
  <conditionalFormatting sqref="E51:AG54 AC55:AG57">
    <cfRule type="cellIs" dxfId="14165" priority="738" operator="equal">
      <formula>"F"</formula>
    </cfRule>
  </conditionalFormatting>
  <conditionalFormatting sqref="E46:AG50 E45:V45 AE45:AG45 E42:AG42 E44:AG44 E43:H43 AE43:AG43">
    <cfRule type="expression" dxfId="14164" priority="722">
      <formula>$C$2="F"</formula>
    </cfRule>
  </conditionalFormatting>
  <conditionalFormatting sqref="E46:AG50 E45:V45 AE45:AG45 E42:AG42 E44:AG44 E43:H43 AE43:AG43">
    <cfRule type="expression" dxfId="14163" priority="723">
      <formula>$D42="Facturacion"</formula>
    </cfRule>
  </conditionalFormatting>
  <conditionalFormatting sqref="E46:AG50 E45:V45 AE45:AG45 E42:AG42 E44:AG44 E43:H43 AE43:AG43">
    <cfRule type="expression" dxfId="14162" priority="724">
      <formula>$D42="Specialist"</formula>
    </cfRule>
  </conditionalFormatting>
  <conditionalFormatting sqref="E46:AG50 E45:V45 AE45:AG45 E42:AG42 E44:AG44 E43:H43 AE43:AG43">
    <cfRule type="cellIs" dxfId="14161" priority="725" operator="equal">
      <formula>1</formula>
    </cfRule>
  </conditionalFormatting>
  <conditionalFormatting sqref="E46:AG50 E45:V45 AE45:AG45 E42:AG42 E44:AG44 E43:H43 AE43:AG43">
    <cfRule type="expression" dxfId="14160" priority="726">
      <formula>$D42="SSMM"</formula>
    </cfRule>
  </conditionalFormatting>
  <conditionalFormatting sqref="E46:AG50 E45:V45 AE45:AG45 E42:AG42 E44:AG44 E43:H43 AE43:AG43">
    <cfRule type="cellIs" dxfId="14159" priority="727" operator="equal">
      <formula>"F"</formula>
    </cfRule>
  </conditionalFormatting>
  <conditionalFormatting sqref="E70:AG73 AC74:AG74">
    <cfRule type="expression" dxfId="14158" priority="713">
      <formula>$C$21="F"</formula>
    </cfRule>
  </conditionalFormatting>
  <conditionalFormatting sqref="E70:AG73 AC74:AG76">
    <cfRule type="expression" dxfId="14157" priority="715">
      <formula>$C$2="F"</formula>
    </cfRule>
  </conditionalFormatting>
  <conditionalFormatting sqref="E70:AG73 AC74:AG76">
    <cfRule type="expression" dxfId="14156" priority="716">
      <formula>$D70="Facturacion"</formula>
    </cfRule>
  </conditionalFormatting>
  <conditionalFormatting sqref="E70:AG73 AC74:AG76">
    <cfRule type="expression" dxfId="14155" priority="717">
      <formula>$D70="Specialist"</formula>
    </cfRule>
  </conditionalFormatting>
  <conditionalFormatting sqref="E70:AG73 AC74:AG76">
    <cfRule type="cellIs" dxfId="14154" priority="718" operator="equal">
      <formula>1</formula>
    </cfRule>
  </conditionalFormatting>
  <conditionalFormatting sqref="E70:AG73 AC74:AG76">
    <cfRule type="expression" dxfId="14153" priority="719">
      <formula>$D70="SSMM"</formula>
    </cfRule>
  </conditionalFormatting>
  <conditionalFormatting sqref="E70:AG73 AC74:AG76">
    <cfRule type="cellIs" dxfId="14152" priority="720" operator="equal">
      <formula>"F"</formula>
    </cfRule>
  </conditionalFormatting>
  <conditionalFormatting sqref="E61:AG61 E63:AG63 E62:H62 AE62:AG62 E66:AG69 E64:V64 E65:H65 AE64:AG65">
    <cfRule type="expression" dxfId="14151" priority="704">
      <formula>$C$2="F"</formula>
    </cfRule>
  </conditionalFormatting>
  <conditionalFormatting sqref="E61:AG61 E63:AG63 E62:H62 AE62:AG62 E66:AG69 E64:V64 E65:H65 AE64:AG65">
    <cfRule type="expression" dxfId="14150" priority="705">
      <formula>$D61="Facturacion"</formula>
    </cfRule>
  </conditionalFormatting>
  <conditionalFormatting sqref="E61:AG61 E63:AG63 E62:H62 AE62:AG62 E66:AG69 E64:V64 E65:H65 AE64:AG65">
    <cfRule type="expression" dxfId="14149" priority="706">
      <formula>$D61="Specialist"</formula>
    </cfRule>
  </conditionalFormatting>
  <conditionalFormatting sqref="E61:AG61 E63:AG63 E62:H62 AE62:AG62 E66:AG69 E64:V64 E65:H65 AE64:AG65">
    <cfRule type="cellIs" dxfId="14148" priority="707" operator="equal">
      <formula>1</formula>
    </cfRule>
  </conditionalFormatting>
  <conditionalFormatting sqref="E61:AG61 E63:AG63 E62:H62 AE62:AG62 E66:AG69 E64:V64 E65:H65 AE64:AG65">
    <cfRule type="expression" dxfId="14147" priority="708">
      <formula>$D61="SSMM"</formula>
    </cfRule>
  </conditionalFormatting>
  <conditionalFormatting sqref="E61:AG61 E63:AG63 E62:H62 AE62:AG62 E66:AG69 E64:V64 E65:H65 AE64:AG65">
    <cfRule type="cellIs" dxfId="14146" priority="709" operator="equal">
      <formula>"F"</formula>
    </cfRule>
  </conditionalFormatting>
  <conditionalFormatting sqref="E89:AG92 AC93:AG93">
    <cfRule type="expression" dxfId="14145" priority="695">
      <formula>$C$21="F"</formula>
    </cfRule>
  </conditionalFormatting>
  <conditionalFormatting sqref="E89:AG92 AC93:AG95">
    <cfRule type="expression" dxfId="14144" priority="697">
      <formula>$C$2="F"</formula>
    </cfRule>
  </conditionalFormatting>
  <conditionalFormatting sqref="E89:AG92 AC93:AG95">
    <cfRule type="expression" dxfId="14143" priority="698">
      <formula>$D89="Facturacion"</formula>
    </cfRule>
  </conditionalFormatting>
  <conditionalFormatting sqref="E89:AG92 AC93:AG95">
    <cfRule type="expression" dxfId="14142" priority="699">
      <formula>$D89="Specialist"</formula>
    </cfRule>
  </conditionalFormatting>
  <conditionalFormatting sqref="E89:AG92 AC93:AG95">
    <cfRule type="cellIs" dxfId="14141" priority="700" operator="equal">
      <formula>1</formula>
    </cfRule>
  </conditionalFormatting>
  <conditionalFormatting sqref="E89:AG92 AC93:AG95">
    <cfRule type="expression" dxfId="14140" priority="701">
      <formula>$D89="SSMM"</formula>
    </cfRule>
  </conditionalFormatting>
  <conditionalFormatting sqref="E89:AG92 AC93:AG95">
    <cfRule type="cellIs" dxfId="14139" priority="702" operator="equal">
      <formula>"F"</formula>
    </cfRule>
  </conditionalFormatting>
  <conditionalFormatting sqref="E80:AG80 E82:AG82 E81:H81 AE81:AG81 E84:AG86 E83:V83 AE83:AG83 E88:AG88 E87:H87 AE87:AG87">
    <cfRule type="expression" dxfId="14138" priority="686">
      <formula>$C$2="F"</formula>
    </cfRule>
  </conditionalFormatting>
  <conditionalFormatting sqref="E80:AG80 E82:AG82 E81:H81 AE81:AG81 E84:AG86 E83:V83 AE83:AG83 E88:AG88 E87:H87 AE87:AG87">
    <cfRule type="expression" dxfId="14137" priority="687">
      <formula>$D80="Facturacion"</formula>
    </cfRule>
  </conditionalFormatting>
  <conditionalFormatting sqref="E80:AG80 E82:AG82 E81:H81 AE81:AG81 E84:AG86 E83:V83 AE83:AG83 E88:AG88 E87:H87 AE87:AG87">
    <cfRule type="expression" dxfId="14136" priority="688">
      <formula>$D80="Specialist"</formula>
    </cfRule>
  </conditionalFormatting>
  <conditionalFormatting sqref="E80:AG80 E82:AG82 E81:H81 AE81:AG81 E84:AG86 E83:V83 AE83:AG83 E88:AG88 E87:H87 AE87:AG87">
    <cfRule type="cellIs" dxfId="14135" priority="689" operator="equal">
      <formula>1</formula>
    </cfRule>
  </conditionalFormatting>
  <conditionalFormatting sqref="E80:AG80 E82:AG82 E81:H81 AE81:AG81 E84:AG86 E83:V83 AE83:AG83 E88:AG88 E87:H87 AE87:AG87">
    <cfRule type="expression" dxfId="14134" priority="690">
      <formula>$D80="SSMM"</formula>
    </cfRule>
  </conditionalFormatting>
  <conditionalFormatting sqref="E80:AG80 E82:AG82 E81:H81 AE81:AG81 E84:AG86 E83:V83 AE83:AG83 E88:AG88 E87:H87 AE87:AG87">
    <cfRule type="cellIs" dxfId="14133" priority="691" operator="equal">
      <formula>"F"</formula>
    </cfRule>
  </conditionalFormatting>
  <conditionalFormatting sqref="I113:W113">
    <cfRule type="expression" dxfId="14132" priority="674">
      <formula>$C$78="F"</formula>
    </cfRule>
  </conditionalFormatting>
  <conditionalFormatting sqref="I113:W113">
    <cfRule type="expression" dxfId="14131" priority="675">
      <formula>$C$59="F"</formula>
    </cfRule>
  </conditionalFormatting>
  <conditionalFormatting sqref="I113:W113">
    <cfRule type="expression" dxfId="14130" priority="676">
      <formula>$C$40="F"</formula>
    </cfRule>
  </conditionalFormatting>
  <conditionalFormatting sqref="E108:H112 I108:W113 X108:AG112">
    <cfRule type="expression" dxfId="14129" priority="677">
      <formula>$C$21="F"</formula>
    </cfRule>
  </conditionalFormatting>
  <conditionalFormatting sqref="E108:AG114">
    <cfRule type="expression" dxfId="14128" priority="679">
      <formula>$C$2="F"</formula>
    </cfRule>
  </conditionalFormatting>
  <conditionalFormatting sqref="E108:AG114">
    <cfRule type="expression" dxfId="14127" priority="680">
      <formula>$D108="Facturacion"</formula>
    </cfRule>
  </conditionalFormatting>
  <conditionalFormatting sqref="E108:AG114">
    <cfRule type="expression" dxfId="14126" priority="681">
      <formula>$D108="Specialist"</formula>
    </cfRule>
  </conditionalFormatting>
  <conditionalFormatting sqref="E108:AG114">
    <cfRule type="cellIs" dxfId="14125" priority="682" operator="equal">
      <formula>1</formula>
    </cfRule>
  </conditionalFormatting>
  <conditionalFormatting sqref="E108:AG114">
    <cfRule type="expression" dxfId="14124" priority="683">
      <formula>$D108="SSMM"</formula>
    </cfRule>
  </conditionalFormatting>
  <conditionalFormatting sqref="E108:AG114">
    <cfRule type="cellIs" dxfId="14123" priority="684" operator="equal">
      <formula>"F"</formula>
    </cfRule>
  </conditionalFormatting>
  <conditionalFormatting sqref="E99:AG99 E104:AG104 E102:V102 E106:AG107 E105:H105 AE105:AG105 E103:H103 AE102:AG103 E101:AG101 E100:H100 AE100:AG100">
    <cfRule type="expression" dxfId="14122" priority="668">
      <formula>$C$2="F"</formula>
    </cfRule>
  </conditionalFormatting>
  <conditionalFormatting sqref="E99:AG99 E104:AG104 E102:V102 E106:AG107 E105:H105 AE105:AG105 E103:H103 AE102:AG103 E101:AG101 E100:H100 AE100:AG100">
    <cfRule type="expression" dxfId="14121" priority="669">
      <formula>$D99="Facturacion"</formula>
    </cfRule>
  </conditionalFormatting>
  <conditionalFormatting sqref="E99:AG99 E104:AG104 E102:V102 E106:AG107 E105:H105 AE105:AG105 E103:H103 AE102:AG103 E101:AG101 E100:H100 AE100:AG100">
    <cfRule type="expression" dxfId="14120" priority="670">
      <formula>$D99="Specialist"</formula>
    </cfRule>
  </conditionalFormatting>
  <conditionalFormatting sqref="E99:AG99 E104:AG104 E102:V102 E106:AG107 E105:H105 AE105:AG105 E103:H103 AE102:AG103 E101:AG101 E100:H100 AE100:AG100">
    <cfRule type="cellIs" dxfId="14119" priority="671" operator="equal">
      <formula>1</formula>
    </cfRule>
  </conditionalFormatting>
  <conditionalFormatting sqref="E99:AG99 E104:AG104 E102:V102 E106:AG107 E105:H105 AE105:AG105 E103:H103 AE102:AG103 E101:AG101 E100:H100 AE100:AG100">
    <cfRule type="expression" dxfId="14118" priority="672">
      <formula>$D99="SSMM"</formula>
    </cfRule>
  </conditionalFormatting>
  <conditionalFormatting sqref="E99:AG99 E104:AG104 E102:V102 E106:AG107 E105:H105 AE105:AG105 E103:H103 AE102:AG103 E101:AG101 E100:H100 AE100:AG100">
    <cfRule type="cellIs" dxfId="14117" priority="673" operator="equal">
      <formula>"F"</formula>
    </cfRule>
  </conditionalFormatting>
  <conditionalFormatting sqref="I132:W132">
    <cfRule type="expression" dxfId="14116" priority="656">
      <formula>$C$78="F"</formula>
    </cfRule>
  </conditionalFormatting>
  <conditionalFormatting sqref="I132:W132">
    <cfRule type="expression" dxfId="14115" priority="657">
      <formula>$C$59="F"</formula>
    </cfRule>
  </conditionalFormatting>
  <conditionalFormatting sqref="I132:W132">
    <cfRule type="expression" dxfId="14114" priority="658">
      <formula>$C$40="F"</formula>
    </cfRule>
  </conditionalFormatting>
  <conditionalFormatting sqref="E127:H131 I127:W132 X127:AG131">
    <cfRule type="expression" dxfId="14113" priority="659">
      <formula>$C$21="F"</formula>
    </cfRule>
  </conditionalFormatting>
  <conditionalFormatting sqref="E127:AG133">
    <cfRule type="expression" dxfId="14112" priority="661">
      <formula>$C$2="F"</formula>
    </cfRule>
  </conditionalFormatting>
  <conditionalFormatting sqref="E127:AG133">
    <cfRule type="expression" dxfId="14111" priority="662">
      <formula>$D127="Facturacion"</formula>
    </cfRule>
  </conditionalFormatting>
  <conditionalFormatting sqref="E127:AG133">
    <cfRule type="expression" dxfId="14110" priority="663">
      <formula>$D127="Specialist"</formula>
    </cfRule>
  </conditionalFormatting>
  <conditionalFormatting sqref="E127:AG133">
    <cfRule type="cellIs" dxfId="14109" priority="664" operator="equal">
      <formula>1</formula>
    </cfRule>
  </conditionalFormatting>
  <conditionalFormatting sqref="E127:AG133">
    <cfRule type="expression" dxfId="14108" priority="665">
      <formula>$D127="SSMM"</formula>
    </cfRule>
  </conditionalFormatting>
  <conditionalFormatting sqref="E127:AG133">
    <cfRule type="cellIs" dxfId="14107" priority="666" operator="equal">
      <formula>"F"</formula>
    </cfRule>
  </conditionalFormatting>
  <conditionalFormatting sqref="E118:AG126">
    <cfRule type="expression" dxfId="14106" priority="650">
      <formula>$C$2="F"</formula>
    </cfRule>
  </conditionalFormatting>
  <conditionalFormatting sqref="E118:AG126">
    <cfRule type="expression" dxfId="14105" priority="651">
      <formula>$D118="Facturacion"</formula>
    </cfRule>
  </conditionalFormatting>
  <conditionalFormatting sqref="E118:AG126">
    <cfRule type="expression" dxfId="14104" priority="652">
      <formula>$D118="Specialist"</formula>
    </cfRule>
  </conditionalFormatting>
  <conditionalFormatting sqref="E118:AG126">
    <cfRule type="cellIs" dxfId="14103" priority="653" operator="equal">
      <formula>1</formula>
    </cfRule>
  </conditionalFormatting>
  <conditionalFormatting sqref="E118:AG126">
    <cfRule type="expression" dxfId="14102" priority="654">
      <formula>$D118="SSMM"</formula>
    </cfRule>
  </conditionalFormatting>
  <conditionalFormatting sqref="E118:AG126">
    <cfRule type="cellIs" dxfId="14101" priority="655" operator="equal">
      <formula>"F"</formula>
    </cfRule>
  </conditionalFormatting>
  <conditionalFormatting sqref="E17:H17">
    <cfRule type="expression" dxfId="14100" priority="641">
      <formula>$C$21="F"</formula>
    </cfRule>
  </conditionalFormatting>
  <conditionalFormatting sqref="E17:H19">
    <cfRule type="expression" dxfId="14099" priority="643">
      <formula>$C$2="F"</formula>
    </cfRule>
  </conditionalFormatting>
  <conditionalFormatting sqref="E17:H19">
    <cfRule type="expression" dxfId="14098" priority="644">
      <formula>$D17="Facturacion"</formula>
    </cfRule>
  </conditionalFormatting>
  <conditionalFormatting sqref="E17:H19">
    <cfRule type="expression" dxfId="14097" priority="645">
      <formula>$D17="Specialist"</formula>
    </cfRule>
  </conditionalFormatting>
  <conditionalFormatting sqref="E17:H19">
    <cfRule type="cellIs" dxfId="14096" priority="646" operator="equal">
      <formula>1</formula>
    </cfRule>
  </conditionalFormatting>
  <conditionalFormatting sqref="E17:H19">
    <cfRule type="expression" dxfId="14095" priority="647">
      <formula>$D17="SSMM"</formula>
    </cfRule>
  </conditionalFormatting>
  <conditionalFormatting sqref="E17:H19">
    <cfRule type="cellIs" dxfId="14094" priority="648" operator="equal">
      <formula>"F"</formula>
    </cfRule>
  </conditionalFormatting>
  <conditionalFormatting sqref="AA17:AB17">
    <cfRule type="expression" dxfId="14093" priority="633">
      <formula>$C$21="F"</formula>
    </cfRule>
  </conditionalFormatting>
  <conditionalFormatting sqref="AA17:AB17">
    <cfRule type="expression" dxfId="14092" priority="635">
      <formula>$C$2="F"</formula>
    </cfRule>
  </conditionalFormatting>
  <conditionalFormatting sqref="AA17:AB17">
    <cfRule type="expression" dxfId="14091" priority="636">
      <formula>$D17="Facturacion"</formula>
    </cfRule>
  </conditionalFormatting>
  <conditionalFormatting sqref="AA17:AB17">
    <cfRule type="expression" dxfId="14090" priority="637">
      <formula>$D17="Specialist"</formula>
    </cfRule>
  </conditionalFormatting>
  <conditionalFormatting sqref="AA17:AB17">
    <cfRule type="cellIs" dxfId="14089" priority="638" operator="equal">
      <formula>1</formula>
    </cfRule>
  </conditionalFormatting>
  <conditionalFormatting sqref="AA17:AB17">
    <cfRule type="expression" dxfId="14088" priority="639">
      <formula>$D17="SSMM"</formula>
    </cfRule>
  </conditionalFormatting>
  <conditionalFormatting sqref="AA17:AB17">
    <cfRule type="cellIs" dxfId="14087" priority="640" operator="equal">
      <formula>"F"</formula>
    </cfRule>
  </conditionalFormatting>
  <conditionalFormatting sqref="I17:W17">
    <cfRule type="expression" dxfId="14086" priority="623">
      <formula>$C$78="F"</formula>
    </cfRule>
  </conditionalFormatting>
  <conditionalFormatting sqref="I17:W17">
    <cfRule type="expression" dxfId="14085" priority="624">
      <formula>$C$59="F"</formula>
    </cfRule>
  </conditionalFormatting>
  <conditionalFormatting sqref="I17:W17">
    <cfRule type="expression" dxfId="14084" priority="625">
      <formula>$C$40="F"</formula>
    </cfRule>
  </conditionalFormatting>
  <conditionalFormatting sqref="I17:W17">
    <cfRule type="expression" dxfId="14083" priority="626">
      <formula>$C$21="F"</formula>
    </cfRule>
  </conditionalFormatting>
  <conditionalFormatting sqref="I17:Z17">
    <cfRule type="expression" dxfId="14082" priority="627">
      <formula>$C$2="F"</formula>
    </cfRule>
  </conditionalFormatting>
  <conditionalFormatting sqref="I17:Z17">
    <cfRule type="expression" dxfId="14081" priority="628">
      <formula>$D17="Facturacion"</formula>
    </cfRule>
  </conditionalFormatting>
  <conditionalFormatting sqref="I17:Z17">
    <cfRule type="expression" dxfId="14080" priority="629">
      <formula>$D17="Specialist"</formula>
    </cfRule>
  </conditionalFormatting>
  <conditionalFormatting sqref="I17:Z17">
    <cfRule type="cellIs" dxfId="14079" priority="630" operator="equal">
      <formula>1</formula>
    </cfRule>
  </conditionalFormatting>
  <conditionalFormatting sqref="I17:Z17">
    <cfRule type="expression" dxfId="14078" priority="631">
      <formula>$D17="SSMM"</formula>
    </cfRule>
  </conditionalFormatting>
  <conditionalFormatting sqref="I17:Z17">
    <cfRule type="cellIs" dxfId="14077" priority="632" operator="equal">
      <formula>"F"</formula>
    </cfRule>
  </conditionalFormatting>
  <conditionalFormatting sqref="AA18:AB18">
    <cfRule type="expression" dxfId="14076" priority="617">
      <formula>$C$2="F"</formula>
    </cfRule>
  </conditionalFormatting>
  <conditionalFormatting sqref="AA18:AB18">
    <cfRule type="expression" dxfId="14075" priority="618">
      <formula>$D18="Facturacion"</formula>
    </cfRule>
  </conditionalFormatting>
  <conditionalFormatting sqref="AA18:AB18">
    <cfRule type="expression" dxfId="14074" priority="619">
      <formula>$D18="Specialist"</formula>
    </cfRule>
  </conditionalFormatting>
  <conditionalFormatting sqref="AA18:AB18">
    <cfRule type="cellIs" dxfId="14073" priority="620" operator="equal">
      <formula>1</formula>
    </cfRule>
  </conditionalFormatting>
  <conditionalFormatting sqref="AA18:AB18">
    <cfRule type="expression" dxfId="14072" priority="621">
      <formula>$D18="SSMM"</formula>
    </cfRule>
  </conditionalFormatting>
  <conditionalFormatting sqref="AA18:AB18">
    <cfRule type="cellIs" dxfId="14071" priority="622" operator="equal">
      <formula>"F"</formula>
    </cfRule>
  </conditionalFormatting>
  <conditionalFormatting sqref="I18:W18">
    <cfRule type="expression" dxfId="14070" priority="607">
      <formula>$C$78="F"</formula>
    </cfRule>
  </conditionalFormatting>
  <conditionalFormatting sqref="I18:W18">
    <cfRule type="expression" dxfId="14069" priority="608">
      <formula>$C$59="F"</formula>
    </cfRule>
  </conditionalFormatting>
  <conditionalFormatting sqref="I18:W18">
    <cfRule type="expression" dxfId="14068" priority="609">
      <formula>$C$40="F"</formula>
    </cfRule>
  </conditionalFormatting>
  <conditionalFormatting sqref="I18:W18">
    <cfRule type="expression" dxfId="14067" priority="610">
      <formula>$C$21="F"</formula>
    </cfRule>
  </conditionalFormatting>
  <conditionalFormatting sqref="I18:Z18">
    <cfRule type="expression" dxfId="14066" priority="611">
      <formula>$C$2="F"</formula>
    </cfRule>
  </conditionalFormatting>
  <conditionalFormatting sqref="I18:Z18">
    <cfRule type="expression" dxfId="14065" priority="612">
      <formula>$D18="Facturacion"</formula>
    </cfRule>
  </conditionalFormatting>
  <conditionalFormatting sqref="I18:Z18">
    <cfRule type="expression" dxfId="14064" priority="613">
      <formula>$D18="Specialist"</formula>
    </cfRule>
  </conditionalFormatting>
  <conditionalFormatting sqref="I18:Z18">
    <cfRule type="cellIs" dxfId="14063" priority="614" operator="equal">
      <formula>1</formula>
    </cfRule>
  </conditionalFormatting>
  <conditionalFormatting sqref="I18:Z18">
    <cfRule type="expression" dxfId="14062" priority="615">
      <formula>$D18="SSMM"</formula>
    </cfRule>
  </conditionalFormatting>
  <conditionalFormatting sqref="I18:Z18">
    <cfRule type="cellIs" dxfId="14061" priority="616" operator="equal">
      <formula>"F"</formula>
    </cfRule>
  </conditionalFormatting>
  <conditionalFormatting sqref="AA19:AB19">
    <cfRule type="expression" dxfId="14060" priority="601">
      <formula>$C$2="F"</formula>
    </cfRule>
  </conditionalFormatting>
  <conditionalFormatting sqref="AA19:AB19">
    <cfRule type="expression" dxfId="14059" priority="602">
      <formula>$D19="Facturacion"</formula>
    </cfRule>
  </conditionalFormatting>
  <conditionalFormatting sqref="AA19:AB19">
    <cfRule type="expression" dxfId="14058" priority="603">
      <formula>$D19="Specialist"</formula>
    </cfRule>
  </conditionalFormatting>
  <conditionalFormatting sqref="AA19:AB19">
    <cfRule type="cellIs" dxfId="14057" priority="604" operator="equal">
      <formula>1</formula>
    </cfRule>
  </conditionalFormatting>
  <conditionalFormatting sqref="AA19:AB19">
    <cfRule type="expression" dxfId="14056" priority="605">
      <formula>$D19="SSMM"</formula>
    </cfRule>
  </conditionalFormatting>
  <conditionalFormatting sqref="AA19:AB19">
    <cfRule type="cellIs" dxfId="14055" priority="606" operator="equal">
      <formula>"F"</formula>
    </cfRule>
  </conditionalFormatting>
  <conditionalFormatting sqref="I19:W19">
    <cfRule type="expression" dxfId="14054" priority="591">
      <formula>$C$78="F"</formula>
    </cfRule>
  </conditionalFormatting>
  <conditionalFormatting sqref="I19:W19">
    <cfRule type="expression" dxfId="14053" priority="592">
      <formula>$C$59="F"</formula>
    </cfRule>
  </conditionalFormatting>
  <conditionalFormatting sqref="I19:W19">
    <cfRule type="expression" dxfId="14052" priority="593">
      <formula>$C$40="F"</formula>
    </cfRule>
  </conditionalFormatting>
  <conditionalFormatting sqref="I19:W19">
    <cfRule type="expression" dxfId="14051" priority="594">
      <formula>$C$21="F"</formula>
    </cfRule>
  </conditionalFormatting>
  <conditionalFormatting sqref="I19:Z19">
    <cfRule type="expression" dxfId="14050" priority="595">
      <formula>$C$2="F"</formula>
    </cfRule>
  </conditionalFormatting>
  <conditionalFormatting sqref="I19:Z19">
    <cfRule type="expression" dxfId="14049" priority="596">
      <formula>$D19="Facturacion"</formula>
    </cfRule>
  </conditionalFormatting>
  <conditionalFormatting sqref="I19:Z19">
    <cfRule type="expression" dxfId="14048" priority="597">
      <formula>$D19="Specialist"</formula>
    </cfRule>
  </conditionalFormatting>
  <conditionalFormatting sqref="I19:Z19">
    <cfRule type="cellIs" dxfId="14047" priority="598" operator="equal">
      <formula>1</formula>
    </cfRule>
  </conditionalFormatting>
  <conditionalFormatting sqref="I19:Z19">
    <cfRule type="expression" dxfId="14046" priority="599">
      <formula>$D19="SSMM"</formula>
    </cfRule>
  </conditionalFormatting>
  <conditionalFormatting sqref="I19:Z19">
    <cfRule type="cellIs" dxfId="14045" priority="600" operator="equal">
      <formula>"F"</formula>
    </cfRule>
  </conditionalFormatting>
  <conditionalFormatting sqref="E36:H36">
    <cfRule type="expression" dxfId="14044" priority="351">
      <formula>$C$21="F"</formula>
    </cfRule>
  </conditionalFormatting>
  <conditionalFormatting sqref="E36:H38">
    <cfRule type="expression" dxfId="14043" priority="353">
      <formula>$C$2="F"</formula>
    </cfRule>
  </conditionalFormatting>
  <conditionalFormatting sqref="E36:H38">
    <cfRule type="expression" dxfId="14042" priority="354">
      <formula>$D36="Facturacion"</formula>
    </cfRule>
  </conditionalFormatting>
  <conditionalFormatting sqref="E36:H38">
    <cfRule type="expression" dxfId="14041" priority="355">
      <formula>$D36="Specialist"</formula>
    </cfRule>
  </conditionalFormatting>
  <conditionalFormatting sqref="E36:H38">
    <cfRule type="cellIs" dxfId="14040" priority="356" operator="equal">
      <formula>1</formula>
    </cfRule>
  </conditionalFormatting>
  <conditionalFormatting sqref="E36:H38">
    <cfRule type="expression" dxfId="14039" priority="357">
      <formula>$D36="SSMM"</formula>
    </cfRule>
  </conditionalFormatting>
  <conditionalFormatting sqref="E36:H38">
    <cfRule type="cellIs" dxfId="14038" priority="358" operator="equal">
      <formula>"F"</formula>
    </cfRule>
  </conditionalFormatting>
  <conditionalFormatting sqref="AA36:AB36">
    <cfRule type="expression" dxfId="14037" priority="343">
      <formula>$C$21="F"</formula>
    </cfRule>
  </conditionalFormatting>
  <conditionalFormatting sqref="AA36:AB36">
    <cfRule type="expression" dxfId="14036" priority="345">
      <formula>$C$2="F"</formula>
    </cfRule>
  </conditionalFormatting>
  <conditionalFormatting sqref="AA36:AB36">
    <cfRule type="expression" dxfId="14035" priority="346">
      <formula>$D36="Facturacion"</formula>
    </cfRule>
  </conditionalFormatting>
  <conditionalFormatting sqref="AA36:AB36">
    <cfRule type="expression" dxfId="14034" priority="347">
      <formula>$D36="Specialist"</formula>
    </cfRule>
  </conditionalFormatting>
  <conditionalFormatting sqref="AA36:AB36">
    <cfRule type="cellIs" dxfId="14033" priority="348" operator="equal">
      <formula>1</formula>
    </cfRule>
  </conditionalFormatting>
  <conditionalFormatting sqref="AA36:AB36">
    <cfRule type="expression" dxfId="14032" priority="349">
      <formula>$D36="SSMM"</formula>
    </cfRule>
  </conditionalFormatting>
  <conditionalFormatting sqref="AA36:AB36">
    <cfRule type="cellIs" dxfId="14031" priority="350" operator="equal">
      <formula>"F"</formula>
    </cfRule>
  </conditionalFormatting>
  <conditionalFormatting sqref="I36:W36">
    <cfRule type="expression" dxfId="14030" priority="333">
      <formula>$C$78="F"</formula>
    </cfRule>
  </conditionalFormatting>
  <conditionalFormatting sqref="I36:W36">
    <cfRule type="expression" dxfId="14029" priority="334">
      <formula>$C$59="F"</formula>
    </cfRule>
  </conditionalFormatting>
  <conditionalFormatting sqref="I36:W36">
    <cfRule type="expression" dxfId="14028" priority="335">
      <formula>$C$40="F"</formula>
    </cfRule>
  </conditionalFormatting>
  <conditionalFormatting sqref="I36:W36">
    <cfRule type="expression" dxfId="14027" priority="336">
      <formula>$C$21="F"</formula>
    </cfRule>
  </conditionalFormatting>
  <conditionalFormatting sqref="I36:Z36">
    <cfRule type="expression" dxfId="14026" priority="337">
      <formula>$C$2="F"</formula>
    </cfRule>
  </conditionalFormatting>
  <conditionalFormatting sqref="I36:Z36">
    <cfRule type="expression" dxfId="14025" priority="338">
      <formula>$D36="Facturacion"</formula>
    </cfRule>
  </conditionalFormatting>
  <conditionalFormatting sqref="I36:Z36">
    <cfRule type="expression" dxfId="14024" priority="339">
      <formula>$D36="Specialist"</formula>
    </cfRule>
  </conditionalFormatting>
  <conditionalFormatting sqref="I36:Z36">
    <cfRule type="cellIs" dxfId="14023" priority="340" operator="equal">
      <formula>1</formula>
    </cfRule>
  </conditionalFormatting>
  <conditionalFormatting sqref="I36:Z36">
    <cfRule type="expression" dxfId="14022" priority="341">
      <formula>$D36="SSMM"</formula>
    </cfRule>
  </conditionalFormatting>
  <conditionalFormatting sqref="I36:Z36">
    <cfRule type="cellIs" dxfId="14021" priority="342" operator="equal">
      <formula>"F"</formula>
    </cfRule>
  </conditionalFormatting>
  <conditionalFormatting sqref="AA37:AB37">
    <cfRule type="expression" dxfId="14020" priority="327">
      <formula>$C$2="F"</formula>
    </cfRule>
  </conditionalFormatting>
  <conditionalFormatting sqref="AA37:AB37">
    <cfRule type="expression" dxfId="14019" priority="328">
      <formula>$D37="Facturacion"</formula>
    </cfRule>
  </conditionalFormatting>
  <conditionalFormatting sqref="AA37:AB37">
    <cfRule type="expression" dxfId="14018" priority="329">
      <formula>$D37="Specialist"</formula>
    </cfRule>
  </conditionalFormatting>
  <conditionalFormatting sqref="AA37:AB37">
    <cfRule type="cellIs" dxfId="14017" priority="330" operator="equal">
      <formula>1</formula>
    </cfRule>
  </conditionalFormatting>
  <conditionalFormatting sqref="AA37:AB37">
    <cfRule type="expression" dxfId="14016" priority="331">
      <formula>$D37="SSMM"</formula>
    </cfRule>
  </conditionalFormatting>
  <conditionalFormatting sqref="AA37:AB37">
    <cfRule type="cellIs" dxfId="14015" priority="332" operator="equal">
      <formula>"F"</formula>
    </cfRule>
  </conditionalFormatting>
  <conditionalFormatting sqref="I37:W37">
    <cfRule type="expression" dxfId="14014" priority="317">
      <formula>$C$78="F"</formula>
    </cfRule>
  </conditionalFormatting>
  <conditionalFormatting sqref="I37:W37">
    <cfRule type="expression" dxfId="14013" priority="318">
      <formula>$C$59="F"</formula>
    </cfRule>
  </conditionalFormatting>
  <conditionalFormatting sqref="I37:W37">
    <cfRule type="expression" dxfId="14012" priority="319">
      <formula>$C$40="F"</formula>
    </cfRule>
  </conditionalFormatting>
  <conditionalFormatting sqref="I37:W37">
    <cfRule type="expression" dxfId="14011" priority="320">
      <formula>$C$21="F"</formula>
    </cfRule>
  </conditionalFormatting>
  <conditionalFormatting sqref="I37:Z37">
    <cfRule type="expression" dxfId="14010" priority="321">
      <formula>$C$2="F"</formula>
    </cfRule>
  </conditionalFormatting>
  <conditionalFormatting sqref="I37:Z37">
    <cfRule type="expression" dxfId="14009" priority="322">
      <formula>$D37="Facturacion"</formula>
    </cfRule>
  </conditionalFormatting>
  <conditionalFormatting sqref="I37:Z37">
    <cfRule type="expression" dxfId="14008" priority="323">
      <formula>$D37="Specialist"</formula>
    </cfRule>
  </conditionalFormatting>
  <conditionalFormatting sqref="I37:Z37">
    <cfRule type="cellIs" dxfId="14007" priority="324" operator="equal">
      <formula>1</formula>
    </cfRule>
  </conditionalFormatting>
  <conditionalFormatting sqref="I37:Z37">
    <cfRule type="expression" dxfId="14006" priority="325">
      <formula>$D37="SSMM"</formula>
    </cfRule>
  </conditionalFormatting>
  <conditionalFormatting sqref="I37:Z37">
    <cfRule type="cellIs" dxfId="14005" priority="326" operator="equal">
      <formula>"F"</formula>
    </cfRule>
  </conditionalFormatting>
  <conditionalFormatting sqref="AA38:AB38">
    <cfRule type="expression" dxfId="14004" priority="311">
      <formula>$C$2="F"</formula>
    </cfRule>
  </conditionalFormatting>
  <conditionalFormatting sqref="AA38:AB38">
    <cfRule type="expression" dxfId="14003" priority="312">
      <formula>$D38="Facturacion"</formula>
    </cfRule>
  </conditionalFormatting>
  <conditionalFormatting sqref="AA38:AB38">
    <cfRule type="expression" dxfId="14002" priority="313">
      <formula>$D38="Specialist"</formula>
    </cfRule>
  </conditionalFormatting>
  <conditionalFormatting sqref="AA38:AB38">
    <cfRule type="cellIs" dxfId="14001" priority="314" operator="equal">
      <formula>1</formula>
    </cfRule>
  </conditionalFormatting>
  <conditionalFormatting sqref="AA38:AB38">
    <cfRule type="expression" dxfId="14000" priority="315">
      <formula>$D38="SSMM"</formula>
    </cfRule>
  </conditionalFormatting>
  <conditionalFormatting sqref="AA38:AB38">
    <cfRule type="cellIs" dxfId="13999" priority="316" operator="equal">
      <formula>"F"</formula>
    </cfRule>
  </conditionalFormatting>
  <conditionalFormatting sqref="I38:W38">
    <cfRule type="expression" dxfId="13998" priority="301">
      <formula>$C$78="F"</formula>
    </cfRule>
  </conditionalFormatting>
  <conditionalFormatting sqref="I38:W38">
    <cfRule type="expression" dxfId="13997" priority="302">
      <formula>$C$59="F"</formula>
    </cfRule>
  </conditionalFormatting>
  <conditionalFormatting sqref="I38:W38">
    <cfRule type="expression" dxfId="13996" priority="303">
      <formula>$C$40="F"</formula>
    </cfRule>
  </conditionalFormatting>
  <conditionalFormatting sqref="I38:W38">
    <cfRule type="expression" dxfId="13995" priority="304">
      <formula>$C$21="F"</formula>
    </cfRule>
  </conditionalFormatting>
  <conditionalFormatting sqref="I38:Z38">
    <cfRule type="expression" dxfId="13994" priority="305">
      <formula>$C$2="F"</formula>
    </cfRule>
  </conditionalFormatting>
  <conditionalFormatting sqref="I38:Z38">
    <cfRule type="expression" dxfId="13993" priority="306">
      <formula>$D38="Facturacion"</formula>
    </cfRule>
  </conditionalFormatting>
  <conditionalFormatting sqref="I38:Z38">
    <cfRule type="expression" dxfId="13992" priority="307">
      <formula>$D38="Specialist"</formula>
    </cfRule>
  </conditionalFormatting>
  <conditionalFormatting sqref="I38:Z38">
    <cfRule type="cellIs" dxfId="13991" priority="308" operator="equal">
      <formula>1</formula>
    </cfRule>
  </conditionalFormatting>
  <conditionalFormatting sqref="I38:Z38">
    <cfRule type="expression" dxfId="13990" priority="309">
      <formula>$D38="SSMM"</formula>
    </cfRule>
  </conditionalFormatting>
  <conditionalFormatting sqref="I38:Z38">
    <cfRule type="cellIs" dxfId="13989" priority="310" operator="equal">
      <formula>"F"</formula>
    </cfRule>
  </conditionalFormatting>
  <conditionalFormatting sqref="E55:H55">
    <cfRule type="expression" dxfId="13988" priority="293">
      <formula>$C$21="F"</formula>
    </cfRule>
  </conditionalFormatting>
  <conditionalFormatting sqref="E55:H57">
    <cfRule type="expression" dxfId="13987" priority="295">
      <formula>$C$2="F"</formula>
    </cfRule>
  </conditionalFormatting>
  <conditionalFormatting sqref="E55:H57">
    <cfRule type="expression" dxfId="13986" priority="296">
      <formula>$D55="Facturacion"</formula>
    </cfRule>
  </conditionalFormatting>
  <conditionalFormatting sqref="E55:H57">
    <cfRule type="expression" dxfId="13985" priority="297">
      <formula>$D55="Specialist"</formula>
    </cfRule>
  </conditionalFormatting>
  <conditionalFormatting sqref="E55:H57">
    <cfRule type="cellIs" dxfId="13984" priority="298" operator="equal">
      <formula>1</formula>
    </cfRule>
  </conditionalFormatting>
  <conditionalFormatting sqref="E55:H57">
    <cfRule type="expression" dxfId="13983" priority="299">
      <formula>$D55="SSMM"</formula>
    </cfRule>
  </conditionalFormatting>
  <conditionalFormatting sqref="E55:H57">
    <cfRule type="cellIs" dxfId="13982" priority="300" operator="equal">
      <formula>"F"</formula>
    </cfRule>
  </conditionalFormatting>
  <conditionalFormatting sqref="AA55:AB55">
    <cfRule type="expression" dxfId="13981" priority="285">
      <formula>$C$21="F"</formula>
    </cfRule>
  </conditionalFormatting>
  <conditionalFormatting sqref="AA55:AB55">
    <cfRule type="expression" dxfId="13980" priority="287">
      <formula>$C$2="F"</formula>
    </cfRule>
  </conditionalFormatting>
  <conditionalFormatting sqref="AA55:AB55">
    <cfRule type="expression" dxfId="13979" priority="288">
      <formula>$D55="Facturacion"</formula>
    </cfRule>
  </conditionalFormatting>
  <conditionalFormatting sqref="AA55:AB55">
    <cfRule type="expression" dxfId="13978" priority="289">
      <formula>$D55="Specialist"</formula>
    </cfRule>
  </conditionalFormatting>
  <conditionalFormatting sqref="AA55:AB55">
    <cfRule type="cellIs" dxfId="13977" priority="290" operator="equal">
      <formula>1</formula>
    </cfRule>
  </conditionalFormatting>
  <conditionalFormatting sqref="AA55:AB55">
    <cfRule type="expression" dxfId="13976" priority="291">
      <formula>$D55="SSMM"</formula>
    </cfRule>
  </conditionalFormatting>
  <conditionalFormatting sqref="AA55:AB55">
    <cfRule type="cellIs" dxfId="13975" priority="292" operator="equal">
      <formula>"F"</formula>
    </cfRule>
  </conditionalFormatting>
  <conditionalFormatting sqref="I55:W55">
    <cfRule type="expression" dxfId="13974" priority="275">
      <formula>$C$78="F"</formula>
    </cfRule>
  </conditionalFormatting>
  <conditionalFormatting sqref="I55:W55">
    <cfRule type="expression" dxfId="13973" priority="276">
      <formula>$C$59="F"</formula>
    </cfRule>
  </conditionalFormatting>
  <conditionalFormatting sqref="I55:W55">
    <cfRule type="expression" dxfId="13972" priority="277">
      <formula>$C$40="F"</formula>
    </cfRule>
  </conditionalFormatting>
  <conditionalFormatting sqref="I55:W55">
    <cfRule type="expression" dxfId="13971" priority="278">
      <formula>$C$21="F"</formula>
    </cfRule>
  </conditionalFormatting>
  <conditionalFormatting sqref="I55:Z55">
    <cfRule type="expression" dxfId="13970" priority="279">
      <formula>$C$2="F"</formula>
    </cfRule>
  </conditionalFormatting>
  <conditionalFormatting sqref="I55:Z55">
    <cfRule type="expression" dxfId="13969" priority="280">
      <formula>$D55="Facturacion"</formula>
    </cfRule>
  </conditionalFormatting>
  <conditionalFormatting sqref="I55:Z55">
    <cfRule type="expression" dxfId="13968" priority="281">
      <formula>$D55="Specialist"</formula>
    </cfRule>
  </conditionalFormatting>
  <conditionalFormatting sqref="I55:Z55">
    <cfRule type="cellIs" dxfId="13967" priority="282" operator="equal">
      <formula>1</formula>
    </cfRule>
  </conditionalFormatting>
  <conditionalFormatting sqref="I55:Z55">
    <cfRule type="expression" dxfId="13966" priority="283">
      <formula>$D55="SSMM"</formula>
    </cfRule>
  </conditionalFormatting>
  <conditionalFormatting sqref="I55:Z55">
    <cfRule type="cellIs" dxfId="13965" priority="284" operator="equal">
      <formula>"F"</formula>
    </cfRule>
  </conditionalFormatting>
  <conditionalFormatting sqref="AA56:AB56">
    <cfRule type="expression" dxfId="13964" priority="269">
      <formula>$C$2="F"</formula>
    </cfRule>
  </conditionalFormatting>
  <conditionalFormatting sqref="AA56:AB56">
    <cfRule type="expression" dxfId="13963" priority="270">
      <formula>$D56="Facturacion"</formula>
    </cfRule>
  </conditionalFormatting>
  <conditionalFormatting sqref="AA56:AB56">
    <cfRule type="expression" dxfId="13962" priority="271">
      <formula>$D56="Specialist"</formula>
    </cfRule>
  </conditionalFormatting>
  <conditionalFormatting sqref="AA56:AB56">
    <cfRule type="cellIs" dxfId="13961" priority="272" operator="equal">
      <formula>1</formula>
    </cfRule>
  </conditionalFormatting>
  <conditionalFormatting sqref="AA56:AB56">
    <cfRule type="expression" dxfId="13960" priority="273">
      <formula>$D56="SSMM"</formula>
    </cfRule>
  </conditionalFormatting>
  <conditionalFormatting sqref="AA56:AB56">
    <cfRule type="cellIs" dxfId="13959" priority="274" operator="equal">
      <formula>"F"</formula>
    </cfRule>
  </conditionalFormatting>
  <conditionalFormatting sqref="I56:W56">
    <cfRule type="expression" dxfId="13958" priority="259">
      <formula>$C$78="F"</formula>
    </cfRule>
  </conditionalFormatting>
  <conditionalFormatting sqref="I56:W56">
    <cfRule type="expression" dxfId="13957" priority="260">
      <formula>$C$59="F"</formula>
    </cfRule>
  </conditionalFormatting>
  <conditionalFormatting sqref="I56:W56">
    <cfRule type="expression" dxfId="13956" priority="261">
      <formula>$C$40="F"</formula>
    </cfRule>
  </conditionalFormatting>
  <conditionalFormatting sqref="I56:W56">
    <cfRule type="expression" dxfId="13955" priority="262">
      <formula>$C$21="F"</formula>
    </cfRule>
  </conditionalFormatting>
  <conditionalFormatting sqref="I56:Z56">
    <cfRule type="expression" dxfId="13954" priority="263">
      <formula>$C$2="F"</formula>
    </cfRule>
  </conditionalFormatting>
  <conditionalFormatting sqref="I56:Z56">
    <cfRule type="expression" dxfId="13953" priority="264">
      <formula>$D56="Facturacion"</formula>
    </cfRule>
  </conditionalFormatting>
  <conditionalFormatting sqref="I56:Z56">
    <cfRule type="expression" dxfId="13952" priority="265">
      <formula>$D56="Specialist"</formula>
    </cfRule>
  </conditionalFormatting>
  <conditionalFormatting sqref="I56:Z56">
    <cfRule type="cellIs" dxfId="13951" priority="266" operator="equal">
      <formula>1</formula>
    </cfRule>
  </conditionalFormatting>
  <conditionalFormatting sqref="I56:Z56">
    <cfRule type="expression" dxfId="13950" priority="267">
      <formula>$D56="SSMM"</formula>
    </cfRule>
  </conditionalFormatting>
  <conditionalFormatting sqref="I56:Z56">
    <cfRule type="cellIs" dxfId="13949" priority="268" operator="equal">
      <formula>"F"</formula>
    </cfRule>
  </conditionalFormatting>
  <conditionalFormatting sqref="AA57:AB57">
    <cfRule type="expression" dxfId="13948" priority="253">
      <formula>$C$2="F"</formula>
    </cfRule>
  </conditionalFormatting>
  <conditionalFormatting sqref="AA57:AB57">
    <cfRule type="expression" dxfId="13947" priority="254">
      <formula>$D57="Facturacion"</formula>
    </cfRule>
  </conditionalFormatting>
  <conditionalFormatting sqref="AA57:AB57">
    <cfRule type="expression" dxfId="13946" priority="255">
      <formula>$D57="Specialist"</formula>
    </cfRule>
  </conditionalFormatting>
  <conditionalFormatting sqref="AA57:AB57">
    <cfRule type="cellIs" dxfId="13945" priority="256" operator="equal">
      <formula>1</formula>
    </cfRule>
  </conditionalFormatting>
  <conditionalFormatting sqref="AA57:AB57">
    <cfRule type="expression" dxfId="13944" priority="257">
      <formula>$D57="SSMM"</formula>
    </cfRule>
  </conditionalFormatting>
  <conditionalFormatting sqref="AA57:AB57">
    <cfRule type="cellIs" dxfId="13943" priority="258" operator="equal">
      <formula>"F"</formula>
    </cfRule>
  </conditionalFormatting>
  <conditionalFormatting sqref="I57:W57">
    <cfRule type="expression" dxfId="13942" priority="243">
      <formula>$C$78="F"</formula>
    </cfRule>
  </conditionalFormatting>
  <conditionalFormatting sqref="I57:W57">
    <cfRule type="expression" dxfId="13941" priority="244">
      <formula>$C$59="F"</formula>
    </cfRule>
  </conditionalFormatting>
  <conditionalFormatting sqref="I57:W57">
    <cfRule type="expression" dxfId="13940" priority="245">
      <formula>$C$40="F"</formula>
    </cfRule>
  </conditionalFormatting>
  <conditionalFormatting sqref="I57:W57">
    <cfRule type="expression" dxfId="13939" priority="246">
      <formula>$C$21="F"</formula>
    </cfRule>
  </conditionalFormatting>
  <conditionalFormatting sqref="I57:Z57">
    <cfRule type="expression" dxfId="13938" priority="247">
      <formula>$C$2="F"</formula>
    </cfRule>
  </conditionalFormatting>
  <conditionalFormatting sqref="I57:Z57">
    <cfRule type="expression" dxfId="13937" priority="248">
      <formula>$D57="Facturacion"</formula>
    </cfRule>
  </conditionalFormatting>
  <conditionalFormatting sqref="I57:Z57">
    <cfRule type="expression" dxfId="13936" priority="249">
      <formula>$D57="Specialist"</formula>
    </cfRule>
  </conditionalFormatting>
  <conditionalFormatting sqref="I57:Z57">
    <cfRule type="cellIs" dxfId="13935" priority="250" operator="equal">
      <formula>1</formula>
    </cfRule>
  </conditionalFormatting>
  <conditionalFormatting sqref="I57:Z57">
    <cfRule type="expression" dxfId="13934" priority="251">
      <formula>$D57="SSMM"</formula>
    </cfRule>
  </conditionalFormatting>
  <conditionalFormatting sqref="I57:Z57">
    <cfRule type="cellIs" dxfId="13933" priority="252" operator="equal">
      <formula>"F"</formula>
    </cfRule>
  </conditionalFormatting>
  <conditionalFormatting sqref="E74:H74">
    <cfRule type="expression" dxfId="13932" priority="235">
      <formula>$C$21="F"</formula>
    </cfRule>
  </conditionalFormatting>
  <conditionalFormatting sqref="E74:H76">
    <cfRule type="expression" dxfId="13931" priority="237">
      <formula>$C$2="F"</formula>
    </cfRule>
  </conditionalFormatting>
  <conditionalFormatting sqref="E74:H76">
    <cfRule type="expression" dxfId="13930" priority="238">
      <formula>$D74="Facturacion"</formula>
    </cfRule>
  </conditionalFormatting>
  <conditionalFormatting sqref="E74:H76">
    <cfRule type="expression" dxfId="13929" priority="239">
      <formula>$D74="Specialist"</formula>
    </cfRule>
  </conditionalFormatting>
  <conditionalFormatting sqref="E74:H76">
    <cfRule type="cellIs" dxfId="13928" priority="240" operator="equal">
      <formula>1</formula>
    </cfRule>
  </conditionalFormatting>
  <conditionalFormatting sqref="E74:H76">
    <cfRule type="expression" dxfId="13927" priority="241">
      <formula>$D74="SSMM"</formula>
    </cfRule>
  </conditionalFormatting>
  <conditionalFormatting sqref="E74:H76">
    <cfRule type="cellIs" dxfId="13926" priority="242" operator="equal">
      <formula>"F"</formula>
    </cfRule>
  </conditionalFormatting>
  <conditionalFormatting sqref="AA74:AB74">
    <cfRule type="expression" dxfId="13925" priority="227">
      <formula>$C$21="F"</formula>
    </cfRule>
  </conditionalFormatting>
  <conditionalFormatting sqref="AA74:AB74">
    <cfRule type="expression" dxfId="13924" priority="229">
      <formula>$C$2="F"</formula>
    </cfRule>
  </conditionalFormatting>
  <conditionalFormatting sqref="AA74:AB74">
    <cfRule type="expression" dxfId="13923" priority="230">
      <formula>$D74="Facturacion"</formula>
    </cfRule>
  </conditionalFormatting>
  <conditionalFormatting sqref="AA74:AB74">
    <cfRule type="expression" dxfId="13922" priority="231">
      <formula>$D74="Specialist"</formula>
    </cfRule>
  </conditionalFormatting>
  <conditionalFormatting sqref="AA74:AB74">
    <cfRule type="cellIs" dxfId="13921" priority="232" operator="equal">
      <formula>1</formula>
    </cfRule>
  </conditionalFormatting>
  <conditionalFormatting sqref="AA74:AB74">
    <cfRule type="expression" dxfId="13920" priority="233">
      <formula>$D74="SSMM"</formula>
    </cfRule>
  </conditionalFormatting>
  <conditionalFormatting sqref="AA74:AB74">
    <cfRule type="cellIs" dxfId="13919" priority="234" operator="equal">
      <formula>"F"</formula>
    </cfRule>
  </conditionalFormatting>
  <conditionalFormatting sqref="I74:W74">
    <cfRule type="expression" dxfId="13918" priority="217">
      <formula>$C$78="F"</formula>
    </cfRule>
  </conditionalFormatting>
  <conditionalFormatting sqref="I74:W74">
    <cfRule type="expression" dxfId="13917" priority="218">
      <formula>$C$59="F"</formula>
    </cfRule>
  </conditionalFormatting>
  <conditionalFormatting sqref="I74:W74">
    <cfRule type="expression" dxfId="13916" priority="219">
      <formula>$C$40="F"</formula>
    </cfRule>
  </conditionalFormatting>
  <conditionalFormatting sqref="I74:W74">
    <cfRule type="expression" dxfId="13915" priority="220">
      <formula>$C$21="F"</formula>
    </cfRule>
  </conditionalFormatting>
  <conditionalFormatting sqref="I74:Z74">
    <cfRule type="expression" dxfId="13914" priority="221">
      <formula>$C$2="F"</formula>
    </cfRule>
  </conditionalFormatting>
  <conditionalFormatting sqref="I74:Z74">
    <cfRule type="expression" dxfId="13913" priority="222">
      <formula>$D74="Facturacion"</formula>
    </cfRule>
  </conditionalFormatting>
  <conditionalFormatting sqref="I74:Z74">
    <cfRule type="expression" dxfId="13912" priority="223">
      <formula>$D74="Specialist"</formula>
    </cfRule>
  </conditionalFormatting>
  <conditionalFormatting sqref="I74:Z74">
    <cfRule type="cellIs" dxfId="13911" priority="224" operator="equal">
      <formula>1</formula>
    </cfRule>
  </conditionalFormatting>
  <conditionalFormatting sqref="I74:Z74">
    <cfRule type="expression" dxfId="13910" priority="225">
      <formula>$D74="SSMM"</formula>
    </cfRule>
  </conditionalFormatting>
  <conditionalFormatting sqref="I74:Z74">
    <cfRule type="cellIs" dxfId="13909" priority="226" operator="equal">
      <formula>"F"</formula>
    </cfRule>
  </conditionalFormatting>
  <conditionalFormatting sqref="AA75:AB75">
    <cfRule type="expression" dxfId="13908" priority="211">
      <formula>$C$2="F"</formula>
    </cfRule>
  </conditionalFormatting>
  <conditionalFormatting sqref="AA75:AB75">
    <cfRule type="expression" dxfId="13907" priority="212">
      <formula>$D75="Facturacion"</formula>
    </cfRule>
  </conditionalFormatting>
  <conditionalFormatting sqref="AA75:AB75">
    <cfRule type="expression" dxfId="13906" priority="213">
      <formula>$D75="Specialist"</formula>
    </cfRule>
  </conditionalFormatting>
  <conditionalFormatting sqref="AA75:AB75">
    <cfRule type="cellIs" dxfId="13905" priority="214" operator="equal">
      <formula>1</formula>
    </cfRule>
  </conditionalFormatting>
  <conditionalFormatting sqref="AA75:AB75">
    <cfRule type="expression" dxfId="13904" priority="215">
      <formula>$D75="SSMM"</formula>
    </cfRule>
  </conditionalFormatting>
  <conditionalFormatting sqref="AA75:AB75">
    <cfRule type="cellIs" dxfId="13903" priority="216" operator="equal">
      <formula>"F"</formula>
    </cfRule>
  </conditionalFormatting>
  <conditionalFormatting sqref="I75:W75">
    <cfRule type="expression" dxfId="13902" priority="201">
      <formula>$C$78="F"</formula>
    </cfRule>
  </conditionalFormatting>
  <conditionalFormatting sqref="I75:W75">
    <cfRule type="expression" dxfId="13901" priority="202">
      <formula>$C$59="F"</formula>
    </cfRule>
  </conditionalFormatting>
  <conditionalFormatting sqref="I75:W75">
    <cfRule type="expression" dxfId="13900" priority="203">
      <formula>$C$40="F"</formula>
    </cfRule>
  </conditionalFormatting>
  <conditionalFormatting sqref="I75:W75">
    <cfRule type="expression" dxfId="13899" priority="204">
      <formula>$C$21="F"</formula>
    </cfRule>
  </conditionalFormatting>
  <conditionalFormatting sqref="I75:Z75">
    <cfRule type="expression" dxfId="13898" priority="205">
      <formula>$C$2="F"</formula>
    </cfRule>
  </conditionalFormatting>
  <conditionalFormatting sqref="I75:Z75">
    <cfRule type="expression" dxfId="13897" priority="206">
      <formula>$D75="Facturacion"</formula>
    </cfRule>
  </conditionalFormatting>
  <conditionalFormatting sqref="I75:Z75">
    <cfRule type="expression" dxfId="13896" priority="207">
      <formula>$D75="Specialist"</formula>
    </cfRule>
  </conditionalFormatting>
  <conditionalFormatting sqref="I75:Z75">
    <cfRule type="cellIs" dxfId="13895" priority="208" operator="equal">
      <formula>1</formula>
    </cfRule>
  </conditionalFormatting>
  <conditionalFormatting sqref="I75:Z75">
    <cfRule type="expression" dxfId="13894" priority="209">
      <formula>$D75="SSMM"</formula>
    </cfRule>
  </conditionalFormatting>
  <conditionalFormatting sqref="I75:Z75">
    <cfRule type="cellIs" dxfId="13893" priority="210" operator="equal">
      <formula>"F"</formula>
    </cfRule>
  </conditionalFormatting>
  <conditionalFormatting sqref="AA76:AB76">
    <cfRule type="expression" dxfId="13892" priority="195">
      <formula>$C$2="F"</formula>
    </cfRule>
  </conditionalFormatting>
  <conditionalFormatting sqref="AA76:AB76">
    <cfRule type="expression" dxfId="13891" priority="196">
      <formula>$D76="Facturacion"</formula>
    </cfRule>
  </conditionalFormatting>
  <conditionalFormatting sqref="AA76:AB76">
    <cfRule type="expression" dxfId="13890" priority="197">
      <formula>$D76="Specialist"</formula>
    </cfRule>
  </conditionalFormatting>
  <conditionalFormatting sqref="AA76:AB76">
    <cfRule type="cellIs" dxfId="13889" priority="198" operator="equal">
      <formula>1</formula>
    </cfRule>
  </conditionalFormatting>
  <conditionalFormatting sqref="AA76:AB76">
    <cfRule type="expression" dxfId="13888" priority="199">
      <formula>$D76="SSMM"</formula>
    </cfRule>
  </conditionalFormatting>
  <conditionalFormatting sqref="AA76:AB76">
    <cfRule type="cellIs" dxfId="13887" priority="200" operator="equal">
      <formula>"F"</formula>
    </cfRule>
  </conditionalFormatting>
  <conditionalFormatting sqref="I76:W76">
    <cfRule type="expression" dxfId="13886" priority="185">
      <formula>$C$78="F"</formula>
    </cfRule>
  </conditionalFormatting>
  <conditionalFormatting sqref="I76:W76">
    <cfRule type="expression" dxfId="13885" priority="186">
      <formula>$C$59="F"</formula>
    </cfRule>
  </conditionalFormatting>
  <conditionalFormatting sqref="I76:W76">
    <cfRule type="expression" dxfId="13884" priority="187">
      <formula>$C$40="F"</formula>
    </cfRule>
  </conditionalFormatting>
  <conditionalFormatting sqref="I76:W76">
    <cfRule type="expression" dxfId="13883" priority="188">
      <formula>$C$21="F"</formula>
    </cfRule>
  </conditionalFormatting>
  <conditionalFormatting sqref="I76:Z76">
    <cfRule type="expression" dxfId="13882" priority="189">
      <formula>$C$2="F"</formula>
    </cfRule>
  </conditionalFormatting>
  <conditionalFormatting sqref="I76:Z76">
    <cfRule type="expression" dxfId="13881" priority="190">
      <formula>$D76="Facturacion"</formula>
    </cfRule>
  </conditionalFormatting>
  <conditionalFormatting sqref="I76:Z76">
    <cfRule type="expression" dxfId="13880" priority="191">
      <formula>$D76="Specialist"</formula>
    </cfRule>
  </conditionalFormatting>
  <conditionalFormatting sqref="I76:Z76">
    <cfRule type="cellIs" dxfId="13879" priority="192" operator="equal">
      <formula>1</formula>
    </cfRule>
  </conditionalFormatting>
  <conditionalFormatting sqref="I76:Z76">
    <cfRule type="expression" dxfId="13878" priority="193">
      <formula>$D76="SSMM"</formula>
    </cfRule>
  </conditionalFormatting>
  <conditionalFormatting sqref="I76:Z76">
    <cfRule type="cellIs" dxfId="13877" priority="194" operator="equal">
      <formula>"F"</formula>
    </cfRule>
  </conditionalFormatting>
  <conditionalFormatting sqref="E93:H93">
    <cfRule type="expression" dxfId="13876" priority="177">
      <formula>$C$21="F"</formula>
    </cfRule>
  </conditionalFormatting>
  <conditionalFormatting sqref="E93:H95">
    <cfRule type="expression" dxfId="13875" priority="179">
      <formula>$C$2="F"</formula>
    </cfRule>
  </conditionalFormatting>
  <conditionalFormatting sqref="E93:H95">
    <cfRule type="expression" dxfId="13874" priority="180">
      <formula>$D93="Facturacion"</formula>
    </cfRule>
  </conditionalFormatting>
  <conditionalFormatting sqref="E93:H95">
    <cfRule type="expression" dxfId="13873" priority="181">
      <formula>$D93="Specialist"</formula>
    </cfRule>
  </conditionalFormatting>
  <conditionalFormatting sqref="E93:H95">
    <cfRule type="cellIs" dxfId="13872" priority="182" operator="equal">
      <formula>1</formula>
    </cfRule>
  </conditionalFormatting>
  <conditionalFormatting sqref="E93:H95">
    <cfRule type="expression" dxfId="13871" priority="183">
      <formula>$D93="SSMM"</formula>
    </cfRule>
  </conditionalFormatting>
  <conditionalFormatting sqref="E93:H95">
    <cfRule type="cellIs" dxfId="13870" priority="184" operator="equal">
      <formula>"F"</formula>
    </cfRule>
  </conditionalFormatting>
  <conditionalFormatting sqref="AA93:AB93">
    <cfRule type="expression" dxfId="13869" priority="169">
      <formula>$C$21="F"</formula>
    </cfRule>
  </conditionalFormatting>
  <conditionalFormatting sqref="AA93:AB93">
    <cfRule type="expression" dxfId="13868" priority="171">
      <formula>$C$2="F"</formula>
    </cfRule>
  </conditionalFormatting>
  <conditionalFormatting sqref="AA93:AB93">
    <cfRule type="expression" dxfId="13867" priority="172">
      <formula>$D93="Facturacion"</formula>
    </cfRule>
  </conditionalFormatting>
  <conditionalFormatting sqref="AA93:AB93">
    <cfRule type="expression" dxfId="13866" priority="173">
      <formula>$D93="Specialist"</formula>
    </cfRule>
  </conditionalFormatting>
  <conditionalFormatting sqref="AA93:AB93">
    <cfRule type="cellIs" dxfId="13865" priority="174" operator="equal">
      <formula>1</formula>
    </cfRule>
  </conditionalFormatting>
  <conditionalFormatting sqref="AA93:AB93">
    <cfRule type="expression" dxfId="13864" priority="175">
      <formula>$D93="SSMM"</formula>
    </cfRule>
  </conditionalFormatting>
  <conditionalFormatting sqref="AA93:AB93">
    <cfRule type="cellIs" dxfId="13863" priority="176" operator="equal">
      <formula>"F"</formula>
    </cfRule>
  </conditionalFormatting>
  <conditionalFormatting sqref="I93:W93">
    <cfRule type="expression" dxfId="13862" priority="159">
      <formula>$C$78="F"</formula>
    </cfRule>
  </conditionalFormatting>
  <conditionalFormatting sqref="I93:W93">
    <cfRule type="expression" dxfId="13861" priority="160">
      <formula>$C$59="F"</formula>
    </cfRule>
  </conditionalFormatting>
  <conditionalFormatting sqref="I93:W93">
    <cfRule type="expression" dxfId="13860" priority="161">
      <formula>$C$40="F"</formula>
    </cfRule>
  </conditionalFormatting>
  <conditionalFormatting sqref="I93:W93">
    <cfRule type="expression" dxfId="13859" priority="162">
      <formula>$C$21="F"</formula>
    </cfRule>
  </conditionalFormatting>
  <conditionalFormatting sqref="I93:Z93">
    <cfRule type="expression" dxfId="13858" priority="163">
      <formula>$C$2="F"</formula>
    </cfRule>
  </conditionalFormatting>
  <conditionalFormatting sqref="I93:Z93">
    <cfRule type="expression" dxfId="13857" priority="164">
      <formula>$D93="Facturacion"</formula>
    </cfRule>
  </conditionalFormatting>
  <conditionalFormatting sqref="I93:Z93">
    <cfRule type="expression" dxfId="13856" priority="165">
      <formula>$D93="Specialist"</formula>
    </cfRule>
  </conditionalFormatting>
  <conditionalFormatting sqref="I93:Z93">
    <cfRule type="cellIs" dxfId="13855" priority="166" operator="equal">
      <formula>1</formula>
    </cfRule>
  </conditionalFormatting>
  <conditionalFormatting sqref="I93:Z93">
    <cfRule type="expression" dxfId="13854" priority="167">
      <formula>$D93="SSMM"</formula>
    </cfRule>
  </conditionalFormatting>
  <conditionalFormatting sqref="I93:Z93">
    <cfRule type="cellIs" dxfId="13853" priority="168" operator="equal">
      <formula>"F"</formula>
    </cfRule>
  </conditionalFormatting>
  <conditionalFormatting sqref="AA94:AB94">
    <cfRule type="expression" dxfId="13852" priority="153">
      <formula>$C$2="F"</formula>
    </cfRule>
  </conditionalFormatting>
  <conditionalFormatting sqref="AA94:AB94">
    <cfRule type="expression" dxfId="13851" priority="154">
      <formula>$D94="Facturacion"</formula>
    </cfRule>
  </conditionalFormatting>
  <conditionalFormatting sqref="AA94:AB94">
    <cfRule type="expression" dxfId="13850" priority="155">
      <formula>$D94="Specialist"</formula>
    </cfRule>
  </conditionalFormatting>
  <conditionalFormatting sqref="AA94:AB94">
    <cfRule type="cellIs" dxfId="13849" priority="156" operator="equal">
      <formula>1</formula>
    </cfRule>
  </conditionalFormatting>
  <conditionalFormatting sqref="AA94:AB94">
    <cfRule type="expression" dxfId="13848" priority="157">
      <formula>$D94="SSMM"</formula>
    </cfRule>
  </conditionalFormatting>
  <conditionalFormatting sqref="AA94:AB94">
    <cfRule type="cellIs" dxfId="13847" priority="158" operator="equal">
      <formula>"F"</formula>
    </cfRule>
  </conditionalFormatting>
  <conditionalFormatting sqref="I94:W94">
    <cfRule type="expression" dxfId="13846" priority="143">
      <formula>$C$78="F"</formula>
    </cfRule>
  </conditionalFormatting>
  <conditionalFormatting sqref="I94:W94">
    <cfRule type="expression" dxfId="13845" priority="144">
      <formula>$C$59="F"</formula>
    </cfRule>
  </conditionalFormatting>
  <conditionalFormatting sqref="I94:W94">
    <cfRule type="expression" dxfId="13844" priority="145">
      <formula>$C$40="F"</formula>
    </cfRule>
  </conditionalFormatting>
  <conditionalFormatting sqref="I94:W94">
    <cfRule type="expression" dxfId="13843" priority="146">
      <formula>$C$21="F"</formula>
    </cfRule>
  </conditionalFormatting>
  <conditionalFormatting sqref="I94:Z94">
    <cfRule type="expression" dxfId="13842" priority="147">
      <formula>$C$2="F"</formula>
    </cfRule>
  </conditionalFormatting>
  <conditionalFormatting sqref="I94:Z94">
    <cfRule type="expression" dxfId="13841" priority="148">
      <formula>$D94="Facturacion"</formula>
    </cfRule>
  </conditionalFormatting>
  <conditionalFormatting sqref="I94:Z94">
    <cfRule type="expression" dxfId="13840" priority="149">
      <formula>$D94="Specialist"</formula>
    </cfRule>
  </conditionalFormatting>
  <conditionalFormatting sqref="I94:Z94">
    <cfRule type="cellIs" dxfId="13839" priority="150" operator="equal">
      <formula>1</formula>
    </cfRule>
  </conditionalFormatting>
  <conditionalFormatting sqref="I94:Z94">
    <cfRule type="expression" dxfId="13838" priority="151">
      <formula>$D94="SSMM"</formula>
    </cfRule>
  </conditionalFormatting>
  <conditionalFormatting sqref="I94:Z94">
    <cfRule type="cellIs" dxfId="13837" priority="152" operator="equal">
      <formula>"F"</formula>
    </cfRule>
  </conditionalFormatting>
  <conditionalFormatting sqref="AA95:AB95">
    <cfRule type="expression" dxfId="13836" priority="137">
      <formula>$C$2="F"</formula>
    </cfRule>
  </conditionalFormatting>
  <conditionalFormatting sqref="AA95:AB95">
    <cfRule type="expression" dxfId="13835" priority="138">
      <formula>$D95="Facturacion"</formula>
    </cfRule>
  </conditionalFormatting>
  <conditionalFormatting sqref="AA95:AB95">
    <cfRule type="expression" dxfId="13834" priority="139">
      <formula>$D95="Specialist"</formula>
    </cfRule>
  </conditionalFormatting>
  <conditionalFormatting sqref="AA95:AB95">
    <cfRule type="cellIs" dxfId="13833" priority="140" operator="equal">
      <formula>1</formula>
    </cfRule>
  </conditionalFormatting>
  <conditionalFormatting sqref="AA95:AB95">
    <cfRule type="expression" dxfId="13832" priority="141">
      <formula>$D95="SSMM"</formula>
    </cfRule>
  </conditionalFormatting>
  <conditionalFormatting sqref="AA95:AB95">
    <cfRule type="cellIs" dxfId="13831" priority="142" operator="equal">
      <formula>"F"</formula>
    </cfRule>
  </conditionalFormatting>
  <conditionalFormatting sqref="I95:W95">
    <cfRule type="expression" dxfId="13830" priority="127">
      <formula>$C$78="F"</formula>
    </cfRule>
  </conditionalFormatting>
  <conditionalFormatting sqref="I95:W95">
    <cfRule type="expression" dxfId="13829" priority="128">
      <formula>$C$59="F"</formula>
    </cfRule>
  </conditionalFormatting>
  <conditionalFormatting sqref="I95:W95">
    <cfRule type="expression" dxfId="13828" priority="129">
      <formula>$C$40="F"</formula>
    </cfRule>
  </conditionalFormatting>
  <conditionalFormatting sqref="I95:W95">
    <cfRule type="expression" dxfId="13827" priority="130">
      <formula>$C$21="F"</formula>
    </cfRule>
  </conditionalFormatting>
  <conditionalFormatting sqref="I95:Z95">
    <cfRule type="expression" dxfId="13826" priority="131">
      <formula>$C$2="F"</formula>
    </cfRule>
  </conditionalFormatting>
  <conditionalFormatting sqref="I95:Z95">
    <cfRule type="expression" dxfId="13825" priority="132">
      <formula>$D95="Facturacion"</formula>
    </cfRule>
  </conditionalFormatting>
  <conditionalFormatting sqref="I95:Z95">
    <cfRule type="expression" dxfId="13824" priority="133">
      <formula>$D95="Specialist"</formula>
    </cfRule>
  </conditionalFormatting>
  <conditionalFormatting sqref="I95:Z95">
    <cfRule type="cellIs" dxfId="13823" priority="134" operator="equal">
      <formula>1</formula>
    </cfRule>
  </conditionalFormatting>
  <conditionalFormatting sqref="I95:Z95">
    <cfRule type="expression" dxfId="13822" priority="135">
      <formula>$D95="SSMM"</formula>
    </cfRule>
  </conditionalFormatting>
  <conditionalFormatting sqref="I95:Z95">
    <cfRule type="cellIs" dxfId="13821" priority="136" operator="equal">
      <formula>"F"</formula>
    </cfRule>
  </conditionalFormatting>
  <conditionalFormatting sqref="W45:AD45">
    <cfRule type="expression" dxfId="13820" priority="93">
      <formula>$C$2="F"</formula>
    </cfRule>
  </conditionalFormatting>
  <conditionalFormatting sqref="W45:AD45">
    <cfRule type="expression" dxfId="13819" priority="94">
      <formula>$D45="Facturacion"</formula>
    </cfRule>
  </conditionalFormatting>
  <conditionalFormatting sqref="W45:AD45">
    <cfRule type="expression" dxfId="13818" priority="95">
      <formula>$D45="Specialist"</formula>
    </cfRule>
  </conditionalFormatting>
  <conditionalFormatting sqref="W45:AD45">
    <cfRule type="cellIs" dxfId="13817" priority="96" operator="equal">
      <formula>1</formula>
    </cfRule>
  </conditionalFormatting>
  <conditionalFormatting sqref="W45:AD45">
    <cfRule type="expression" dxfId="13816" priority="97">
      <formula>$D45="SSMM"</formula>
    </cfRule>
  </conditionalFormatting>
  <conditionalFormatting sqref="W45:AD45">
    <cfRule type="cellIs" dxfId="13815" priority="98" operator="equal">
      <formula>"F"</formula>
    </cfRule>
  </conditionalFormatting>
  <conditionalFormatting sqref="W64:AD64">
    <cfRule type="expression" dxfId="13814" priority="86">
      <formula>$C$2="F"</formula>
    </cfRule>
  </conditionalFormatting>
  <conditionalFormatting sqref="W64:AD64">
    <cfRule type="expression" dxfId="13813" priority="87">
      <formula>$D64="Facturacion"</formula>
    </cfRule>
  </conditionalFormatting>
  <conditionalFormatting sqref="W64:AD64">
    <cfRule type="expression" dxfId="13812" priority="88">
      <formula>$D64="Specialist"</formula>
    </cfRule>
  </conditionalFormatting>
  <conditionalFormatting sqref="W64:AD64">
    <cfRule type="cellIs" dxfId="13811" priority="89" operator="equal">
      <formula>1</formula>
    </cfRule>
  </conditionalFormatting>
  <conditionalFormatting sqref="W64:AD64">
    <cfRule type="expression" dxfId="13810" priority="90">
      <formula>$D64="SSMM"</formula>
    </cfRule>
  </conditionalFormatting>
  <conditionalFormatting sqref="W64:AD64">
    <cfRule type="cellIs" dxfId="13809" priority="91" operator="equal">
      <formula>"F"</formula>
    </cfRule>
  </conditionalFormatting>
  <conditionalFormatting sqref="W83:AD83">
    <cfRule type="expression" dxfId="13808" priority="79">
      <formula>$C$2="F"</formula>
    </cfRule>
  </conditionalFormatting>
  <conditionalFormatting sqref="W83:AD83">
    <cfRule type="expression" dxfId="13807" priority="80">
      <formula>$D83="Facturacion"</formula>
    </cfRule>
  </conditionalFormatting>
  <conditionalFormatting sqref="W83:AD83">
    <cfRule type="expression" dxfId="13806" priority="81">
      <formula>$D83="Specialist"</formula>
    </cfRule>
  </conditionalFormatting>
  <conditionalFormatting sqref="W83:AD83">
    <cfRule type="cellIs" dxfId="13805" priority="82" operator="equal">
      <formula>1</formula>
    </cfRule>
  </conditionalFormatting>
  <conditionalFormatting sqref="W83:AD83">
    <cfRule type="expression" dxfId="13804" priority="83">
      <formula>$D83="SSMM"</formula>
    </cfRule>
  </conditionalFormatting>
  <conditionalFormatting sqref="W83:AD83">
    <cfRule type="cellIs" dxfId="13803" priority="84" operator="equal">
      <formula>"F"</formula>
    </cfRule>
  </conditionalFormatting>
  <conditionalFormatting sqref="W102:AD102">
    <cfRule type="expression" dxfId="13802" priority="72">
      <formula>$C$2="F"</formula>
    </cfRule>
  </conditionalFormatting>
  <conditionalFormatting sqref="W102:AD102">
    <cfRule type="expression" dxfId="13801" priority="73">
      <formula>$D102="Facturacion"</formula>
    </cfRule>
  </conditionalFormatting>
  <conditionalFormatting sqref="W102:AD102">
    <cfRule type="expression" dxfId="13800" priority="74">
      <formula>$D102="Specialist"</formula>
    </cfRule>
  </conditionalFormatting>
  <conditionalFormatting sqref="W102:AD102">
    <cfRule type="cellIs" dxfId="13799" priority="75" operator="equal">
      <formula>1</formula>
    </cfRule>
  </conditionalFormatting>
  <conditionalFormatting sqref="W102:AD102">
    <cfRule type="expression" dxfId="13798" priority="76">
      <formula>$D102="SSMM"</formula>
    </cfRule>
  </conditionalFormatting>
  <conditionalFormatting sqref="W102:AD102">
    <cfRule type="cellIs" dxfId="13797" priority="77" operator="equal">
      <formula>"F"</formula>
    </cfRule>
  </conditionalFormatting>
  <conditionalFormatting sqref="I66:AD66">
    <cfRule type="expression" dxfId="13796" priority="65">
      <formula>$C$2="F"</formula>
    </cfRule>
  </conditionalFormatting>
  <conditionalFormatting sqref="I66:AD66">
    <cfRule type="expression" dxfId="13795" priority="66">
      <formula>$D65="Facturacion"</formula>
    </cfRule>
  </conditionalFormatting>
  <conditionalFormatting sqref="I66:AD66">
    <cfRule type="expression" dxfId="13794" priority="67">
      <formula>$D65="Specialist"</formula>
    </cfRule>
  </conditionalFormatting>
  <conditionalFormatting sqref="I66:AD66">
    <cfRule type="cellIs" dxfId="13793" priority="68" operator="equal">
      <formula>1</formula>
    </cfRule>
  </conditionalFormatting>
  <conditionalFormatting sqref="I66:AD66">
    <cfRule type="expression" dxfId="13792" priority="69">
      <formula>$D65="SSMM"</formula>
    </cfRule>
  </conditionalFormatting>
  <conditionalFormatting sqref="I66:AD66">
    <cfRule type="cellIs" dxfId="13791" priority="70" operator="equal">
      <formula>"F"</formula>
    </cfRule>
  </conditionalFormatting>
  <conditionalFormatting sqref="I105:AD105">
    <cfRule type="expression" dxfId="13790" priority="58">
      <formula>$C$2="F"</formula>
    </cfRule>
  </conditionalFormatting>
  <conditionalFormatting sqref="I105:AD105">
    <cfRule type="expression" dxfId="13789" priority="59">
      <formula>$D105="Facturacion"</formula>
    </cfRule>
  </conditionalFormatting>
  <conditionalFormatting sqref="I105:AD105">
    <cfRule type="expression" dxfId="13788" priority="60">
      <formula>$D105="Specialist"</formula>
    </cfRule>
  </conditionalFormatting>
  <conditionalFormatting sqref="I105:AD105">
    <cfRule type="cellIs" dxfId="13787" priority="61" operator="equal">
      <formula>1</formula>
    </cfRule>
  </conditionalFormatting>
  <conditionalFormatting sqref="I105:AD105">
    <cfRule type="expression" dxfId="13786" priority="62">
      <formula>$D105="SSMM"</formula>
    </cfRule>
  </conditionalFormatting>
  <conditionalFormatting sqref="I105:AD105">
    <cfRule type="cellIs" dxfId="13785" priority="63" operator="equal">
      <formula>"F"</formula>
    </cfRule>
  </conditionalFormatting>
  <conditionalFormatting sqref="I103:AD103">
    <cfRule type="expression" dxfId="13784" priority="51">
      <formula>$C$2="F"</formula>
    </cfRule>
  </conditionalFormatting>
  <conditionalFormatting sqref="I103:AD103">
    <cfRule type="expression" dxfId="13783" priority="52">
      <formula>$D103="Facturacion"</formula>
    </cfRule>
  </conditionalFormatting>
  <conditionalFormatting sqref="I103:AD103">
    <cfRule type="expression" dxfId="13782" priority="53">
      <formula>$D103="Specialist"</formula>
    </cfRule>
  </conditionalFormatting>
  <conditionalFormatting sqref="I103:AD103">
    <cfRule type="cellIs" dxfId="13781" priority="54" operator="equal">
      <formula>1</formula>
    </cfRule>
  </conditionalFormatting>
  <conditionalFormatting sqref="I103:AD103">
    <cfRule type="expression" dxfId="13780" priority="55">
      <formula>$D103="SSMM"</formula>
    </cfRule>
  </conditionalFormatting>
  <conditionalFormatting sqref="I103:AD103">
    <cfRule type="cellIs" dxfId="13779" priority="56" operator="equal">
      <formula>"F"</formula>
    </cfRule>
  </conditionalFormatting>
  <conditionalFormatting sqref="M65:AD65">
    <cfRule type="expression" dxfId="13778" priority="44">
      <formula>$C$2="F"</formula>
    </cfRule>
  </conditionalFormatting>
  <conditionalFormatting sqref="M65:AD65">
    <cfRule type="expression" dxfId="13777" priority="45">
      <formula>$D65="Facturacion"</formula>
    </cfRule>
  </conditionalFormatting>
  <conditionalFormatting sqref="M65:AD65">
    <cfRule type="expression" dxfId="13776" priority="46">
      <formula>$D65="Specialist"</formula>
    </cfRule>
  </conditionalFormatting>
  <conditionalFormatting sqref="M65:AD65">
    <cfRule type="cellIs" dxfId="13775" priority="47" operator="equal">
      <formula>1</formula>
    </cfRule>
  </conditionalFormatting>
  <conditionalFormatting sqref="M65:AD65">
    <cfRule type="expression" dxfId="13774" priority="48">
      <formula>$D65="SSMM"</formula>
    </cfRule>
  </conditionalFormatting>
  <conditionalFormatting sqref="M65:AD65">
    <cfRule type="cellIs" dxfId="13773" priority="49" operator="equal">
      <formula>"F"</formula>
    </cfRule>
  </conditionalFormatting>
  <conditionalFormatting sqref="I87:AD87">
    <cfRule type="expression" dxfId="13772" priority="37">
      <formula>$C$2="F"</formula>
    </cfRule>
  </conditionalFormatting>
  <conditionalFormatting sqref="I87:AD87">
    <cfRule type="expression" dxfId="13771" priority="38">
      <formula>$D87="Facturacion"</formula>
    </cfRule>
  </conditionalFormatting>
  <conditionalFormatting sqref="I87:AD87">
    <cfRule type="expression" dxfId="13770" priority="39">
      <formula>$D87="Specialist"</formula>
    </cfRule>
  </conditionalFormatting>
  <conditionalFormatting sqref="I87:AD87">
    <cfRule type="cellIs" dxfId="13769" priority="40" operator="equal">
      <formula>1</formula>
    </cfRule>
  </conditionalFormatting>
  <conditionalFormatting sqref="I87:AD87">
    <cfRule type="expression" dxfId="13768" priority="41">
      <formula>$D87="SSMM"</formula>
    </cfRule>
  </conditionalFormatting>
  <conditionalFormatting sqref="I87:AD87">
    <cfRule type="cellIs" dxfId="13767" priority="42" operator="equal">
      <formula>"F"</formula>
    </cfRule>
  </conditionalFormatting>
  <conditionalFormatting sqref="I24:AD24">
    <cfRule type="expression" dxfId="13766" priority="30">
      <formula>$C$2="F"</formula>
    </cfRule>
  </conditionalFormatting>
  <conditionalFormatting sqref="I24:AD24">
    <cfRule type="expression" dxfId="13765" priority="31">
      <formula>$D24="Facturacion"</formula>
    </cfRule>
  </conditionalFormatting>
  <conditionalFormatting sqref="I24:AD24">
    <cfRule type="expression" dxfId="13764" priority="32">
      <formula>$D24="Specialist"</formula>
    </cfRule>
  </conditionalFormatting>
  <conditionalFormatting sqref="I24:AD24">
    <cfRule type="cellIs" dxfId="13763" priority="33" operator="equal">
      <formula>1</formula>
    </cfRule>
  </conditionalFormatting>
  <conditionalFormatting sqref="I24:AD24">
    <cfRule type="expression" dxfId="13762" priority="34">
      <formula>$D24="SSMM"</formula>
    </cfRule>
  </conditionalFormatting>
  <conditionalFormatting sqref="I24:AD24">
    <cfRule type="cellIs" dxfId="13761" priority="35" operator="equal">
      <formula>"F"</formula>
    </cfRule>
  </conditionalFormatting>
  <conditionalFormatting sqref="I43:AD43">
    <cfRule type="expression" dxfId="13760" priority="23">
      <formula>$C$2="F"</formula>
    </cfRule>
  </conditionalFormatting>
  <conditionalFormatting sqref="I43:AD43">
    <cfRule type="expression" dxfId="13759" priority="24">
      <formula>$D43="Facturacion"</formula>
    </cfRule>
  </conditionalFormatting>
  <conditionalFormatting sqref="I43:AD43">
    <cfRule type="expression" dxfId="13758" priority="25">
      <formula>$D43="Specialist"</formula>
    </cfRule>
  </conditionalFormatting>
  <conditionalFormatting sqref="I43:AD43">
    <cfRule type="cellIs" dxfId="13757" priority="26" operator="equal">
      <formula>1</formula>
    </cfRule>
  </conditionalFormatting>
  <conditionalFormatting sqref="I43:AD43">
    <cfRule type="expression" dxfId="13756" priority="27">
      <formula>$D43="SSMM"</formula>
    </cfRule>
  </conditionalFormatting>
  <conditionalFormatting sqref="I43:AD43">
    <cfRule type="cellIs" dxfId="13755" priority="28" operator="equal">
      <formula>"F"</formula>
    </cfRule>
  </conditionalFormatting>
  <conditionalFormatting sqref="I62:AD62">
    <cfRule type="expression" dxfId="13754" priority="16">
      <formula>$C$2="F"</formula>
    </cfRule>
  </conditionalFormatting>
  <conditionalFormatting sqref="I62:AD62">
    <cfRule type="expression" dxfId="13753" priority="17">
      <formula>$D62="Facturacion"</formula>
    </cfRule>
  </conditionalFormatting>
  <conditionalFormatting sqref="I62:AD62">
    <cfRule type="expression" dxfId="13752" priority="18">
      <formula>$D62="Specialist"</formula>
    </cfRule>
  </conditionalFormatting>
  <conditionalFormatting sqref="I62:AD62">
    <cfRule type="cellIs" dxfId="13751" priority="19" operator="equal">
      <formula>1</formula>
    </cfRule>
  </conditionalFormatting>
  <conditionalFormatting sqref="I62:AD62">
    <cfRule type="expression" dxfId="13750" priority="20">
      <formula>$D62="SSMM"</formula>
    </cfRule>
  </conditionalFormatting>
  <conditionalFormatting sqref="I62:AD62">
    <cfRule type="cellIs" dxfId="13749" priority="21" operator="equal">
      <formula>"F"</formula>
    </cfRule>
  </conditionalFormatting>
  <conditionalFormatting sqref="I81:AD81">
    <cfRule type="expression" dxfId="13748" priority="9">
      <formula>$C$2="F"</formula>
    </cfRule>
  </conditionalFormatting>
  <conditionalFormatting sqref="I81:AD81">
    <cfRule type="expression" dxfId="13747" priority="10">
      <formula>$D81="Facturacion"</formula>
    </cfRule>
  </conditionalFormatting>
  <conditionalFormatting sqref="I81:AD81">
    <cfRule type="expression" dxfId="13746" priority="11">
      <formula>$D81="Specialist"</formula>
    </cfRule>
  </conditionalFormatting>
  <conditionalFormatting sqref="I81:AD81">
    <cfRule type="cellIs" dxfId="13745" priority="12" operator="equal">
      <formula>1</formula>
    </cfRule>
  </conditionalFormatting>
  <conditionalFormatting sqref="I81:AD81">
    <cfRule type="expression" dxfId="13744" priority="13">
      <formula>$D81="SSMM"</formula>
    </cfRule>
  </conditionalFormatting>
  <conditionalFormatting sqref="I81:AD81">
    <cfRule type="cellIs" dxfId="13743" priority="14" operator="equal">
      <formula>"F"</formula>
    </cfRule>
  </conditionalFormatting>
  <conditionalFormatting sqref="I100:AD100">
    <cfRule type="expression" dxfId="13742" priority="2">
      <formula>$C$2="F"</formula>
    </cfRule>
  </conditionalFormatting>
  <conditionalFormatting sqref="I100:AD100">
    <cfRule type="expression" dxfId="13741" priority="3">
      <formula>$D100="Facturacion"</formula>
    </cfRule>
  </conditionalFormatting>
  <conditionalFormatting sqref="I100:AD100">
    <cfRule type="expression" dxfId="13740" priority="4">
      <formula>$D100="Specialist"</formula>
    </cfRule>
  </conditionalFormatting>
  <conditionalFormatting sqref="I100:AD100">
    <cfRule type="cellIs" dxfId="13739" priority="5" operator="equal">
      <formula>1</formula>
    </cfRule>
  </conditionalFormatting>
  <conditionalFormatting sqref="I100:AD100">
    <cfRule type="expression" dxfId="13738" priority="6">
      <formula>$D100="SSMM"</formula>
    </cfRule>
  </conditionalFormatting>
  <conditionalFormatting sqref="I100:AD100">
    <cfRule type="cellIs" dxfId="13737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68" id="{987F5C24-9D85-458D-A773-6DB17BC7731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AC17:AG19</xm:sqref>
        </x14:conditionalFormatting>
        <x14:conditionalFormatting xmlns:xm="http://schemas.microsoft.com/office/excel/2006/main">
          <x14:cfRule type="expression" priority="757" id="{E6167A7B-BE51-4E8B-AA16-8712F2A4B85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E4:AG12</xm:sqref>
        </x14:conditionalFormatting>
        <x14:conditionalFormatting xmlns:xm="http://schemas.microsoft.com/office/excel/2006/main">
          <x14:cfRule type="expression" priority="750" id="{A0EF9173-D96D-438B-AB8A-3F8EBD95537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739" id="{A0832A28-25A3-4334-84AC-161789E6152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E23:AG23 E25:AG31 E24:H24 AE24:AG24</xm:sqref>
        </x14:conditionalFormatting>
        <x14:conditionalFormatting xmlns:xm="http://schemas.microsoft.com/office/excel/2006/main">
          <x14:cfRule type="expression" priority="732" id="{8E8B5CB2-877A-4243-8BAC-3779A6FD175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721" id="{BD8A7B40-1832-494F-B4DA-A10A9FADF6C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E46:AG50 E45:V45 AE45:AG45 E42:AG42 E44:AG44 E43:H43 AE43:AG43</xm:sqref>
        </x14:conditionalFormatting>
        <x14:conditionalFormatting xmlns:xm="http://schemas.microsoft.com/office/excel/2006/main">
          <x14:cfRule type="expression" priority="714" id="{EB7F555E-A742-48BD-A171-0366590C692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703" id="{B6F3388C-6A93-4A7B-BD75-4C7ECA3C40D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E61:AG61 E63:AG63 E62:H62 AE62:AG62 E66:AG69 E64:V64 E65:H65 AE64:AG65</xm:sqref>
        </x14:conditionalFormatting>
        <x14:conditionalFormatting xmlns:xm="http://schemas.microsoft.com/office/excel/2006/main">
          <x14:cfRule type="expression" priority="696" id="{8F5B05D0-748A-4F52-B204-FFA5DF273F8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685" id="{433473C5-7113-4CBF-8AC3-BA232985793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E80:AG80 E82:AG82 E81:H81 AE81:AG81 E84:AG86 E83:V83 AE83:AG83 E88:AG88 E87:H87 AE87:AG87</xm:sqref>
        </x14:conditionalFormatting>
        <x14:conditionalFormatting xmlns:xm="http://schemas.microsoft.com/office/excel/2006/main">
          <x14:cfRule type="expression" priority="678" id="{5C4ECC74-0DAF-4F9B-AD4F-7512F2D97CF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667" id="{B67D4C1C-E6F0-4C34-BAE8-B6B2D4582E2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E99:AG99 E104:AG104 E102:V102 E106:AG107 E105:H105 AE105:AG105 E103:H103 AE102:AG103 E101:AG101 E100:H100 AE100:AG100</xm:sqref>
        </x14:conditionalFormatting>
        <x14:conditionalFormatting xmlns:xm="http://schemas.microsoft.com/office/excel/2006/main">
          <x14:cfRule type="expression" priority="660" id="{4E09FEA8-51E9-4A0A-9614-38B1DE77129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649" id="{3651C61C-2BCF-4D85-AC9A-4ACAE40DFB6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642" id="{E9BDEBEB-9446-4489-893C-FB21AD4732D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</xm:sqref>
        </x14:conditionalFormatting>
        <x14:conditionalFormatting xmlns:xm="http://schemas.microsoft.com/office/excel/2006/main">
          <x14:cfRule type="expression" priority="634" id="{03B3E893-0F9F-4DFE-AC6A-7DD38C6B472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352" id="{F4C35B5F-0B0B-420B-B73E-950736995BE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</xm:sqref>
        </x14:conditionalFormatting>
        <x14:conditionalFormatting xmlns:xm="http://schemas.microsoft.com/office/excel/2006/main">
          <x14:cfRule type="expression" priority="344" id="{5F180A96-959E-4F18-AE86-8622C46A36B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294" id="{4DCB12A8-9FDE-42D7-9753-7100A499C0E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286" id="{2C2DD9E8-3067-48E7-8B90-109CB58E575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236" id="{0010A495-EA8F-4E4B-BA40-A0A4A0A7E95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</xm:sqref>
        </x14:conditionalFormatting>
        <x14:conditionalFormatting xmlns:xm="http://schemas.microsoft.com/office/excel/2006/main">
          <x14:cfRule type="expression" priority="228" id="{DC04287D-A779-4AE3-B303-5C85B46ECBB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178" id="{DDE55C85-9AC8-402E-BE1E-BE665D9734B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E93:H95</xm:sqref>
        </x14:conditionalFormatting>
        <x14:conditionalFormatting xmlns:xm="http://schemas.microsoft.com/office/excel/2006/main">
          <x14:cfRule type="expression" priority="170" id="{F031347B-47B7-41A1-AD72-D3D4240116B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  <x14:conditionalFormatting xmlns:xm="http://schemas.microsoft.com/office/excel/2006/main">
          <x14:cfRule type="expression" priority="92" id="{D1DE0651-00AA-4F8C-A096-17BB7CB574E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W45:AD45</xm:sqref>
        </x14:conditionalFormatting>
        <x14:conditionalFormatting xmlns:xm="http://schemas.microsoft.com/office/excel/2006/main">
          <x14:cfRule type="expression" priority="85" id="{527298F1-7603-401B-BA8D-9A03DB56A84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W64:AD64</xm:sqref>
        </x14:conditionalFormatting>
        <x14:conditionalFormatting xmlns:xm="http://schemas.microsoft.com/office/excel/2006/main">
          <x14:cfRule type="expression" priority="78" id="{DD7C3A5A-38BD-46BC-B88E-11F5B6D9325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W83:AD83</xm:sqref>
        </x14:conditionalFormatting>
        <x14:conditionalFormatting xmlns:xm="http://schemas.microsoft.com/office/excel/2006/main">
          <x14:cfRule type="expression" priority="71" id="{5C6DC390-63FB-40BD-B877-A91FE7392C1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W102:AD102</xm:sqref>
        </x14:conditionalFormatting>
        <x14:conditionalFormatting xmlns:xm="http://schemas.microsoft.com/office/excel/2006/main">
          <x14:cfRule type="expression" priority="64" id="{D589E5D0-03D7-4717-80DB-864C1D55C84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I66:AD66</xm:sqref>
        </x14:conditionalFormatting>
        <x14:conditionalFormatting xmlns:xm="http://schemas.microsoft.com/office/excel/2006/main">
          <x14:cfRule type="expression" priority="57" id="{4DC6CC35-FAB6-4C4A-A8E0-1070C249A57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I105:AD105</xm:sqref>
        </x14:conditionalFormatting>
        <x14:conditionalFormatting xmlns:xm="http://schemas.microsoft.com/office/excel/2006/main">
          <x14:cfRule type="expression" priority="50" id="{49E9DD59-C63F-41CE-8B08-25071523DB0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I103:AD103</xm:sqref>
        </x14:conditionalFormatting>
        <x14:conditionalFormatting xmlns:xm="http://schemas.microsoft.com/office/excel/2006/main">
          <x14:cfRule type="expression" priority="43" id="{EF113E5D-906E-4F5D-BED3-08A141C897C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M65:AD65</xm:sqref>
        </x14:conditionalFormatting>
        <x14:conditionalFormatting xmlns:xm="http://schemas.microsoft.com/office/excel/2006/main">
          <x14:cfRule type="expression" priority="36" id="{121B7A92-1201-42CE-940C-E11BD8C1EDA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I87:AD87</xm:sqref>
        </x14:conditionalFormatting>
        <x14:conditionalFormatting xmlns:xm="http://schemas.microsoft.com/office/excel/2006/main">
          <x14:cfRule type="expression" priority="29" id="{D8F65FE6-C44C-439D-93B0-1998B1DC123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I24:AD24</xm:sqref>
        </x14:conditionalFormatting>
        <x14:conditionalFormatting xmlns:xm="http://schemas.microsoft.com/office/excel/2006/main">
          <x14:cfRule type="expression" priority="22" id="{40816061-78D5-4934-B9C6-B14A0EE00AE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I43:AD43</xm:sqref>
        </x14:conditionalFormatting>
        <x14:conditionalFormatting xmlns:xm="http://schemas.microsoft.com/office/excel/2006/main">
          <x14:cfRule type="expression" priority="15" id="{8B969C55-A7FE-4D45-A34E-761B6BE872B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I62:AD62</xm:sqref>
        </x14:conditionalFormatting>
        <x14:conditionalFormatting xmlns:xm="http://schemas.microsoft.com/office/excel/2006/main">
          <x14:cfRule type="expression" priority="8" id="{89B79A71-7F33-44C8-8BD5-BD69D7E386E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I81:AD81</xm:sqref>
        </x14:conditionalFormatting>
        <x14:conditionalFormatting xmlns:xm="http://schemas.microsoft.com/office/excel/2006/main">
          <x14:cfRule type="expression" priority="1" id="{4257ACAD-5C66-49EB-9EB7-DB9E0C7B506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I100:AD100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9AA24BFA-E685-40B5-B900-C78A2020BA6A}">
          <x14:formula1>
            <xm:f>Personal!$A$2:$A$50</xm:f>
          </x14:formula1>
          <xm:sqref>B99:B114 B118:B133 B4:B19 B61:B76 B23:B38 B42:B57 B80:B95</xm:sqref>
        </x14:dataValidation>
        <x14:dataValidation type="list" allowBlank="1" showInputMessage="1" showErrorMessage="1" prompt="Elige una de las opciones disponibles" xr:uid="{656CCCCE-F8C0-4206-9FAC-E3453DB926D2}">
          <x14:formula1>
            <xm:f>Personal!$F$1:$F$15</xm:f>
          </x14:formula1>
          <xm:sqref>E118:AG133 E61:AG64 M65:AD65 E4:AG19 E23:AG38 E80:AG95 I66:AD66 E42:AG57 E67:AG76 E65:H66 AE65:AG66 E99:AG114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78844-F628-4D0B-A47F-E22E1170CEC9}">
  <sheetPr codeName="Hoja22">
    <tabColor rgb="FFFFFFFF"/>
    <outlinePr summaryBelow="0" summaryRight="0"/>
    <pageSetUpPr fitToPage="1"/>
  </sheetPr>
  <dimension ref="A1:AJ1000"/>
  <sheetViews>
    <sheetView topLeftCell="A42" workbookViewId="0">
      <selection activeCell="O90" sqref="O90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'S19'!C117+1</f>
        <v>45425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8"/>
      <c r="I5" s="8"/>
      <c r="J5" s="8"/>
      <c r="K5" s="8"/>
      <c r="L5" s="8"/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>
        <v>1</v>
      </c>
      <c r="T5" s="8">
        <v>1</v>
      </c>
      <c r="U5" s="8"/>
      <c r="V5" s="8"/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>
        <v>1</v>
      </c>
      <c r="AC5" s="8">
        <v>1</v>
      </c>
      <c r="AD5" s="8">
        <v>1</v>
      </c>
      <c r="AE5" s="8"/>
      <c r="AF5" s="8"/>
      <c r="AG5" s="8"/>
      <c r="AH5" s="1">
        <f t="shared" si="0"/>
        <v>8</v>
      </c>
      <c r="AI5" s="1"/>
      <c r="AJ5" s="1">
        <f t="shared" si="1"/>
        <v>40</v>
      </c>
    </row>
    <row r="6" spans="1:36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/>
      <c r="I6" s="8"/>
      <c r="J6" s="8"/>
      <c r="K6" s="8"/>
      <c r="L6" s="8"/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>
        <v>1</v>
      </c>
      <c r="T6" s="8">
        <v>1</v>
      </c>
      <c r="U6" s="8"/>
      <c r="V6" s="8"/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8</v>
      </c>
      <c r="AI6" s="1"/>
      <c r="AJ6" s="1">
        <f t="shared" si="1"/>
        <v>40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 t="shared" si="1"/>
        <v>24</v>
      </c>
    </row>
    <row r="8" spans="1:36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/>
      <c r="F8" s="8"/>
      <c r="G8" s="8"/>
      <c r="H8" s="8"/>
      <c r="I8" s="8" t="s">
        <v>11</v>
      </c>
      <c r="J8" s="8" t="s">
        <v>11</v>
      </c>
      <c r="K8" s="8" t="s">
        <v>11</v>
      </c>
      <c r="L8" s="8" t="s">
        <v>11</v>
      </c>
      <c r="M8" s="8" t="s">
        <v>11</v>
      </c>
      <c r="N8" s="8" t="s">
        <v>11</v>
      </c>
      <c r="O8" s="8" t="s">
        <v>11</v>
      </c>
      <c r="P8" s="8" t="s">
        <v>11</v>
      </c>
      <c r="Q8" s="8" t="s">
        <v>11</v>
      </c>
      <c r="R8" s="8" t="s">
        <v>11</v>
      </c>
      <c r="S8" s="8" t="s">
        <v>11</v>
      </c>
      <c r="T8" s="8" t="s">
        <v>11</v>
      </c>
      <c r="U8" s="8" t="s">
        <v>11</v>
      </c>
      <c r="V8" s="8" t="s">
        <v>11</v>
      </c>
      <c r="W8" s="8" t="s">
        <v>11</v>
      </c>
      <c r="X8" s="8" t="s">
        <v>11</v>
      </c>
      <c r="Y8" s="8" t="s">
        <v>11</v>
      </c>
      <c r="Z8" s="8" t="s">
        <v>11</v>
      </c>
      <c r="AA8" s="8" t="s">
        <v>11</v>
      </c>
      <c r="AB8" s="8" t="s">
        <v>11</v>
      </c>
      <c r="AC8" s="8" t="s">
        <v>11</v>
      </c>
      <c r="AD8" s="8" t="s">
        <v>11</v>
      </c>
      <c r="AE8" s="8"/>
      <c r="AF8" s="8"/>
      <c r="AG8" s="8"/>
      <c r="AH8" s="1">
        <f t="shared" si="0"/>
        <v>0</v>
      </c>
      <c r="AI8" s="1"/>
      <c r="AJ8" s="1">
        <f t="shared" si="1"/>
        <v>0</v>
      </c>
    </row>
    <row r="9" spans="1:36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/>
      <c r="I9" s="8"/>
      <c r="J9" s="8"/>
      <c r="K9" s="8">
        <v>1</v>
      </c>
      <c r="L9" s="8">
        <v>1</v>
      </c>
      <c r="M9" s="8">
        <v>1</v>
      </c>
      <c r="N9" s="8">
        <v>1</v>
      </c>
      <c r="O9" s="8">
        <v>1</v>
      </c>
      <c r="P9" s="8">
        <v>1</v>
      </c>
      <c r="Q9" s="8">
        <v>1</v>
      </c>
      <c r="R9" s="8">
        <v>1</v>
      </c>
      <c r="S9" s="8"/>
      <c r="T9" s="8"/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/>
      <c r="AD9" s="8"/>
      <c r="AE9" s="8"/>
      <c r="AF9" s="8"/>
      <c r="AG9" s="8"/>
      <c r="AH9" s="1">
        <f t="shared" si="0"/>
        <v>8</v>
      </c>
      <c r="AI9" s="1"/>
      <c r="AJ9" s="1">
        <f t="shared" si="1"/>
        <v>36</v>
      </c>
    </row>
    <row r="10" spans="1:36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>
        <v>1</v>
      </c>
      <c r="I10" s="8">
        <v>1</v>
      </c>
      <c r="J10" s="8">
        <v>1</v>
      </c>
      <c r="K10" s="8">
        <v>1</v>
      </c>
      <c r="L10" s="8">
        <v>1</v>
      </c>
      <c r="M10" s="8">
        <v>1</v>
      </c>
      <c r="N10" s="8">
        <v>1</v>
      </c>
      <c r="O10" s="8">
        <v>1</v>
      </c>
      <c r="P10" s="8">
        <v>1</v>
      </c>
      <c r="Q10" s="8"/>
      <c r="R10" s="8"/>
      <c r="S10" s="8">
        <v>1</v>
      </c>
      <c r="T10" s="8">
        <v>1</v>
      </c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/>
      <c r="AA10" s="8"/>
      <c r="AB10" s="8"/>
      <c r="AC10" s="8"/>
      <c r="AD10" s="8"/>
      <c r="AE10" s="8"/>
      <c r="AF10" s="8"/>
      <c r="AG10" s="8"/>
      <c r="AH10" s="1">
        <f t="shared" si="0"/>
        <v>8</v>
      </c>
      <c r="AI10" s="1"/>
      <c r="AJ10" s="1">
        <f t="shared" si="1"/>
        <v>40</v>
      </c>
    </row>
    <row r="11" spans="1:36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>
        <v>1</v>
      </c>
      <c r="H11" s="8">
        <v>1</v>
      </c>
      <c r="I11" s="8">
        <v>1</v>
      </c>
      <c r="J11" s="8">
        <v>1</v>
      </c>
      <c r="K11" s="8">
        <v>1</v>
      </c>
      <c r="L11" s="8">
        <v>1</v>
      </c>
      <c r="M11" s="8">
        <v>1</v>
      </c>
      <c r="N11" s="8">
        <v>1</v>
      </c>
      <c r="O11" s="8">
        <v>1</v>
      </c>
      <c r="P11" s="8">
        <v>1</v>
      </c>
      <c r="Q11" s="8"/>
      <c r="R11" s="8"/>
      <c r="S11" s="8">
        <v>1</v>
      </c>
      <c r="T11" s="8">
        <v>1</v>
      </c>
      <c r="U11" s="8">
        <v>1</v>
      </c>
      <c r="V11" s="8">
        <v>1</v>
      </c>
      <c r="W11" s="8">
        <v>1</v>
      </c>
      <c r="X11" s="8">
        <v>1</v>
      </c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8</v>
      </c>
      <c r="AI11" s="1"/>
      <c r="AJ11" s="1">
        <f t="shared" si="1"/>
        <v>38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/>
      <c r="J12" s="8"/>
      <c r="K12" s="8"/>
      <c r="L12" s="8"/>
      <c r="M12" s="8">
        <v>1</v>
      </c>
      <c r="N12" s="8">
        <v>1</v>
      </c>
      <c r="O12" s="8">
        <v>1</v>
      </c>
      <c r="P12" s="8">
        <v>1</v>
      </c>
      <c r="Q12" s="8">
        <v>1</v>
      </c>
      <c r="R12" s="8">
        <v>1</v>
      </c>
      <c r="S12" s="8">
        <v>1</v>
      </c>
      <c r="T12" s="8">
        <v>1</v>
      </c>
      <c r="U12" s="8">
        <v>1</v>
      </c>
      <c r="V12" s="8">
        <v>1</v>
      </c>
      <c r="W12" s="8">
        <v>1</v>
      </c>
      <c r="X12" s="8">
        <v>1</v>
      </c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6</v>
      </c>
      <c r="AI12" s="1"/>
      <c r="AJ12" s="1">
        <f t="shared" si="1"/>
        <v>30</v>
      </c>
    </row>
    <row r="13" spans="1:36" ht="15.75" customHeight="1" x14ac:dyDescent="0.15">
      <c r="A13" s="10"/>
      <c r="B13" s="18"/>
      <c r="C13" s="19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 t="s">
        <v>11</v>
      </c>
      <c r="F17" s="59"/>
      <c r="G17" s="59"/>
      <c r="H17" s="59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2</v>
      </c>
      <c r="J20" s="23">
        <f t="shared" si="3"/>
        <v>2</v>
      </c>
      <c r="K20" s="23">
        <f t="shared" si="3"/>
        <v>3</v>
      </c>
      <c r="L20" s="23">
        <f t="shared" si="3"/>
        <v>3</v>
      </c>
      <c r="M20" s="23">
        <f t="shared" si="3"/>
        <v>6</v>
      </c>
      <c r="N20" s="23">
        <f t="shared" si="3"/>
        <v>6</v>
      </c>
      <c r="O20" s="23">
        <f t="shared" si="3"/>
        <v>6</v>
      </c>
      <c r="P20" s="23">
        <f t="shared" si="3"/>
        <v>6</v>
      </c>
      <c r="Q20" s="23">
        <f t="shared" si="3"/>
        <v>4</v>
      </c>
      <c r="R20" s="23">
        <f t="shared" si="3"/>
        <v>4</v>
      </c>
      <c r="S20" s="23">
        <f t="shared" si="3"/>
        <v>5</v>
      </c>
      <c r="T20" s="23">
        <f t="shared" si="3"/>
        <v>5</v>
      </c>
      <c r="U20" s="23">
        <f t="shared" si="3"/>
        <v>4</v>
      </c>
      <c r="V20" s="23">
        <f t="shared" si="3"/>
        <v>4</v>
      </c>
      <c r="W20" s="23">
        <f t="shared" si="3"/>
        <v>7</v>
      </c>
      <c r="X20" s="23">
        <f t="shared" si="3"/>
        <v>7</v>
      </c>
      <c r="Y20" s="23">
        <f t="shared" si="3"/>
        <v>5</v>
      </c>
      <c r="Z20" s="23">
        <f t="shared" si="3"/>
        <v>4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50</v>
      </c>
      <c r="AI20" s="1">
        <f>SUM(AI13:AI19)</f>
        <v>16</v>
      </c>
      <c r="AJ20" s="1">
        <f t="shared" si="1"/>
        <v>248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45426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/>
      <c r="J24" s="8"/>
      <c r="K24" s="8"/>
      <c r="L24" s="8"/>
      <c r="M24" s="8">
        <v>1</v>
      </c>
      <c r="N24" s="8">
        <v>1</v>
      </c>
      <c r="O24" s="8">
        <v>1</v>
      </c>
      <c r="P24" s="8">
        <v>1</v>
      </c>
      <c r="Q24" s="8">
        <v>1</v>
      </c>
      <c r="R24" s="8">
        <v>1</v>
      </c>
      <c r="S24" s="8">
        <v>1</v>
      </c>
      <c r="T24" s="8">
        <v>1</v>
      </c>
      <c r="U24" s="8"/>
      <c r="V24" s="8"/>
      <c r="W24" s="8">
        <v>1</v>
      </c>
      <c r="X24" s="8">
        <v>1</v>
      </c>
      <c r="Y24" s="8">
        <v>1</v>
      </c>
      <c r="Z24" s="8">
        <v>1</v>
      </c>
      <c r="AA24" s="8">
        <v>1</v>
      </c>
      <c r="AB24" s="8">
        <v>1</v>
      </c>
      <c r="AC24" s="8">
        <v>1</v>
      </c>
      <c r="AD24" s="8">
        <v>1</v>
      </c>
      <c r="AE24" s="8"/>
      <c r="AF24" s="8"/>
      <c r="AG24" s="8"/>
      <c r="AH24" s="1">
        <f t="shared" si="4"/>
        <v>8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/>
      <c r="J25" s="8"/>
      <c r="K25" s="8"/>
      <c r="L25" s="8"/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>
        <v>1</v>
      </c>
      <c r="S25" s="8">
        <v>1</v>
      </c>
      <c r="T25" s="8">
        <v>1</v>
      </c>
      <c r="U25" s="8"/>
      <c r="V25" s="8"/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>
        <v>1</v>
      </c>
      <c r="AD25" s="8">
        <v>1</v>
      </c>
      <c r="AE25" s="8"/>
      <c r="AF25" s="8"/>
      <c r="AG25" s="8"/>
      <c r="AH25" s="1">
        <f t="shared" si="4"/>
        <v>8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 t="s">
        <v>11</v>
      </c>
      <c r="J27" s="8" t="s">
        <v>11</v>
      </c>
      <c r="K27" s="8" t="s">
        <v>11</v>
      </c>
      <c r="L27" s="8" t="s">
        <v>11</v>
      </c>
      <c r="M27" s="8" t="s">
        <v>11</v>
      </c>
      <c r="N27" s="8" t="s">
        <v>11</v>
      </c>
      <c r="O27" s="8" t="s">
        <v>11</v>
      </c>
      <c r="P27" s="8" t="s">
        <v>11</v>
      </c>
      <c r="Q27" s="8" t="s">
        <v>11</v>
      </c>
      <c r="R27" s="8" t="s">
        <v>11</v>
      </c>
      <c r="S27" s="8" t="s">
        <v>11</v>
      </c>
      <c r="T27" s="8" t="s">
        <v>11</v>
      </c>
      <c r="U27" s="8" t="s">
        <v>11</v>
      </c>
      <c r="V27" s="8" t="s">
        <v>11</v>
      </c>
      <c r="W27" s="8" t="s">
        <v>11</v>
      </c>
      <c r="X27" s="8" t="s">
        <v>11</v>
      </c>
      <c r="Y27" s="8" t="s">
        <v>11</v>
      </c>
      <c r="Z27" s="8" t="s">
        <v>11</v>
      </c>
      <c r="AA27" s="8" t="s">
        <v>11</v>
      </c>
      <c r="AB27" s="8" t="s">
        <v>11</v>
      </c>
      <c r="AC27" s="8" t="s">
        <v>11</v>
      </c>
      <c r="AD27" s="8" t="s">
        <v>11</v>
      </c>
      <c r="AE27" s="8"/>
      <c r="AF27" s="8"/>
      <c r="AG27" s="8"/>
      <c r="AH27" s="1">
        <f t="shared" si="4"/>
        <v>0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>
        <v>1</v>
      </c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/>
      <c r="R28" s="8"/>
      <c r="S28" s="8">
        <v>1</v>
      </c>
      <c r="T28" s="8">
        <v>1</v>
      </c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/>
      <c r="AA28" s="8"/>
      <c r="AB28" s="8"/>
      <c r="AC28" s="8"/>
      <c r="AD28" s="8"/>
      <c r="AE28" s="8"/>
      <c r="AF28" s="8"/>
      <c r="AG28" s="8"/>
      <c r="AH28" s="1">
        <f t="shared" si="4"/>
        <v>8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>
        <v>1</v>
      </c>
      <c r="J29" s="8">
        <v>1</v>
      </c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/>
      <c r="T29" s="8"/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/>
      <c r="AB29" s="8"/>
      <c r="AC29" s="8"/>
      <c r="AD29" s="8"/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 t="s">
        <v>7</v>
      </c>
      <c r="J30" s="8" t="s">
        <v>7</v>
      </c>
      <c r="K30" s="8" t="s">
        <v>7</v>
      </c>
      <c r="L30" s="8" t="s">
        <v>7</v>
      </c>
      <c r="M30" s="8" t="s">
        <v>7</v>
      </c>
      <c r="N30" s="8" t="s">
        <v>7</v>
      </c>
      <c r="O30" s="8" t="s">
        <v>7</v>
      </c>
      <c r="P30" s="8" t="s">
        <v>7</v>
      </c>
      <c r="Q30" s="8" t="s">
        <v>7</v>
      </c>
      <c r="R30" s="8" t="s">
        <v>7</v>
      </c>
      <c r="S30" s="8" t="s">
        <v>7</v>
      </c>
      <c r="T30" s="8" t="s">
        <v>7</v>
      </c>
      <c r="U30" s="8" t="s">
        <v>7</v>
      </c>
      <c r="V30" s="8" t="s">
        <v>7</v>
      </c>
      <c r="W30" s="8" t="s">
        <v>7</v>
      </c>
      <c r="X30" s="8" t="s">
        <v>7</v>
      </c>
      <c r="Y30" s="8" t="s">
        <v>7</v>
      </c>
      <c r="Z30" s="8" t="s">
        <v>7</v>
      </c>
      <c r="AA30" s="8" t="s">
        <v>7</v>
      </c>
      <c r="AB30" s="8" t="s">
        <v>7</v>
      </c>
      <c r="AC30" s="8" t="s">
        <v>7</v>
      </c>
      <c r="AD30" s="8" t="s">
        <v>7</v>
      </c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 t="str">
        <f t="shared" si="5"/>
        <v>X218</v>
      </c>
      <c r="C31" s="19" t="s">
        <v>128</v>
      </c>
      <c r="D31" s="19" t="s">
        <v>53</v>
      </c>
      <c r="E31" s="8"/>
      <c r="F31" s="8"/>
      <c r="G31" s="8"/>
      <c r="H31" s="8"/>
      <c r="I31" s="8" t="s">
        <v>7</v>
      </c>
      <c r="J31" s="8" t="s">
        <v>7</v>
      </c>
      <c r="K31" s="8" t="s">
        <v>7</v>
      </c>
      <c r="L31" s="8" t="s">
        <v>7</v>
      </c>
      <c r="M31" s="8" t="s">
        <v>7</v>
      </c>
      <c r="N31" s="8" t="s">
        <v>7</v>
      </c>
      <c r="O31" s="8" t="s">
        <v>7</v>
      </c>
      <c r="P31" s="8" t="s">
        <v>7</v>
      </c>
      <c r="Q31" s="8" t="s">
        <v>7</v>
      </c>
      <c r="R31" s="8" t="s">
        <v>7</v>
      </c>
      <c r="S31" s="8" t="s">
        <v>7</v>
      </c>
      <c r="T31" s="8" t="s">
        <v>7</v>
      </c>
      <c r="U31" s="8" t="s">
        <v>7</v>
      </c>
      <c r="V31" s="8" t="s">
        <v>7</v>
      </c>
      <c r="W31" s="8" t="s">
        <v>7</v>
      </c>
      <c r="X31" s="8" t="s">
        <v>7</v>
      </c>
      <c r="Y31" s="8" t="s">
        <v>7</v>
      </c>
      <c r="Z31" s="8" t="s">
        <v>7</v>
      </c>
      <c r="AA31" s="8" t="s">
        <v>7</v>
      </c>
      <c r="AB31" s="8" t="s">
        <v>7</v>
      </c>
      <c r="AC31" s="8" t="s">
        <v>7</v>
      </c>
      <c r="AD31" s="8" t="s">
        <v>7</v>
      </c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19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 t="s">
        <v>11</v>
      </c>
      <c r="F36" s="59"/>
      <c r="G36" s="59"/>
      <c r="H36" s="59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2</v>
      </c>
      <c r="L39" s="23">
        <f t="shared" si="6"/>
        <v>2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3</v>
      </c>
      <c r="R39" s="23">
        <f t="shared" si="6"/>
        <v>3</v>
      </c>
      <c r="S39" s="23">
        <f t="shared" si="6"/>
        <v>3</v>
      </c>
      <c r="T39" s="23">
        <f t="shared" si="6"/>
        <v>3</v>
      </c>
      <c r="U39" s="23">
        <f t="shared" si="6"/>
        <v>2</v>
      </c>
      <c r="V39" s="23">
        <f t="shared" si="6"/>
        <v>2</v>
      </c>
      <c r="W39" s="23">
        <f t="shared" si="6"/>
        <v>5</v>
      </c>
      <c r="X39" s="23">
        <f t="shared" si="6"/>
        <v>5</v>
      </c>
      <c r="Y39" s="23">
        <f t="shared" si="6"/>
        <v>5</v>
      </c>
      <c r="Z39" s="23">
        <f t="shared" si="6"/>
        <v>4</v>
      </c>
      <c r="AA39" s="23">
        <f t="shared" si="6"/>
        <v>3</v>
      </c>
      <c r="AB39" s="23">
        <f t="shared" si="6"/>
        <v>3</v>
      </c>
      <c r="AC39" s="23">
        <f t="shared" si="6"/>
        <v>3</v>
      </c>
      <c r="AD39" s="23">
        <f t="shared" si="6"/>
        <v>3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36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45427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>
        <v>1</v>
      </c>
      <c r="I43" s="8">
        <v>1</v>
      </c>
      <c r="J43" s="8">
        <v>1</v>
      </c>
      <c r="K43" s="8">
        <v>1</v>
      </c>
      <c r="L43" s="8">
        <v>1</v>
      </c>
      <c r="M43" s="8">
        <v>1</v>
      </c>
      <c r="N43" s="8">
        <v>1</v>
      </c>
      <c r="O43" s="8">
        <v>1</v>
      </c>
      <c r="P43" s="8">
        <v>1</v>
      </c>
      <c r="Q43" s="8"/>
      <c r="R43" s="8"/>
      <c r="S43" s="8">
        <v>1</v>
      </c>
      <c r="T43" s="8">
        <v>1</v>
      </c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/>
      <c r="AA43" s="8"/>
      <c r="AB43" s="8"/>
      <c r="AC43" s="8"/>
      <c r="AD43" s="8"/>
      <c r="AE43" s="8"/>
      <c r="AF43" s="8"/>
      <c r="AG43" s="8"/>
      <c r="AH43" s="1">
        <f t="shared" si="7"/>
        <v>8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/>
      <c r="J44" s="8"/>
      <c r="K44" s="8"/>
      <c r="L44" s="8"/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/>
      <c r="T44" s="8"/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>
        <v>1</v>
      </c>
      <c r="AD44" s="8">
        <v>1</v>
      </c>
      <c r="AE44" s="8"/>
      <c r="AF44" s="8"/>
      <c r="AG44" s="8"/>
      <c r="AH44" s="1">
        <f t="shared" si="7"/>
        <v>8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 t="s">
        <v>11</v>
      </c>
      <c r="J46" s="8" t="s">
        <v>11</v>
      </c>
      <c r="K46" s="8" t="s">
        <v>11</v>
      </c>
      <c r="L46" s="8" t="s">
        <v>11</v>
      </c>
      <c r="M46" s="8" t="s">
        <v>11</v>
      </c>
      <c r="N46" s="8" t="s">
        <v>11</v>
      </c>
      <c r="O46" s="8" t="s">
        <v>11</v>
      </c>
      <c r="P46" s="8" t="s">
        <v>11</v>
      </c>
      <c r="Q46" s="8" t="s">
        <v>11</v>
      </c>
      <c r="R46" s="8" t="s">
        <v>11</v>
      </c>
      <c r="S46" s="8" t="s">
        <v>11</v>
      </c>
      <c r="T46" s="8" t="s">
        <v>11</v>
      </c>
      <c r="U46" s="8" t="s">
        <v>11</v>
      </c>
      <c r="V46" s="8" t="s">
        <v>11</v>
      </c>
      <c r="W46" s="8" t="s">
        <v>11</v>
      </c>
      <c r="X46" s="8" t="s">
        <v>11</v>
      </c>
      <c r="Y46" s="8" t="s">
        <v>11</v>
      </c>
      <c r="Z46" s="8" t="s">
        <v>11</v>
      </c>
      <c r="AA46" s="8" t="s">
        <v>11</v>
      </c>
      <c r="AB46" s="8" t="s">
        <v>11</v>
      </c>
      <c r="AC46" s="8" t="s">
        <v>11</v>
      </c>
      <c r="AD46" s="8" t="s">
        <v>11</v>
      </c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>
        <v>1</v>
      </c>
      <c r="J47" s="8">
        <v>1</v>
      </c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>
        <v>1</v>
      </c>
      <c r="R47" s="8">
        <v>1</v>
      </c>
      <c r="S47" s="8">
        <v>1</v>
      </c>
      <c r="T47" s="8">
        <v>1</v>
      </c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1">
        <f t="shared" si="7"/>
        <v>6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 t="s">
        <v>7</v>
      </c>
      <c r="J48" s="8" t="s">
        <v>7</v>
      </c>
      <c r="K48" s="8" t="s">
        <v>7</v>
      </c>
      <c r="L48" s="8" t="s">
        <v>7</v>
      </c>
      <c r="M48" s="8" t="s">
        <v>7</v>
      </c>
      <c r="N48" s="8" t="s">
        <v>7</v>
      </c>
      <c r="O48" s="8" t="s">
        <v>7</v>
      </c>
      <c r="P48" s="8" t="s">
        <v>7</v>
      </c>
      <c r="Q48" s="8" t="s">
        <v>7</v>
      </c>
      <c r="R48" s="8" t="s">
        <v>7</v>
      </c>
      <c r="S48" s="8" t="s">
        <v>7</v>
      </c>
      <c r="T48" s="8" t="s">
        <v>7</v>
      </c>
      <c r="U48" s="8" t="s">
        <v>7</v>
      </c>
      <c r="V48" s="8" t="s">
        <v>7</v>
      </c>
      <c r="W48" s="8" t="s">
        <v>7</v>
      </c>
      <c r="X48" s="8" t="s">
        <v>7</v>
      </c>
      <c r="Y48" s="8" t="s">
        <v>7</v>
      </c>
      <c r="Z48" s="8" t="s">
        <v>7</v>
      </c>
      <c r="AA48" s="8" t="s">
        <v>7</v>
      </c>
      <c r="AB48" s="8" t="s">
        <v>7</v>
      </c>
      <c r="AC48" s="8" t="s">
        <v>7</v>
      </c>
      <c r="AD48" s="8" t="s">
        <v>7</v>
      </c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/>
      <c r="J49" s="8"/>
      <c r="K49" s="8"/>
      <c r="L49" s="8"/>
      <c r="M49" s="8">
        <v>1</v>
      </c>
      <c r="N49" s="8">
        <v>1</v>
      </c>
      <c r="O49" s="8">
        <v>1</v>
      </c>
      <c r="P49" s="8">
        <v>1</v>
      </c>
      <c r="Q49" s="8">
        <v>1</v>
      </c>
      <c r="R49" s="8">
        <v>1</v>
      </c>
      <c r="S49" s="8"/>
      <c r="T49" s="8"/>
      <c r="U49" s="8">
        <v>1</v>
      </c>
      <c r="V49" s="8">
        <v>1</v>
      </c>
      <c r="W49" s="8">
        <v>1</v>
      </c>
      <c r="X49" s="8">
        <v>1</v>
      </c>
      <c r="Y49" s="8">
        <v>1</v>
      </c>
      <c r="Z49" s="8">
        <v>1</v>
      </c>
      <c r="AA49" s="8">
        <v>1</v>
      </c>
      <c r="AB49" s="8">
        <v>1</v>
      </c>
      <c r="AC49" s="8">
        <v>1</v>
      </c>
      <c r="AD49" s="8">
        <v>1</v>
      </c>
      <c r="AE49" s="8"/>
      <c r="AF49" s="8"/>
      <c r="AG49" s="8"/>
      <c r="AH49" s="1">
        <f t="shared" si="7"/>
        <v>8</v>
      </c>
      <c r="AI49" s="1"/>
    </row>
    <row r="50" spans="1:35" ht="15.75" customHeight="1" x14ac:dyDescent="0.15">
      <c r="A50" s="10"/>
      <c r="B50" s="18" t="str">
        <f t="shared" si="8"/>
        <v>X218</v>
      </c>
      <c r="C50" s="19" t="s">
        <v>128</v>
      </c>
      <c r="D50" s="19" t="s">
        <v>53</v>
      </c>
      <c r="E50" s="8"/>
      <c r="F50" s="8"/>
      <c r="G50" s="8"/>
      <c r="H50" s="8">
        <v>1</v>
      </c>
      <c r="I50" s="8">
        <v>1</v>
      </c>
      <c r="J50" s="8">
        <v>1</v>
      </c>
      <c r="K50" s="8">
        <v>1</v>
      </c>
      <c r="L50" s="8">
        <v>1</v>
      </c>
      <c r="M50" s="8">
        <v>1</v>
      </c>
      <c r="N50" s="8">
        <v>1</v>
      </c>
      <c r="O50" s="8">
        <v>1</v>
      </c>
      <c r="P50" s="8">
        <v>1</v>
      </c>
      <c r="Q50" s="8">
        <v>1</v>
      </c>
      <c r="R50" s="8">
        <v>1</v>
      </c>
      <c r="S50" s="8">
        <v>1</v>
      </c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6</v>
      </c>
      <c r="AI50" s="1"/>
    </row>
    <row r="51" spans="1:35" ht="15.75" customHeight="1" x14ac:dyDescent="0.15">
      <c r="A51" s="10"/>
      <c r="B51" s="18">
        <f t="shared" si="8"/>
        <v>0</v>
      </c>
      <c r="C51" s="19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 t="s">
        <v>11</v>
      </c>
      <c r="F55" s="59"/>
      <c r="G55" s="59"/>
      <c r="H55" s="59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2</v>
      </c>
      <c r="I58" s="23">
        <f t="shared" si="9"/>
        <v>3</v>
      </c>
      <c r="J58" s="23">
        <f t="shared" si="9"/>
        <v>3</v>
      </c>
      <c r="K58" s="23">
        <f t="shared" si="9"/>
        <v>3</v>
      </c>
      <c r="L58" s="23">
        <f t="shared" si="9"/>
        <v>3</v>
      </c>
      <c r="M58" s="23">
        <f t="shared" si="9"/>
        <v>5</v>
      </c>
      <c r="N58" s="23">
        <f t="shared" si="9"/>
        <v>5</v>
      </c>
      <c r="O58" s="23">
        <f t="shared" si="9"/>
        <v>5</v>
      </c>
      <c r="P58" s="23">
        <f t="shared" si="9"/>
        <v>5</v>
      </c>
      <c r="Q58" s="23">
        <f t="shared" si="9"/>
        <v>4</v>
      </c>
      <c r="R58" s="23">
        <f t="shared" si="9"/>
        <v>4</v>
      </c>
      <c r="S58" s="23">
        <f t="shared" si="9"/>
        <v>3</v>
      </c>
      <c r="T58" s="23">
        <f t="shared" si="9"/>
        <v>2</v>
      </c>
      <c r="U58" s="23">
        <f t="shared" si="9"/>
        <v>3</v>
      </c>
      <c r="V58" s="23">
        <f t="shared" si="9"/>
        <v>3</v>
      </c>
      <c r="W58" s="23">
        <f t="shared" si="9"/>
        <v>4</v>
      </c>
      <c r="X58" s="23">
        <f t="shared" si="9"/>
        <v>4</v>
      </c>
      <c r="Y58" s="23">
        <f t="shared" si="9"/>
        <v>4</v>
      </c>
      <c r="Z58" s="23">
        <f t="shared" si="9"/>
        <v>3</v>
      </c>
      <c r="AA58" s="23">
        <f t="shared" si="9"/>
        <v>3</v>
      </c>
      <c r="AB58" s="23">
        <f t="shared" si="9"/>
        <v>3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40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45428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/>
      <c r="J62" s="8"/>
      <c r="K62" s="8"/>
      <c r="L62" s="8"/>
      <c r="M62" s="8">
        <v>1</v>
      </c>
      <c r="N62" s="8">
        <v>1</v>
      </c>
      <c r="O62" s="8">
        <v>1</v>
      </c>
      <c r="P62" s="8">
        <v>1</v>
      </c>
      <c r="Q62" s="8">
        <v>1</v>
      </c>
      <c r="R62" s="8">
        <v>1</v>
      </c>
      <c r="S62" s="8">
        <v>1</v>
      </c>
      <c r="T62" s="8">
        <v>1</v>
      </c>
      <c r="U62" s="8"/>
      <c r="V62" s="8"/>
      <c r="W62" s="8">
        <v>1</v>
      </c>
      <c r="X62" s="8">
        <v>1</v>
      </c>
      <c r="Y62" s="8">
        <v>1</v>
      </c>
      <c r="Z62" s="8">
        <v>1</v>
      </c>
      <c r="AA62" s="8">
        <v>1</v>
      </c>
      <c r="AB62" s="8">
        <v>1</v>
      </c>
      <c r="AC62" s="8">
        <v>1</v>
      </c>
      <c r="AD62" s="8">
        <v>1</v>
      </c>
      <c r="AE62" s="8"/>
      <c r="AF62" s="8"/>
      <c r="AG62" s="8"/>
      <c r="AH62" s="1">
        <f t="shared" si="10"/>
        <v>8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>
        <v>1</v>
      </c>
      <c r="I63" s="8">
        <v>1</v>
      </c>
      <c r="J63" s="8">
        <v>1</v>
      </c>
      <c r="K63" s="8">
        <v>1</v>
      </c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/>
      <c r="R63" s="8"/>
      <c r="S63" s="8">
        <v>1</v>
      </c>
      <c r="T63" s="8">
        <v>1</v>
      </c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/>
      <c r="AA63" s="8"/>
      <c r="AB63" s="8"/>
      <c r="AC63" s="8"/>
      <c r="AD63" s="8"/>
      <c r="AE63" s="8"/>
      <c r="AF63" s="8"/>
      <c r="AG63" s="8"/>
      <c r="AH63" s="1">
        <f t="shared" si="10"/>
        <v>8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 t="s">
        <v>7</v>
      </c>
      <c r="J64" s="8" t="s">
        <v>7</v>
      </c>
      <c r="K64" s="8" t="s">
        <v>7</v>
      </c>
      <c r="L64" s="8" t="s">
        <v>7</v>
      </c>
      <c r="M64" s="8" t="s">
        <v>7</v>
      </c>
      <c r="N64" s="8" t="s">
        <v>7</v>
      </c>
      <c r="O64" s="8" t="s">
        <v>7</v>
      </c>
      <c r="P64" s="8" t="s">
        <v>7</v>
      </c>
      <c r="Q64" s="8" t="s">
        <v>7</v>
      </c>
      <c r="R64" s="8" t="s">
        <v>7</v>
      </c>
      <c r="S64" s="8" t="s">
        <v>7</v>
      </c>
      <c r="T64" s="8" t="s">
        <v>7</v>
      </c>
      <c r="U64" s="8" t="s">
        <v>7</v>
      </c>
      <c r="V64" s="8" t="s">
        <v>7</v>
      </c>
      <c r="W64" s="8" t="s">
        <v>7</v>
      </c>
      <c r="X64" s="8" t="s">
        <v>7</v>
      </c>
      <c r="Y64" s="8" t="s">
        <v>7</v>
      </c>
      <c r="Z64" s="8" t="s">
        <v>7</v>
      </c>
      <c r="AA64" s="8" t="s">
        <v>7</v>
      </c>
      <c r="AB64" s="8" t="s">
        <v>7</v>
      </c>
      <c r="AC64" s="8" t="s">
        <v>7</v>
      </c>
      <c r="AD64" s="8" t="s">
        <v>7</v>
      </c>
      <c r="AE64" s="8"/>
      <c r="AF64" s="8"/>
      <c r="AG64" s="8"/>
      <c r="AH64" s="1">
        <f t="shared" si="10"/>
        <v>0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 t="s">
        <v>11</v>
      </c>
      <c r="J65" s="8" t="s">
        <v>11</v>
      </c>
      <c r="K65" s="8" t="s">
        <v>11</v>
      </c>
      <c r="L65" s="8" t="s">
        <v>11</v>
      </c>
      <c r="M65" s="8" t="s">
        <v>11</v>
      </c>
      <c r="N65" s="8" t="s">
        <v>11</v>
      </c>
      <c r="O65" s="8" t="s">
        <v>11</v>
      </c>
      <c r="P65" s="8" t="s">
        <v>11</v>
      </c>
      <c r="Q65" s="8" t="s">
        <v>11</v>
      </c>
      <c r="R65" s="8" t="s">
        <v>11</v>
      </c>
      <c r="S65" s="8" t="s">
        <v>11</v>
      </c>
      <c r="T65" s="8" t="s">
        <v>11</v>
      </c>
      <c r="U65" s="8" t="s">
        <v>11</v>
      </c>
      <c r="V65" s="8" t="s">
        <v>11</v>
      </c>
      <c r="W65" s="8" t="s">
        <v>11</v>
      </c>
      <c r="X65" s="8" t="s">
        <v>11</v>
      </c>
      <c r="Y65" s="8" t="s">
        <v>11</v>
      </c>
      <c r="Z65" s="8" t="s">
        <v>11</v>
      </c>
      <c r="AA65" s="8" t="s">
        <v>11</v>
      </c>
      <c r="AB65" s="8" t="s">
        <v>11</v>
      </c>
      <c r="AC65" s="8" t="s">
        <v>11</v>
      </c>
      <c r="AD65" s="8" t="s">
        <v>11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>
        <v>1</v>
      </c>
      <c r="J66" s="8">
        <v>1</v>
      </c>
      <c r="K66" s="8">
        <v>1</v>
      </c>
      <c r="L66" s="8">
        <v>1</v>
      </c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>
        <v>1</v>
      </c>
      <c r="T66" s="8">
        <v>1</v>
      </c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6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/>
      <c r="J67" s="8"/>
      <c r="K67" s="8"/>
      <c r="L67" s="8"/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>
        <v>1</v>
      </c>
      <c r="S67" s="8">
        <v>1</v>
      </c>
      <c r="T67" s="8">
        <v>1</v>
      </c>
      <c r="U67" s="8"/>
      <c r="V67" s="8"/>
      <c r="W67" s="8">
        <v>1</v>
      </c>
      <c r="X67" s="8">
        <v>1</v>
      </c>
      <c r="Y67" s="8">
        <v>1</v>
      </c>
      <c r="Z67" s="8">
        <v>1</v>
      </c>
      <c r="AA67" s="8">
        <v>1</v>
      </c>
      <c r="AB67" s="8">
        <v>1</v>
      </c>
      <c r="AC67" s="8">
        <v>1</v>
      </c>
      <c r="AD67" s="8">
        <v>1</v>
      </c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/>
      <c r="J68" s="8"/>
      <c r="K68" s="8">
        <v>1</v>
      </c>
      <c r="L68" s="8">
        <v>1</v>
      </c>
      <c r="M68" s="8">
        <v>1</v>
      </c>
      <c r="N68" s="8">
        <v>1</v>
      </c>
      <c r="O68" s="8">
        <v>1</v>
      </c>
      <c r="P68" s="8">
        <v>1</v>
      </c>
      <c r="Q68" s="8">
        <v>1</v>
      </c>
      <c r="R68" s="8">
        <v>1</v>
      </c>
      <c r="S68" s="8"/>
      <c r="T68" s="8"/>
      <c r="U68" s="8">
        <v>1</v>
      </c>
      <c r="V68" s="8">
        <v>1</v>
      </c>
      <c r="W68" s="8">
        <v>1</v>
      </c>
      <c r="X68" s="8">
        <v>1</v>
      </c>
      <c r="Y68" s="8">
        <v>1</v>
      </c>
      <c r="Z68" s="8">
        <v>1</v>
      </c>
      <c r="AA68" s="8">
        <v>1</v>
      </c>
      <c r="AB68" s="8">
        <v>1</v>
      </c>
      <c r="AC68" s="8"/>
      <c r="AD68" s="8"/>
      <c r="AE68" s="8"/>
      <c r="AF68" s="8"/>
      <c r="AG68" s="8"/>
      <c r="AH68" s="1">
        <f t="shared" si="10"/>
        <v>8</v>
      </c>
      <c r="AI68" s="1"/>
    </row>
    <row r="69" spans="1:35" ht="15.75" customHeight="1" x14ac:dyDescent="0.15">
      <c r="A69" s="10"/>
      <c r="B69" s="18" t="str">
        <f t="shared" si="11"/>
        <v>X218</v>
      </c>
      <c r="C69" s="19" t="s">
        <v>128</v>
      </c>
      <c r="D69" s="19" t="s">
        <v>53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>
        <v>1</v>
      </c>
      <c r="T69" s="8">
        <v>1</v>
      </c>
      <c r="U69" s="8">
        <v>1</v>
      </c>
      <c r="V69" s="8">
        <v>1</v>
      </c>
      <c r="W69" s="8">
        <v>1</v>
      </c>
      <c r="X69" s="8">
        <v>1</v>
      </c>
      <c r="Y69" s="8">
        <v>1</v>
      </c>
      <c r="Z69" s="8">
        <v>1</v>
      </c>
      <c r="AA69" s="8">
        <v>1</v>
      </c>
      <c r="AB69" s="8">
        <v>1</v>
      </c>
      <c r="AC69" s="8">
        <v>1</v>
      </c>
      <c r="AD69" s="8">
        <v>1</v>
      </c>
      <c r="AE69" s="8"/>
      <c r="AF69" s="8"/>
      <c r="AG69" s="8"/>
      <c r="AH69" s="1">
        <f t="shared" si="10"/>
        <v>6</v>
      </c>
      <c r="AI69" s="1"/>
    </row>
    <row r="70" spans="1:35" ht="15.75" customHeight="1" x14ac:dyDescent="0.15">
      <c r="A70" s="10"/>
      <c r="B70" s="18">
        <f t="shared" si="11"/>
        <v>0</v>
      </c>
      <c r="C70" s="19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">
        <v>90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 t="s">
        <v>11</v>
      </c>
      <c r="F74" s="59"/>
      <c r="G74" s="59"/>
      <c r="H74" s="59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">
        <v>88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">
        <v>89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3</v>
      </c>
      <c r="L77" s="23">
        <f t="shared" si="12"/>
        <v>3</v>
      </c>
      <c r="M77" s="23">
        <f t="shared" si="12"/>
        <v>5</v>
      </c>
      <c r="N77" s="23">
        <f t="shared" si="12"/>
        <v>5</v>
      </c>
      <c r="O77" s="23">
        <f t="shared" si="12"/>
        <v>5</v>
      </c>
      <c r="P77" s="23">
        <f t="shared" si="12"/>
        <v>5</v>
      </c>
      <c r="Q77" s="23">
        <f t="shared" si="12"/>
        <v>4</v>
      </c>
      <c r="R77" s="23">
        <f t="shared" si="12"/>
        <v>4</v>
      </c>
      <c r="S77" s="23">
        <f t="shared" si="12"/>
        <v>5</v>
      </c>
      <c r="T77" s="23">
        <f t="shared" si="12"/>
        <v>5</v>
      </c>
      <c r="U77" s="23">
        <f t="shared" si="12"/>
        <v>3</v>
      </c>
      <c r="V77" s="23">
        <f t="shared" si="12"/>
        <v>3</v>
      </c>
      <c r="W77" s="23">
        <f t="shared" si="12"/>
        <v>5</v>
      </c>
      <c r="X77" s="23">
        <f t="shared" si="12"/>
        <v>5</v>
      </c>
      <c r="Y77" s="23">
        <f t="shared" si="12"/>
        <v>5</v>
      </c>
      <c r="Z77" s="23">
        <f t="shared" si="12"/>
        <v>4</v>
      </c>
      <c r="AA77" s="23">
        <f t="shared" si="12"/>
        <v>4</v>
      </c>
      <c r="AB77" s="23">
        <f t="shared" si="12"/>
        <v>4</v>
      </c>
      <c r="AC77" s="23">
        <f t="shared" si="12"/>
        <v>3</v>
      </c>
      <c r="AD77" s="23">
        <f t="shared" si="12"/>
        <v>3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44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45429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/>
      <c r="I81" s="8"/>
      <c r="J81" s="8"/>
      <c r="K81" s="8"/>
      <c r="L81" s="8"/>
      <c r="M81" s="8">
        <v>1</v>
      </c>
      <c r="N81" s="8">
        <v>1</v>
      </c>
      <c r="O81" s="8">
        <v>1</v>
      </c>
      <c r="P81" s="8">
        <v>1</v>
      </c>
      <c r="Q81" s="8">
        <v>1</v>
      </c>
      <c r="R81" s="8">
        <v>1</v>
      </c>
      <c r="S81" s="8">
        <v>1</v>
      </c>
      <c r="T81" s="8">
        <v>1</v>
      </c>
      <c r="U81" s="8"/>
      <c r="V81" s="8"/>
      <c r="W81" s="8">
        <v>1</v>
      </c>
      <c r="X81" s="8">
        <v>1</v>
      </c>
      <c r="Y81" s="8">
        <v>1</v>
      </c>
      <c r="Z81" s="8">
        <v>1</v>
      </c>
      <c r="AA81" s="8">
        <v>1</v>
      </c>
      <c r="AB81" s="8">
        <v>1</v>
      </c>
      <c r="AC81" s="8">
        <v>1</v>
      </c>
      <c r="AD81" s="8">
        <v>1</v>
      </c>
      <c r="AE81" s="8"/>
      <c r="AF81" s="8"/>
      <c r="AG81" s="8"/>
      <c r="AH81" s="1">
        <f t="shared" si="13"/>
        <v>8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>
        <v>1</v>
      </c>
      <c r="J82" s="8">
        <v>1</v>
      </c>
      <c r="K82" s="8">
        <v>1</v>
      </c>
      <c r="L82" s="8">
        <v>1</v>
      </c>
      <c r="M82" s="8">
        <v>1</v>
      </c>
      <c r="N82" s="8">
        <v>1</v>
      </c>
      <c r="O82" s="8">
        <v>1</v>
      </c>
      <c r="P82" s="8">
        <v>1</v>
      </c>
      <c r="Q82" s="8"/>
      <c r="R82" s="8"/>
      <c r="S82" s="8">
        <v>1</v>
      </c>
      <c r="T82" s="8">
        <v>1</v>
      </c>
      <c r="U82" s="8">
        <v>1</v>
      </c>
      <c r="V82" s="8">
        <v>1</v>
      </c>
      <c r="W82" s="8">
        <v>1</v>
      </c>
      <c r="X82" s="8">
        <v>1</v>
      </c>
      <c r="Y82" s="8">
        <v>1</v>
      </c>
      <c r="Z82" s="8">
        <v>1</v>
      </c>
      <c r="AA82" s="8"/>
      <c r="AB82" s="8"/>
      <c r="AC82" s="8"/>
      <c r="AD82" s="8"/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/>
      <c r="H84" s="8"/>
      <c r="I84" s="8" t="s">
        <v>11</v>
      </c>
      <c r="J84" s="8" t="s">
        <v>11</v>
      </c>
      <c r="K84" s="8" t="s">
        <v>11</v>
      </c>
      <c r="L84" s="8" t="s">
        <v>11</v>
      </c>
      <c r="M84" s="8" t="s">
        <v>11</v>
      </c>
      <c r="N84" s="8" t="s">
        <v>11</v>
      </c>
      <c r="O84" s="8" t="s">
        <v>11</v>
      </c>
      <c r="P84" s="8" t="s">
        <v>11</v>
      </c>
      <c r="Q84" s="8" t="s">
        <v>11</v>
      </c>
      <c r="R84" s="8" t="s">
        <v>11</v>
      </c>
      <c r="S84" s="8" t="s">
        <v>11</v>
      </c>
      <c r="T84" s="8" t="s">
        <v>11</v>
      </c>
      <c r="U84" s="8" t="s">
        <v>11</v>
      </c>
      <c r="V84" s="8" t="s">
        <v>11</v>
      </c>
      <c r="W84" s="8" t="s">
        <v>11</v>
      </c>
      <c r="X84" s="8" t="s">
        <v>11</v>
      </c>
      <c r="Y84" s="8" t="s">
        <v>11</v>
      </c>
      <c r="Z84" s="8" t="s">
        <v>11</v>
      </c>
      <c r="AA84" s="8" t="s">
        <v>11</v>
      </c>
      <c r="AB84" s="8" t="s">
        <v>11</v>
      </c>
      <c r="AC84" s="8" t="s">
        <v>11</v>
      </c>
      <c r="AD84" s="8" t="s">
        <v>11</v>
      </c>
      <c r="AE84" s="8"/>
      <c r="AF84" s="8"/>
      <c r="AG84" s="8"/>
      <c r="AH84" s="1">
        <f t="shared" si="13"/>
        <v>0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 t="s">
        <v>7</v>
      </c>
      <c r="J85" s="8" t="s">
        <v>7</v>
      </c>
      <c r="K85" s="8" t="s">
        <v>7</v>
      </c>
      <c r="L85" s="8" t="s">
        <v>7</v>
      </c>
      <c r="M85" s="8" t="s">
        <v>7</v>
      </c>
      <c r="N85" s="8" t="s">
        <v>7</v>
      </c>
      <c r="O85" s="8" t="s">
        <v>7</v>
      </c>
      <c r="P85" s="8" t="s">
        <v>7</v>
      </c>
      <c r="Q85" s="8" t="s">
        <v>7</v>
      </c>
      <c r="R85" s="8" t="s">
        <v>7</v>
      </c>
      <c r="S85" s="8" t="s">
        <v>7</v>
      </c>
      <c r="T85" s="8" t="s">
        <v>7</v>
      </c>
      <c r="U85" s="8" t="s">
        <v>7</v>
      </c>
      <c r="V85" s="8" t="s">
        <v>7</v>
      </c>
      <c r="W85" s="8" t="s">
        <v>7</v>
      </c>
      <c r="X85" s="8" t="s">
        <v>7</v>
      </c>
      <c r="Y85" s="8" t="s">
        <v>7</v>
      </c>
      <c r="Z85" s="8" t="s">
        <v>7</v>
      </c>
      <c r="AA85" s="8" t="s">
        <v>7</v>
      </c>
      <c r="AB85" s="8" t="s">
        <v>7</v>
      </c>
      <c r="AC85" s="8" t="s">
        <v>7</v>
      </c>
      <c r="AD85" s="8" t="s">
        <v>7</v>
      </c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>
        <v>1</v>
      </c>
      <c r="L86" s="8">
        <v>1</v>
      </c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>
        <v>1</v>
      </c>
      <c r="T86" s="8">
        <v>1</v>
      </c>
      <c r="U86" s="8"/>
      <c r="V86" s="8"/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/>
      <c r="AD86" s="8"/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>
        <v>1</v>
      </c>
      <c r="H87" s="8">
        <v>1</v>
      </c>
      <c r="I87" s="8">
        <v>1</v>
      </c>
      <c r="J87" s="8">
        <v>1</v>
      </c>
      <c r="K87" s="8">
        <v>1</v>
      </c>
      <c r="L87" s="8">
        <v>1</v>
      </c>
      <c r="M87" s="8">
        <v>1</v>
      </c>
      <c r="N87" s="8">
        <v>1</v>
      </c>
      <c r="O87" s="8">
        <v>1</v>
      </c>
      <c r="P87" s="8">
        <v>1</v>
      </c>
      <c r="Q87" s="8">
        <v>1</v>
      </c>
      <c r="R87" s="8">
        <v>1</v>
      </c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1">
        <f t="shared" si="13"/>
        <v>6</v>
      </c>
      <c r="AI87" s="1"/>
    </row>
    <row r="88" spans="1:35" ht="17.25" customHeight="1" x14ac:dyDescent="0.15">
      <c r="A88" s="10"/>
      <c r="B88" s="18" t="str">
        <f t="shared" si="14"/>
        <v>X218</v>
      </c>
      <c r="C88" s="19" t="s">
        <v>128</v>
      </c>
      <c r="D88" s="19" t="s">
        <v>53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>
        <v>1</v>
      </c>
      <c r="T88" s="8">
        <v>1</v>
      </c>
      <c r="U88" s="8">
        <v>1</v>
      </c>
      <c r="V88" s="8">
        <v>1</v>
      </c>
      <c r="W88" s="8">
        <v>1</v>
      </c>
      <c r="X88" s="8">
        <v>1</v>
      </c>
      <c r="Y88" s="8">
        <v>1</v>
      </c>
      <c r="Z88" s="8">
        <v>1</v>
      </c>
      <c r="AA88" s="8">
        <v>1</v>
      </c>
      <c r="AB88" s="8">
        <v>1</v>
      </c>
      <c r="AC88" s="8">
        <v>1</v>
      </c>
      <c r="AD88" s="8">
        <v>1</v>
      </c>
      <c r="AE88" s="8"/>
      <c r="AF88" s="8"/>
      <c r="AG88" s="8"/>
      <c r="AH88" s="1">
        <f t="shared" si="13"/>
        <v>6</v>
      </c>
      <c r="AI88" s="1"/>
    </row>
    <row r="89" spans="1:35" ht="15.75" customHeight="1" x14ac:dyDescent="0.15">
      <c r="A89" s="10"/>
      <c r="B89" s="18">
        <f t="shared" si="14"/>
        <v>0</v>
      </c>
      <c r="C89" s="19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 t="s">
        <v>11</v>
      </c>
      <c r="F93" s="59"/>
      <c r="G93" s="59"/>
      <c r="H93" s="59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1</v>
      </c>
      <c r="I96" s="23">
        <f t="shared" si="15"/>
        <v>2</v>
      </c>
      <c r="J96" s="23">
        <f t="shared" si="15"/>
        <v>2</v>
      </c>
      <c r="K96" s="23">
        <f t="shared" si="15"/>
        <v>3</v>
      </c>
      <c r="L96" s="23">
        <f t="shared" si="15"/>
        <v>3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3</v>
      </c>
      <c r="R96" s="23">
        <f t="shared" si="15"/>
        <v>3</v>
      </c>
      <c r="S96" s="23">
        <f t="shared" si="15"/>
        <v>4</v>
      </c>
      <c r="T96" s="23">
        <f t="shared" si="15"/>
        <v>4</v>
      </c>
      <c r="U96" s="23">
        <f t="shared" si="15"/>
        <v>2</v>
      </c>
      <c r="V96" s="23">
        <f t="shared" si="15"/>
        <v>2</v>
      </c>
      <c r="W96" s="23">
        <f t="shared" si="15"/>
        <v>5</v>
      </c>
      <c r="X96" s="23">
        <f t="shared" si="15"/>
        <v>5</v>
      </c>
      <c r="Y96" s="23">
        <f t="shared" si="15"/>
        <v>5</v>
      </c>
      <c r="Z96" s="23">
        <f t="shared" si="15"/>
        <v>5</v>
      </c>
      <c r="AA96" s="23">
        <f t="shared" si="15"/>
        <v>4</v>
      </c>
      <c r="AB96" s="23">
        <f t="shared" si="15"/>
        <v>4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40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45430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 t="s">
        <v>7</v>
      </c>
      <c r="J100" s="8" t="s">
        <v>7</v>
      </c>
      <c r="K100" s="8" t="s">
        <v>7</v>
      </c>
      <c r="L100" s="8" t="s">
        <v>7</v>
      </c>
      <c r="M100" s="8" t="s">
        <v>7</v>
      </c>
      <c r="N100" s="8" t="s">
        <v>7</v>
      </c>
      <c r="O100" s="8" t="s">
        <v>7</v>
      </c>
      <c r="P100" s="8" t="s">
        <v>7</v>
      </c>
      <c r="Q100" s="8" t="s">
        <v>7</v>
      </c>
      <c r="R100" s="8" t="s">
        <v>7</v>
      </c>
      <c r="S100" s="8" t="s">
        <v>7</v>
      </c>
      <c r="T100" s="8" t="s">
        <v>7</v>
      </c>
      <c r="U100" s="8" t="s">
        <v>7</v>
      </c>
      <c r="V100" s="8" t="s">
        <v>7</v>
      </c>
      <c r="W100" s="8" t="s">
        <v>7</v>
      </c>
      <c r="X100" s="8" t="s">
        <v>7</v>
      </c>
      <c r="Y100" s="8" t="s">
        <v>7</v>
      </c>
      <c r="Z100" s="8" t="s">
        <v>7</v>
      </c>
      <c r="AA100" s="8" t="s">
        <v>7</v>
      </c>
      <c r="AB100" s="8" t="s">
        <v>7</v>
      </c>
      <c r="AC100" s="8" t="s">
        <v>7</v>
      </c>
      <c r="AD100" s="8" t="s">
        <v>7</v>
      </c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 t="s">
        <v>7</v>
      </c>
      <c r="J101" s="8" t="s">
        <v>7</v>
      </c>
      <c r="K101" s="8" t="s">
        <v>7</v>
      </c>
      <c r="L101" s="8" t="s">
        <v>7</v>
      </c>
      <c r="M101" s="8" t="s">
        <v>7</v>
      </c>
      <c r="N101" s="8" t="s">
        <v>7</v>
      </c>
      <c r="O101" s="8" t="s">
        <v>7</v>
      </c>
      <c r="P101" s="8" t="s">
        <v>7</v>
      </c>
      <c r="Q101" s="8" t="s">
        <v>7</v>
      </c>
      <c r="R101" s="8" t="s">
        <v>7</v>
      </c>
      <c r="S101" s="8" t="s">
        <v>7</v>
      </c>
      <c r="T101" s="8" t="s">
        <v>7</v>
      </c>
      <c r="U101" s="8" t="s">
        <v>7</v>
      </c>
      <c r="V101" s="8" t="s">
        <v>7</v>
      </c>
      <c r="W101" s="8" t="s">
        <v>7</v>
      </c>
      <c r="X101" s="8" t="s">
        <v>7</v>
      </c>
      <c r="Y101" s="8" t="s">
        <v>7</v>
      </c>
      <c r="Z101" s="8" t="s">
        <v>7</v>
      </c>
      <c r="AA101" s="8" t="s">
        <v>7</v>
      </c>
      <c r="AB101" s="8" t="s">
        <v>7</v>
      </c>
      <c r="AC101" s="8" t="s">
        <v>7</v>
      </c>
      <c r="AD101" s="8" t="s">
        <v>7</v>
      </c>
      <c r="AE101" s="8"/>
      <c r="AF101" s="8"/>
      <c r="AG101" s="8"/>
      <c r="AH101" s="1">
        <f t="shared" si="16"/>
        <v>0</v>
      </c>
      <c r="AI101" s="1"/>
    </row>
    <row r="102" spans="1:35" ht="1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>
        <v>1</v>
      </c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>
        <v>1</v>
      </c>
      <c r="Q102" s="8">
        <v>1</v>
      </c>
      <c r="R102" s="8">
        <v>1</v>
      </c>
      <c r="S102" s="8"/>
      <c r="T102" s="8"/>
      <c r="U102" s="8">
        <v>1</v>
      </c>
      <c r="V102" s="8">
        <v>1</v>
      </c>
      <c r="W102" s="8">
        <v>1</v>
      </c>
      <c r="X102" s="8">
        <v>1</v>
      </c>
      <c r="Y102" s="8">
        <v>1</v>
      </c>
      <c r="Z102" s="8">
        <v>1</v>
      </c>
      <c r="AA102" s="8"/>
      <c r="AB102" s="8"/>
      <c r="AC102" s="8"/>
      <c r="AD102" s="8"/>
      <c r="AE102" s="8"/>
      <c r="AF102" s="8"/>
      <c r="AG102" s="8"/>
      <c r="AH102" s="1">
        <f t="shared" si="16"/>
        <v>8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 t="s">
        <v>11</v>
      </c>
      <c r="J103" s="8" t="s">
        <v>11</v>
      </c>
      <c r="K103" s="8" t="s">
        <v>11</v>
      </c>
      <c r="L103" s="8" t="s">
        <v>11</v>
      </c>
      <c r="M103" s="8" t="s">
        <v>11</v>
      </c>
      <c r="N103" s="8" t="s">
        <v>11</v>
      </c>
      <c r="O103" s="8" t="s">
        <v>11</v>
      </c>
      <c r="P103" s="8" t="s">
        <v>11</v>
      </c>
      <c r="Q103" s="8" t="s">
        <v>11</v>
      </c>
      <c r="R103" s="8" t="s">
        <v>11</v>
      </c>
      <c r="S103" s="8" t="s">
        <v>11</v>
      </c>
      <c r="T103" s="8" t="s">
        <v>11</v>
      </c>
      <c r="U103" s="8" t="s">
        <v>11</v>
      </c>
      <c r="V103" s="8" t="s">
        <v>11</v>
      </c>
      <c r="W103" s="8" t="s">
        <v>11</v>
      </c>
      <c r="X103" s="8" t="s">
        <v>11</v>
      </c>
      <c r="Y103" s="8" t="s">
        <v>11</v>
      </c>
      <c r="Z103" s="8" t="s">
        <v>11</v>
      </c>
      <c r="AA103" s="8" t="s">
        <v>11</v>
      </c>
      <c r="AB103" s="8" t="s">
        <v>11</v>
      </c>
      <c r="AC103" s="8" t="s">
        <v>11</v>
      </c>
      <c r="AD103" s="8" t="s">
        <v>11</v>
      </c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/>
      <c r="J104" s="8"/>
      <c r="K104" s="8"/>
      <c r="L104" s="8"/>
      <c r="M104" s="8">
        <v>1</v>
      </c>
      <c r="N104" s="8">
        <v>1</v>
      </c>
      <c r="O104" s="8">
        <v>1</v>
      </c>
      <c r="P104" s="8">
        <v>1</v>
      </c>
      <c r="Q104" s="8">
        <v>1</v>
      </c>
      <c r="R104" s="8">
        <v>1</v>
      </c>
      <c r="S104" s="8"/>
      <c r="T104" s="8"/>
      <c r="U104" s="8">
        <v>1</v>
      </c>
      <c r="V104" s="8">
        <v>1</v>
      </c>
      <c r="W104" s="8">
        <v>1</v>
      </c>
      <c r="X104" s="8">
        <v>1</v>
      </c>
      <c r="Y104" s="8">
        <v>1</v>
      </c>
      <c r="Z104" s="8">
        <v>1</v>
      </c>
      <c r="AA104" s="8">
        <v>1</v>
      </c>
      <c r="AB104" s="8">
        <v>1</v>
      </c>
      <c r="AC104" s="8">
        <v>1</v>
      </c>
      <c r="AD104" s="8">
        <v>1</v>
      </c>
      <c r="AE104" s="8"/>
      <c r="AF104" s="8"/>
      <c r="AG104" s="8"/>
      <c r="AH104" s="1">
        <f t="shared" si="16"/>
        <v>8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>
        <v>1</v>
      </c>
      <c r="I105" s="8">
        <v>1</v>
      </c>
      <c r="J105" s="8">
        <v>1</v>
      </c>
      <c r="K105" s="8">
        <v>1</v>
      </c>
      <c r="L105" s="8">
        <v>1</v>
      </c>
      <c r="M105" s="8">
        <v>1</v>
      </c>
      <c r="N105" s="8">
        <v>1</v>
      </c>
      <c r="O105" s="8">
        <v>1</v>
      </c>
      <c r="P105" s="8">
        <v>1</v>
      </c>
      <c r="Q105" s="8"/>
      <c r="R105" s="8"/>
      <c r="S105" s="8">
        <v>1</v>
      </c>
      <c r="T105" s="8">
        <v>1</v>
      </c>
      <c r="U105" s="8">
        <v>1</v>
      </c>
      <c r="V105" s="8">
        <v>1</v>
      </c>
      <c r="W105" s="8">
        <v>1</v>
      </c>
      <c r="X105" s="8">
        <v>1</v>
      </c>
      <c r="Y105" s="8">
        <v>1</v>
      </c>
      <c r="Z105" s="8"/>
      <c r="AA105" s="8"/>
      <c r="AB105" s="8"/>
      <c r="AC105" s="8"/>
      <c r="AD105" s="8"/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/>
      <c r="J106" s="8"/>
      <c r="K106" s="8"/>
      <c r="L106" s="8"/>
      <c r="M106" s="8">
        <v>1</v>
      </c>
      <c r="N106" s="8">
        <v>1</v>
      </c>
      <c r="O106" s="8">
        <v>1</v>
      </c>
      <c r="P106" s="8">
        <v>1</v>
      </c>
      <c r="Q106" s="8">
        <v>1</v>
      </c>
      <c r="R106" s="8">
        <v>1</v>
      </c>
      <c r="S106" s="8">
        <v>1</v>
      </c>
      <c r="T106" s="8">
        <v>1</v>
      </c>
      <c r="U106" s="8"/>
      <c r="V106" s="8"/>
      <c r="W106" s="8">
        <v>1</v>
      </c>
      <c r="X106" s="8">
        <v>1</v>
      </c>
      <c r="Y106" s="8">
        <v>1</v>
      </c>
      <c r="Z106" s="8">
        <v>1</v>
      </c>
      <c r="AA106" s="8">
        <v>1</v>
      </c>
      <c r="AB106" s="8">
        <v>1</v>
      </c>
      <c r="AC106" s="8">
        <v>1</v>
      </c>
      <c r="AD106" s="8">
        <v>1</v>
      </c>
      <c r="AE106" s="8"/>
      <c r="AF106" s="8"/>
      <c r="AG106" s="8"/>
      <c r="AH106" s="1">
        <f t="shared" si="16"/>
        <v>8</v>
      </c>
      <c r="AI106" s="1"/>
    </row>
    <row r="107" spans="1:35" ht="15.75" customHeight="1" x14ac:dyDescent="0.15">
      <c r="A107" s="10"/>
      <c r="B107" s="18" t="str">
        <f t="shared" si="17"/>
        <v>X218</v>
      </c>
      <c r="C107" s="19" t="s">
        <v>128</v>
      </c>
      <c r="D107" s="19" t="s">
        <v>53</v>
      </c>
      <c r="E107" s="8"/>
      <c r="F107" s="8"/>
      <c r="G107" s="8"/>
      <c r="H107" s="8"/>
      <c r="I107" s="8">
        <v>1</v>
      </c>
      <c r="J107" s="8">
        <v>1</v>
      </c>
      <c r="K107" s="8">
        <v>1</v>
      </c>
      <c r="L107" s="8">
        <v>1</v>
      </c>
      <c r="M107" s="8">
        <v>1</v>
      </c>
      <c r="N107" s="8">
        <v>1</v>
      </c>
      <c r="O107" s="8">
        <v>1</v>
      </c>
      <c r="P107" s="8">
        <v>1</v>
      </c>
      <c r="Q107" s="8">
        <v>1</v>
      </c>
      <c r="R107" s="8">
        <v>1</v>
      </c>
      <c r="S107" s="8">
        <v>1</v>
      </c>
      <c r="T107" s="8">
        <v>1</v>
      </c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6</v>
      </c>
      <c r="AI107" s="1"/>
    </row>
    <row r="108" spans="1:35" ht="15.75" customHeight="1" x14ac:dyDescent="0.15">
      <c r="A108" s="10"/>
      <c r="B108" s="18">
        <f t="shared" si="17"/>
        <v>0</v>
      </c>
      <c r="C108" s="19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3</v>
      </c>
      <c r="J115" s="23">
        <f t="shared" si="18"/>
        <v>3</v>
      </c>
      <c r="K115" s="23">
        <f t="shared" si="18"/>
        <v>3</v>
      </c>
      <c r="L115" s="23">
        <f t="shared" si="18"/>
        <v>3</v>
      </c>
      <c r="M115" s="23">
        <f t="shared" si="18"/>
        <v>5</v>
      </c>
      <c r="N115" s="23">
        <f t="shared" si="18"/>
        <v>5</v>
      </c>
      <c r="O115" s="23">
        <f t="shared" si="18"/>
        <v>5</v>
      </c>
      <c r="P115" s="23">
        <f t="shared" si="18"/>
        <v>5</v>
      </c>
      <c r="Q115" s="23">
        <f t="shared" si="18"/>
        <v>4</v>
      </c>
      <c r="R115" s="23">
        <f t="shared" si="18"/>
        <v>4</v>
      </c>
      <c r="S115" s="23">
        <f t="shared" si="18"/>
        <v>3</v>
      </c>
      <c r="T115" s="23">
        <f t="shared" si="18"/>
        <v>3</v>
      </c>
      <c r="U115" s="23">
        <f t="shared" si="18"/>
        <v>3</v>
      </c>
      <c r="V115" s="23">
        <f t="shared" si="18"/>
        <v>3</v>
      </c>
      <c r="W115" s="23">
        <f t="shared" si="18"/>
        <v>4</v>
      </c>
      <c r="X115" s="23">
        <f t="shared" si="18"/>
        <v>4</v>
      </c>
      <c r="Y115" s="23">
        <f t="shared" si="18"/>
        <v>4</v>
      </c>
      <c r="Z115" s="23">
        <f t="shared" si="18"/>
        <v>3</v>
      </c>
      <c r="AA115" s="23">
        <f t="shared" si="18"/>
        <v>2</v>
      </c>
      <c r="AB115" s="23">
        <f t="shared" si="18"/>
        <v>2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38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45431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 t="s">
        <v>11</v>
      </c>
      <c r="J122" s="8" t="s">
        <v>11</v>
      </c>
      <c r="K122" s="8" t="s">
        <v>11</v>
      </c>
      <c r="L122" s="8" t="s">
        <v>11</v>
      </c>
      <c r="M122" s="8" t="s">
        <v>11</v>
      </c>
      <c r="N122" s="8" t="s">
        <v>11</v>
      </c>
      <c r="O122" s="8" t="s">
        <v>11</v>
      </c>
      <c r="P122" s="8" t="s">
        <v>11</v>
      </c>
      <c r="Q122" s="8" t="s">
        <v>11</v>
      </c>
      <c r="R122" s="8" t="s">
        <v>11</v>
      </c>
      <c r="S122" s="8" t="s">
        <v>11</v>
      </c>
      <c r="T122" s="8" t="s">
        <v>11</v>
      </c>
      <c r="U122" s="8" t="s">
        <v>11</v>
      </c>
      <c r="V122" s="8" t="s">
        <v>11</v>
      </c>
      <c r="W122" s="8" t="s">
        <v>11</v>
      </c>
      <c r="X122" s="8" t="s">
        <v>11</v>
      </c>
      <c r="Y122" s="8" t="s">
        <v>11</v>
      </c>
      <c r="Z122" s="8" t="s">
        <v>11</v>
      </c>
      <c r="AA122" s="8" t="s">
        <v>11</v>
      </c>
      <c r="AB122" s="8" t="s">
        <v>11</v>
      </c>
      <c r="AC122" s="8" t="s">
        <v>11</v>
      </c>
      <c r="AD122" s="8" t="s">
        <v>11</v>
      </c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X218</v>
      </c>
      <c r="C126" s="19" t="str">
        <f>IF(ISNA(VLOOKUP(B126,Personal!$A$2:$D$21,2,FALSE)),,VLOOKUP(B126,Personal!$A$2:$D$21,2,FALSE))</f>
        <v>Nahia Campos</v>
      </c>
      <c r="D126" s="19" t="str">
        <f>IF(ISNA(VLOOKUP(B126,Personal!$A$2:$D$23,3,FALSE)),,VLOOKUP(B126,Personal!$A$2:$D$32,3,FALSE))</f>
        <v>Comercial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19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oYP56nkrwNJkc+aVY8Lh6JzYJwlk5O5rxPx1d2Gs4OrRr1gX9+9YLYxEGByq1TcwbiOTIDKBd8+Ga5tOdK/n/w==" saltValue="RGWoOQTowTTOoso49pwvrA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23:AG23 E28:AG29 E27:H27 AE27:AG27 AC36:AG38 E24:H24 AE24:AG24 E25:AG26 E32:AG35 E30:H31 AE30:AG31" name="Rango2_3_1"/>
    <protectedRange algorithmName="SHA-512" hashValue="G5FAzGJX5ML8jdfkYHQa+XaFR9QNG29PKoYkCgHl9WmXxPVaBd5PCzjSk5Uim+XS6Movcs1vrN10mr+qn1crdA==" saltValue="5PigA186qshsPexNZFi/+w==" spinCount="100000" sqref="E42:AG42 E47:AG54 E46:H46 AC55:AG57 E43:H43 AE43:AG43 E44:AG44 E45:V45 AE45:AG46" name="Rango2_3_2"/>
    <protectedRange algorithmName="SHA-512" hashValue="G5FAzGJX5ML8jdfkYHQa+XaFR9QNG29PKoYkCgHl9WmXxPVaBd5PCzjSk5Uim+XS6Movcs1vrN10mr+qn1crdA==" saltValue="5PigA186qshsPexNZFi/+w==" spinCount="100000" sqref="E61:AG61 E66:AG73 E65:H65 AC74:AG76 E63:AG63 E62:H62 AE62:AG62 AE64:AG65 E64:AD64 I30:AD31" name="Rango2_3_3"/>
    <protectedRange algorithmName="SHA-512" hashValue="G5FAzGJX5ML8jdfkYHQa+XaFR9QNG29PKoYkCgHl9WmXxPVaBd5PCzjSk5Uim+XS6Movcs1vrN10mr+qn1crdA==" saltValue="5PigA186qshsPexNZFi/+w==" spinCount="100000" sqref="E80:AG80 E85:AG92 E84:H84 AC93:AG95 E82:AG82 E81:H81 AE81:AG81 E83:V83 AE83:AG84" name="Rango2_3_4"/>
    <protectedRange algorithmName="SHA-512" hashValue="G5FAzGJX5ML8jdfkYHQa+XaFR9QNG29PKoYkCgHl9WmXxPVaBd5PCzjSk5Uim+XS6Movcs1vrN10mr+qn1crdA==" saltValue="5PigA186qshsPexNZFi/+w==" spinCount="100000" sqref="E99:AG99 E104:AG114 E100:H103 AE100:AG103" name="Rango2_3_5"/>
    <protectedRange algorithmName="SHA-512" hashValue="G5FAzGJX5ML8jdfkYHQa+XaFR9QNG29PKoYkCgHl9WmXxPVaBd5PCzjSk5Uim+XS6Movcs1vrN10mr+qn1crdA==" saltValue="5PigA186qshsPexNZFi/+w==" spinCount="100000" sqref="E118:AG121 E123:AG133 E122:H122 AE122:AG122" name="Rango2_3_6"/>
    <protectedRange algorithmName="SHA-512" hashValue="G5FAzGJX5ML8jdfkYHQa+XaFR9QNG29PKoYkCgHl9WmXxPVaBd5PCzjSk5Uim+XS6Movcs1vrN10mr+qn1crdA==" saltValue="5PigA186qshsPexNZFi/+w==" spinCount="100000" sqref="I8:AD8 I5:AD5 I24:AD24 I43:AD43 I62:AD62 I81:AD81 I100:AD102" name="Rango2_3_1_1"/>
    <protectedRange algorithmName="SHA-512" hashValue="G5FAzGJX5ML8jdfkYHQa+XaFR9QNG29PKoYkCgHl9WmXxPVaBd5PCzjSk5Uim+XS6Movcs1vrN10mr+qn1crdA==" saltValue="5PigA186qshsPexNZFi/+w==" spinCount="100000" sqref="I27:AD27" name="Rango2_3_1_2"/>
    <protectedRange algorithmName="SHA-512" hashValue="G5FAzGJX5ML8jdfkYHQa+XaFR9QNG29PKoYkCgHl9WmXxPVaBd5PCzjSk5Uim+XS6Movcs1vrN10mr+qn1crdA==" saltValue="5PigA186qshsPexNZFi/+w==" spinCount="100000" sqref="I46:AD46" name="Rango2_3_1_3"/>
    <protectedRange algorithmName="SHA-512" hashValue="G5FAzGJX5ML8jdfkYHQa+XaFR9QNG29PKoYkCgHl9WmXxPVaBd5PCzjSk5Uim+XS6Movcs1vrN10mr+qn1crdA==" saltValue="5PigA186qshsPexNZFi/+w==" spinCount="100000" sqref="I65:AD65" name="Rango2_3_1_5"/>
    <protectedRange algorithmName="SHA-512" hashValue="G5FAzGJX5ML8jdfkYHQa+XaFR9QNG29PKoYkCgHl9WmXxPVaBd5PCzjSk5Uim+XS6Movcs1vrN10mr+qn1crdA==" saltValue="5PigA186qshsPexNZFi/+w==" spinCount="100000" sqref="I84:AD84" name="Rango2_3_1_6"/>
    <protectedRange algorithmName="SHA-512" hashValue="G5FAzGJX5ML8jdfkYHQa+XaFR9QNG29PKoYkCgHl9WmXxPVaBd5PCzjSk5Uim+XS6Movcs1vrN10mr+qn1crdA==" saltValue="5PigA186qshsPexNZFi/+w==" spinCount="100000" sqref="I103:AD103" name="Rango2_3_1_7"/>
    <protectedRange algorithmName="SHA-512" hashValue="G5FAzGJX5ML8jdfkYHQa+XaFR9QNG29PKoYkCgHl9WmXxPVaBd5PCzjSk5Uim+XS6Movcs1vrN10mr+qn1crdA==" saltValue="5PigA186qshsPexNZFi/+w==" spinCount="100000" sqref="I122:AD122" name="Rango2_3_1_8"/>
    <protectedRange algorithmName="SHA-512" hashValue="G5FAzGJX5ML8jdfkYHQa+XaFR9QNG29PKoYkCgHl9WmXxPVaBd5PCzjSk5Uim+XS6Movcs1vrN10mr+qn1crdA==" saltValue="5PigA186qshsPexNZFi/+w==" spinCount="100000" sqref="E17:H19 E36:H38 E55:H57 E74:H76 E93:H95" name="Rango2_3_5_5"/>
    <protectedRange algorithmName="SHA-512" hashValue="G5FAzGJX5ML8jdfkYHQa+XaFR9QNG29PKoYkCgHl9WmXxPVaBd5PCzjSk5Uim+XS6Movcs1vrN10mr+qn1crdA==" saltValue="5PigA186qshsPexNZFi/+w==" spinCount="100000" sqref="I17:AB19 I36:AB38 I55:AB57 I74:AB76 I93:AB95" name="Rango2_2_3_4_3_1"/>
  </protectedRanges>
  <conditionalFormatting sqref="E20:AG20 E39:AG39 E58:AG58 E77:AG77 E96:AG96 E115:AG115 E134:AG134">
    <cfRule type="colorScale" priority="1115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">
    <cfRule type="expression" dxfId="13698" priority="724">
      <formula>$C$21="F"</formula>
    </cfRule>
  </conditionalFormatting>
  <conditionalFormatting sqref="E13:AG16 AC17:AG19">
    <cfRule type="expression" dxfId="13697" priority="726">
      <formula>$C$2="F"</formula>
    </cfRule>
  </conditionalFormatting>
  <conditionalFormatting sqref="E13:AG16 AC17:AG19">
    <cfRule type="expression" dxfId="13696" priority="727">
      <formula>$D13="Facturacion"</formula>
    </cfRule>
  </conditionalFormatting>
  <conditionalFormatting sqref="E13:AG16 AC17:AG19">
    <cfRule type="expression" dxfId="13695" priority="728">
      <formula>$D13="Specialist"</formula>
    </cfRule>
  </conditionalFormatting>
  <conditionalFormatting sqref="E13:AG16 AC17:AG19">
    <cfRule type="cellIs" dxfId="13694" priority="729" operator="equal">
      <formula>1</formula>
    </cfRule>
  </conditionalFormatting>
  <conditionalFormatting sqref="E13:AG16 AC17:AG19">
    <cfRule type="expression" dxfId="13693" priority="730">
      <formula>$D13="SSMM"</formula>
    </cfRule>
  </conditionalFormatting>
  <conditionalFormatting sqref="E13:AG16 AC17:AG19">
    <cfRule type="cellIs" dxfId="13692" priority="731" operator="equal">
      <formula>"F"</formula>
    </cfRule>
  </conditionalFormatting>
  <conditionalFormatting sqref="E9:AG12 E8:H8 AE8:AG8 E4:AG4 E6:AG7 E5:H5 AE5:AG5">
    <cfRule type="expression" dxfId="13691" priority="715">
      <formula>$C$2="F"</formula>
    </cfRule>
  </conditionalFormatting>
  <conditionalFormatting sqref="E9:AG12 E8:H8 AE8:AG8 E4:AG4 E6:AG7 E5:H5 AE5:AG5">
    <cfRule type="expression" dxfId="13690" priority="716">
      <formula>$D4="Facturacion"</formula>
    </cfRule>
  </conditionalFormatting>
  <conditionalFormatting sqref="E9:AG12 E8:H8 AE8:AG8 E4:AG4 E6:AG7 E5:H5 AE5:AG5">
    <cfRule type="expression" dxfId="13689" priority="717">
      <formula>$D4="Specialist"</formula>
    </cfRule>
  </conditionalFormatting>
  <conditionalFormatting sqref="E9:AG12 E8:H8 AE8:AG8 E4:AG4 E6:AG7 E5:H5 AE5:AG5">
    <cfRule type="cellIs" dxfId="13688" priority="718" operator="equal">
      <formula>1</formula>
    </cfRule>
  </conditionalFormatting>
  <conditionalFormatting sqref="E9:AG12 E8:H8 AE8:AG8 E4:AG4 E6:AG7 E5:H5 AE5:AG5">
    <cfRule type="expression" dxfId="13687" priority="719">
      <formula>$D4="SSMM"</formula>
    </cfRule>
  </conditionalFormatting>
  <conditionalFormatting sqref="E9:AG12 E8:H8 AE8:AG8 E4:AG4 E6:AG7 E5:H5 AE5:AG5">
    <cfRule type="cellIs" dxfId="13686" priority="720" operator="equal">
      <formula>"F"</formula>
    </cfRule>
  </conditionalFormatting>
  <conditionalFormatting sqref="E32:AG35 AC36:AG36">
    <cfRule type="expression" dxfId="13685" priority="706">
      <formula>$C$21="F"</formula>
    </cfRule>
  </conditionalFormatting>
  <conditionalFormatting sqref="E32:AG35 AC36:AG38">
    <cfRule type="expression" dxfId="13684" priority="708">
      <formula>$C$2="F"</formula>
    </cfRule>
  </conditionalFormatting>
  <conditionalFormatting sqref="E32:AG35 AC36:AG38">
    <cfRule type="expression" dxfId="13683" priority="709">
      <formula>$D32="Facturacion"</formula>
    </cfRule>
  </conditionalFormatting>
  <conditionalFormatting sqref="E32:AG35 AC36:AG38">
    <cfRule type="expression" dxfId="13682" priority="710">
      <formula>$D32="Specialist"</formula>
    </cfRule>
  </conditionalFormatting>
  <conditionalFormatting sqref="E32:AG35 AC36:AG38">
    <cfRule type="cellIs" dxfId="13681" priority="711" operator="equal">
      <formula>1</formula>
    </cfRule>
  </conditionalFormatting>
  <conditionalFormatting sqref="E32:AG35 AC36:AG38">
    <cfRule type="expression" dxfId="13680" priority="712">
      <formula>$D32="SSMM"</formula>
    </cfRule>
  </conditionalFormatting>
  <conditionalFormatting sqref="E32:AG35 AC36:AG38">
    <cfRule type="cellIs" dxfId="13679" priority="713" operator="equal">
      <formula>"F"</formula>
    </cfRule>
  </conditionalFormatting>
  <conditionalFormatting sqref="E23:AG23 E28:AG29 E27:H27 AE27:AG27 E24:H24 AE24:AG24 E25:AG26 E30:H31 AE30:AG31">
    <cfRule type="expression" dxfId="13678" priority="697">
      <formula>$C$2="F"</formula>
    </cfRule>
  </conditionalFormatting>
  <conditionalFormatting sqref="E23:AG23 E28:AG29 E27:H27 AE27:AG27 E24:H24 AE24:AG24 E25:AG26 E30:H31 AE30:AG31">
    <cfRule type="expression" dxfId="13677" priority="698">
      <formula>$D23="Facturacion"</formula>
    </cfRule>
  </conditionalFormatting>
  <conditionalFormatting sqref="E23:AG23 E28:AG29 E27:H27 AE27:AG27 E24:H24 AE24:AG24 E25:AG26 E30:H31 AE30:AG31">
    <cfRule type="expression" dxfId="13676" priority="699">
      <formula>$D23="Specialist"</formula>
    </cfRule>
  </conditionalFormatting>
  <conditionalFormatting sqref="E23:AG23 E28:AG29 E27:H27 AE27:AG27 E24:H24 AE24:AG24 E25:AG26 E30:H31 AE30:AG31">
    <cfRule type="cellIs" dxfId="13675" priority="700" operator="equal">
      <formula>1</formula>
    </cfRule>
  </conditionalFormatting>
  <conditionalFormatting sqref="E23:AG23 E28:AG29 E27:H27 AE27:AG27 E24:H24 AE24:AG24 E25:AG26 E30:H31 AE30:AG31">
    <cfRule type="expression" dxfId="13674" priority="701">
      <formula>$D23="SSMM"</formula>
    </cfRule>
  </conditionalFormatting>
  <conditionalFormatting sqref="E23:AG23 E28:AG29 E27:H27 AE27:AG27 E24:H24 AE24:AG24 E25:AG26 E30:H31 AE30:AG31">
    <cfRule type="cellIs" dxfId="13673" priority="702" operator="equal">
      <formula>"F"</formula>
    </cfRule>
  </conditionalFormatting>
  <conditionalFormatting sqref="E51:AG54 AC55:AG55">
    <cfRule type="expression" dxfId="13672" priority="688">
      <formula>$C$21="F"</formula>
    </cfRule>
  </conditionalFormatting>
  <conditionalFormatting sqref="E51:AG54 AC55:AG57">
    <cfRule type="expression" dxfId="13671" priority="690">
      <formula>$C$2="F"</formula>
    </cfRule>
  </conditionalFormatting>
  <conditionalFormatting sqref="E51:AG54 AC55:AG57">
    <cfRule type="expression" dxfId="13670" priority="691">
      <formula>$D51="Facturacion"</formula>
    </cfRule>
  </conditionalFormatting>
  <conditionalFormatting sqref="E51:AG54 AC55:AG57">
    <cfRule type="expression" dxfId="13669" priority="692">
      <formula>$D51="Specialist"</formula>
    </cfRule>
  </conditionalFormatting>
  <conditionalFormatting sqref="E51:AG54 AC55:AG57">
    <cfRule type="cellIs" dxfId="13668" priority="693" operator="equal">
      <formula>1</formula>
    </cfRule>
  </conditionalFormatting>
  <conditionalFormatting sqref="E51:AG54 AC55:AG57">
    <cfRule type="expression" dxfId="13667" priority="694">
      <formula>$D51="SSMM"</formula>
    </cfRule>
  </conditionalFormatting>
  <conditionalFormatting sqref="E51:AG54 AC55:AG57">
    <cfRule type="cellIs" dxfId="13666" priority="695" operator="equal">
      <formula>"F"</formula>
    </cfRule>
  </conditionalFormatting>
  <conditionalFormatting sqref="E42:AG42 E47:AG50 E46:H46 E43:H43 AE43:AG43 E44:AG44 E45:V45 AE45:AG46">
    <cfRule type="expression" dxfId="13665" priority="679">
      <formula>$C$2="F"</formula>
    </cfRule>
  </conditionalFormatting>
  <conditionalFormatting sqref="E42:AG42 E47:AG50 E46:H46 E43:H43 AE43:AG43 E44:AG44 E45:V45 AE45:AG46">
    <cfRule type="expression" dxfId="13664" priority="680">
      <formula>$D42="Facturacion"</formula>
    </cfRule>
  </conditionalFormatting>
  <conditionalFormatting sqref="E42:AG42 E47:AG50 E46:H46 E43:H43 AE43:AG43 E44:AG44 E45:V45 AE45:AG46">
    <cfRule type="expression" dxfId="13663" priority="681">
      <formula>$D42="Specialist"</formula>
    </cfRule>
  </conditionalFormatting>
  <conditionalFormatting sqref="E42:AG42 E47:AG50 E46:H46 E43:H43 AE43:AG43 E44:AG44 E45:V45 AE45:AG46">
    <cfRule type="cellIs" dxfId="13662" priority="682" operator="equal">
      <formula>1</formula>
    </cfRule>
  </conditionalFormatting>
  <conditionalFormatting sqref="E42:AG42 E47:AG50 E46:H46 E43:H43 AE43:AG43 E44:AG44 E45:V45 AE45:AG46">
    <cfRule type="expression" dxfId="13661" priority="683">
      <formula>$D42="SSMM"</formula>
    </cfRule>
  </conditionalFormatting>
  <conditionalFormatting sqref="E42:AG42 E47:AG50 E46:H46 E43:H43 AE43:AG43 E44:AG44 E45:V45 AE45:AG46">
    <cfRule type="cellIs" dxfId="13660" priority="684" operator="equal">
      <formula>"F"</formula>
    </cfRule>
  </conditionalFormatting>
  <conditionalFormatting sqref="E70:AG73 AC74:AG74">
    <cfRule type="expression" dxfId="13659" priority="670">
      <formula>$C$21="F"</formula>
    </cfRule>
  </conditionalFormatting>
  <conditionalFormatting sqref="E70:AG73 AC74:AG76">
    <cfRule type="expression" dxfId="13658" priority="672">
      <formula>$C$2="F"</formula>
    </cfRule>
  </conditionalFormatting>
  <conditionalFormatting sqref="E70:AG73 AC74:AG76">
    <cfRule type="expression" dxfId="13657" priority="673">
      <formula>$D70="Facturacion"</formula>
    </cfRule>
  </conditionalFormatting>
  <conditionalFormatting sqref="E70:AG73 AC74:AG76">
    <cfRule type="expression" dxfId="13656" priority="674">
      <formula>$D70="Specialist"</formula>
    </cfRule>
  </conditionalFormatting>
  <conditionalFormatting sqref="E70:AG73 AC74:AG76">
    <cfRule type="cellIs" dxfId="13655" priority="675" operator="equal">
      <formula>1</formula>
    </cfRule>
  </conditionalFormatting>
  <conditionalFormatting sqref="E70:AG73 AC74:AG76">
    <cfRule type="expression" dxfId="13654" priority="676">
      <formula>$D70="SSMM"</formula>
    </cfRule>
  </conditionalFormatting>
  <conditionalFormatting sqref="E70:AG73 AC74:AG76">
    <cfRule type="cellIs" dxfId="13653" priority="677" operator="equal">
      <formula>"F"</formula>
    </cfRule>
  </conditionalFormatting>
  <conditionalFormatting sqref="E61:AG61 E66:AG69 E63:AG63 E62:H62 AE62:AG62 E64:H65 AE64:AG65 I64:AD64">
    <cfRule type="expression" dxfId="13652" priority="661">
      <formula>$C$2="F"</formula>
    </cfRule>
  </conditionalFormatting>
  <conditionalFormatting sqref="E61:AG61 E66:AG69 E63:AG63 E62:H62 AE62:AG62 E64:H65 AE64:AG65 I64:AD64">
    <cfRule type="expression" dxfId="13651" priority="662">
      <formula>$D61="Facturacion"</formula>
    </cfRule>
  </conditionalFormatting>
  <conditionalFormatting sqref="E61:AG61 E66:AG69 E63:AG63 E62:H62 AE62:AG62 E64:H65 AE64:AG65 I64:AD64">
    <cfRule type="expression" dxfId="13650" priority="663">
      <formula>$D61="Specialist"</formula>
    </cfRule>
  </conditionalFormatting>
  <conditionalFormatting sqref="E61:AG61 E66:AG69 E63:AG63 E62:H62 AE62:AG62 E64:H65 AE64:AG65 I64:AD64">
    <cfRule type="cellIs" dxfId="13649" priority="664" operator="equal">
      <formula>1</formula>
    </cfRule>
  </conditionalFormatting>
  <conditionalFormatting sqref="E61:AG61 E66:AG69 E63:AG63 E62:H62 AE62:AG62 E64:H65 AE64:AG65 I64:AD64">
    <cfRule type="expression" dxfId="13648" priority="665">
      <formula>$D61="SSMM"</formula>
    </cfRule>
  </conditionalFormatting>
  <conditionalFormatting sqref="E61:AG61 E66:AG69 E63:AG63 E62:H62 AE62:AG62 E64:H65 AE64:AG65 I64:AD64">
    <cfRule type="cellIs" dxfId="13647" priority="666" operator="equal">
      <formula>"F"</formula>
    </cfRule>
  </conditionalFormatting>
  <conditionalFormatting sqref="E89:AG92 AC93:AG93">
    <cfRule type="expression" dxfId="13646" priority="652">
      <formula>$C$21="F"</formula>
    </cfRule>
  </conditionalFormatting>
  <conditionalFormatting sqref="E89:AG92 AC93:AG95">
    <cfRule type="expression" dxfId="13645" priority="654">
      <formula>$C$2="F"</formula>
    </cfRule>
  </conditionalFormatting>
  <conditionalFormatting sqref="E89:AG92 AC93:AG95">
    <cfRule type="expression" dxfId="13644" priority="655">
      <formula>$D89="Facturacion"</formula>
    </cfRule>
  </conditionalFormatting>
  <conditionalFormatting sqref="E89:AG92 AC93:AG95">
    <cfRule type="expression" dxfId="13643" priority="656">
      <formula>$D89="Specialist"</formula>
    </cfRule>
  </conditionalFormatting>
  <conditionalFormatting sqref="E89:AG92 AC93:AG95">
    <cfRule type="cellIs" dxfId="13642" priority="657" operator="equal">
      <formula>1</formula>
    </cfRule>
  </conditionalFormatting>
  <conditionalFormatting sqref="E89:AG92 AC93:AG95">
    <cfRule type="expression" dxfId="13641" priority="658">
      <formula>$D89="SSMM"</formula>
    </cfRule>
  </conditionalFormatting>
  <conditionalFormatting sqref="E89:AG92 AC93:AG95">
    <cfRule type="cellIs" dxfId="13640" priority="659" operator="equal">
      <formula>"F"</formula>
    </cfRule>
  </conditionalFormatting>
  <conditionalFormatting sqref="E80:AG80 E85:AG88 E84:H84 E82:AG82 E81:H81 AE81:AG81 E83:V83 AE83:AG84">
    <cfRule type="expression" dxfId="13639" priority="643">
      <formula>$C$2="F"</formula>
    </cfRule>
  </conditionalFormatting>
  <conditionalFormatting sqref="E80:AG80 E85:AG88 E84:H84 E82:AG82 E81:H81 AE81:AG81 E83:V83 AE83:AG84">
    <cfRule type="expression" dxfId="13638" priority="644">
      <formula>$D80="Facturacion"</formula>
    </cfRule>
  </conditionalFormatting>
  <conditionalFormatting sqref="E80:AG80 E85:AG88 E84:H84 E82:AG82 E81:H81 AE81:AG81 E83:V83 AE83:AG84">
    <cfRule type="expression" dxfId="13637" priority="645">
      <formula>$D80="Specialist"</formula>
    </cfRule>
  </conditionalFormatting>
  <conditionalFormatting sqref="E80:AG80 E85:AG88 E84:H84 E82:AG82 E81:H81 AE81:AG81 E83:V83 AE83:AG84">
    <cfRule type="cellIs" dxfId="13636" priority="646" operator="equal">
      <formula>1</formula>
    </cfRule>
  </conditionalFormatting>
  <conditionalFormatting sqref="E80:AG80 E85:AG88 E84:H84 E82:AG82 E81:H81 AE81:AG81 E83:V83 AE83:AG84">
    <cfRule type="expression" dxfId="13635" priority="647">
      <formula>$D80="SSMM"</formula>
    </cfRule>
  </conditionalFormatting>
  <conditionalFormatting sqref="E80:AG80 E85:AG88 E84:H84 E82:AG82 E81:H81 AE81:AG81 E83:V83 AE83:AG84">
    <cfRule type="cellIs" dxfId="13634" priority="648" operator="equal">
      <formula>"F"</formula>
    </cfRule>
  </conditionalFormatting>
  <conditionalFormatting sqref="I113:W113">
    <cfRule type="expression" dxfId="13633" priority="631">
      <formula>$C$78="F"</formula>
    </cfRule>
  </conditionalFormatting>
  <conditionalFormatting sqref="I113:W113">
    <cfRule type="expression" dxfId="13632" priority="632">
      <formula>$C$59="F"</formula>
    </cfRule>
  </conditionalFormatting>
  <conditionalFormatting sqref="I113:W113">
    <cfRule type="expression" dxfId="13631" priority="633">
      <formula>$C$40="F"</formula>
    </cfRule>
  </conditionalFormatting>
  <conditionalFormatting sqref="E108:H112 I108:W113 X108:AG112">
    <cfRule type="expression" dxfId="13630" priority="634">
      <formula>$C$21="F"</formula>
    </cfRule>
  </conditionalFormatting>
  <conditionalFormatting sqref="E108:AG114">
    <cfRule type="expression" dxfId="13629" priority="636">
      <formula>$C$2="F"</formula>
    </cfRule>
  </conditionalFormatting>
  <conditionalFormatting sqref="E108:AG114">
    <cfRule type="expression" dxfId="13628" priority="637">
      <formula>$D108="Facturacion"</formula>
    </cfRule>
  </conditionalFormatting>
  <conditionalFormatting sqref="E108:AG114">
    <cfRule type="expression" dxfId="13627" priority="638">
      <formula>$D108="Specialist"</formula>
    </cfRule>
  </conditionalFormatting>
  <conditionalFormatting sqref="E108:AG114">
    <cfRule type="cellIs" dxfId="13626" priority="639" operator="equal">
      <formula>1</formula>
    </cfRule>
  </conditionalFormatting>
  <conditionalFormatting sqref="E108:AG114">
    <cfRule type="expression" dxfId="13625" priority="640">
      <formula>$D108="SSMM"</formula>
    </cfRule>
  </conditionalFormatting>
  <conditionalFormatting sqref="E108:AG114">
    <cfRule type="cellIs" dxfId="13624" priority="641" operator="equal">
      <formula>"F"</formula>
    </cfRule>
  </conditionalFormatting>
  <conditionalFormatting sqref="E99:AG99 E104:AG107 E100:H103 AE100:AG103">
    <cfRule type="expression" dxfId="13623" priority="625">
      <formula>$C$2="F"</formula>
    </cfRule>
  </conditionalFormatting>
  <conditionalFormatting sqref="E99:AG99 E104:AG107 E100:H103 AE100:AG103">
    <cfRule type="expression" dxfId="13622" priority="626">
      <formula>$D99="Facturacion"</formula>
    </cfRule>
  </conditionalFormatting>
  <conditionalFormatting sqref="E99:AG99 E104:AG107 E100:H103 AE100:AG103">
    <cfRule type="expression" dxfId="13621" priority="627">
      <formula>$D99="Specialist"</formula>
    </cfRule>
  </conditionalFormatting>
  <conditionalFormatting sqref="E99:AG99 E104:AG107 E100:H103 AE100:AG103">
    <cfRule type="cellIs" dxfId="13620" priority="628" operator="equal">
      <formula>1</formula>
    </cfRule>
  </conditionalFormatting>
  <conditionalFormatting sqref="E99:AG99 E104:AG107 E100:H103 AE100:AG103">
    <cfRule type="expression" dxfId="13619" priority="629">
      <formula>$D99="SSMM"</formula>
    </cfRule>
  </conditionalFormatting>
  <conditionalFormatting sqref="E99:AG99 E104:AG107 E100:H103 AE100:AG103">
    <cfRule type="cellIs" dxfId="13618" priority="630" operator="equal">
      <formula>"F"</formula>
    </cfRule>
  </conditionalFormatting>
  <conditionalFormatting sqref="I132:W132">
    <cfRule type="expression" dxfId="13617" priority="613">
      <formula>$C$78="F"</formula>
    </cfRule>
  </conditionalFormatting>
  <conditionalFormatting sqref="I132:W132">
    <cfRule type="expression" dxfId="13616" priority="614">
      <formula>$C$59="F"</formula>
    </cfRule>
  </conditionalFormatting>
  <conditionalFormatting sqref="I132:W132">
    <cfRule type="expression" dxfId="13615" priority="615">
      <formula>$C$40="F"</formula>
    </cfRule>
  </conditionalFormatting>
  <conditionalFormatting sqref="E127:H131 I127:W132 X127:AG131">
    <cfRule type="expression" dxfId="13614" priority="616">
      <formula>$C$21="F"</formula>
    </cfRule>
  </conditionalFormatting>
  <conditionalFormatting sqref="E127:AG133">
    <cfRule type="expression" dxfId="13613" priority="618">
      <formula>$C$2="F"</formula>
    </cfRule>
  </conditionalFormatting>
  <conditionalFormatting sqref="E127:AG133">
    <cfRule type="expression" dxfId="13612" priority="619">
      <formula>$D127="Facturacion"</formula>
    </cfRule>
  </conditionalFormatting>
  <conditionalFormatting sqref="E127:AG133">
    <cfRule type="expression" dxfId="13611" priority="620">
      <formula>$D127="Specialist"</formula>
    </cfRule>
  </conditionalFormatting>
  <conditionalFormatting sqref="E127:AG133">
    <cfRule type="cellIs" dxfId="13610" priority="621" operator="equal">
      <formula>1</formula>
    </cfRule>
  </conditionalFormatting>
  <conditionalFormatting sqref="E127:AG133">
    <cfRule type="expression" dxfId="13609" priority="622">
      <formula>$D127="SSMM"</formula>
    </cfRule>
  </conditionalFormatting>
  <conditionalFormatting sqref="E127:AG133">
    <cfRule type="cellIs" dxfId="13608" priority="623" operator="equal">
      <formula>"F"</formula>
    </cfRule>
  </conditionalFormatting>
  <conditionalFormatting sqref="E118:AG121 E123:AG126 E122:H122 AE122:AG122">
    <cfRule type="expression" dxfId="13607" priority="607">
      <formula>$C$2="F"</formula>
    </cfRule>
  </conditionalFormatting>
  <conditionalFormatting sqref="E118:AG121 E123:AG126 E122:H122 AE122:AG122">
    <cfRule type="expression" dxfId="13606" priority="608">
      <formula>$D118="Facturacion"</formula>
    </cfRule>
  </conditionalFormatting>
  <conditionalFormatting sqref="E118:AG121 E123:AG126 E122:H122 AE122:AG122">
    <cfRule type="expression" dxfId="13605" priority="609">
      <formula>$D118="Specialist"</formula>
    </cfRule>
  </conditionalFormatting>
  <conditionalFormatting sqref="E118:AG121 E123:AG126 E122:H122 AE122:AG122">
    <cfRule type="cellIs" dxfId="13604" priority="610" operator="equal">
      <formula>1</formula>
    </cfRule>
  </conditionalFormatting>
  <conditionalFormatting sqref="E118:AG121 E123:AG126 E122:H122 AE122:AG122">
    <cfRule type="expression" dxfId="13603" priority="611">
      <formula>$D118="SSMM"</formula>
    </cfRule>
  </conditionalFormatting>
  <conditionalFormatting sqref="E118:AG121 E123:AG126 E122:H122 AE122:AG122">
    <cfRule type="cellIs" dxfId="13602" priority="612" operator="equal">
      <formula>"F"</formula>
    </cfRule>
  </conditionalFormatting>
  <conditionalFormatting sqref="I8:AD8">
    <cfRule type="expression" dxfId="13601" priority="600">
      <formula>$C$2="F"</formula>
    </cfRule>
  </conditionalFormatting>
  <conditionalFormatting sqref="I8:AD8">
    <cfRule type="expression" dxfId="13600" priority="601">
      <formula>$D8="Facturacion"</formula>
    </cfRule>
  </conditionalFormatting>
  <conditionalFormatting sqref="I8:AD8">
    <cfRule type="expression" dxfId="13599" priority="602">
      <formula>$D8="Specialist"</formula>
    </cfRule>
  </conditionalFormatting>
  <conditionalFormatting sqref="I8:AD8">
    <cfRule type="cellIs" dxfId="13598" priority="603" operator="equal">
      <formula>1</formula>
    </cfRule>
  </conditionalFormatting>
  <conditionalFormatting sqref="I8:AD8">
    <cfRule type="expression" dxfId="13597" priority="604">
      <formula>$D8="SSMM"</formula>
    </cfRule>
  </conditionalFormatting>
  <conditionalFormatting sqref="I8:AD8">
    <cfRule type="cellIs" dxfId="13596" priority="605" operator="equal">
      <formula>"F"</formula>
    </cfRule>
  </conditionalFormatting>
  <conditionalFormatting sqref="I27:AD27">
    <cfRule type="expression" dxfId="13595" priority="593">
      <formula>$C$2="F"</formula>
    </cfRule>
  </conditionalFormatting>
  <conditionalFormatting sqref="I27:AD27">
    <cfRule type="expression" dxfId="13594" priority="594">
      <formula>$D27="Facturacion"</formula>
    </cfRule>
  </conditionalFormatting>
  <conditionalFormatting sqref="I27:AD27">
    <cfRule type="expression" dxfId="13593" priority="595">
      <formula>$D27="Specialist"</formula>
    </cfRule>
  </conditionalFormatting>
  <conditionalFormatting sqref="I27:AD27">
    <cfRule type="cellIs" dxfId="13592" priority="596" operator="equal">
      <formula>1</formula>
    </cfRule>
  </conditionalFormatting>
  <conditionalFormatting sqref="I27:AD27">
    <cfRule type="expression" dxfId="13591" priority="597">
      <formula>$D27="SSMM"</formula>
    </cfRule>
  </conditionalFormatting>
  <conditionalFormatting sqref="I27:AD27">
    <cfRule type="cellIs" dxfId="13590" priority="598" operator="equal">
      <formula>"F"</formula>
    </cfRule>
  </conditionalFormatting>
  <conditionalFormatting sqref="I46:AD46">
    <cfRule type="expression" dxfId="13589" priority="586">
      <formula>$C$2="F"</formula>
    </cfRule>
  </conditionalFormatting>
  <conditionalFormatting sqref="I46:AD46">
    <cfRule type="expression" dxfId="13588" priority="587">
      <formula>$D46="Facturacion"</formula>
    </cfRule>
  </conditionalFormatting>
  <conditionalFormatting sqref="I46:AD46">
    <cfRule type="expression" dxfId="13587" priority="588">
      <formula>$D46="Specialist"</formula>
    </cfRule>
  </conditionalFormatting>
  <conditionalFormatting sqref="I46:AD46">
    <cfRule type="cellIs" dxfId="13586" priority="589" operator="equal">
      <formula>1</formula>
    </cfRule>
  </conditionalFormatting>
  <conditionalFormatting sqref="I46:AD46">
    <cfRule type="expression" dxfId="13585" priority="590">
      <formula>$D46="SSMM"</formula>
    </cfRule>
  </conditionalFormatting>
  <conditionalFormatting sqref="I46:AD46">
    <cfRule type="cellIs" dxfId="13584" priority="591" operator="equal">
      <formula>"F"</formula>
    </cfRule>
  </conditionalFormatting>
  <conditionalFormatting sqref="I65:AD65">
    <cfRule type="expression" dxfId="13583" priority="579">
      <formula>$C$2="F"</formula>
    </cfRule>
  </conditionalFormatting>
  <conditionalFormatting sqref="I65:AD65">
    <cfRule type="expression" dxfId="13582" priority="580">
      <formula>$D65="Facturacion"</formula>
    </cfRule>
  </conditionalFormatting>
  <conditionalFormatting sqref="I65:AD65">
    <cfRule type="expression" dxfId="13581" priority="581">
      <formula>$D65="Specialist"</formula>
    </cfRule>
  </conditionalFormatting>
  <conditionalFormatting sqref="I65:AD65">
    <cfRule type="cellIs" dxfId="13580" priority="582" operator="equal">
      <formula>1</formula>
    </cfRule>
  </conditionalFormatting>
  <conditionalFormatting sqref="I65:AD65">
    <cfRule type="expression" dxfId="13579" priority="583">
      <formula>$D65="SSMM"</formula>
    </cfRule>
  </conditionalFormatting>
  <conditionalFormatting sqref="I65:AD65">
    <cfRule type="cellIs" dxfId="13578" priority="584" operator="equal">
      <formula>"F"</formula>
    </cfRule>
  </conditionalFormatting>
  <conditionalFormatting sqref="I84:AD84">
    <cfRule type="expression" dxfId="13577" priority="572">
      <formula>$C$2="F"</formula>
    </cfRule>
  </conditionalFormatting>
  <conditionalFormatting sqref="I84:AD84">
    <cfRule type="expression" dxfId="13576" priority="573">
      <formula>$D84="Facturacion"</formula>
    </cfRule>
  </conditionalFormatting>
  <conditionalFormatting sqref="I84:AD84">
    <cfRule type="expression" dxfId="13575" priority="574">
      <formula>$D84="Specialist"</formula>
    </cfRule>
  </conditionalFormatting>
  <conditionalFormatting sqref="I84:AD84">
    <cfRule type="cellIs" dxfId="13574" priority="575" operator="equal">
      <formula>1</formula>
    </cfRule>
  </conditionalFormatting>
  <conditionalFormatting sqref="I84:AD84">
    <cfRule type="expression" dxfId="13573" priority="576">
      <formula>$D84="SSMM"</formula>
    </cfRule>
  </conditionalFormatting>
  <conditionalFormatting sqref="I84:AD84">
    <cfRule type="cellIs" dxfId="13572" priority="577" operator="equal">
      <formula>"F"</formula>
    </cfRule>
  </conditionalFormatting>
  <conditionalFormatting sqref="I103:AD103">
    <cfRule type="expression" dxfId="13571" priority="565">
      <formula>$C$2="F"</formula>
    </cfRule>
  </conditionalFormatting>
  <conditionalFormatting sqref="I103:AD103">
    <cfRule type="expression" dxfId="13570" priority="566">
      <formula>$D103="Facturacion"</formula>
    </cfRule>
  </conditionalFormatting>
  <conditionalFormatting sqref="I103:AD103">
    <cfRule type="expression" dxfId="13569" priority="567">
      <formula>$D103="Specialist"</formula>
    </cfRule>
  </conditionalFormatting>
  <conditionalFormatting sqref="I103:AD103">
    <cfRule type="cellIs" dxfId="13568" priority="568" operator="equal">
      <formula>1</formula>
    </cfRule>
  </conditionalFormatting>
  <conditionalFormatting sqref="I103:AD103">
    <cfRule type="expression" dxfId="13567" priority="569">
      <formula>$D103="SSMM"</formula>
    </cfRule>
  </conditionalFormatting>
  <conditionalFormatting sqref="I103:AD103">
    <cfRule type="cellIs" dxfId="13566" priority="570" operator="equal">
      <formula>"F"</formula>
    </cfRule>
  </conditionalFormatting>
  <conditionalFormatting sqref="I122:AD122">
    <cfRule type="expression" dxfId="13565" priority="558">
      <formula>$C$2="F"</formula>
    </cfRule>
  </conditionalFormatting>
  <conditionalFormatting sqref="I122:AD122">
    <cfRule type="expression" dxfId="13564" priority="559">
      <formula>$D122="Facturacion"</formula>
    </cfRule>
  </conditionalFormatting>
  <conditionalFormatting sqref="I122:AD122">
    <cfRule type="expression" dxfId="13563" priority="560">
      <formula>$D122="Specialist"</formula>
    </cfRule>
  </conditionalFormatting>
  <conditionalFormatting sqref="I122:AD122">
    <cfRule type="cellIs" dxfId="13562" priority="561" operator="equal">
      <formula>1</formula>
    </cfRule>
  </conditionalFormatting>
  <conditionalFormatting sqref="I122:AD122">
    <cfRule type="expression" dxfId="13561" priority="562">
      <formula>$D122="SSMM"</formula>
    </cfRule>
  </conditionalFormatting>
  <conditionalFormatting sqref="I122:AD122">
    <cfRule type="cellIs" dxfId="13560" priority="563" operator="equal">
      <formula>"F"</formula>
    </cfRule>
  </conditionalFormatting>
  <conditionalFormatting sqref="E17:H17">
    <cfRule type="expression" dxfId="13559" priority="437">
      <formula>$C$21="F"</formula>
    </cfRule>
  </conditionalFormatting>
  <conditionalFormatting sqref="E17:H19">
    <cfRule type="expression" dxfId="13558" priority="439">
      <formula>$C$2="F"</formula>
    </cfRule>
  </conditionalFormatting>
  <conditionalFormatting sqref="E17:H19">
    <cfRule type="expression" dxfId="13557" priority="440">
      <formula>$D17="Facturacion"</formula>
    </cfRule>
  </conditionalFormatting>
  <conditionalFormatting sqref="E17:H19">
    <cfRule type="expression" dxfId="13556" priority="441">
      <formula>$D17="Specialist"</formula>
    </cfRule>
  </conditionalFormatting>
  <conditionalFormatting sqref="E17:H19">
    <cfRule type="cellIs" dxfId="13555" priority="442" operator="equal">
      <formula>1</formula>
    </cfRule>
  </conditionalFormatting>
  <conditionalFormatting sqref="E17:H19">
    <cfRule type="expression" dxfId="13554" priority="443">
      <formula>$D17="SSMM"</formula>
    </cfRule>
  </conditionalFormatting>
  <conditionalFormatting sqref="E17:H19">
    <cfRule type="cellIs" dxfId="13553" priority="444" operator="equal">
      <formula>"F"</formula>
    </cfRule>
  </conditionalFormatting>
  <conditionalFormatting sqref="AA17:AB17">
    <cfRule type="expression" dxfId="13552" priority="429">
      <formula>$C$21="F"</formula>
    </cfRule>
  </conditionalFormatting>
  <conditionalFormatting sqref="AA17:AB17">
    <cfRule type="expression" dxfId="13551" priority="431">
      <formula>$C$2="F"</formula>
    </cfRule>
  </conditionalFormatting>
  <conditionalFormatting sqref="AA17:AB17">
    <cfRule type="expression" dxfId="13550" priority="432">
      <formula>$D17="Facturacion"</formula>
    </cfRule>
  </conditionalFormatting>
  <conditionalFormatting sqref="AA17:AB17">
    <cfRule type="expression" dxfId="13549" priority="433">
      <formula>$D17="Specialist"</formula>
    </cfRule>
  </conditionalFormatting>
  <conditionalFormatting sqref="AA17:AB17">
    <cfRule type="cellIs" dxfId="13548" priority="434" operator="equal">
      <formula>1</formula>
    </cfRule>
  </conditionalFormatting>
  <conditionalFormatting sqref="AA17:AB17">
    <cfRule type="expression" dxfId="13547" priority="435">
      <formula>$D17="SSMM"</formula>
    </cfRule>
  </conditionalFormatting>
  <conditionalFormatting sqref="AA17:AB17">
    <cfRule type="cellIs" dxfId="13546" priority="436" operator="equal">
      <formula>"F"</formula>
    </cfRule>
  </conditionalFormatting>
  <conditionalFormatting sqref="I17:W17">
    <cfRule type="expression" dxfId="13545" priority="419">
      <formula>$C$78="F"</formula>
    </cfRule>
  </conditionalFormatting>
  <conditionalFormatting sqref="I17:W17">
    <cfRule type="expression" dxfId="13544" priority="420">
      <formula>$C$59="F"</formula>
    </cfRule>
  </conditionalFormatting>
  <conditionalFormatting sqref="I17:W17">
    <cfRule type="expression" dxfId="13543" priority="421">
      <formula>$C$40="F"</formula>
    </cfRule>
  </conditionalFormatting>
  <conditionalFormatting sqref="I17:W17">
    <cfRule type="expression" dxfId="13542" priority="422">
      <formula>$C$21="F"</formula>
    </cfRule>
  </conditionalFormatting>
  <conditionalFormatting sqref="I17:Z17">
    <cfRule type="expression" dxfId="13541" priority="423">
      <formula>$C$2="F"</formula>
    </cfRule>
  </conditionalFormatting>
  <conditionalFormatting sqref="I17:Z17">
    <cfRule type="expression" dxfId="13540" priority="424">
      <formula>$D17="Facturacion"</formula>
    </cfRule>
  </conditionalFormatting>
  <conditionalFormatting sqref="I17:Z17">
    <cfRule type="expression" dxfId="13539" priority="425">
      <formula>$D17="Specialist"</formula>
    </cfRule>
  </conditionalFormatting>
  <conditionalFormatting sqref="I17:Z17">
    <cfRule type="cellIs" dxfId="13538" priority="426" operator="equal">
      <formula>1</formula>
    </cfRule>
  </conditionalFormatting>
  <conditionalFormatting sqref="I17:Z17">
    <cfRule type="expression" dxfId="13537" priority="427">
      <formula>$D17="SSMM"</formula>
    </cfRule>
  </conditionalFormatting>
  <conditionalFormatting sqref="I17:Z17">
    <cfRule type="cellIs" dxfId="13536" priority="428" operator="equal">
      <formula>"F"</formula>
    </cfRule>
  </conditionalFormatting>
  <conditionalFormatting sqref="AA18:AB18">
    <cfRule type="expression" dxfId="13535" priority="413">
      <formula>$C$2="F"</formula>
    </cfRule>
  </conditionalFormatting>
  <conditionalFormatting sqref="AA18:AB18">
    <cfRule type="expression" dxfId="13534" priority="414">
      <formula>$D18="Facturacion"</formula>
    </cfRule>
  </conditionalFormatting>
  <conditionalFormatting sqref="AA18:AB18">
    <cfRule type="expression" dxfId="13533" priority="415">
      <formula>$D18="Specialist"</formula>
    </cfRule>
  </conditionalFormatting>
  <conditionalFormatting sqref="AA18:AB18">
    <cfRule type="cellIs" dxfId="13532" priority="416" operator="equal">
      <formula>1</formula>
    </cfRule>
  </conditionalFormatting>
  <conditionalFormatting sqref="AA18:AB18">
    <cfRule type="expression" dxfId="13531" priority="417">
      <formula>$D18="SSMM"</formula>
    </cfRule>
  </conditionalFormatting>
  <conditionalFormatting sqref="AA18:AB18">
    <cfRule type="cellIs" dxfId="13530" priority="418" operator="equal">
      <formula>"F"</formula>
    </cfRule>
  </conditionalFormatting>
  <conditionalFormatting sqref="I18:W18">
    <cfRule type="expression" dxfId="13529" priority="403">
      <formula>$C$78="F"</formula>
    </cfRule>
  </conditionalFormatting>
  <conditionalFormatting sqref="I18:W18">
    <cfRule type="expression" dxfId="13528" priority="404">
      <formula>$C$59="F"</formula>
    </cfRule>
  </conditionalFormatting>
  <conditionalFormatting sqref="I18:W18">
    <cfRule type="expression" dxfId="13527" priority="405">
      <formula>$C$40="F"</formula>
    </cfRule>
  </conditionalFormatting>
  <conditionalFormatting sqref="I18:W18">
    <cfRule type="expression" dxfId="13526" priority="406">
      <formula>$C$21="F"</formula>
    </cfRule>
  </conditionalFormatting>
  <conditionalFormatting sqref="I18:Z18">
    <cfRule type="expression" dxfId="13525" priority="407">
      <formula>$C$2="F"</formula>
    </cfRule>
  </conditionalFormatting>
  <conditionalFormatting sqref="I18:Z18">
    <cfRule type="expression" dxfId="13524" priority="408">
      <formula>$D18="Facturacion"</formula>
    </cfRule>
  </conditionalFormatting>
  <conditionalFormatting sqref="I18:Z18">
    <cfRule type="expression" dxfId="13523" priority="409">
      <formula>$D18="Specialist"</formula>
    </cfRule>
  </conditionalFormatting>
  <conditionalFormatting sqref="I18:Z18">
    <cfRule type="cellIs" dxfId="13522" priority="410" operator="equal">
      <formula>1</formula>
    </cfRule>
  </conditionalFormatting>
  <conditionalFormatting sqref="I18:Z18">
    <cfRule type="expression" dxfId="13521" priority="411">
      <formula>$D18="SSMM"</formula>
    </cfRule>
  </conditionalFormatting>
  <conditionalFormatting sqref="I18:Z18">
    <cfRule type="cellIs" dxfId="13520" priority="412" operator="equal">
      <formula>"F"</formula>
    </cfRule>
  </conditionalFormatting>
  <conditionalFormatting sqref="AA19:AB19">
    <cfRule type="expression" dxfId="13519" priority="397">
      <formula>$C$2="F"</formula>
    </cfRule>
  </conditionalFormatting>
  <conditionalFormatting sqref="AA19:AB19">
    <cfRule type="expression" dxfId="13518" priority="398">
      <formula>$D19="Facturacion"</formula>
    </cfRule>
  </conditionalFormatting>
  <conditionalFormatting sqref="AA19:AB19">
    <cfRule type="expression" dxfId="13517" priority="399">
      <formula>$D19="Specialist"</formula>
    </cfRule>
  </conditionalFormatting>
  <conditionalFormatting sqref="AA19:AB19">
    <cfRule type="cellIs" dxfId="13516" priority="400" operator="equal">
      <formula>1</formula>
    </cfRule>
  </conditionalFormatting>
  <conditionalFormatting sqref="AA19:AB19">
    <cfRule type="expression" dxfId="13515" priority="401">
      <formula>$D19="SSMM"</formula>
    </cfRule>
  </conditionalFormatting>
  <conditionalFormatting sqref="AA19:AB19">
    <cfRule type="cellIs" dxfId="13514" priority="402" operator="equal">
      <formula>"F"</formula>
    </cfRule>
  </conditionalFormatting>
  <conditionalFormatting sqref="I19:W19">
    <cfRule type="expression" dxfId="13513" priority="387">
      <formula>$C$78="F"</formula>
    </cfRule>
  </conditionalFormatting>
  <conditionalFormatting sqref="I19:W19">
    <cfRule type="expression" dxfId="13512" priority="388">
      <formula>$C$59="F"</formula>
    </cfRule>
  </conditionalFormatting>
  <conditionalFormatting sqref="I19:W19">
    <cfRule type="expression" dxfId="13511" priority="389">
      <formula>$C$40="F"</formula>
    </cfRule>
  </conditionalFormatting>
  <conditionalFormatting sqref="I19:W19">
    <cfRule type="expression" dxfId="13510" priority="390">
      <formula>$C$21="F"</formula>
    </cfRule>
  </conditionalFormatting>
  <conditionalFormatting sqref="I19:Z19">
    <cfRule type="expression" dxfId="13509" priority="391">
      <formula>$C$2="F"</formula>
    </cfRule>
  </conditionalFormatting>
  <conditionalFormatting sqref="I19:Z19">
    <cfRule type="expression" dxfId="13508" priority="392">
      <formula>$D19="Facturacion"</formula>
    </cfRule>
  </conditionalFormatting>
  <conditionalFormatting sqref="I19:Z19">
    <cfRule type="expression" dxfId="13507" priority="393">
      <formula>$D19="Specialist"</formula>
    </cfRule>
  </conditionalFormatting>
  <conditionalFormatting sqref="I19:Z19">
    <cfRule type="cellIs" dxfId="13506" priority="394" operator="equal">
      <formula>1</formula>
    </cfRule>
  </conditionalFormatting>
  <conditionalFormatting sqref="I19:Z19">
    <cfRule type="expression" dxfId="13505" priority="395">
      <formula>$D19="SSMM"</formula>
    </cfRule>
  </conditionalFormatting>
  <conditionalFormatting sqref="I19:Z19">
    <cfRule type="cellIs" dxfId="13504" priority="396" operator="equal">
      <formula>"F"</formula>
    </cfRule>
  </conditionalFormatting>
  <conditionalFormatting sqref="E36:H36">
    <cfRule type="expression" dxfId="13503" priority="379">
      <formula>$C$21="F"</formula>
    </cfRule>
  </conditionalFormatting>
  <conditionalFormatting sqref="E36:H38">
    <cfRule type="expression" dxfId="13502" priority="381">
      <formula>$C$2="F"</formula>
    </cfRule>
  </conditionalFormatting>
  <conditionalFormatting sqref="E36:H38">
    <cfRule type="expression" dxfId="13501" priority="382">
      <formula>$D36="Facturacion"</formula>
    </cfRule>
  </conditionalFormatting>
  <conditionalFormatting sqref="E36:H38">
    <cfRule type="expression" dxfId="13500" priority="383">
      <formula>$D36="Specialist"</formula>
    </cfRule>
  </conditionalFormatting>
  <conditionalFormatting sqref="E36:H38">
    <cfRule type="cellIs" dxfId="13499" priority="384" operator="equal">
      <formula>1</formula>
    </cfRule>
  </conditionalFormatting>
  <conditionalFormatting sqref="E36:H38">
    <cfRule type="expression" dxfId="13498" priority="385">
      <formula>$D36="SSMM"</formula>
    </cfRule>
  </conditionalFormatting>
  <conditionalFormatting sqref="E36:H38">
    <cfRule type="cellIs" dxfId="13497" priority="386" operator="equal">
      <formula>"F"</formula>
    </cfRule>
  </conditionalFormatting>
  <conditionalFormatting sqref="AA36:AB36">
    <cfRule type="expression" dxfId="13496" priority="371">
      <formula>$C$21="F"</formula>
    </cfRule>
  </conditionalFormatting>
  <conditionalFormatting sqref="AA36:AB36">
    <cfRule type="expression" dxfId="13495" priority="373">
      <formula>$C$2="F"</formula>
    </cfRule>
  </conditionalFormatting>
  <conditionalFormatting sqref="AA36:AB36">
    <cfRule type="expression" dxfId="13494" priority="374">
      <formula>$D36="Facturacion"</formula>
    </cfRule>
  </conditionalFormatting>
  <conditionalFormatting sqref="AA36:AB36">
    <cfRule type="expression" dxfId="13493" priority="375">
      <formula>$D36="Specialist"</formula>
    </cfRule>
  </conditionalFormatting>
  <conditionalFormatting sqref="AA36:AB36">
    <cfRule type="cellIs" dxfId="13492" priority="376" operator="equal">
      <formula>1</formula>
    </cfRule>
  </conditionalFormatting>
  <conditionalFormatting sqref="AA36:AB36">
    <cfRule type="expression" dxfId="13491" priority="377">
      <formula>$D36="SSMM"</formula>
    </cfRule>
  </conditionalFormatting>
  <conditionalFormatting sqref="AA36:AB36">
    <cfRule type="cellIs" dxfId="13490" priority="378" operator="equal">
      <formula>"F"</formula>
    </cfRule>
  </conditionalFormatting>
  <conditionalFormatting sqref="I36:W36">
    <cfRule type="expression" dxfId="13489" priority="361">
      <formula>$C$78="F"</formula>
    </cfRule>
  </conditionalFormatting>
  <conditionalFormatting sqref="I36:W36">
    <cfRule type="expression" dxfId="13488" priority="362">
      <formula>$C$59="F"</formula>
    </cfRule>
  </conditionalFormatting>
  <conditionalFormatting sqref="I36:W36">
    <cfRule type="expression" dxfId="13487" priority="363">
      <formula>$C$40="F"</formula>
    </cfRule>
  </conditionalFormatting>
  <conditionalFormatting sqref="I36:W36">
    <cfRule type="expression" dxfId="13486" priority="364">
      <formula>$C$21="F"</formula>
    </cfRule>
  </conditionalFormatting>
  <conditionalFormatting sqref="I36:Z36">
    <cfRule type="expression" dxfId="13485" priority="365">
      <formula>$C$2="F"</formula>
    </cfRule>
  </conditionalFormatting>
  <conditionalFormatting sqref="I36:Z36">
    <cfRule type="expression" dxfId="13484" priority="366">
      <formula>$D36="Facturacion"</formula>
    </cfRule>
  </conditionalFormatting>
  <conditionalFormatting sqref="I36:Z36">
    <cfRule type="expression" dxfId="13483" priority="367">
      <formula>$D36="Specialist"</formula>
    </cfRule>
  </conditionalFormatting>
  <conditionalFormatting sqref="I36:Z36">
    <cfRule type="cellIs" dxfId="13482" priority="368" operator="equal">
      <formula>1</formula>
    </cfRule>
  </conditionalFormatting>
  <conditionalFormatting sqref="I36:Z36">
    <cfRule type="expression" dxfId="13481" priority="369">
      <formula>$D36="SSMM"</formula>
    </cfRule>
  </conditionalFormatting>
  <conditionalFormatting sqref="I36:Z36">
    <cfRule type="cellIs" dxfId="13480" priority="370" operator="equal">
      <formula>"F"</formula>
    </cfRule>
  </conditionalFormatting>
  <conditionalFormatting sqref="AA37:AB37">
    <cfRule type="expression" dxfId="13479" priority="355">
      <formula>$C$2="F"</formula>
    </cfRule>
  </conditionalFormatting>
  <conditionalFormatting sqref="AA37:AB37">
    <cfRule type="expression" dxfId="13478" priority="356">
      <formula>$D37="Facturacion"</formula>
    </cfRule>
  </conditionalFormatting>
  <conditionalFormatting sqref="AA37:AB37">
    <cfRule type="expression" dxfId="13477" priority="357">
      <formula>$D37="Specialist"</formula>
    </cfRule>
  </conditionalFormatting>
  <conditionalFormatting sqref="AA37:AB37">
    <cfRule type="cellIs" dxfId="13476" priority="358" operator="equal">
      <formula>1</formula>
    </cfRule>
  </conditionalFormatting>
  <conditionalFormatting sqref="AA37:AB37">
    <cfRule type="expression" dxfId="13475" priority="359">
      <formula>$D37="SSMM"</formula>
    </cfRule>
  </conditionalFormatting>
  <conditionalFormatting sqref="AA37:AB37">
    <cfRule type="cellIs" dxfId="13474" priority="360" operator="equal">
      <formula>"F"</formula>
    </cfRule>
  </conditionalFormatting>
  <conditionalFormatting sqref="I37:W37">
    <cfRule type="expression" dxfId="13473" priority="345">
      <formula>$C$78="F"</formula>
    </cfRule>
  </conditionalFormatting>
  <conditionalFormatting sqref="I37:W37">
    <cfRule type="expression" dxfId="13472" priority="346">
      <formula>$C$59="F"</formula>
    </cfRule>
  </conditionalFormatting>
  <conditionalFormatting sqref="I37:W37">
    <cfRule type="expression" dxfId="13471" priority="347">
      <formula>$C$40="F"</formula>
    </cfRule>
  </conditionalFormatting>
  <conditionalFormatting sqref="I37:W37">
    <cfRule type="expression" dxfId="13470" priority="348">
      <formula>$C$21="F"</formula>
    </cfRule>
  </conditionalFormatting>
  <conditionalFormatting sqref="I37:Z37">
    <cfRule type="expression" dxfId="13469" priority="349">
      <formula>$C$2="F"</formula>
    </cfRule>
  </conditionalFormatting>
  <conditionalFormatting sqref="I37:Z37">
    <cfRule type="expression" dxfId="13468" priority="350">
      <formula>$D37="Facturacion"</formula>
    </cfRule>
  </conditionalFormatting>
  <conditionalFormatting sqref="I37:Z37">
    <cfRule type="expression" dxfId="13467" priority="351">
      <formula>$D37="Specialist"</formula>
    </cfRule>
  </conditionalFormatting>
  <conditionalFormatting sqref="I37:Z37">
    <cfRule type="cellIs" dxfId="13466" priority="352" operator="equal">
      <formula>1</formula>
    </cfRule>
  </conditionalFormatting>
  <conditionalFormatting sqref="I37:Z37">
    <cfRule type="expression" dxfId="13465" priority="353">
      <formula>$D37="SSMM"</formula>
    </cfRule>
  </conditionalFormatting>
  <conditionalFormatting sqref="I37:Z37">
    <cfRule type="cellIs" dxfId="13464" priority="354" operator="equal">
      <formula>"F"</formula>
    </cfRule>
  </conditionalFormatting>
  <conditionalFormatting sqref="AA38:AB38">
    <cfRule type="expression" dxfId="13463" priority="339">
      <formula>$C$2="F"</formula>
    </cfRule>
  </conditionalFormatting>
  <conditionalFormatting sqref="AA38:AB38">
    <cfRule type="expression" dxfId="13462" priority="340">
      <formula>$D38="Facturacion"</formula>
    </cfRule>
  </conditionalFormatting>
  <conditionalFormatting sqref="AA38:AB38">
    <cfRule type="expression" dxfId="13461" priority="341">
      <formula>$D38="Specialist"</formula>
    </cfRule>
  </conditionalFormatting>
  <conditionalFormatting sqref="AA38:AB38">
    <cfRule type="cellIs" dxfId="13460" priority="342" operator="equal">
      <formula>1</formula>
    </cfRule>
  </conditionalFormatting>
  <conditionalFormatting sqref="AA38:AB38">
    <cfRule type="expression" dxfId="13459" priority="343">
      <formula>$D38="SSMM"</formula>
    </cfRule>
  </conditionalFormatting>
  <conditionalFormatting sqref="AA38:AB38">
    <cfRule type="cellIs" dxfId="13458" priority="344" operator="equal">
      <formula>"F"</formula>
    </cfRule>
  </conditionalFormatting>
  <conditionalFormatting sqref="I38:W38">
    <cfRule type="expression" dxfId="13457" priority="329">
      <formula>$C$78="F"</formula>
    </cfRule>
  </conditionalFormatting>
  <conditionalFormatting sqref="I38:W38">
    <cfRule type="expression" dxfId="13456" priority="330">
      <formula>$C$59="F"</formula>
    </cfRule>
  </conditionalFormatting>
  <conditionalFormatting sqref="I38:W38">
    <cfRule type="expression" dxfId="13455" priority="331">
      <formula>$C$40="F"</formula>
    </cfRule>
  </conditionalFormatting>
  <conditionalFormatting sqref="I38:W38">
    <cfRule type="expression" dxfId="13454" priority="332">
      <formula>$C$21="F"</formula>
    </cfRule>
  </conditionalFormatting>
  <conditionalFormatting sqref="I38:Z38">
    <cfRule type="expression" dxfId="13453" priority="333">
      <formula>$C$2="F"</formula>
    </cfRule>
  </conditionalFormatting>
  <conditionalFormatting sqref="I38:Z38">
    <cfRule type="expression" dxfId="13452" priority="334">
      <formula>$D38="Facturacion"</formula>
    </cfRule>
  </conditionalFormatting>
  <conditionalFormatting sqref="I38:Z38">
    <cfRule type="expression" dxfId="13451" priority="335">
      <formula>$D38="Specialist"</formula>
    </cfRule>
  </conditionalFormatting>
  <conditionalFormatting sqref="I38:Z38">
    <cfRule type="cellIs" dxfId="13450" priority="336" operator="equal">
      <formula>1</formula>
    </cfRule>
  </conditionalFormatting>
  <conditionalFormatting sqref="I38:Z38">
    <cfRule type="expression" dxfId="13449" priority="337">
      <formula>$D38="SSMM"</formula>
    </cfRule>
  </conditionalFormatting>
  <conditionalFormatting sqref="I38:Z38">
    <cfRule type="cellIs" dxfId="13448" priority="338" operator="equal">
      <formula>"F"</formula>
    </cfRule>
  </conditionalFormatting>
  <conditionalFormatting sqref="E55:H55">
    <cfRule type="expression" dxfId="13447" priority="321">
      <formula>$C$21="F"</formula>
    </cfRule>
  </conditionalFormatting>
  <conditionalFormatting sqref="E55:H57">
    <cfRule type="expression" dxfId="13446" priority="323">
      <formula>$C$2="F"</formula>
    </cfRule>
  </conditionalFormatting>
  <conditionalFormatting sqref="E55:H57">
    <cfRule type="expression" dxfId="13445" priority="324">
      <formula>$D55="Facturacion"</formula>
    </cfRule>
  </conditionalFormatting>
  <conditionalFormatting sqref="E55:H57">
    <cfRule type="expression" dxfId="13444" priority="325">
      <formula>$D55="Specialist"</formula>
    </cfRule>
  </conditionalFormatting>
  <conditionalFormatting sqref="E55:H57">
    <cfRule type="cellIs" dxfId="13443" priority="326" operator="equal">
      <formula>1</formula>
    </cfRule>
  </conditionalFormatting>
  <conditionalFormatting sqref="E55:H57">
    <cfRule type="expression" dxfId="13442" priority="327">
      <formula>$D55="SSMM"</formula>
    </cfRule>
  </conditionalFormatting>
  <conditionalFormatting sqref="E55:H57">
    <cfRule type="cellIs" dxfId="13441" priority="328" operator="equal">
      <formula>"F"</formula>
    </cfRule>
  </conditionalFormatting>
  <conditionalFormatting sqref="AA55:AB55">
    <cfRule type="expression" dxfId="13440" priority="313">
      <formula>$C$21="F"</formula>
    </cfRule>
  </conditionalFormatting>
  <conditionalFormatting sqref="AA55:AB55">
    <cfRule type="expression" dxfId="13439" priority="315">
      <formula>$C$2="F"</formula>
    </cfRule>
  </conditionalFormatting>
  <conditionalFormatting sqref="AA55:AB55">
    <cfRule type="expression" dxfId="13438" priority="316">
      <formula>$D55="Facturacion"</formula>
    </cfRule>
  </conditionalFormatting>
  <conditionalFormatting sqref="AA55:AB55">
    <cfRule type="expression" dxfId="13437" priority="317">
      <formula>$D55="Specialist"</formula>
    </cfRule>
  </conditionalFormatting>
  <conditionalFormatting sqref="AA55:AB55">
    <cfRule type="cellIs" dxfId="13436" priority="318" operator="equal">
      <formula>1</formula>
    </cfRule>
  </conditionalFormatting>
  <conditionalFormatting sqref="AA55:AB55">
    <cfRule type="expression" dxfId="13435" priority="319">
      <formula>$D55="SSMM"</formula>
    </cfRule>
  </conditionalFormatting>
  <conditionalFormatting sqref="AA55:AB55">
    <cfRule type="cellIs" dxfId="13434" priority="320" operator="equal">
      <formula>"F"</formula>
    </cfRule>
  </conditionalFormatting>
  <conditionalFormatting sqref="I55:W55">
    <cfRule type="expression" dxfId="13433" priority="303">
      <formula>$C$78="F"</formula>
    </cfRule>
  </conditionalFormatting>
  <conditionalFormatting sqref="I55:W55">
    <cfRule type="expression" dxfId="13432" priority="304">
      <formula>$C$59="F"</formula>
    </cfRule>
  </conditionalFormatting>
  <conditionalFormatting sqref="I55:W55">
    <cfRule type="expression" dxfId="13431" priority="305">
      <formula>$C$40="F"</formula>
    </cfRule>
  </conditionalFormatting>
  <conditionalFormatting sqref="I55:W55">
    <cfRule type="expression" dxfId="13430" priority="306">
      <formula>$C$21="F"</formula>
    </cfRule>
  </conditionalFormatting>
  <conditionalFormatting sqref="I55:Z55">
    <cfRule type="expression" dxfId="13429" priority="307">
      <formula>$C$2="F"</formula>
    </cfRule>
  </conditionalFormatting>
  <conditionalFormatting sqref="I55:Z55">
    <cfRule type="expression" dxfId="13428" priority="308">
      <formula>$D55="Facturacion"</formula>
    </cfRule>
  </conditionalFormatting>
  <conditionalFormatting sqref="I55:Z55">
    <cfRule type="expression" dxfId="13427" priority="309">
      <formula>$D55="Specialist"</formula>
    </cfRule>
  </conditionalFormatting>
  <conditionalFormatting sqref="I55:Z55">
    <cfRule type="cellIs" dxfId="13426" priority="310" operator="equal">
      <formula>1</formula>
    </cfRule>
  </conditionalFormatting>
  <conditionalFormatting sqref="I55:Z55">
    <cfRule type="expression" dxfId="13425" priority="311">
      <formula>$D55="SSMM"</formula>
    </cfRule>
  </conditionalFormatting>
  <conditionalFormatting sqref="I55:Z55">
    <cfRule type="cellIs" dxfId="13424" priority="312" operator="equal">
      <formula>"F"</formula>
    </cfRule>
  </conditionalFormatting>
  <conditionalFormatting sqref="AA56:AB56">
    <cfRule type="expression" dxfId="13423" priority="297">
      <formula>$C$2="F"</formula>
    </cfRule>
  </conditionalFormatting>
  <conditionalFormatting sqref="AA56:AB56">
    <cfRule type="expression" dxfId="13422" priority="298">
      <formula>$D56="Facturacion"</formula>
    </cfRule>
  </conditionalFormatting>
  <conditionalFormatting sqref="AA56:AB56">
    <cfRule type="expression" dxfId="13421" priority="299">
      <formula>$D56="Specialist"</formula>
    </cfRule>
  </conditionalFormatting>
  <conditionalFormatting sqref="AA56:AB56">
    <cfRule type="cellIs" dxfId="13420" priority="300" operator="equal">
      <formula>1</formula>
    </cfRule>
  </conditionalFormatting>
  <conditionalFormatting sqref="AA56:AB56">
    <cfRule type="expression" dxfId="13419" priority="301">
      <formula>$D56="SSMM"</formula>
    </cfRule>
  </conditionalFormatting>
  <conditionalFormatting sqref="AA56:AB56">
    <cfRule type="cellIs" dxfId="13418" priority="302" operator="equal">
      <formula>"F"</formula>
    </cfRule>
  </conditionalFormatting>
  <conditionalFormatting sqref="I56:W56">
    <cfRule type="expression" dxfId="13417" priority="287">
      <formula>$C$78="F"</formula>
    </cfRule>
  </conditionalFormatting>
  <conditionalFormatting sqref="I56:W56">
    <cfRule type="expression" dxfId="13416" priority="288">
      <formula>$C$59="F"</formula>
    </cfRule>
  </conditionalFormatting>
  <conditionalFormatting sqref="I56:W56">
    <cfRule type="expression" dxfId="13415" priority="289">
      <formula>$C$40="F"</formula>
    </cfRule>
  </conditionalFormatting>
  <conditionalFormatting sqref="I56:W56">
    <cfRule type="expression" dxfId="13414" priority="290">
      <formula>$C$21="F"</formula>
    </cfRule>
  </conditionalFormatting>
  <conditionalFormatting sqref="I56:Z56">
    <cfRule type="expression" dxfId="13413" priority="291">
      <formula>$C$2="F"</formula>
    </cfRule>
  </conditionalFormatting>
  <conditionalFormatting sqref="I56:Z56">
    <cfRule type="expression" dxfId="13412" priority="292">
      <formula>$D56="Facturacion"</formula>
    </cfRule>
  </conditionalFormatting>
  <conditionalFormatting sqref="I56:Z56">
    <cfRule type="expression" dxfId="13411" priority="293">
      <formula>$D56="Specialist"</formula>
    </cfRule>
  </conditionalFormatting>
  <conditionalFormatting sqref="I56:Z56">
    <cfRule type="cellIs" dxfId="13410" priority="294" operator="equal">
      <formula>1</formula>
    </cfRule>
  </conditionalFormatting>
  <conditionalFormatting sqref="I56:Z56">
    <cfRule type="expression" dxfId="13409" priority="295">
      <formula>$D56="SSMM"</formula>
    </cfRule>
  </conditionalFormatting>
  <conditionalFormatting sqref="I56:Z56">
    <cfRule type="cellIs" dxfId="13408" priority="296" operator="equal">
      <formula>"F"</formula>
    </cfRule>
  </conditionalFormatting>
  <conditionalFormatting sqref="AA57:AB57">
    <cfRule type="expression" dxfId="13407" priority="281">
      <formula>$C$2="F"</formula>
    </cfRule>
  </conditionalFormatting>
  <conditionalFormatting sqref="AA57:AB57">
    <cfRule type="expression" dxfId="13406" priority="282">
      <formula>$D57="Facturacion"</formula>
    </cfRule>
  </conditionalFormatting>
  <conditionalFormatting sqref="AA57:AB57">
    <cfRule type="expression" dxfId="13405" priority="283">
      <formula>$D57="Specialist"</formula>
    </cfRule>
  </conditionalFormatting>
  <conditionalFormatting sqref="AA57:AB57">
    <cfRule type="cellIs" dxfId="13404" priority="284" operator="equal">
      <formula>1</formula>
    </cfRule>
  </conditionalFormatting>
  <conditionalFormatting sqref="AA57:AB57">
    <cfRule type="expression" dxfId="13403" priority="285">
      <formula>$D57="SSMM"</formula>
    </cfRule>
  </conditionalFormatting>
  <conditionalFormatting sqref="AA57:AB57">
    <cfRule type="cellIs" dxfId="13402" priority="286" operator="equal">
      <formula>"F"</formula>
    </cfRule>
  </conditionalFormatting>
  <conditionalFormatting sqref="I57:W57">
    <cfRule type="expression" dxfId="13401" priority="271">
      <formula>$C$78="F"</formula>
    </cfRule>
  </conditionalFormatting>
  <conditionalFormatting sqref="I57:W57">
    <cfRule type="expression" dxfId="13400" priority="272">
      <formula>$C$59="F"</formula>
    </cfRule>
  </conditionalFormatting>
  <conditionalFormatting sqref="I57:W57">
    <cfRule type="expression" dxfId="13399" priority="273">
      <formula>$C$40="F"</formula>
    </cfRule>
  </conditionalFormatting>
  <conditionalFormatting sqref="I57:W57">
    <cfRule type="expression" dxfId="13398" priority="274">
      <formula>$C$21="F"</formula>
    </cfRule>
  </conditionalFormatting>
  <conditionalFormatting sqref="I57:Z57">
    <cfRule type="expression" dxfId="13397" priority="275">
      <formula>$C$2="F"</formula>
    </cfRule>
  </conditionalFormatting>
  <conditionalFormatting sqref="I57:Z57">
    <cfRule type="expression" dxfId="13396" priority="276">
      <formula>$D57="Facturacion"</formula>
    </cfRule>
  </conditionalFormatting>
  <conditionalFormatting sqref="I57:Z57">
    <cfRule type="expression" dxfId="13395" priority="277">
      <formula>$D57="Specialist"</formula>
    </cfRule>
  </conditionalFormatting>
  <conditionalFormatting sqref="I57:Z57">
    <cfRule type="cellIs" dxfId="13394" priority="278" operator="equal">
      <formula>1</formula>
    </cfRule>
  </conditionalFormatting>
  <conditionalFormatting sqref="I57:Z57">
    <cfRule type="expression" dxfId="13393" priority="279">
      <formula>$D57="SSMM"</formula>
    </cfRule>
  </conditionalFormatting>
  <conditionalFormatting sqref="I57:Z57">
    <cfRule type="cellIs" dxfId="13392" priority="280" operator="equal">
      <formula>"F"</formula>
    </cfRule>
  </conditionalFormatting>
  <conditionalFormatting sqref="E74:H74">
    <cfRule type="expression" dxfId="13391" priority="263">
      <formula>$C$21="F"</formula>
    </cfRule>
  </conditionalFormatting>
  <conditionalFormatting sqref="E74:H76">
    <cfRule type="expression" dxfId="13390" priority="265">
      <formula>$C$2="F"</formula>
    </cfRule>
  </conditionalFormatting>
  <conditionalFormatting sqref="E74:H76">
    <cfRule type="expression" dxfId="13389" priority="266">
      <formula>$D74="Facturacion"</formula>
    </cfRule>
  </conditionalFormatting>
  <conditionalFormatting sqref="E74:H76">
    <cfRule type="expression" dxfId="13388" priority="267">
      <formula>$D74="Specialist"</formula>
    </cfRule>
  </conditionalFormatting>
  <conditionalFormatting sqref="E74:H76">
    <cfRule type="cellIs" dxfId="13387" priority="268" operator="equal">
      <formula>1</formula>
    </cfRule>
  </conditionalFormatting>
  <conditionalFormatting sqref="E74:H76">
    <cfRule type="expression" dxfId="13386" priority="269">
      <formula>$D74="SSMM"</formula>
    </cfRule>
  </conditionalFormatting>
  <conditionalFormatting sqref="E74:H76">
    <cfRule type="cellIs" dxfId="13385" priority="270" operator="equal">
      <formula>"F"</formula>
    </cfRule>
  </conditionalFormatting>
  <conditionalFormatting sqref="AA74:AB74">
    <cfRule type="expression" dxfId="13384" priority="255">
      <formula>$C$21="F"</formula>
    </cfRule>
  </conditionalFormatting>
  <conditionalFormatting sqref="AA74:AB74">
    <cfRule type="expression" dxfId="13383" priority="257">
      <formula>$C$2="F"</formula>
    </cfRule>
  </conditionalFormatting>
  <conditionalFormatting sqref="AA74:AB74">
    <cfRule type="expression" dxfId="13382" priority="258">
      <formula>$D74="Facturacion"</formula>
    </cfRule>
  </conditionalFormatting>
  <conditionalFormatting sqref="AA74:AB74">
    <cfRule type="expression" dxfId="13381" priority="259">
      <formula>$D74="Specialist"</formula>
    </cfRule>
  </conditionalFormatting>
  <conditionalFormatting sqref="AA74:AB74">
    <cfRule type="cellIs" dxfId="13380" priority="260" operator="equal">
      <formula>1</formula>
    </cfRule>
  </conditionalFormatting>
  <conditionalFormatting sqref="AA74:AB74">
    <cfRule type="expression" dxfId="13379" priority="261">
      <formula>$D74="SSMM"</formula>
    </cfRule>
  </conditionalFormatting>
  <conditionalFormatting sqref="AA74:AB74">
    <cfRule type="cellIs" dxfId="13378" priority="262" operator="equal">
      <formula>"F"</formula>
    </cfRule>
  </conditionalFormatting>
  <conditionalFormatting sqref="I74:W74">
    <cfRule type="expression" dxfId="13377" priority="245">
      <formula>$C$78="F"</formula>
    </cfRule>
  </conditionalFormatting>
  <conditionalFormatting sqref="I74:W74">
    <cfRule type="expression" dxfId="13376" priority="246">
      <formula>$C$59="F"</formula>
    </cfRule>
  </conditionalFormatting>
  <conditionalFormatting sqref="I74:W74">
    <cfRule type="expression" dxfId="13375" priority="247">
      <formula>$C$40="F"</formula>
    </cfRule>
  </conditionalFormatting>
  <conditionalFormatting sqref="I74:W74">
    <cfRule type="expression" dxfId="13374" priority="248">
      <formula>$C$21="F"</formula>
    </cfRule>
  </conditionalFormatting>
  <conditionalFormatting sqref="I74:Z74">
    <cfRule type="expression" dxfId="13373" priority="249">
      <formula>$C$2="F"</formula>
    </cfRule>
  </conditionalFormatting>
  <conditionalFormatting sqref="I74:Z74">
    <cfRule type="expression" dxfId="13372" priority="250">
      <formula>$D74="Facturacion"</formula>
    </cfRule>
  </conditionalFormatting>
  <conditionalFormatting sqref="I74:Z74">
    <cfRule type="expression" dxfId="13371" priority="251">
      <formula>$D74="Specialist"</formula>
    </cfRule>
  </conditionalFormatting>
  <conditionalFormatting sqref="I74:Z74">
    <cfRule type="cellIs" dxfId="13370" priority="252" operator="equal">
      <formula>1</formula>
    </cfRule>
  </conditionalFormatting>
  <conditionalFormatting sqref="I74:Z74">
    <cfRule type="expression" dxfId="13369" priority="253">
      <formula>$D74="SSMM"</formula>
    </cfRule>
  </conditionalFormatting>
  <conditionalFormatting sqref="I74:Z74">
    <cfRule type="cellIs" dxfId="13368" priority="254" operator="equal">
      <formula>"F"</formula>
    </cfRule>
  </conditionalFormatting>
  <conditionalFormatting sqref="AA75:AB75">
    <cfRule type="expression" dxfId="13367" priority="239">
      <formula>$C$2="F"</formula>
    </cfRule>
  </conditionalFormatting>
  <conditionalFormatting sqref="AA75:AB75">
    <cfRule type="expression" dxfId="13366" priority="240">
      <formula>$D75="Facturacion"</formula>
    </cfRule>
  </conditionalFormatting>
  <conditionalFormatting sqref="AA75:AB75">
    <cfRule type="expression" dxfId="13365" priority="241">
      <formula>$D75="Specialist"</formula>
    </cfRule>
  </conditionalFormatting>
  <conditionalFormatting sqref="AA75:AB75">
    <cfRule type="cellIs" dxfId="13364" priority="242" operator="equal">
      <formula>1</formula>
    </cfRule>
  </conditionalFormatting>
  <conditionalFormatting sqref="AA75:AB75">
    <cfRule type="expression" dxfId="13363" priority="243">
      <formula>$D75="SSMM"</formula>
    </cfRule>
  </conditionalFormatting>
  <conditionalFormatting sqref="AA75:AB75">
    <cfRule type="cellIs" dxfId="13362" priority="244" operator="equal">
      <formula>"F"</formula>
    </cfRule>
  </conditionalFormatting>
  <conditionalFormatting sqref="I75:W75">
    <cfRule type="expression" dxfId="13361" priority="229">
      <formula>$C$78="F"</formula>
    </cfRule>
  </conditionalFormatting>
  <conditionalFormatting sqref="I75:W75">
    <cfRule type="expression" dxfId="13360" priority="230">
      <formula>$C$59="F"</formula>
    </cfRule>
  </conditionalFormatting>
  <conditionalFormatting sqref="I75:W75">
    <cfRule type="expression" dxfId="13359" priority="231">
      <formula>$C$40="F"</formula>
    </cfRule>
  </conditionalFormatting>
  <conditionalFormatting sqref="I75:W75">
    <cfRule type="expression" dxfId="13358" priority="232">
      <formula>$C$21="F"</formula>
    </cfRule>
  </conditionalFormatting>
  <conditionalFormatting sqref="I75:Z75">
    <cfRule type="expression" dxfId="13357" priority="233">
      <formula>$C$2="F"</formula>
    </cfRule>
  </conditionalFormatting>
  <conditionalFormatting sqref="I75:Z75">
    <cfRule type="expression" dxfId="13356" priority="234">
      <formula>$D75="Facturacion"</formula>
    </cfRule>
  </conditionalFormatting>
  <conditionalFormatting sqref="I75:Z75">
    <cfRule type="expression" dxfId="13355" priority="235">
      <formula>$D75="Specialist"</formula>
    </cfRule>
  </conditionalFormatting>
  <conditionalFormatting sqref="I75:Z75">
    <cfRule type="cellIs" dxfId="13354" priority="236" operator="equal">
      <formula>1</formula>
    </cfRule>
  </conditionalFormatting>
  <conditionalFormatting sqref="I75:Z75">
    <cfRule type="expression" dxfId="13353" priority="237">
      <formula>$D75="SSMM"</formula>
    </cfRule>
  </conditionalFormatting>
  <conditionalFormatting sqref="I75:Z75">
    <cfRule type="cellIs" dxfId="13352" priority="238" operator="equal">
      <formula>"F"</formula>
    </cfRule>
  </conditionalFormatting>
  <conditionalFormatting sqref="AA76:AB76">
    <cfRule type="expression" dxfId="13351" priority="223">
      <formula>$C$2="F"</formula>
    </cfRule>
  </conditionalFormatting>
  <conditionalFormatting sqref="AA76:AB76">
    <cfRule type="expression" dxfId="13350" priority="224">
      <formula>$D76="Facturacion"</formula>
    </cfRule>
  </conditionalFormatting>
  <conditionalFormatting sqref="AA76:AB76">
    <cfRule type="expression" dxfId="13349" priority="225">
      <formula>$D76="Specialist"</formula>
    </cfRule>
  </conditionalFormatting>
  <conditionalFormatting sqref="AA76:AB76">
    <cfRule type="cellIs" dxfId="13348" priority="226" operator="equal">
      <formula>1</formula>
    </cfRule>
  </conditionalFormatting>
  <conditionalFormatting sqref="AA76:AB76">
    <cfRule type="expression" dxfId="13347" priority="227">
      <formula>$D76="SSMM"</formula>
    </cfRule>
  </conditionalFormatting>
  <conditionalFormatting sqref="AA76:AB76">
    <cfRule type="cellIs" dxfId="13346" priority="228" operator="equal">
      <formula>"F"</formula>
    </cfRule>
  </conditionalFormatting>
  <conditionalFormatting sqref="I76:W76">
    <cfRule type="expression" dxfId="13345" priority="213">
      <formula>$C$78="F"</formula>
    </cfRule>
  </conditionalFormatting>
  <conditionalFormatting sqref="I76:W76">
    <cfRule type="expression" dxfId="13344" priority="214">
      <formula>$C$59="F"</formula>
    </cfRule>
  </conditionalFormatting>
  <conditionalFormatting sqref="I76:W76">
    <cfRule type="expression" dxfId="13343" priority="215">
      <formula>$C$40="F"</formula>
    </cfRule>
  </conditionalFormatting>
  <conditionalFormatting sqref="I76:W76">
    <cfRule type="expression" dxfId="13342" priority="216">
      <formula>$C$21="F"</formula>
    </cfRule>
  </conditionalFormatting>
  <conditionalFormatting sqref="I76:Z76">
    <cfRule type="expression" dxfId="13341" priority="217">
      <formula>$C$2="F"</formula>
    </cfRule>
  </conditionalFormatting>
  <conditionalFormatting sqref="I76:Z76">
    <cfRule type="expression" dxfId="13340" priority="218">
      <formula>$D76="Facturacion"</formula>
    </cfRule>
  </conditionalFormatting>
  <conditionalFormatting sqref="I76:Z76">
    <cfRule type="expression" dxfId="13339" priority="219">
      <formula>$D76="Specialist"</formula>
    </cfRule>
  </conditionalFormatting>
  <conditionalFormatting sqref="I76:Z76">
    <cfRule type="cellIs" dxfId="13338" priority="220" operator="equal">
      <formula>1</formula>
    </cfRule>
  </conditionalFormatting>
  <conditionalFormatting sqref="I76:Z76">
    <cfRule type="expression" dxfId="13337" priority="221">
      <formula>$D76="SSMM"</formula>
    </cfRule>
  </conditionalFormatting>
  <conditionalFormatting sqref="I76:Z76">
    <cfRule type="cellIs" dxfId="13336" priority="222" operator="equal">
      <formula>"F"</formula>
    </cfRule>
  </conditionalFormatting>
  <conditionalFormatting sqref="E93:H93">
    <cfRule type="expression" dxfId="13335" priority="205">
      <formula>$C$21="F"</formula>
    </cfRule>
  </conditionalFormatting>
  <conditionalFormatting sqref="E93:H95">
    <cfRule type="expression" dxfId="13334" priority="207">
      <formula>$C$2="F"</formula>
    </cfRule>
  </conditionalFormatting>
  <conditionalFormatting sqref="E93:H95">
    <cfRule type="expression" dxfId="13333" priority="208">
      <formula>$D93="Facturacion"</formula>
    </cfRule>
  </conditionalFormatting>
  <conditionalFormatting sqref="E93:H95">
    <cfRule type="expression" dxfId="13332" priority="209">
      <formula>$D93="Specialist"</formula>
    </cfRule>
  </conditionalFormatting>
  <conditionalFormatting sqref="E93:H95">
    <cfRule type="cellIs" dxfId="13331" priority="210" operator="equal">
      <formula>1</formula>
    </cfRule>
  </conditionalFormatting>
  <conditionalFormatting sqref="E93:H95">
    <cfRule type="expression" dxfId="13330" priority="211">
      <formula>$D93="SSMM"</formula>
    </cfRule>
  </conditionalFormatting>
  <conditionalFormatting sqref="E93:H95">
    <cfRule type="cellIs" dxfId="13329" priority="212" operator="equal">
      <formula>"F"</formula>
    </cfRule>
  </conditionalFormatting>
  <conditionalFormatting sqref="AA93:AB93">
    <cfRule type="expression" dxfId="13328" priority="197">
      <formula>$C$21="F"</formula>
    </cfRule>
  </conditionalFormatting>
  <conditionalFormatting sqref="AA93:AB93">
    <cfRule type="expression" dxfId="13327" priority="199">
      <formula>$C$2="F"</formula>
    </cfRule>
  </conditionalFormatting>
  <conditionalFormatting sqref="AA93:AB93">
    <cfRule type="expression" dxfId="13326" priority="200">
      <formula>$D93="Facturacion"</formula>
    </cfRule>
  </conditionalFormatting>
  <conditionalFormatting sqref="AA93:AB93">
    <cfRule type="expression" dxfId="13325" priority="201">
      <formula>$D93="Specialist"</formula>
    </cfRule>
  </conditionalFormatting>
  <conditionalFormatting sqref="AA93:AB93">
    <cfRule type="cellIs" dxfId="13324" priority="202" operator="equal">
      <formula>1</formula>
    </cfRule>
  </conditionalFormatting>
  <conditionalFormatting sqref="AA93:AB93">
    <cfRule type="expression" dxfId="13323" priority="203">
      <formula>$D93="SSMM"</formula>
    </cfRule>
  </conditionalFormatting>
  <conditionalFormatting sqref="AA93:AB93">
    <cfRule type="cellIs" dxfId="13322" priority="204" operator="equal">
      <formula>"F"</formula>
    </cfRule>
  </conditionalFormatting>
  <conditionalFormatting sqref="I93:W93">
    <cfRule type="expression" dxfId="13321" priority="187">
      <formula>$C$78="F"</formula>
    </cfRule>
  </conditionalFormatting>
  <conditionalFormatting sqref="I93:W93">
    <cfRule type="expression" dxfId="13320" priority="188">
      <formula>$C$59="F"</formula>
    </cfRule>
  </conditionalFormatting>
  <conditionalFormatting sqref="I93:W93">
    <cfRule type="expression" dxfId="13319" priority="189">
      <formula>$C$40="F"</formula>
    </cfRule>
  </conditionalFormatting>
  <conditionalFormatting sqref="I93:W93">
    <cfRule type="expression" dxfId="13318" priority="190">
      <formula>$C$21="F"</formula>
    </cfRule>
  </conditionalFormatting>
  <conditionalFormatting sqref="I93:Z93">
    <cfRule type="expression" dxfId="13317" priority="191">
      <formula>$C$2="F"</formula>
    </cfRule>
  </conditionalFormatting>
  <conditionalFormatting sqref="I93:Z93">
    <cfRule type="expression" dxfId="13316" priority="192">
      <formula>$D93="Facturacion"</formula>
    </cfRule>
  </conditionalFormatting>
  <conditionalFormatting sqref="I93:Z93">
    <cfRule type="expression" dxfId="13315" priority="193">
      <formula>$D93="Specialist"</formula>
    </cfRule>
  </conditionalFormatting>
  <conditionalFormatting sqref="I93:Z93">
    <cfRule type="cellIs" dxfId="13314" priority="194" operator="equal">
      <formula>1</formula>
    </cfRule>
  </conditionalFormatting>
  <conditionalFormatting sqref="I93:Z93">
    <cfRule type="expression" dxfId="13313" priority="195">
      <formula>$D93="SSMM"</formula>
    </cfRule>
  </conditionalFormatting>
  <conditionalFormatting sqref="I93:Z93">
    <cfRule type="cellIs" dxfId="13312" priority="196" operator="equal">
      <formula>"F"</formula>
    </cfRule>
  </conditionalFormatting>
  <conditionalFormatting sqref="AA94:AB94">
    <cfRule type="expression" dxfId="13311" priority="181">
      <formula>$C$2="F"</formula>
    </cfRule>
  </conditionalFormatting>
  <conditionalFormatting sqref="AA94:AB94">
    <cfRule type="expression" dxfId="13310" priority="182">
      <formula>$D94="Facturacion"</formula>
    </cfRule>
  </conditionalFormatting>
  <conditionalFormatting sqref="AA94:AB94">
    <cfRule type="expression" dxfId="13309" priority="183">
      <formula>$D94="Specialist"</formula>
    </cfRule>
  </conditionalFormatting>
  <conditionalFormatting sqref="AA94:AB94">
    <cfRule type="cellIs" dxfId="13308" priority="184" operator="equal">
      <formula>1</formula>
    </cfRule>
  </conditionalFormatting>
  <conditionalFormatting sqref="AA94:AB94">
    <cfRule type="expression" dxfId="13307" priority="185">
      <formula>$D94="SSMM"</formula>
    </cfRule>
  </conditionalFormatting>
  <conditionalFormatting sqref="AA94:AB94">
    <cfRule type="cellIs" dxfId="13306" priority="186" operator="equal">
      <formula>"F"</formula>
    </cfRule>
  </conditionalFormatting>
  <conditionalFormatting sqref="I94:W94">
    <cfRule type="expression" dxfId="13305" priority="171">
      <formula>$C$78="F"</formula>
    </cfRule>
  </conditionalFormatting>
  <conditionalFormatting sqref="I94:W94">
    <cfRule type="expression" dxfId="13304" priority="172">
      <formula>$C$59="F"</formula>
    </cfRule>
  </conditionalFormatting>
  <conditionalFormatting sqref="I94:W94">
    <cfRule type="expression" dxfId="13303" priority="173">
      <formula>$C$40="F"</formula>
    </cfRule>
  </conditionalFormatting>
  <conditionalFormatting sqref="I94:W94">
    <cfRule type="expression" dxfId="13302" priority="174">
      <formula>$C$21="F"</formula>
    </cfRule>
  </conditionalFormatting>
  <conditionalFormatting sqref="I94:Z94">
    <cfRule type="expression" dxfId="13301" priority="175">
      <formula>$C$2="F"</formula>
    </cfRule>
  </conditionalFormatting>
  <conditionalFormatting sqref="I94:Z94">
    <cfRule type="expression" dxfId="13300" priority="176">
      <formula>$D94="Facturacion"</formula>
    </cfRule>
  </conditionalFormatting>
  <conditionalFormatting sqref="I94:Z94">
    <cfRule type="expression" dxfId="13299" priority="177">
      <formula>$D94="Specialist"</formula>
    </cfRule>
  </conditionalFormatting>
  <conditionalFormatting sqref="I94:Z94">
    <cfRule type="cellIs" dxfId="13298" priority="178" operator="equal">
      <formula>1</formula>
    </cfRule>
  </conditionalFormatting>
  <conditionalFormatting sqref="I94:Z94">
    <cfRule type="expression" dxfId="13297" priority="179">
      <formula>$D94="SSMM"</formula>
    </cfRule>
  </conditionalFormatting>
  <conditionalFormatting sqref="I94:Z94">
    <cfRule type="cellIs" dxfId="13296" priority="180" operator="equal">
      <formula>"F"</formula>
    </cfRule>
  </conditionalFormatting>
  <conditionalFormatting sqref="AA95:AB95">
    <cfRule type="expression" dxfId="13295" priority="165">
      <formula>$C$2="F"</formula>
    </cfRule>
  </conditionalFormatting>
  <conditionalFormatting sqref="AA95:AB95">
    <cfRule type="expression" dxfId="13294" priority="166">
      <formula>$D95="Facturacion"</formula>
    </cfRule>
  </conditionalFormatting>
  <conditionalFormatting sqref="AA95:AB95">
    <cfRule type="expression" dxfId="13293" priority="167">
      <formula>$D95="Specialist"</formula>
    </cfRule>
  </conditionalFormatting>
  <conditionalFormatting sqref="AA95:AB95">
    <cfRule type="cellIs" dxfId="13292" priority="168" operator="equal">
      <formula>1</formula>
    </cfRule>
  </conditionalFormatting>
  <conditionalFormatting sqref="AA95:AB95">
    <cfRule type="expression" dxfId="13291" priority="169">
      <formula>$D95="SSMM"</formula>
    </cfRule>
  </conditionalFormatting>
  <conditionalFormatting sqref="AA95:AB95">
    <cfRule type="cellIs" dxfId="13290" priority="170" operator="equal">
      <formula>"F"</formula>
    </cfRule>
  </conditionalFormatting>
  <conditionalFormatting sqref="I95:W95">
    <cfRule type="expression" dxfId="13289" priority="155">
      <formula>$C$78="F"</formula>
    </cfRule>
  </conditionalFormatting>
  <conditionalFormatting sqref="I95:W95">
    <cfRule type="expression" dxfId="13288" priority="156">
      <formula>$C$59="F"</formula>
    </cfRule>
  </conditionalFormatting>
  <conditionalFormatting sqref="I95:W95">
    <cfRule type="expression" dxfId="13287" priority="157">
      <formula>$C$40="F"</formula>
    </cfRule>
  </conditionalFormatting>
  <conditionalFormatting sqref="I95:W95">
    <cfRule type="expression" dxfId="13286" priority="158">
      <formula>$C$21="F"</formula>
    </cfRule>
  </conditionalFormatting>
  <conditionalFormatting sqref="I95:Z95">
    <cfRule type="expression" dxfId="13285" priority="159">
      <formula>$C$2="F"</formula>
    </cfRule>
  </conditionalFormatting>
  <conditionalFormatting sqref="I95:Z95">
    <cfRule type="expression" dxfId="13284" priority="160">
      <formula>$D95="Facturacion"</formula>
    </cfRule>
  </conditionalFormatting>
  <conditionalFormatting sqref="I95:Z95">
    <cfRule type="expression" dxfId="13283" priority="161">
      <formula>$D95="Specialist"</formula>
    </cfRule>
  </conditionalFormatting>
  <conditionalFormatting sqref="I95:Z95">
    <cfRule type="cellIs" dxfId="13282" priority="162" operator="equal">
      <formula>1</formula>
    </cfRule>
  </conditionalFormatting>
  <conditionalFormatting sqref="I95:Z95">
    <cfRule type="expression" dxfId="13281" priority="163">
      <formula>$D95="SSMM"</formula>
    </cfRule>
  </conditionalFormatting>
  <conditionalFormatting sqref="I95:Z95">
    <cfRule type="cellIs" dxfId="13280" priority="164" operator="equal">
      <formula>"F"</formula>
    </cfRule>
  </conditionalFormatting>
  <conditionalFormatting sqref="I5:AD5">
    <cfRule type="expression" dxfId="13279" priority="114">
      <formula>$C$2="F"</formula>
    </cfRule>
  </conditionalFormatting>
  <conditionalFormatting sqref="I5:AD5">
    <cfRule type="expression" dxfId="13278" priority="115">
      <formula>$D5="Facturacion"</formula>
    </cfRule>
  </conditionalFormatting>
  <conditionalFormatting sqref="I5:AD5">
    <cfRule type="expression" dxfId="13277" priority="116">
      <formula>$D5="Specialist"</formula>
    </cfRule>
  </conditionalFormatting>
  <conditionalFormatting sqref="I5:AD5">
    <cfRule type="cellIs" dxfId="13276" priority="117" operator="equal">
      <formula>1</formula>
    </cfRule>
  </conditionalFormatting>
  <conditionalFormatting sqref="I5:AD5">
    <cfRule type="expression" dxfId="13275" priority="118">
      <formula>$D5="SSMM"</formula>
    </cfRule>
  </conditionalFormatting>
  <conditionalFormatting sqref="I5:AD5">
    <cfRule type="cellIs" dxfId="13274" priority="119" operator="equal">
      <formula>"F"</formula>
    </cfRule>
  </conditionalFormatting>
  <conditionalFormatting sqref="I24:L24">
    <cfRule type="expression" dxfId="13273" priority="107">
      <formula>$C$2="F"</formula>
    </cfRule>
  </conditionalFormatting>
  <conditionalFormatting sqref="I24:L24">
    <cfRule type="expression" dxfId="13272" priority="108">
      <formula>$D24="Facturacion"</formula>
    </cfRule>
  </conditionalFormatting>
  <conditionalFormatting sqref="I24:L24">
    <cfRule type="expression" dxfId="13271" priority="109">
      <formula>$D24="Specialist"</formula>
    </cfRule>
  </conditionalFormatting>
  <conditionalFormatting sqref="I24:L24">
    <cfRule type="cellIs" dxfId="13270" priority="110" operator="equal">
      <formula>1</formula>
    </cfRule>
  </conditionalFormatting>
  <conditionalFormatting sqref="I24:L24">
    <cfRule type="expression" dxfId="13269" priority="111">
      <formula>$D24="SSMM"</formula>
    </cfRule>
  </conditionalFormatting>
  <conditionalFormatting sqref="I24:L24">
    <cfRule type="cellIs" dxfId="13268" priority="112" operator="equal">
      <formula>"F"</formula>
    </cfRule>
  </conditionalFormatting>
  <conditionalFormatting sqref="I43:L43">
    <cfRule type="expression" dxfId="13267" priority="100">
      <formula>$C$2="F"</formula>
    </cfRule>
  </conditionalFormatting>
  <conditionalFormatting sqref="I43:L43">
    <cfRule type="expression" dxfId="13266" priority="101">
      <formula>$D43="Facturacion"</formula>
    </cfRule>
  </conditionalFormatting>
  <conditionalFormatting sqref="I43:L43">
    <cfRule type="expression" dxfId="13265" priority="102">
      <formula>$D43="Specialist"</formula>
    </cfRule>
  </conditionalFormatting>
  <conditionalFormatting sqref="I43:L43">
    <cfRule type="cellIs" dxfId="13264" priority="103" operator="equal">
      <formula>1</formula>
    </cfRule>
  </conditionalFormatting>
  <conditionalFormatting sqref="I43:L43">
    <cfRule type="expression" dxfId="13263" priority="104">
      <formula>$D43="SSMM"</formula>
    </cfRule>
  </conditionalFormatting>
  <conditionalFormatting sqref="I43:L43">
    <cfRule type="cellIs" dxfId="13262" priority="105" operator="equal">
      <formula>"F"</formula>
    </cfRule>
  </conditionalFormatting>
  <conditionalFormatting sqref="I62:L62">
    <cfRule type="expression" dxfId="13261" priority="93">
      <formula>$C$2="F"</formula>
    </cfRule>
  </conditionalFormatting>
  <conditionalFormatting sqref="I62:L62">
    <cfRule type="expression" dxfId="13260" priority="94">
      <formula>$D62="Facturacion"</formula>
    </cfRule>
  </conditionalFormatting>
  <conditionalFormatting sqref="I62:L62">
    <cfRule type="expression" dxfId="13259" priority="95">
      <formula>$D62="Specialist"</formula>
    </cfRule>
  </conditionalFormatting>
  <conditionalFormatting sqref="I62:L62">
    <cfRule type="cellIs" dxfId="13258" priority="96" operator="equal">
      <formula>1</formula>
    </cfRule>
  </conditionalFormatting>
  <conditionalFormatting sqref="I62:L62">
    <cfRule type="expression" dxfId="13257" priority="97">
      <formula>$D62="SSMM"</formula>
    </cfRule>
  </conditionalFormatting>
  <conditionalFormatting sqref="I62:L62">
    <cfRule type="cellIs" dxfId="13256" priority="98" operator="equal">
      <formula>"F"</formula>
    </cfRule>
  </conditionalFormatting>
  <conditionalFormatting sqref="I81:L81">
    <cfRule type="expression" dxfId="13255" priority="86">
      <formula>$C$2="F"</formula>
    </cfRule>
  </conditionalFormatting>
  <conditionalFormatting sqref="I81:L81">
    <cfRule type="expression" dxfId="13254" priority="87">
      <formula>$D81="Facturacion"</formula>
    </cfRule>
  </conditionalFormatting>
  <conditionalFormatting sqref="I81:L81">
    <cfRule type="expression" dxfId="13253" priority="88">
      <formula>$D81="Specialist"</formula>
    </cfRule>
  </conditionalFormatting>
  <conditionalFormatting sqref="I81:L81">
    <cfRule type="cellIs" dxfId="13252" priority="89" operator="equal">
      <formula>1</formula>
    </cfRule>
  </conditionalFormatting>
  <conditionalFormatting sqref="I81:L81">
    <cfRule type="expression" dxfId="13251" priority="90">
      <formula>$D81="SSMM"</formula>
    </cfRule>
  </conditionalFormatting>
  <conditionalFormatting sqref="I81:L81">
    <cfRule type="cellIs" dxfId="13250" priority="91" operator="equal">
      <formula>"F"</formula>
    </cfRule>
  </conditionalFormatting>
  <conditionalFormatting sqref="I100:AD100">
    <cfRule type="expression" dxfId="13249" priority="79">
      <formula>$C$2="F"</formula>
    </cfRule>
  </conditionalFormatting>
  <conditionalFormatting sqref="I100:AD100">
    <cfRule type="expression" dxfId="13248" priority="80">
      <formula>$D100="Facturacion"</formula>
    </cfRule>
  </conditionalFormatting>
  <conditionalFormatting sqref="I100:AD100">
    <cfRule type="expression" dxfId="13247" priority="81">
      <formula>$D100="Specialist"</formula>
    </cfRule>
  </conditionalFormatting>
  <conditionalFormatting sqref="I100:AD100">
    <cfRule type="cellIs" dxfId="13246" priority="82" operator="equal">
      <formula>1</formula>
    </cfRule>
  </conditionalFormatting>
  <conditionalFormatting sqref="I100:AD100">
    <cfRule type="expression" dxfId="13245" priority="83">
      <formula>$D100="SSMM"</formula>
    </cfRule>
  </conditionalFormatting>
  <conditionalFormatting sqref="I100:AD100">
    <cfRule type="cellIs" dxfId="13244" priority="84" operator="equal">
      <formula>"F"</formula>
    </cfRule>
  </conditionalFormatting>
  <conditionalFormatting sqref="M24:AD24">
    <cfRule type="expression" dxfId="13243" priority="72">
      <formula>$C$2="F"</formula>
    </cfRule>
  </conditionalFormatting>
  <conditionalFormatting sqref="M24:AD24">
    <cfRule type="expression" dxfId="13242" priority="73">
      <formula>$D24="Facturacion"</formula>
    </cfRule>
  </conditionalFormatting>
  <conditionalFormatting sqref="M24:AD24">
    <cfRule type="expression" dxfId="13241" priority="74">
      <formula>$D24="Specialist"</formula>
    </cfRule>
  </conditionalFormatting>
  <conditionalFormatting sqref="M24:AD24">
    <cfRule type="cellIs" dxfId="13240" priority="75" operator="equal">
      <formula>1</formula>
    </cfRule>
  </conditionalFormatting>
  <conditionalFormatting sqref="M24:AD24">
    <cfRule type="expression" dxfId="13239" priority="76">
      <formula>$D24="SSMM"</formula>
    </cfRule>
  </conditionalFormatting>
  <conditionalFormatting sqref="M24:AD24">
    <cfRule type="cellIs" dxfId="13238" priority="77" operator="equal">
      <formula>"F"</formula>
    </cfRule>
  </conditionalFormatting>
  <conditionalFormatting sqref="M43:AD43">
    <cfRule type="expression" dxfId="13237" priority="65">
      <formula>$C$2="F"</formula>
    </cfRule>
  </conditionalFormatting>
  <conditionalFormatting sqref="M43:AD43">
    <cfRule type="expression" dxfId="13236" priority="66">
      <formula>$D43="Facturacion"</formula>
    </cfRule>
  </conditionalFormatting>
  <conditionalFormatting sqref="M43:AD43">
    <cfRule type="expression" dxfId="13235" priority="67">
      <formula>$D43="Specialist"</formula>
    </cfRule>
  </conditionalFormatting>
  <conditionalFormatting sqref="M43:AD43">
    <cfRule type="cellIs" dxfId="13234" priority="68" operator="equal">
      <formula>1</formula>
    </cfRule>
  </conditionalFormatting>
  <conditionalFormatting sqref="M43:AD43">
    <cfRule type="expression" dxfId="13233" priority="69">
      <formula>$D43="SSMM"</formula>
    </cfRule>
  </conditionalFormatting>
  <conditionalFormatting sqref="M43:AD43">
    <cfRule type="cellIs" dxfId="13232" priority="70" operator="equal">
      <formula>"F"</formula>
    </cfRule>
  </conditionalFormatting>
  <conditionalFormatting sqref="M62:AD62">
    <cfRule type="expression" dxfId="13231" priority="58">
      <formula>$C$2="F"</formula>
    </cfRule>
  </conditionalFormatting>
  <conditionalFormatting sqref="M62:AD62">
    <cfRule type="expression" dxfId="13230" priority="59">
      <formula>$D62="Facturacion"</formula>
    </cfRule>
  </conditionalFormatting>
  <conditionalFormatting sqref="M62:AD62">
    <cfRule type="expression" dxfId="13229" priority="60">
      <formula>$D62="Specialist"</formula>
    </cfRule>
  </conditionalFormatting>
  <conditionalFormatting sqref="M62:AD62">
    <cfRule type="cellIs" dxfId="13228" priority="61" operator="equal">
      <formula>1</formula>
    </cfRule>
  </conditionalFormatting>
  <conditionalFormatting sqref="M62:AD62">
    <cfRule type="expression" dxfId="13227" priority="62">
      <formula>$D62="SSMM"</formula>
    </cfRule>
  </conditionalFormatting>
  <conditionalFormatting sqref="M62:AD62">
    <cfRule type="cellIs" dxfId="13226" priority="63" operator="equal">
      <formula>"F"</formula>
    </cfRule>
  </conditionalFormatting>
  <conditionalFormatting sqref="M81:AD81">
    <cfRule type="expression" dxfId="13225" priority="51">
      <formula>$C$2="F"</formula>
    </cfRule>
  </conditionalFormatting>
  <conditionalFormatting sqref="M81:AD81">
    <cfRule type="expression" dxfId="13224" priority="52">
      <formula>$D81="Facturacion"</formula>
    </cfRule>
  </conditionalFormatting>
  <conditionalFormatting sqref="M81:AD81">
    <cfRule type="expression" dxfId="13223" priority="53">
      <formula>$D81="Specialist"</formula>
    </cfRule>
  </conditionalFormatting>
  <conditionalFormatting sqref="M81:AD81">
    <cfRule type="cellIs" dxfId="13222" priority="54" operator="equal">
      <formula>1</formula>
    </cfRule>
  </conditionalFormatting>
  <conditionalFormatting sqref="M81:AD81">
    <cfRule type="expression" dxfId="13221" priority="55">
      <formula>$D81="SSMM"</formula>
    </cfRule>
  </conditionalFormatting>
  <conditionalFormatting sqref="M81:AD81">
    <cfRule type="cellIs" dxfId="13220" priority="56" operator="equal">
      <formula>"F"</formula>
    </cfRule>
  </conditionalFormatting>
  <conditionalFormatting sqref="I102:AD102">
    <cfRule type="expression" dxfId="13219" priority="44">
      <formula>$C$2="F"</formula>
    </cfRule>
  </conditionalFormatting>
  <conditionalFormatting sqref="I102:AD102">
    <cfRule type="expression" dxfId="13218" priority="45">
      <formula>$D102="Facturacion"</formula>
    </cfRule>
  </conditionalFormatting>
  <conditionalFormatting sqref="I102:AD102">
    <cfRule type="expression" dxfId="13217" priority="46">
      <formula>$D102="Specialist"</formula>
    </cfRule>
  </conditionalFormatting>
  <conditionalFormatting sqref="I102:AD102">
    <cfRule type="cellIs" dxfId="13216" priority="47" operator="equal">
      <formula>1</formula>
    </cfRule>
  </conditionalFormatting>
  <conditionalFormatting sqref="I102:AD102">
    <cfRule type="expression" dxfId="13215" priority="48">
      <formula>$D102="SSMM"</formula>
    </cfRule>
  </conditionalFormatting>
  <conditionalFormatting sqref="I102:AD102">
    <cfRule type="cellIs" dxfId="13214" priority="49" operator="equal">
      <formula>"F"</formula>
    </cfRule>
  </conditionalFormatting>
  <conditionalFormatting sqref="W45:AD45">
    <cfRule type="expression" dxfId="13213" priority="37">
      <formula>$C$2="F"</formula>
    </cfRule>
  </conditionalFormatting>
  <conditionalFormatting sqref="W45:AD45">
    <cfRule type="expression" dxfId="13212" priority="38">
      <formula>$D45="Facturacion"</formula>
    </cfRule>
  </conditionalFormatting>
  <conditionalFormatting sqref="W45:AD45">
    <cfRule type="expression" dxfId="13211" priority="39">
      <formula>$D45="Specialist"</formula>
    </cfRule>
  </conditionalFormatting>
  <conditionalFormatting sqref="W45:AD45">
    <cfRule type="cellIs" dxfId="13210" priority="40" operator="equal">
      <formula>1</formula>
    </cfRule>
  </conditionalFormatting>
  <conditionalFormatting sqref="W45:AD45">
    <cfRule type="expression" dxfId="13209" priority="41">
      <formula>$D45="SSMM"</formula>
    </cfRule>
  </conditionalFormatting>
  <conditionalFormatting sqref="W45:AD45">
    <cfRule type="cellIs" dxfId="13208" priority="42" operator="equal">
      <formula>"F"</formula>
    </cfRule>
  </conditionalFormatting>
  <conditionalFormatting sqref="W83:AD83">
    <cfRule type="expression" dxfId="13207" priority="23">
      <formula>$C$2="F"</formula>
    </cfRule>
  </conditionalFormatting>
  <conditionalFormatting sqref="W83:AD83">
    <cfRule type="expression" dxfId="13206" priority="24">
      <formula>$D83="Facturacion"</formula>
    </cfRule>
  </conditionalFormatting>
  <conditionalFormatting sqref="W83:AD83">
    <cfRule type="expression" dxfId="13205" priority="25">
      <formula>$D83="Specialist"</formula>
    </cfRule>
  </conditionalFormatting>
  <conditionalFormatting sqref="W83:AD83">
    <cfRule type="cellIs" dxfId="13204" priority="26" operator="equal">
      <formula>1</formula>
    </cfRule>
  </conditionalFormatting>
  <conditionalFormatting sqref="W83:AD83">
    <cfRule type="expression" dxfId="13203" priority="27">
      <formula>$D83="SSMM"</formula>
    </cfRule>
  </conditionalFormatting>
  <conditionalFormatting sqref="W83:AD83">
    <cfRule type="cellIs" dxfId="13202" priority="28" operator="equal">
      <formula>"F"</formula>
    </cfRule>
  </conditionalFormatting>
  <conditionalFormatting sqref="I101:AD101">
    <cfRule type="expression" dxfId="13201" priority="16">
      <formula>$C$2="F"</formula>
    </cfRule>
  </conditionalFormatting>
  <conditionalFormatting sqref="I101:AD101">
    <cfRule type="expression" dxfId="13200" priority="17">
      <formula>$D101="Facturacion"</formula>
    </cfRule>
  </conditionalFormatting>
  <conditionalFormatting sqref="I101:AD101">
    <cfRule type="expression" dxfId="13199" priority="18">
      <formula>$D101="Specialist"</formula>
    </cfRule>
  </conditionalFormatting>
  <conditionalFormatting sqref="I101:AD101">
    <cfRule type="cellIs" dxfId="13198" priority="19" operator="equal">
      <formula>1</formula>
    </cfRule>
  </conditionalFormatting>
  <conditionalFormatting sqref="I101:AD101">
    <cfRule type="expression" dxfId="13197" priority="20">
      <formula>$D101="SSMM"</formula>
    </cfRule>
  </conditionalFormatting>
  <conditionalFormatting sqref="I101:AD101">
    <cfRule type="cellIs" dxfId="13196" priority="21" operator="equal">
      <formula>"F"</formula>
    </cfRule>
  </conditionalFormatting>
  <conditionalFormatting sqref="I30:AD30">
    <cfRule type="expression" dxfId="13195" priority="9">
      <formula>$C$2="F"</formula>
    </cfRule>
  </conditionalFormatting>
  <conditionalFormatting sqref="I30:AD30">
    <cfRule type="expression" dxfId="13194" priority="10">
      <formula>$D30="Facturacion"</formula>
    </cfRule>
  </conditionalFormatting>
  <conditionalFormatting sqref="I30:AD30">
    <cfRule type="expression" dxfId="13193" priority="11">
      <formula>$D30="Specialist"</formula>
    </cfRule>
  </conditionalFormatting>
  <conditionalFormatting sqref="I30:AD30">
    <cfRule type="cellIs" dxfId="13192" priority="12" operator="equal">
      <formula>1</formula>
    </cfRule>
  </conditionalFormatting>
  <conditionalFormatting sqref="I30:AD30">
    <cfRule type="expression" dxfId="13191" priority="13">
      <formula>$D30="SSMM"</formula>
    </cfRule>
  </conditionalFormatting>
  <conditionalFormatting sqref="I30:AD30">
    <cfRule type="cellIs" dxfId="13190" priority="14" operator="equal">
      <formula>"F"</formula>
    </cfRule>
  </conditionalFormatting>
  <conditionalFormatting sqref="I31:AD31">
    <cfRule type="expression" dxfId="13189" priority="2">
      <formula>$C$2="F"</formula>
    </cfRule>
  </conditionalFormatting>
  <conditionalFormatting sqref="I31:AD31">
    <cfRule type="expression" dxfId="13188" priority="3">
      <formula>$D31="Facturacion"</formula>
    </cfRule>
  </conditionalFormatting>
  <conditionalFormatting sqref="I31:AD31">
    <cfRule type="expression" dxfId="13187" priority="4">
      <formula>$D31="Specialist"</formula>
    </cfRule>
  </conditionalFormatting>
  <conditionalFormatting sqref="I31:AD31">
    <cfRule type="cellIs" dxfId="13186" priority="5" operator="equal">
      <formula>1</formula>
    </cfRule>
  </conditionalFormatting>
  <conditionalFormatting sqref="I31:AD31">
    <cfRule type="expression" dxfId="13185" priority="6">
      <formula>$D31="SSMM"</formula>
    </cfRule>
  </conditionalFormatting>
  <conditionalFormatting sqref="I31:AD31">
    <cfRule type="cellIs" dxfId="13184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25" id="{7F759063-1273-4261-893D-209523251F4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AC17:AG19</xm:sqref>
        </x14:conditionalFormatting>
        <x14:conditionalFormatting xmlns:xm="http://schemas.microsoft.com/office/excel/2006/main">
          <x14:cfRule type="expression" priority="714" id="{56920178-5EDF-46CF-B467-738D821EE11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E9:AG12 E8:H8 AE8:AG8 E4:AG4 E6:AG7 E5:H5 AE5:AG5</xm:sqref>
        </x14:conditionalFormatting>
        <x14:conditionalFormatting xmlns:xm="http://schemas.microsoft.com/office/excel/2006/main">
          <x14:cfRule type="expression" priority="707" id="{CE07BC63-089F-428A-8894-8A97853262C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696" id="{5DEF86D0-60D9-4FDE-B3F8-2D526468CDC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E23:AG23 E28:AG29 E27:H27 AE27:AG27 E24:H24 AE24:AG24 E25:AG26 E30:H31 AE30:AG31</xm:sqref>
        </x14:conditionalFormatting>
        <x14:conditionalFormatting xmlns:xm="http://schemas.microsoft.com/office/excel/2006/main">
          <x14:cfRule type="expression" priority="689" id="{F052562F-7A5F-460C-B69A-8F1A2E2E82A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678" id="{34EEA390-8A87-4CC1-8DCE-F7B4289CD16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E42:AG42 E47:AG50 E46:H46 E43:H43 AE43:AG43 E44:AG44 E45:V45 AE45:AG46</xm:sqref>
        </x14:conditionalFormatting>
        <x14:conditionalFormatting xmlns:xm="http://schemas.microsoft.com/office/excel/2006/main">
          <x14:cfRule type="expression" priority="671" id="{241B44E2-801D-4705-83DC-6B2CE71DF4E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660" id="{20F0E7B3-8594-4234-A39D-4232C66E968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E61:AG61 E66:AG69 E63:AG63 E62:H62 AE62:AG62 E64:H65 AE64:AG65 I64:AD64</xm:sqref>
        </x14:conditionalFormatting>
        <x14:conditionalFormatting xmlns:xm="http://schemas.microsoft.com/office/excel/2006/main">
          <x14:cfRule type="expression" priority="653" id="{976A94D3-95F8-4F61-8FF1-9BCCF1343E9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642" id="{02B52CDF-E521-428E-937E-157150E6723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E80:AG80 E85:AG88 E84:H84 E82:AG82 E81:H81 AE81:AG81 E83:V83 AE83:AG84</xm:sqref>
        </x14:conditionalFormatting>
        <x14:conditionalFormatting xmlns:xm="http://schemas.microsoft.com/office/excel/2006/main">
          <x14:cfRule type="expression" priority="635" id="{003878EC-5983-4F20-A3AC-3C501AFCFC5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624" id="{DA539368-4819-4532-8BAA-EEB61B14846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E99:AG99 E104:AG107 E100:H103 AE100:AG103</xm:sqref>
        </x14:conditionalFormatting>
        <x14:conditionalFormatting xmlns:xm="http://schemas.microsoft.com/office/excel/2006/main">
          <x14:cfRule type="expression" priority="617" id="{B32254BF-05D8-48F3-ADBB-85458653DB6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606" id="{A7A7376F-3C23-4FFB-B74B-5C4BAC6D3A5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E118:AG121 E123:AG126 E122:H122 AE122:AG122</xm:sqref>
        </x14:conditionalFormatting>
        <x14:conditionalFormatting xmlns:xm="http://schemas.microsoft.com/office/excel/2006/main">
          <x14:cfRule type="expression" priority="599" id="{003CDE5F-06D0-44D1-B8EC-1C7998125E2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I8:AD8</xm:sqref>
        </x14:conditionalFormatting>
        <x14:conditionalFormatting xmlns:xm="http://schemas.microsoft.com/office/excel/2006/main">
          <x14:cfRule type="expression" priority="592" id="{7CD844F7-2904-407D-A78D-708C5DAF28F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I27:AD27</xm:sqref>
        </x14:conditionalFormatting>
        <x14:conditionalFormatting xmlns:xm="http://schemas.microsoft.com/office/excel/2006/main">
          <x14:cfRule type="expression" priority="585" id="{793699CB-758A-42E7-B6C7-98EAEB9094D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I46:AD46</xm:sqref>
        </x14:conditionalFormatting>
        <x14:conditionalFormatting xmlns:xm="http://schemas.microsoft.com/office/excel/2006/main">
          <x14:cfRule type="expression" priority="578" id="{A9BE8773-C00E-4C49-A1F7-6FA41DB1D81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I65:AD65</xm:sqref>
        </x14:conditionalFormatting>
        <x14:conditionalFormatting xmlns:xm="http://schemas.microsoft.com/office/excel/2006/main">
          <x14:cfRule type="expression" priority="571" id="{52725D01-97F5-4339-8744-6C3A136D4F9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I84:AD84</xm:sqref>
        </x14:conditionalFormatting>
        <x14:conditionalFormatting xmlns:xm="http://schemas.microsoft.com/office/excel/2006/main">
          <x14:cfRule type="expression" priority="564" id="{F7662C6D-63FF-46F4-8E9C-70916B30613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I103:AD103</xm:sqref>
        </x14:conditionalFormatting>
        <x14:conditionalFormatting xmlns:xm="http://schemas.microsoft.com/office/excel/2006/main">
          <x14:cfRule type="expression" priority="557" id="{FA07D005-B7F8-4229-B3F9-59137351AA2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I122:AD122</xm:sqref>
        </x14:conditionalFormatting>
        <x14:conditionalFormatting xmlns:xm="http://schemas.microsoft.com/office/excel/2006/main">
          <x14:cfRule type="expression" priority="438" id="{E21894A3-166C-41C7-B8C1-C4C12C457F9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</xm:sqref>
        </x14:conditionalFormatting>
        <x14:conditionalFormatting xmlns:xm="http://schemas.microsoft.com/office/excel/2006/main">
          <x14:cfRule type="expression" priority="430" id="{3C02F60F-1A46-4E5A-8BEE-3A40AD66393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380" id="{83B81FD8-1364-410B-9314-26D7A12768E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</xm:sqref>
        </x14:conditionalFormatting>
        <x14:conditionalFormatting xmlns:xm="http://schemas.microsoft.com/office/excel/2006/main">
          <x14:cfRule type="expression" priority="372" id="{C740BE7D-E308-4FC1-B182-33B5465DDC8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322" id="{825184DE-FF5F-4BEF-8A0D-774C5D49B4E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314" id="{2C129A45-7B93-4BE7-A86D-AF38913B27C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264" id="{62CE1AB7-C7AE-417F-8489-8AE71268A4B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</xm:sqref>
        </x14:conditionalFormatting>
        <x14:conditionalFormatting xmlns:xm="http://schemas.microsoft.com/office/excel/2006/main">
          <x14:cfRule type="expression" priority="256" id="{D3DB7920-8C0A-46E4-A0FC-E1C2B03C0EB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206" id="{4833C122-5289-4616-8FAC-E5C9442CFB9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E93:H95</xm:sqref>
        </x14:conditionalFormatting>
        <x14:conditionalFormatting xmlns:xm="http://schemas.microsoft.com/office/excel/2006/main">
          <x14:cfRule type="expression" priority="198" id="{0EAC3EBF-E284-431D-B6E9-898DDB7F3DB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  <x14:conditionalFormatting xmlns:xm="http://schemas.microsoft.com/office/excel/2006/main">
          <x14:cfRule type="expression" priority="113" id="{51C6FD56-D136-4859-8C8F-780D6BA1E1E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I5:AD5</xm:sqref>
        </x14:conditionalFormatting>
        <x14:conditionalFormatting xmlns:xm="http://schemas.microsoft.com/office/excel/2006/main">
          <x14:cfRule type="expression" priority="106" id="{5E021F10-028A-4169-8187-8B179D745D8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I24:L24</xm:sqref>
        </x14:conditionalFormatting>
        <x14:conditionalFormatting xmlns:xm="http://schemas.microsoft.com/office/excel/2006/main">
          <x14:cfRule type="expression" priority="99" id="{4CCC274D-B569-4C63-86A5-6A907338344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I43:L43</xm:sqref>
        </x14:conditionalFormatting>
        <x14:conditionalFormatting xmlns:xm="http://schemas.microsoft.com/office/excel/2006/main">
          <x14:cfRule type="expression" priority="92" id="{AD0E8F67-64B4-4D96-853E-243CC9CFD08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I62:L62</xm:sqref>
        </x14:conditionalFormatting>
        <x14:conditionalFormatting xmlns:xm="http://schemas.microsoft.com/office/excel/2006/main">
          <x14:cfRule type="expression" priority="85" id="{36A1A563-E572-43D4-8F43-B76D0587BD8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I81:L81</xm:sqref>
        </x14:conditionalFormatting>
        <x14:conditionalFormatting xmlns:xm="http://schemas.microsoft.com/office/excel/2006/main">
          <x14:cfRule type="expression" priority="78" id="{CF20D277-77F0-41E0-8F5C-4040319044E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I100:AD100</xm:sqref>
        </x14:conditionalFormatting>
        <x14:conditionalFormatting xmlns:xm="http://schemas.microsoft.com/office/excel/2006/main">
          <x14:cfRule type="expression" priority="71" id="{EA1462E2-E158-45A8-B397-6709C843BDF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M24:AD24</xm:sqref>
        </x14:conditionalFormatting>
        <x14:conditionalFormatting xmlns:xm="http://schemas.microsoft.com/office/excel/2006/main">
          <x14:cfRule type="expression" priority="64" id="{B8444646-E1AE-46BC-8182-B9829EC4EAF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M43:AD43</xm:sqref>
        </x14:conditionalFormatting>
        <x14:conditionalFormatting xmlns:xm="http://schemas.microsoft.com/office/excel/2006/main">
          <x14:cfRule type="expression" priority="57" id="{D5BF23FE-449A-4F94-8672-75A060575FF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M62:AD62</xm:sqref>
        </x14:conditionalFormatting>
        <x14:conditionalFormatting xmlns:xm="http://schemas.microsoft.com/office/excel/2006/main">
          <x14:cfRule type="expression" priority="50" id="{CB0EC638-C10C-462C-ADF5-E18B67E4B2F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M81:AD81</xm:sqref>
        </x14:conditionalFormatting>
        <x14:conditionalFormatting xmlns:xm="http://schemas.microsoft.com/office/excel/2006/main">
          <x14:cfRule type="expression" priority="43" id="{3C115B2A-D3DB-4937-8E49-4298B41853C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I102:AD102</xm:sqref>
        </x14:conditionalFormatting>
        <x14:conditionalFormatting xmlns:xm="http://schemas.microsoft.com/office/excel/2006/main">
          <x14:cfRule type="expression" priority="36" id="{908A7057-A1DC-409D-A3EE-420B6E0E11C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W45:AD45</xm:sqref>
        </x14:conditionalFormatting>
        <x14:conditionalFormatting xmlns:xm="http://schemas.microsoft.com/office/excel/2006/main">
          <x14:cfRule type="expression" priority="22" id="{10218727-DEA9-4ABC-BD16-E889004031C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W83:AD83</xm:sqref>
        </x14:conditionalFormatting>
        <x14:conditionalFormatting xmlns:xm="http://schemas.microsoft.com/office/excel/2006/main">
          <x14:cfRule type="expression" priority="15" id="{E306A2F2-891F-4256-B3AF-9E8F686BC97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I101:AD101</xm:sqref>
        </x14:conditionalFormatting>
        <x14:conditionalFormatting xmlns:xm="http://schemas.microsoft.com/office/excel/2006/main">
          <x14:cfRule type="expression" priority="8" id="{A0DD042E-223D-497D-B640-63A6CFB2FDF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I30:AD30</xm:sqref>
        </x14:conditionalFormatting>
        <x14:conditionalFormatting xmlns:xm="http://schemas.microsoft.com/office/excel/2006/main">
          <x14:cfRule type="expression" priority="1" id="{A3CF3CFA-FEEF-4C75-8113-E972F8B132B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I31:AD31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54FD8FCB-187C-4EA7-80C5-86D993FBF938}">
          <x14:formula1>
            <xm:f>Personal!$A$2:$A$50</xm:f>
          </x14:formula1>
          <xm:sqref>B42:B57 B118:B133 B99:B114 B4:B19 B23:B38 B61:B76 B80:B95</xm:sqref>
        </x14:dataValidation>
        <x14:dataValidation type="list" allowBlank="1" showInputMessage="1" showErrorMessage="1" prompt="Elige una de las opciones disponibles" xr:uid="{57510EEA-957B-4C75-B509-B126C0287BC1}">
          <x14:formula1>
            <xm:f>Personal!$F$1:$F$15</xm:f>
          </x14:formula1>
          <xm:sqref>E80:AG95 E99:AG114 E61:AG76 E118:AG133 E42:AG57 E4:AG19 E23:AG38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8AA4A-AD11-4484-B03A-206863DD23A2}">
  <sheetPr codeName="Hoja23">
    <tabColor rgb="FFFFFFFF"/>
    <outlinePr summaryBelow="0" summaryRight="0"/>
    <pageSetUpPr fitToPage="1"/>
  </sheetPr>
  <dimension ref="A1:AJ1000"/>
  <sheetViews>
    <sheetView topLeftCell="A41" workbookViewId="0">
      <selection activeCell="X72" sqref="X72"/>
    </sheetView>
  </sheetViews>
  <sheetFormatPr defaultColWidth="12.5390625" defaultRowHeight="15" customHeight="1" x14ac:dyDescent="0.15"/>
  <cols>
    <col min="1" max="1" width="10.11328125" customWidth="1"/>
    <col min="2" max="2" width="9.16796875" customWidth="1"/>
    <col min="3" max="3" width="28.72265625" customWidth="1"/>
    <col min="4" max="4" width="15.3710937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'S20'!C117+1</f>
        <v>45432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8"/>
      <c r="I5" s="8"/>
      <c r="J5" s="8"/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/>
      <c r="T5" s="8"/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>
        <v>1</v>
      </c>
      <c r="AC5" s="8"/>
      <c r="AD5" s="8"/>
      <c r="AE5" s="8"/>
      <c r="AF5" s="8"/>
      <c r="AG5" s="8"/>
      <c r="AH5" s="1">
        <f t="shared" si="0"/>
        <v>8</v>
      </c>
      <c r="AI5" s="1"/>
      <c r="AJ5" s="1">
        <f t="shared" si="1"/>
        <v>40</v>
      </c>
    </row>
    <row r="6" spans="1:36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/>
      <c r="I6" s="8" t="s">
        <v>11</v>
      </c>
      <c r="J6" s="8" t="s">
        <v>11</v>
      </c>
      <c r="K6" s="8" t="s">
        <v>11</v>
      </c>
      <c r="L6" s="8" t="s">
        <v>11</v>
      </c>
      <c r="M6" s="8" t="s">
        <v>11</v>
      </c>
      <c r="N6" s="8" t="s">
        <v>11</v>
      </c>
      <c r="O6" s="8" t="s">
        <v>11</v>
      </c>
      <c r="P6" s="8" t="s">
        <v>11</v>
      </c>
      <c r="Q6" s="8" t="s">
        <v>11</v>
      </c>
      <c r="R6" s="8" t="s">
        <v>11</v>
      </c>
      <c r="S6" s="8" t="s">
        <v>11</v>
      </c>
      <c r="T6" s="8" t="s">
        <v>11</v>
      </c>
      <c r="U6" s="8" t="s">
        <v>11</v>
      </c>
      <c r="V6" s="8" t="s">
        <v>11</v>
      </c>
      <c r="W6" s="8" t="s">
        <v>11</v>
      </c>
      <c r="X6" s="8" t="s">
        <v>11</v>
      </c>
      <c r="Y6" s="8" t="s">
        <v>11</v>
      </c>
      <c r="Z6" s="8" t="s">
        <v>11</v>
      </c>
      <c r="AA6" s="8" t="s">
        <v>11</v>
      </c>
      <c r="AB6" s="8" t="s">
        <v>11</v>
      </c>
      <c r="AC6" s="8" t="s">
        <v>11</v>
      </c>
      <c r="AD6" s="8" t="s">
        <v>11</v>
      </c>
      <c r="AE6" s="8"/>
      <c r="AF6" s="8"/>
      <c r="AG6" s="8"/>
      <c r="AH6" s="1">
        <f t="shared" si="0"/>
        <v>0</v>
      </c>
      <c r="AI6" s="1"/>
      <c r="AJ6" s="1">
        <f t="shared" si="1"/>
        <v>0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 t="shared" si="1"/>
        <v>20</v>
      </c>
    </row>
    <row r="8" spans="1:36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>
        <v>1</v>
      </c>
      <c r="T8" s="8">
        <v>1</v>
      </c>
      <c r="U8" s="8">
        <v>1</v>
      </c>
      <c r="V8" s="8">
        <v>1</v>
      </c>
      <c r="W8" s="8">
        <v>1</v>
      </c>
      <c r="X8" s="8">
        <v>1</v>
      </c>
      <c r="Y8" s="8">
        <v>1</v>
      </c>
      <c r="Z8" s="8">
        <v>1</v>
      </c>
      <c r="AA8" s="8">
        <v>1</v>
      </c>
      <c r="AB8" s="8">
        <v>1</v>
      </c>
      <c r="AC8" s="8">
        <v>1</v>
      </c>
      <c r="AD8" s="8">
        <v>1</v>
      </c>
      <c r="AE8" s="8"/>
      <c r="AF8" s="8"/>
      <c r="AG8" s="8"/>
      <c r="AH8" s="1">
        <f t="shared" si="0"/>
        <v>6</v>
      </c>
      <c r="AI8" s="1"/>
      <c r="AJ8" s="1">
        <f t="shared" si="1"/>
        <v>38</v>
      </c>
    </row>
    <row r="9" spans="1:36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>
        <v>1</v>
      </c>
      <c r="I9" s="8">
        <v>1</v>
      </c>
      <c r="J9" s="8">
        <v>1</v>
      </c>
      <c r="K9" s="8">
        <v>1</v>
      </c>
      <c r="L9" s="8">
        <v>1</v>
      </c>
      <c r="M9" s="8">
        <v>1</v>
      </c>
      <c r="N9" s="8">
        <v>1</v>
      </c>
      <c r="O9" s="8">
        <v>1</v>
      </c>
      <c r="P9" s="8">
        <v>1</v>
      </c>
      <c r="Q9" s="8">
        <v>1</v>
      </c>
      <c r="R9" s="8">
        <v>1</v>
      </c>
      <c r="S9" s="8">
        <v>1</v>
      </c>
      <c r="T9" s="8"/>
      <c r="U9" s="8"/>
      <c r="V9" s="8"/>
      <c r="W9" s="8"/>
      <c r="X9" s="8"/>
      <c r="Y9" s="8"/>
      <c r="AF9" s="8"/>
      <c r="AG9" s="8"/>
      <c r="AH9" s="1">
        <f t="shared" si="0"/>
        <v>6</v>
      </c>
      <c r="AI9" s="1"/>
      <c r="AJ9" s="1">
        <f t="shared" si="1"/>
        <v>32</v>
      </c>
    </row>
    <row r="10" spans="1:36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/>
      <c r="J10" s="8">
        <v>1</v>
      </c>
      <c r="K10" s="8">
        <v>1</v>
      </c>
      <c r="L10" s="8">
        <v>1</v>
      </c>
      <c r="M10" s="8">
        <v>1</v>
      </c>
      <c r="N10" s="8">
        <v>1</v>
      </c>
      <c r="O10" s="8">
        <v>1</v>
      </c>
      <c r="P10" s="8">
        <v>1</v>
      </c>
      <c r="Q10" s="8"/>
      <c r="R10" s="8"/>
      <c r="S10" s="8">
        <v>1</v>
      </c>
      <c r="T10" s="8">
        <v>1</v>
      </c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/>
      <c r="AC10" s="8"/>
      <c r="AD10" s="8"/>
      <c r="AE10" s="8"/>
      <c r="AF10" s="8"/>
      <c r="AG10" s="8"/>
      <c r="AH10" s="1">
        <f t="shared" si="0"/>
        <v>8</v>
      </c>
      <c r="AI10" s="1"/>
      <c r="AJ10" s="1">
        <f t="shared" si="1"/>
        <v>40</v>
      </c>
    </row>
    <row r="11" spans="1:36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>
        <v>1</v>
      </c>
      <c r="H11" s="8">
        <v>1</v>
      </c>
      <c r="I11" s="8">
        <v>1</v>
      </c>
      <c r="J11" s="8">
        <v>1</v>
      </c>
      <c r="K11" s="8">
        <v>1</v>
      </c>
      <c r="L11" s="8">
        <v>1</v>
      </c>
      <c r="M11" s="8">
        <v>1</v>
      </c>
      <c r="N11" s="8">
        <v>1</v>
      </c>
      <c r="O11" s="8">
        <v>1</v>
      </c>
      <c r="P11" s="8">
        <v>1</v>
      </c>
      <c r="Q11" s="8">
        <v>1</v>
      </c>
      <c r="R11" s="8">
        <v>1</v>
      </c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6</v>
      </c>
      <c r="AI11" s="1"/>
      <c r="AJ11" s="1">
        <f t="shared" si="1"/>
        <v>34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>
        <v>1</v>
      </c>
      <c r="T12" s="8">
        <v>1</v>
      </c>
      <c r="U12" s="8">
        <v>1</v>
      </c>
      <c r="V12" s="8">
        <v>1</v>
      </c>
      <c r="W12" s="8">
        <v>1</v>
      </c>
      <c r="X12" s="8">
        <v>1</v>
      </c>
      <c r="Y12" s="8">
        <v>1</v>
      </c>
      <c r="Z12" s="8">
        <v>1</v>
      </c>
      <c r="AA12" s="8">
        <v>1</v>
      </c>
      <c r="AB12" s="8">
        <v>1</v>
      </c>
      <c r="AC12" s="8">
        <v>1</v>
      </c>
      <c r="AD12" s="8">
        <v>1</v>
      </c>
      <c r="AE12" s="8"/>
      <c r="AF12" s="8"/>
      <c r="AG12" s="8"/>
      <c r="AH12" s="1">
        <f t="shared" si="0"/>
        <v>6</v>
      </c>
      <c r="AI12" s="1"/>
      <c r="AJ12" s="1">
        <f t="shared" si="1"/>
        <v>30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/>
      <c r="R17" s="8"/>
      <c r="S17" s="8" t="s">
        <v>9</v>
      </c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 t="s">
        <v>11</v>
      </c>
      <c r="F19" s="59"/>
      <c r="G19" s="59"/>
      <c r="H19" s="59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0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2</v>
      </c>
      <c r="J20" s="23">
        <f t="shared" si="3"/>
        <v>3</v>
      </c>
      <c r="K20" s="23">
        <f t="shared" si="3"/>
        <v>4</v>
      </c>
      <c r="L20" s="23">
        <f t="shared" si="3"/>
        <v>4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3</v>
      </c>
      <c r="R20" s="23">
        <f t="shared" si="3"/>
        <v>3</v>
      </c>
      <c r="S20" s="23">
        <f t="shared" si="3"/>
        <v>4</v>
      </c>
      <c r="T20" s="23">
        <f t="shared" si="3"/>
        <v>3</v>
      </c>
      <c r="U20" s="23">
        <f t="shared" si="3"/>
        <v>4</v>
      </c>
      <c r="V20" s="23">
        <f t="shared" si="3"/>
        <v>4</v>
      </c>
      <c r="W20" s="23">
        <f t="shared" si="3"/>
        <v>5</v>
      </c>
      <c r="X20" s="23">
        <f t="shared" si="3"/>
        <v>5</v>
      </c>
      <c r="Y20" s="23">
        <f t="shared" si="3"/>
        <v>5</v>
      </c>
      <c r="Z20" s="23">
        <f t="shared" si="3"/>
        <v>5</v>
      </c>
      <c r="AA20" s="23">
        <f t="shared" si="3"/>
        <v>5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44</v>
      </c>
      <c r="AI20" s="1">
        <f>SUM(AI13:AI19)</f>
        <v>16</v>
      </c>
      <c r="AJ20" s="1">
        <f t="shared" si="1"/>
        <v>234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45433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/>
      <c r="J24" s="8"/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>
        <v>1</v>
      </c>
      <c r="R24" s="8">
        <v>1</v>
      </c>
      <c r="S24" s="8"/>
      <c r="T24" s="8"/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>
        <v>1</v>
      </c>
      <c r="AB24" s="8">
        <v>1</v>
      </c>
      <c r="AC24" s="8"/>
      <c r="AD24" s="8"/>
      <c r="AE24" s="8"/>
      <c r="AF24" s="8"/>
      <c r="AG24" s="8"/>
      <c r="AH24" s="1">
        <f t="shared" si="4"/>
        <v>8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 t="s">
        <v>11</v>
      </c>
      <c r="J25" s="8" t="s">
        <v>11</v>
      </c>
      <c r="K25" s="8" t="s">
        <v>11</v>
      </c>
      <c r="L25" s="8" t="s">
        <v>11</v>
      </c>
      <c r="M25" s="8" t="s">
        <v>11</v>
      </c>
      <c r="N25" s="8" t="s">
        <v>11</v>
      </c>
      <c r="O25" s="8" t="s">
        <v>11</v>
      </c>
      <c r="P25" s="8" t="s">
        <v>11</v>
      </c>
      <c r="Q25" s="8" t="s">
        <v>11</v>
      </c>
      <c r="R25" s="8" t="s">
        <v>11</v>
      </c>
      <c r="S25" s="8" t="s">
        <v>11</v>
      </c>
      <c r="T25" s="8" t="s">
        <v>11</v>
      </c>
      <c r="U25" s="8" t="s">
        <v>11</v>
      </c>
      <c r="V25" s="8" t="s">
        <v>11</v>
      </c>
      <c r="W25" s="8" t="s">
        <v>11</v>
      </c>
      <c r="X25" s="8" t="s">
        <v>11</v>
      </c>
      <c r="Y25" s="8" t="s">
        <v>11</v>
      </c>
      <c r="Z25" s="8" t="s">
        <v>11</v>
      </c>
      <c r="AA25" s="8" t="s">
        <v>11</v>
      </c>
      <c r="AB25" s="8" t="s">
        <v>11</v>
      </c>
      <c r="AC25" s="8" t="s">
        <v>11</v>
      </c>
      <c r="AD25" s="8" t="s">
        <v>11</v>
      </c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/>
      <c r="J27" s="8"/>
      <c r="K27" s="8"/>
      <c r="L27" s="8"/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>
        <v>1</v>
      </c>
      <c r="T27" s="8">
        <v>1</v>
      </c>
      <c r="U27" s="8"/>
      <c r="V27" s="8"/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8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>
        <v>1</v>
      </c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/>
      <c r="R28" s="8"/>
      <c r="S28" s="8">
        <v>1</v>
      </c>
      <c r="T28" s="8">
        <v>1</v>
      </c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/>
      <c r="AA28" s="8"/>
      <c r="AB28" s="8"/>
      <c r="AC28" s="8"/>
      <c r="AD28" s="8"/>
      <c r="AE28" s="8"/>
      <c r="AF28" s="8"/>
      <c r="AG28" s="8"/>
      <c r="AH28" s="1">
        <f t="shared" si="4"/>
        <v>8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 t="s">
        <v>7</v>
      </c>
      <c r="J29" s="8" t="s">
        <v>7</v>
      </c>
      <c r="K29" s="8" t="s">
        <v>7</v>
      </c>
      <c r="L29" s="8" t="s">
        <v>7</v>
      </c>
      <c r="M29" s="8" t="s">
        <v>7</v>
      </c>
      <c r="N29" s="8" t="s">
        <v>7</v>
      </c>
      <c r="O29" s="8" t="s">
        <v>7</v>
      </c>
      <c r="P29" s="8" t="s">
        <v>7</v>
      </c>
      <c r="Q29" s="8" t="s">
        <v>7</v>
      </c>
      <c r="R29" s="8" t="s">
        <v>7</v>
      </c>
      <c r="S29" s="8" t="s">
        <v>7</v>
      </c>
      <c r="T29" s="8" t="s">
        <v>7</v>
      </c>
      <c r="U29" s="8" t="s">
        <v>7</v>
      </c>
      <c r="V29" s="8" t="s">
        <v>7</v>
      </c>
      <c r="W29" s="8" t="s">
        <v>7</v>
      </c>
      <c r="X29" s="8" t="s">
        <v>7</v>
      </c>
      <c r="Y29" s="8" t="s">
        <v>7</v>
      </c>
      <c r="Z29" s="8" t="s">
        <v>7</v>
      </c>
      <c r="AA29" s="8" t="s">
        <v>7</v>
      </c>
      <c r="AB29" s="8" t="s">
        <v>7</v>
      </c>
      <c r="AC29" s="8" t="s">
        <v>7</v>
      </c>
      <c r="AD29" s="8" t="s">
        <v>7</v>
      </c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>
        <v>1</v>
      </c>
      <c r="J30" s="8">
        <v>1</v>
      </c>
      <c r="K30" s="8">
        <v>1</v>
      </c>
      <c r="L30" s="8">
        <v>1</v>
      </c>
      <c r="M30" s="8">
        <v>1</v>
      </c>
      <c r="N30" s="8">
        <v>1</v>
      </c>
      <c r="O30" s="8">
        <v>1</v>
      </c>
      <c r="P30" s="8">
        <v>1</v>
      </c>
      <c r="Q30" s="8">
        <v>1</v>
      </c>
      <c r="R30" s="8">
        <v>1</v>
      </c>
      <c r="S30" s="8"/>
      <c r="T30" s="8"/>
      <c r="U30" s="8">
        <v>1</v>
      </c>
      <c r="V30" s="8">
        <v>1</v>
      </c>
      <c r="W30" s="8">
        <v>1</v>
      </c>
      <c r="X30" s="8">
        <v>1</v>
      </c>
      <c r="Y30" s="8">
        <v>1</v>
      </c>
      <c r="Z30" s="8">
        <v>1</v>
      </c>
      <c r="AA30" s="8"/>
      <c r="AB30" s="8"/>
      <c r="AC30" s="8"/>
      <c r="AD30" s="8"/>
      <c r="AE30" s="8"/>
      <c r="AF30" s="8"/>
      <c r="AG30" s="8"/>
      <c r="AH30" s="1">
        <f t="shared" si="4"/>
        <v>8</v>
      </c>
      <c r="AI30" s="1"/>
    </row>
    <row r="31" spans="1:36" ht="15.75" customHeight="1" x14ac:dyDescent="0.15">
      <c r="A31" s="10"/>
      <c r="B31" s="18" t="str">
        <f t="shared" si="5"/>
        <v>X218</v>
      </c>
      <c r="C31" s="19" t="s">
        <v>128</v>
      </c>
      <c r="D31" s="19" t="s">
        <v>53</v>
      </c>
      <c r="E31" s="8"/>
      <c r="F31" s="8"/>
      <c r="G31" s="8"/>
      <c r="H31" s="8"/>
      <c r="I31" s="8" t="s">
        <v>7</v>
      </c>
      <c r="J31" s="8" t="s">
        <v>7</v>
      </c>
      <c r="K31" s="8" t="s">
        <v>7</v>
      </c>
      <c r="L31" s="8" t="s">
        <v>7</v>
      </c>
      <c r="M31" s="8" t="s">
        <v>7</v>
      </c>
      <c r="N31" s="8" t="s">
        <v>7</v>
      </c>
      <c r="O31" s="8" t="s">
        <v>7</v>
      </c>
      <c r="P31" s="8" t="s">
        <v>7</v>
      </c>
      <c r="Q31" s="8" t="s">
        <v>7</v>
      </c>
      <c r="R31" s="8" t="s">
        <v>7</v>
      </c>
      <c r="S31" s="8" t="s">
        <v>7</v>
      </c>
      <c r="T31" s="8" t="s">
        <v>7</v>
      </c>
      <c r="U31" s="8" t="s">
        <v>7</v>
      </c>
      <c r="V31" s="8" t="s">
        <v>7</v>
      </c>
      <c r="W31" s="8" t="s">
        <v>7</v>
      </c>
      <c r="X31" s="8" t="s">
        <v>7</v>
      </c>
      <c r="Y31" s="8" t="s">
        <v>7</v>
      </c>
      <c r="Z31" s="8" t="s">
        <v>7</v>
      </c>
      <c r="AA31" s="8" t="s">
        <v>7</v>
      </c>
      <c r="AB31" s="8" t="s">
        <v>7</v>
      </c>
      <c r="AC31" s="8" t="s">
        <v>7</v>
      </c>
      <c r="AD31" s="8" t="s">
        <v>7</v>
      </c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 t="s">
        <v>11</v>
      </c>
      <c r="F38" s="59"/>
      <c r="G38" s="59"/>
      <c r="H38" s="59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3</v>
      </c>
      <c r="L39" s="23">
        <f t="shared" si="6"/>
        <v>3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3</v>
      </c>
      <c r="R39" s="23">
        <f t="shared" si="6"/>
        <v>3</v>
      </c>
      <c r="S39" s="23">
        <f t="shared" si="6"/>
        <v>2</v>
      </c>
      <c r="T39" s="23">
        <f t="shared" si="6"/>
        <v>2</v>
      </c>
      <c r="U39" s="23">
        <f t="shared" si="6"/>
        <v>3</v>
      </c>
      <c r="V39" s="23">
        <f t="shared" si="6"/>
        <v>3</v>
      </c>
      <c r="W39" s="23">
        <f t="shared" si="6"/>
        <v>5</v>
      </c>
      <c r="X39" s="23">
        <f t="shared" si="6"/>
        <v>5</v>
      </c>
      <c r="Y39" s="23">
        <f t="shared" si="6"/>
        <v>5</v>
      </c>
      <c r="Z39" s="23">
        <f t="shared" si="6"/>
        <v>4</v>
      </c>
      <c r="AA39" s="23">
        <f t="shared" si="6"/>
        <v>3</v>
      </c>
      <c r="AB39" s="23">
        <f t="shared" si="6"/>
        <v>3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36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45434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/>
      <c r="J43" s="8"/>
      <c r="K43" s="8">
        <v>1</v>
      </c>
      <c r="L43" s="8">
        <v>1</v>
      </c>
      <c r="M43" s="8">
        <v>1</v>
      </c>
      <c r="N43" s="8">
        <v>1</v>
      </c>
      <c r="O43" s="8">
        <v>1</v>
      </c>
      <c r="P43" s="8">
        <v>1</v>
      </c>
      <c r="Q43" s="8">
        <v>1</v>
      </c>
      <c r="R43" s="8">
        <v>1</v>
      </c>
      <c r="S43" s="8"/>
      <c r="T43" s="8"/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>
        <v>1</v>
      </c>
      <c r="AB43" s="8">
        <v>1</v>
      </c>
      <c r="AC43" s="8"/>
      <c r="AD43" s="8"/>
      <c r="AE43" s="8"/>
      <c r="AF43" s="8"/>
      <c r="AG43" s="8"/>
      <c r="AH43" s="1">
        <f t="shared" si="7"/>
        <v>8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 t="s">
        <v>11</v>
      </c>
      <c r="J44" s="8" t="s">
        <v>11</v>
      </c>
      <c r="K44" s="8" t="s">
        <v>11</v>
      </c>
      <c r="L44" s="8" t="s">
        <v>11</v>
      </c>
      <c r="M44" s="8" t="s">
        <v>11</v>
      </c>
      <c r="N44" s="8" t="s">
        <v>11</v>
      </c>
      <c r="O44" s="8" t="s">
        <v>11</v>
      </c>
      <c r="P44" s="8" t="s">
        <v>11</v>
      </c>
      <c r="Q44" s="8" t="s">
        <v>11</v>
      </c>
      <c r="R44" s="8" t="s">
        <v>11</v>
      </c>
      <c r="S44" s="8" t="s">
        <v>11</v>
      </c>
      <c r="T44" s="8" t="s">
        <v>11</v>
      </c>
      <c r="U44" s="8" t="s">
        <v>11</v>
      </c>
      <c r="V44" s="8" t="s">
        <v>11</v>
      </c>
      <c r="W44" s="8" t="s">
        <v>11</v>
      </c>
      <c r="X44" s="8" t="s">
        <v>11</v>
      </c>
      <c r="Y44" s="8" t="s">
        <v>11</v>
      </c>
      <c r="Z44" s="8" t="s">
        <v>11</v>
      </c>
      <c r="AA44" s="8" t="s">
        <v>11</v>
      </c>
      <c r="AB44" s="8" t="s">
        <v>11</v>
      </c>
      <c r="AC44" s="8" t="s">
        <v>11</v>
      </c>
      <c r="AD44" s="8" t="s">
        <v>11</v>
      </c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 t="s">
        <v>7</v>
      </c>
      <c r="J46" s="8" t="s">
        <v>7</v>
      </c>
      <c r="K46" s="8" t="s">
        <v>7</v>
      </c>
      <c r="L46" s="8" t="s">
        <v>7</v>
      </c>
      <c r="M46" s="8" t="s">
        <v>7</v>
      </c>
      <c r="N46" s="8" t="s">
        <v>7</v>
      </c>
      <c r="O46" s="8" t="s">
        <v>7</v>
      </c>
      <c r="P46" s="8" t="s">
        <v>7</v>
      </c>
      <c r="Q46" s="8" t="s">
        <v>7</v>
      </c>
      <c r="R46" s="8" t="s">
        <v>7</v>
      </c>
      <c r="S46" s="8" t="s">
        <v>7</v>
      </c>
      <c r="T46" s="8" t="s">
        <v>7</v>
      </c>
      <c r="U46" s="8" t="s">
        <v>7</v>
      </c>
      <c r="V46" s="8" t="s">
        <v>7</v>
      </c>
      <c r="W46" s="8" t="s">
        <v>7</v>
      </c>
      <c r="X46" s="8" t="s">
        <v>7</v>
      </c>
      <c r="Y46" s="8" t="s">
        <v>7</v>
      </c>
      <c r="Z46" s="8" t="s">
        <v>7</v>
      </c>
      <c r="AA46" s="8" t="s">
        <v>7</v>
      </c>
      <c r="AB46" s="8" t="s">
        <v>7</v>
      </c>
      <c r="AC46" s="8" t="s">
        <v>7</v>
      </c>
      <c r="AD46" s="8" t="s">
        <v>7</v>
      </c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</v>
      </c>
      <c r="Z47" s="8">
        <v>1</v>
      </c>
      <c r="AA47" s="8">
        <v>1</v>
      </c>
      <c r="AB47" s="8">
        <v>1</v>
      </c>
      <c r="AC47" s="8">
        <v>1</v>
      </c>
      <c r="AD47" s="8">
        <v>1</v>
      </c>
      <c r="AE47" s="8"/>
      <c r="AF47" s="8"/>
      <c r="AG47" s="8"/>
      <c r="AH47" s="1">
        <f t="shared" si="7"/>
        <v>6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/>
      <c r="J48" s="8"/>
      <c r="K48" s="8"/>
      <c r="L48" s="8"/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/>
      <c r="T48" s="8"/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>
        <v>1</v>
      </c>
      <c r="AB48" s="8">
        <v>1</v>
      </c>
      <c r="AC48" s="8">
        <v>1</v>
      </c>
      <c r="AD48" s="8">
        <v>1</v>
      </c>
      <c r="AE48" s="8"/>
      <c r="AF48" s="8"/>
      <c r="AG48" s="8"/>
      <c r="AH48" s="1">
        <f t="shared" si="7"/>
        <v>8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>
        <v>1</v>
      </c>
      <c r="I49" s="8">
        <v>1</v>
      </c>
      <c r="J49" s="8">
        <v>1</v>
      </c>
      <c r="K49" s="8">
        <v>1</v>
      </c>
      <c r="L49" s="8">
        <v>1</v>
      </c>
      <c r="M49" s="8">
        <v>1</v>
      </c>
      <c r="N49" s="8">
        <v>1</v>
      </c>
      <c r="O49" s="8">
        <v>1</v>
      </c>
      <c r="P49" s="8">
        <v>1</v>
      </c>
      <c r="Q49" s="8"/>
      <c r="R49" s="8"/>
      <c r="S49" s="8">
        <v>1</v>
      </c>
      <c r="T49" s="8">
        <v>1</v>
      </c>
      <c r="U49" s="8">
        <v>1</v>
      </c>
      <c r="V49" s="8">
        <v>1</v>
      </c>
      <c r="W49" s="8">
        <v>1</v>
      </c>
      <c r="X49" s="8">
        <v>1</v>
      </c>
      <c r="Y49" s="8">
        <v>1</v>
      </c>
      <c r="Z49" s="8"/>
      <c r="AA49" s="8"/>
      <c r="AB49" s="8"/>
      <c r="AC49" s="8"/>
      <c r="AD49" s="8"/>
      <c r="AE49" s="8"/>
      <c r="AF49" s="8"/>
      <c r="AG49" s="8"/>
      <c r="AH49" s="1">
        <f t="shared" si="7"/>
        <v>8</v>
      </c>
      <c r="AI49" s="1"/>
    </row>
    <row r="50" spans="1:35" ht="15.75" customHeight="1" x14ac:dyDescent="0.15">
      <c r="A50" s="10"/>
      <c r="B50" s="18" t="str">
        <f t="shared" si="8"/>
        <v>X218</v>
      </c>
      <c r="C50" s="19" t="s">
        <v>128</v>
      </c>
      <c r="D50" s="19" t="s">
        <v>53</v>
      </c>
      <c r="E50" s="8"/>
      <c r="F50" s="8"/>
      <c r="G50" s="8"/>
      <c r="H50" s="8"/>
      <c r="I50" s="8">
        <v>1</v>
      </c>
      <c r="J50" s="8">
        <v>1</v>
      </c>
      <c r="K50" s="8">
        <v>1</v>
      </c>
      <c r="L50" s="8">
        <v>1</v>
      </c>
      <c r="M50" s="8">
        <v>1</v>
      </c>
      <c r="N50" s="8">
        <v>1</v>
      </c>
      <c r="O50" s="8">
        <v>1</v>
      </c>
      <c r="P50" s="8">
        <v>1</v>
      </c>
      <c r="Q50" s="8">
        <v>1</v>
      </c>
      <c r="R50" s="8">
        <v>1</v>
      </c>
      <c r="S50" s="8">
        <v>1</v>
      </c>
      <c r="T50" s="8">
        <v>1</v>
      </c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6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 t="s">
        <v>11</v>
      </c>
      <c r="F57" s="59"/>
      <c r="G57" s="59"/>
      <c r="H57" s="59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3</v>
      </c>
      <c r="R58" s="23">
        <f t="shared" si="9"/>
        <v>3</v>
      </c>
      <c r="S58" s="23">
        <f t="shared" si="9"/>
        <v>3</v>
      </c>
      <c r="T58" s="23">
        <f t="shared" si="9"/>
        <v>3</v>
      </c>
      <c r="U58" s="23">
        <f t="shared" si="9"/>
        <v>4</v>
      </c>
      <c r="V58" s="23">
        <f t="shared" si="9"/>
        <v>4</v>
      </c>
      <c r="W58" s="23">
        <f t="shared" si="9"/>
        <v>5</v>
      </c>
      <c r="X58" s="23">
        <f t="shared" si="9"/>
        <v>5</v>
      </c>
      <c r="Y58" s="23">
        <f t="shared" si="9"/>
        <v>5</v>
      </c>
      <c r="Z58" s="23">
        <f t="shared" si="9"/>
        <v>4</v>
      </c>
      <c r="AA58" s="23">
        <f t="shared" si="9"/>
        <v>4</v>
      </c>
      <c r="AB58" s="23">
        <f t="shared" si="9"/>
        <v>4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40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45435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/>
      <c r="J62" s="8"/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>
        <v>1</v>
      </c>
      <c r="R62" s="8">
        <v>1</v>
      </c>
      <c r="S62" s="8"/>
      <c r="T62" s="8"/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>
        <v>1</v>
      </c>
      <c r="AA62" s="8">
        <v>1</v>
      </c>
      <c r="AB62" s="8">
        <v>1</v>
      </c>
      <c r="AC62" s="8"/>
      <c r="AD62" s="8"/>
      <c r="AE62" s="8"/>
      <c r="AF62" s="8"/>
      <c r="AG62" s="8"/>
      <c r="AH62" s="1">
        <f t="shared" si="10"/>
        <v>8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 t="s">
        <v>11</v>
      </c>
      <c r="J63" s="8" t="s">
        <v>11</v>
      </c>
      <c r="K63" s="8" t="s">
        <v>11</v>
      </c>
      <c r="L63" s="8" t="s">
        <v>11</v>
      </c>
      <c r="M63" s="8" t="s">
        <v>11</v>
      </c>
      <c r="N63" s="8" t="s">
        <v>11</v>
      </c>
      <c r="O63" s="8" t="s">
        <v>11</v>
      </c>
      <c r="P63" s="8" t="s">
        <v>11</v>
      </c>
      <c r="Q63" s="8" t="s">
        <v>11</v>
      </c>
      <c r="R63" s="8" t="s">
        <v>11</v>
      </c>
      <c r="S63" s="8" t="s">
        <v>11</v>
      </c>
      <c r="T63" s="8" t="s">
        <v>11</v>
      </c>
      <c r="U63" s="8" t="s">
        <v>11</v>
      </c>
      <c r="V63" s="8" t="s">
        <v>11</v>
      </c>
      <c r="W63" s="8" t="s">
        <v>11</v>
      </c>
      <c r="X63" s="8" t="s">
        <v>11</v>
      </c>
      <c r="Y63" s="8" t="s">
        <v>11</v>
      </c>
      <c r="Z63" s="8" t="s">
        <v>11</v>
      </c>
      <c r="AA63" s="8" t="s">
        <v>11</v>
      </c>
      <c r="AB63" s="8" t="s">
        <v>11</v>
      </c>
      <c r="AC63" s="8" t="s">
        <v>11</v>
      </c>
      <c r="AD63" s="8" t="s">
        <v>11</v>
      </c>
      <c r="AE63" s="8"/>
      <c r="AF63" s="8"/>
      <c r="AG63" s="8"/>
      <c r="AH63" s="1">
        <f t="shared" si="10"/>
        <v>0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>
        <v>1</v>
      </c>
      <c r="I65" s="8">
        <v>1</v>
      </c>
      <c r="J65" s="8">
        <v>1</v>
      </c>
      <c r="K65" s="8">
        <v>1</v>
      </c>
      <c r="L65" s="8">
        <v>1</v>
      </c>
      <c r="M65" s="8">
        <v>1</v>
      </c>
      <c r="N65" s="8">
        <v>1</v>
      </c>
      <c r="O65" s="8">
        <v>1</v>
      </c>
      <c r="P65" s="8">
        <v>1</v>
      </c>
      <c r="Q65" s="8"/>
      <c r="R65" s="8"/>
      <c r="S65" s="8">
        <v>1</v>
      </c>
      <c r="T65" s="8">
        <v>1</v>
      </c>
      <c r="U65" s="8">
        <v>1</v>
      </c>
      <c r="V65" s="8">
        <v>1</v>
      </c>
      <c r="W65" s="8">
        <v>1</v>
      </c>
      <c r="X65" s="8">
        <v>1</v>
      </c>
      <c r="Y65" s="8">
        <v>1</v>
      </c>
      <c r="Z65" s="8"/>
      <c r="AA65" s="8"/>
      <c r="AB65" s="8"/>
      <c r="AC65" s="8"/>
      <c r="AD65" s="8"/>
      <c r="AE65" s="8"/>
      <c r="AF65" s="8"/>
      <c r="AG65" s="8"/>
      <c r="AH65" s="1">
        <f t="shared" si="10"/>
        <v>8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 t="s">
        <v>7</v>
      </c>
      <c r="J66" s="8" t="s">
        <v>7</v>
      </c>
      <c r="K66" s="8" t="s">
        <v>7</v>
      </c>
      <c r="L66" s="8" t="s">
        <v>7</v>
      </c>
      <c r="M66" s="8" t="s">
        <v>7</v>
      </c>
      <c r="N66" s="8" t="s">
        <v>7</v>
      </c>
      <c r="O66" s="8" t="s">
        <v>7</v>
      </c>
      <c r="P66" s="8" t="s">
        <v>7</v>
      </c>
      <c r="Q66" s="8" t="s">
        <v>7</v>
      </c>
      <c r="R66" s="8" t="s">
        <v>7</v>
      </c>
      <c r="S66" s="8" t="s">
        <v>7</v>
      </c>
      <c r="T66" s="8" t="s">
        <v>7</v>
      </c>
      <c r="U66" s="8" t="s">
        <v>7</v>
      </c>
      <c r="V66" s="8" t="s">
        <v>7</v>
      </c>
      <c r="W66" s="8" t="s">
        <v>7</v>
      </c>
      <c r="X66" s="8" t="s">
        <v>7</v>
      </c>
      <c r="Y66" s="8" t="s">
        <v>7</v>
      </c>
      <c r="Z66" s="8" t="s">
        <v>7</v>
      </c>
      <c r="AA66" s="8" t="s">
        <v>7</v>
      </c>
      <c r="AB66" s="8" t="s">
        <v>7</v>
      </c>
      <c r="AC66" s="8" t="s">
        <v>7</v>
      </c>
      <c r="AD66" s="8" t="s">
        <v>7</v>
      </c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/>
      <c r="J67" s="8">
        <v>1</v>
      </c>
      <c r="K67" s="8">
        <v>1</v>
      </c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>
        <v>1</v>
      </c>
      <c r="S67" s="8"/>
      <c r="T67" s="8"/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>
        <v>1</v>
      </c>
      <c r="AB67" s="8"/>
      <c r="AC67" s="8"/>
      <c r="AD67" s="8"/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K68" s="8"/>
      <c r="L68" s="8"/>
      <c r="M68" s="8"/>
      <c r="N68" s="8"/>
      <c r="O68" s="8"/>
      <c r="P68" s="8"/>
      <c r="Q68" s="8"/>
      <c r="R68" s="8"/>
      <c r="S68" s="8">
        <v>1</v>
      </c>
      <c r="T68" s="8">
        <v>1</v>
      </c>
      <c r="U68" s="8">
        <v>1</v>
      </c>
      <c r="V68" s="8">
        <v>1</v>
      </c>
      <c r="W68" s="8">
        <v>1</v>
      </c>
      <c r="X68" s="8">
        <v>1</v>
      </c>
      <c r="Y68" s="8">
        <v>1</v>
      </c>
      <c r="Z68" s="8">
        <v>1</v>
      </c>
      <c r="AA68" s="8">
        <v>1</v>
      </c>
      <c r="AB68" s="8">
        <v>1</v>
      </c>
      <c r="AC68" s="8">
        <v>1</v>
      </c>
      <c r="AD68" s="8">
        <v>1</v>
      </c>
      <c r="AE68" s="8"/>
      <c r="AF68" s="8"/>
      <c r="AG68" s="8"/>
      <c r="AH68" s="1">
        <f t="shared" si="10"/>
        <v>6</v>
      </c>
      <c r="AI68" s="1"/>
    </row>
    <row r="69" spans="1:35" ht="15.75" customHeight="1" x14ac:dyDescent="0.15">
      <c r="A69" s="10"/>
      <c r="B69" s="18" t="str">
        <f t="shared" si="11"/>
        <v>X218</v>
      </c>
      <c r="C69" s="19" t="s">
        <v>128</v>
      </c>
      <c r="D69" s="19" t="s">
        <v>53</v>
      </c>
      <c r="E69" s="8"/>
      <c r="F69" s="8"/>
      <c r="G69" s="8"/>
      <c r="H69" s="8"/>
      <c r="I69" s="8">
        <v>1</v>
      </c>
      <c r="J69" s="8">
        <v>1</v>
      </c>
      <c r="K69" s="8">
        <v>1</v>
      </c>
      <c r="L69" s="8">
        <v>1</v>
      </c>
      <c r="M69" s="8">
        <v>1</v>
      </c>
      <c r="N69" s="8">
        <v>1</v>
      </c>
      <c r="O69" s="8">
        <v>1</v>
      </c>
      <c r="P69" s="8">
        <v>1</v>
      </c>
      <c r="Q69" s="8">
        <v>1</v>
      </c>
      <c r="R69" s="8">
        <v>1</v>
      </c>
      <c r="S69" s="8">
        <v>1</v>
      </c>
      <c r="T69" s="8">
        <v>1</v>
      </c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6</v>
      </c>
      <c r="AI69" s="1"/>
    </row>
    <row r="70" spans="1:35" ht="15.75" customHeight="1" x14ac:dyDescent="0.15">
      <c r="A70" s="10"/>
      <c r="B70" s="18">
        <f t="shared" si="11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">
        <v>90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">
        <v>88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">
        <v>89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 t="s">
        <v>11</v>
      </c>
      <c r="F76" s="59"/>
      <c r="G76" s="59"/>
      <c r="H76" s="59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3</v>
      </c>
      <c r="K77" s="23">
        <f t="shared" si="12"/>
        <v>4</v>
      </c>
      <c r="L77" s="23">
        <f t="shared" si="12"/>
        <v>4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3</v>
      </c>
      <c r="R77" s="23">
        <f t="shared" si="12"/>
        <v>3</v>
      </c>
      <c r="S77" s="23">
        <f t="shared" si="12"/>
        <v>3</v>
      </c>
      <c r="T77" s="23">
        <f t="shared" si="12"/>
        <v>3</v>
      </c>
      <c r="U77" s="23">
        <f t="shared" si="12"/>
        <v>4</v>
      </c>
      <c r="V77" s="23">
        <f t="shared" si="12"/>
        <v>4</v>
      </c>
      <c r="W77" s="23">
        <f t="shared" si="12"/>
        <v>5</v>
      </c>
      <c r="X77" s="23">
        <f t="shared" si="12"/>
        <v>5</v>
      </c>
      <c r="Y77" s="23">
        <f t="shared" si="12"/>
        <v>5</v>
      </c>
      <c r="Z77" s="23">
        <f t="shared" si="12"/>
        <v>4</v>
      </c>
      <c r="AA77" s="23">
        <f t="shared" si="12"/>
        <v>4</v>
      </c>
      <c r="AB77" s="23">
        <f t="shared" si="12"/>
        <v>3</v>
      </c>
      <c r="AC77" s="23">
        <f t="shared" si="12"/>
        <v>2</v>
      </c>
      <c r="AD77" s="23">
        <f t="shared" si="12"/>
        <v>2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40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45436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/>
      <c r="I81" s="8"/>
      <c r="J81" s="8"/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>
        <v>1</v>
      </c>
      <c r="R81" s="8">
        <v>1</v>
      </c>
      <c r="S81" s="8"/>
      <c r="T81" s="8"/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</v>
      </c>
      <c r="AA81" s="8">
        <v>1</v>
      </c>
      <c r="AB81" s="8">
        <v>1</v>
      </c>
      <c r="AC81" s="8"/>
      <c r="AD81" s="8"/>
      <c r="AE81" s="8"/>
      <c r="AF81" s="8"/>
      <c r="AG81" s="8"/>
      <c r="AH81" s="1">
        <f t="shared" si="13"/>
        <v>8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 t="s">
        <v>11</v>
      </c>
      <c r="J82" s="8" t="s">
        <v>11</v>
      </c>
      <c r="K82" s="8" t="s">
        <v>11</v>
      </c>
      <c r="L82" s="8" t="s">
        <v>11</v>
      </c>
      <c r="M82" s="8" t="s">
        <v>11</v>
      </c>
      <c r="N82" s="8" t="s">
        <v>11</v>
      </c>
      <c r="O82" s="8" t="s">
        <v>11</v>
      </c>
      <c r="P82" s="8" t="s">
        <v>11</v>
      </c>
      <c r="Q82" s="8" t="s">
        <v>11</v>
      </c>
      <c r="R82" s="8" t="s">
        <v>11</v>
      </c>
      <c r="S82" s="8" t="s">
        <v>11</v>
      </c>
      <c r="T82" s="8" t="s">
        <v>11</v>
      </c>
      <c r="U82" s="8" t="s">
        <v>11</v>
      </c>
      <c r="V82" s="8" t="s">
        <v>11</v>
      </c>
      <c r="W82" s="8" t="s">
        <v>11</v>
      </c>
      <c r="X82" s="8" t="s">
        <v>11</v>
      </c>
      <c r="Y82" s="8" t="s">
        <v>11</v>
      </c>
      <c r="Z82" s="8" t="s">
        <v>11</v>
      </c>
      <c r="AA82" s="8" t="s">
        <v>11</v>
      </c>
      <c r="AB82" s="8" t="s">
        <v>11</v>
      </c>
      <c r="AC82" s="8" t="s">
        <v>11</v>
      </c>
      <c r="AD82" s="8" t="s">
        <v>11</v>
      </c>
      <c r="AE82" s="8"/>
      <c r="AF82" s="8"/>
      <c r="AG82" s="8"/>
      <c r="AH82" s="1">
        <f t="shared" si="13"/>
        <v>0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/>
      <c r="R84" s="8"/>
      <c r="S84" s="8">
        <v>1</v>
      </c>
      <c r="T84" s="8">
        <v>1</v>
      </c>
      <c r="U84" s="8">
        <v>1</v>
      </c>
      <c r="V84" s="8">
        <v>1</v>
      </c>
      <c r="W84" s="8">
        <v>1</v>
      </c>
      <c r="X84" s="8">
        <v>1</v>
      </c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8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>
        <v>1</v>
      </c>
      <c r="T85" s="8">
        <v>1</v>
      </c>
      <c r="U85" s="8">
        <v>1</v>
      </c>
      <c r="V85" s="8">
        <v>1</v>
      </c>
      <c r="W85" s="8">
        <v>1</v>
      </c>
      <c r="X85" s="8">
        <v>1</v>
      </c>
      <c r="Y85" s="8">
        <v>1</v>
      </c>
      <c r="Z85" s="8">
        <v>1</v>
      </c>
      <c r="AA85" s="8">
        <v>1</v>
      </c>
      <c r="AB85" s="8">
        <v>1</v>
      </c>
      <c r="AC85" s="8">
        <v>1</v>
      </c>
      <c r="AD85" s="8">
        <v>1</v>
      </c>
      <c r="AE85" s="8"/>
      <c r="AF85" s="8"/>
      <c r="AG85" s="8"/>
      <c r="AH85" s="1">
        <f t="shared" si="13"/>
        <v>6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/>
      <c r="L86" s="8"/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/>
      <c r="T86" s="8"/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>
        <v>1</v>
      </c>
      <c r="AD86" s="8">
        <v>1</v>
      </c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 t="s">
        <v>7</v>
      </c>
      <c r="J87" s="8" t="s">
        <v>7</v>
      </c>
      <c r="K87" s="8" t="s">
        <v>7</v>
      </c>
      <c r="L87" s="8" t="s">
        <v>7</v>
      </c>
      <c r="M87" s="8" t="s">
        <v>7</v>
      </c>
      <c r="N87" s="8" t="s">
        <v>7</v>
      </c>
      <c r="O87" s="8" t="s">
        <v>7</v>
      </c>
      <c r="P87" s="8" t="s">
        <v>7</v>
      </c>
      <c r="Q87" s="8" t="s">
        <v>7</v>
      </c>
      <c r="R87" s="8" t="s">
        <v>7</v>
      </c>
      <c r="S87" s="8" t="s">
        <v>7</v>
      </c>
      <c r="T87" s="8" t="s">
        <v>7</v>
      </c>
      <c r="U87" s="8" t="s">
        <v>7</v>
      </c>
      <c r="V87" s="8" t="s">
        <v>7</v>
      </c>
      <c r="W87" s="8" t="s">
        <v>7</v>
      </c>
      <c r="X87" s="8" t="s">
        <v>7</v>
      </c>
      <c r="Y87" s="8" t="s">
        <v>7</v>
      </c>
      <c r="Z87" s="8" t="s">
        <v>7</v>
      </c>
      <c r="AA87" s="8" t="s">
        <v>7</v>
      </c>
      <c r="AB87" s="8" t="s">
        <v>7</v>
      </c>
      <c r="AC87" s="8" t="s">
        <v>7</v>
      </c>
      <c r="AD87" s="8" t="s">
        <v>7</v>
      </c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tr">
        <f t="shared" si="14"/>
        <v>X218</v>
      </c>
      <c r="C88" s="19" t="s">
        <v>128</v>
      </c>
      <c r="D88" s="19" t="s">
        <v>53</v>
      </c>
      <c r="E88" s="8"/>
      <c r="F88" s="8"/>
      <c r="G88" s="8"/>
      <c r="H88" s="8"/>
      <c r="I88" s="8">
        <v>1</v>
      </c>
      <c r="J88" s="8">
        <v>1</v>
      </c>
      <c r="K88" s="8">
        <v>1</v>
      </c>
      <c r="L88" s="8">
        <v>1</v>
      </c>
      <c r="M88" s="8">
        <v>1</v>
      </c>
      <c r="N88" s="8">
        <v>1</v>
      </c>
      <c r="O88" s="8">
        <v>1</v>
      </c>
      <c r="P88" s="8">
        <v>1</v>
      </c>
      <c r="Q88" s="8">
        <v>1</v>
      </c>
      <c r="R88" s="8">
        <v>1</v>
      </c>
      <c r="S88" s="8">
        <v>1</v>
      </c>
      <c r="T88" s="8">
        <v>1</v>
      </c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6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/>
      <c r="R93" s="8"/>
      <c r="S93" s="8" t="s">
        <v>9</v>
      </c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 t="s">
        <v>11</v>
      </c>
      <c r="F95" s="59"/>
      <c r="G95" s="59"/>
      <c r="H95" s="59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1</v>
      </c>
      <c r="I96" s="23">
        <f t="shared" si="15"/>
        <v>2</v>
      </c>
      <c r="J96" s="23">
        <f t="shared" si="15"/>
        <v>2</v>
      </c>
      <c r="K96" s="23">
        <f t="shared" si="15"/>
        <v>3</v>
      </c>
      <c r="L96" s="23">
        <f t="shared" si="15"/>
        <v>3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3</v>
      </c>
      <c r="R96" s="23">
        <f t="shared" si="15"/>
        <v>3</v>
      </c>
      <c r="S96" s="23">
        <f t="shared" si="15"/>
        <v>3</v>
      </c>
      <c r="T96" s="23">
        <f t="shared" si="15"/>
        <v>3</v>
      </c>
      <c r="U96" s="23">
        <f t="shared" si="15"/>
        <v>4</v>
      </c>
      <c r="V96" s="23">
        <f t="shared" si="15"/>
        <v>4</v>
      </c>
      <c r="W96" s="23">
        <f t="shared" si="15"/>
        <v>5</v>
      </c>
      <c r="X96" s="23">
        <f t="shared" si="15"/>
        <v>5</v>
      </c>
      <c r="Y96" s="23">
        <f t="shared" si="15"/>
        <v>4</v>
      </c>
      <c r="Z96" s="23">
        <f t="shared" si="15"/>
        <v>4</v>
      </c>
      <c r="AA96" s="23">
        <f t="shared" si="15"/>
        <v>4</v>
      </c>
      <c r="AB96" s="23">
        <f t="shared" si="15"/>
        <v>4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40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45437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 t="s">
        <v>7</v>
      </c>
      <c r="J100" s="8" t="s">
        <v>7</v>
      </c>
      <c r="K100" s="8" t="s">
        <v>7</v>
      </c>
      <c r="L100" s="8" t="s">
        <v>7</v>
      </c>
      <c r="M100" s="8" t="s">
        <v>7</v>
      </c>
      <c r="N100" s="8" t="s">
        <v>7</v>
      </c>
      <c r="O100" s="8" t="s">
        <v>7</v>
      </c>
      <c r="P100" s="8" t="s">
        <v>7</v>
      </c>
      <c r="Q100" s="8" t="s">
        <v>7</v>
      </c>
      <c r="R100" s="8" t="s">
        <v>7</v>
      </c>
      <c r="S100" s="8" t="s">
        <v>7</v>
      </c>
      <c r="T100" s="8" t="s">
        <v>7</v>
      </c>
      <c r="U100" s="8" t="s">
        <v>7</v>
      </c>
      <c r="V100" s="8" t="s">
        <v>7</v>
      </c>
      <c r="W100" s="8" t="s">
        <v>7</v>
      </c>
      <c r="X100" s="8" t="s">
        <v>7</v>
      </c>
      <c r="Y100" s="8" t="s">
        <v>7</v>
      </c>
      <c r="Z100" s="8" t="s">
        <v>7</v>
      </c>
      <c r="AA100" s="8" t="s">
        <v>7</v>
      </c>
      <c r="AB100" s="8" t="s">
        <v>7</v>
      </c>
      <c r="AC100" s="8" t="s">
        <v>7</v>
      </c>
      <c r="AD100" s="8" t="s">
        <v>7</v>
      </c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 t="s">
        <v>11</v>
      </c>
      <c r="J101" s="8" t="s">
        <v>11</v>
      </c>
      <c r="K101" s="8" t="s">
        <v>11</v>
      </c>
      <c r="L101" s="8" t="s">
        <v>11</v>
      </c>
      <c r="M101" s="8" t="s">
        <v>11</v>
      </c>
      <c r="N101" s="8" t="s">
        <v>11</v>
      </c>
      <c r="O101" s="8" t="s">
        <v>11</v>
      </c>
      <c r="P101" s="8" t="s">
        <v>11</v>
      </c>
      <c r="Q101" s="8" t="s">
        <v>11</v>
      </c>
      <c r="R101" s="8" t="s">
        <v>11</v>
      </c>
      <c r="S101" s="8" t="s">
        <v>11</v>
      </c>
      <c r="T101" s="8" t="s">
        <v>11</v>
      </c>
      <c r="U101" s="8" t="s">
        <v>11</v>
      </c>
      <c r="V101" s="8" t="s">
        <v>11</v>
      </c>
      <c r="W101" s="8" t="s">
        <v>11</v>
      </c>
      <c r="X101" s="8" t="s">
        <v>11</v>
      </c>
      <c r="Y101" s="8" t="s">
        <v>11</v>
      </c>
      <c r="Z101" s="8" t="s">
        <v>11</v>
      </c>
      <c r="AA101" s="8" t="s">
        <v>11</v>
      </c>
      <c r="AB101" s="8" t="s">
        <v>11</v>
      </c>
      <c r="AC101" s="8" t="s">
        <v>11</v>
      </c>
      <c r="AD101" s="8" t="s">
        <v>11</v>
      </c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 t="s">
        <v>7</v>
      </c>
      <c r="J102" s="8" t="s">
        <v>7</v>
      </c>
      <c r="K102" s="8" t="s">
        <v>7</v>
      </c>
      <c r="L102" s="8" t="s">
        <v>7</v>
      </c>
      <c r="M102" s="8" t="s">
        <v>7</v>
      </c>
      <c r="N102" s="8" t="s">
        <v>7</v>
      </c>
      <c r="O102" s="8" t="s">
        <v>7</v>
      </c>
      <c r="P102" s="8" t="s">
        <v>7</v>
      </c>
      <c r="Q102" s="8" t="s">
        <v>7</v>
      </c>
      <c r="R102" s="8" t="s">
        <v>7</v>
      </c>
      <c r="S102" s="8" t="s">
        <v>7</v>
      </c>
      <c r="T102" s="8" t="s">
        <v>7</v>
      </c>
      <c r="U102" s="8" t="s">
        <v>7</v>
      </c>
      <c r="V102" s="8" t="s">
        <v>7</v>
      </c>
      <c r="W102" s="8" t="s">
        <v>7</v>
      </c>
      <c r="X102" s="8" t="s">
        <v>7</v>
      </c>
      <c r="Y102" s="8" t="s">
        <v>7</v>
      </c>
      <c r="Z102" s="8" t="s">
        <v>7</v>
      </c>
      <c r="AA102" s="8" t="s">
        <v>7</v>
      </c>
      <c r="AB102" s="8" t="s">
        <v>7</v>
      </c>
      <c r="AC102" s="8" t="s">
        <v>7</v>
      </c>
      <c r="AD102" s="8" t="s">
        <v>7</v>
      </c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/>
      <c r="J103" s="8"/>
      <c r="K103" s="8"/>
      <c r="L103" s="8"/>
      <c r="M103" s="8">
        <v>1</v>
      </c>
      <c r="N103" s="8">
        <v>1</v>
      </c>
      <c r="O103" s="8">
        <v>1</v>
      </c>
      <c r="P103" s="8">
        <v>1</v>
      </c>
      <c r="Q103" s="8">
        <v>1</v>
      </c>
      <c r="R103" s="8">
        <v>1</v>
      </c>
      <c r="S103" s="8">
        <v>1</v>
      </c>
      <c r="T103" s="8">
        <v>1</v>
      </c>
      <c r="U103" s="8"/>
      <c r="V103" s="8"/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 t="shared" si="16"/>
        <v>8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>
        <v>1</v>
      </c>
      <c r="I104" s="8">
        <v>1</v>
      </c>
      <c r="J104" s="8">
        <v>1</v>
      </c>
      <c r="K104" s="8">
        <v>1</v>
      </c>
      <c r="L104" s="8">
        <v>1</v>
      </c>
      <c r="M104" s="8">
        <v>1</v>
      </c>
      <c r="N104" s="8">
        <v>1</v>
      </c>
      <c r="O104" s="8">
        <v>1</v>
      </c>
      <c r="P104" s="8">
        <v>1</v>
      </c>
      <c r="Q104" s="8">
        <v>1</v>
      </c>
      <c r="R104" s="8">
        <v>1</v>
      </c>
      <c r="S104" s="8">
        <v>1</v>
      </c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6"/>
        <v>6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/>
      <c r="J105" s="8"/>
      <c r="K105" s="8">
        <v>1</v>
      </c>
      <c r="L105" s="8">
        <v>1</v>
      </c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/>
      <c r="T105" s="8"/>
      <c r="U105" s="8">
        <v>1</v>
      </c>
      <c r="V105" s="8">
        <v>1</v>
      </c>
      <c r="W105" s="8">
        <v>1</v>
      </c>
      <c r="X105" s="8">
        <v>1</v>
      </c>
      <c r="Y105" s="8">
        <v>1</v>
      </c>
      <c r="Z105" s="8">
        <v>1</v>
      </c>
      <c r="AA105" s="8">
        <v>1</v>
      </c>
      <c r="AB105" s="8">
        <v>1</v>
      </c>
      <c r="AC105" s="8"/>
      <c r="AD105" s="8"/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>
        <v>1</v>
      </c>
      <c r="J106" s="8">
        <v>1</v>
      </c>
      <c r="K106" s="8">
        <v>1</v>
      </c>
      <c r="L106" s="8">
        <v>1</v>
      </c>
      <c r="M106" s="8">
        <v>1</v>
      </c>
      <c r="N106" s="8">
        <v>1</v>
      </c>
      <c r="O106" s="8">
        <v>1</v>
      </c>
      <c r="P106" s="8">
        <v>1</v>
      </c>
      <c r="Q106" s="8">
        <v>1</v>
      </c>
      <c r="R106" s="8">
        <v>1</v>
      </c>
      <c r="S106" s="8">
        <v>1</v>
      </c>
      <c r="T106" s="8">
        <v>1</v>
      </c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6"/>
        <v>6</v>
      </c>
      <c r="AI106" s="1"/>
    </row>
    <row r="107" spans="1:35" ht="15.75" customHeight="1" x14ac:dyDescent="0.15">
      <c r="A107" s="10"/>
      <c r="B107" s="18" t="str">
        <f t="shared" si="17"/>
        <v>X218</v>
      </c>
      <c r="C107" s="19" t="s">
        <v>128</v>
      </c>
      <c r="D107" s="19" t="s">
        <v>53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>
        <v>1</v>
      </c>
      <c r="T107" s="8">
        <v>1</v>
      </c>
      <c r="U107" s="8">
        <v>1</v>
      </c>
      <c r="V107" s="8">
        <v>1</v>
      </c>
      <c r="W107" s="8">
        <v>1</v>
      </c>
      <c r="X107" s="8">
        <v>1</v>
      </c>
      <c r="Y107" s="8">
        <v>1</v>
      </c>
      <c r="Z107" s="8">
        <v>1</v>
      </c>
      <c r="AA107" s="8">
        <v>1</v>
      </c>
      <c r="AB107" s="8">
        <v>1</v>
      </c>
      <c r="AC107" s="8">
        <v>1</v>
      </c>
      <c r="AD107" s="8">
        <v>1</v>
      </c>
      <c r="AE107" s="8"/>
      <c r="AF107" s="8"/>
      <c r="AG107" s="8"/>
      <c r="AH107" s="1">
        <f t="shared" si="16"/>
        <v>6</v>
      </c>
      <c r="AI107" s="1"/>
    </row>
    <row r="108" spans="1:35" ht="15.75" customHeight="1" x14ac:dyDescent="0.15">
      <c r="A108" s="10"/>
      <c r="B108" s="18">
        <f t="shared" si="17"/>
        <v>0</v>
      </c>
      <c r="C108" s="62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3</v>
      </c>
      <c r="L115" s="23">
        <f t="shared" si="18"/>
        <v>3</v>
      </c>
      <c r="M115" s="23">
        <f t="shared" si="18"/>
        <v>4</v>
      </c>
      <c r="N115" s="23">
        <f t="shared" si="18"/>
        <v>4</v>
      </c>
      <c r="O115" s="23">
        <f t="shared" si="18"/>
        <v>4</v>
      </c>
      <c r="P115" s="23">
        <f t="shared" si="18"/>
        <v>4</v>
      </c>
      <c r="Q115" s="23">
        <f t="shared" si="18"/>
        <v>4</v>
      </c>
      <c r="R115" s="23">
        <f t="shared" si="18"/>
        <v>4</v>
      </c>
      <c r="S115" s="23">
        <f t="shared" si="18"/>
        <v>4</v>
      </c>
      <c r="T115" s="23">
        <f t="shared" si="18"/>
        <v>3</v>
      </c>
      <c r="U115" s="23">
        <f t="shared" si="18"/>
        <v>2</v>
      </c>
      <c r="V115" s="23">
        <f t="shared" si="18"/>
        <v>2</v>
      </c>
      <c r="W115" s="23">
        <f t="shared" si="18"/>
        <v>3</v>
      </c>
      <c r="X115" s="23">
        <f t="shared" si="18"/>
        <v>3</v>
      </c>
      <c r="Y115" s="23">
        <f t="shared" si="18"/>
        <v>3</v>
      </c>
      <c r="Z115" s="23">
        <f t="shared" si="18"/>
        <v>3</v>
      </c>
      <c r="AA115" s="23">
        <f t="shared" si="18"/>
        <v>3</v>
      </c>
      <c r="AB115" s="23">
        <f t="shared" si="18"/>
        <v>3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34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45438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 t="s">
        <v>11</v>
      </c>
      <c r="J119" s="8" t="s">
        <v>11</v>
      </c>
      <c r="K119" s="8" t="s">
        <v>11</v>
      </c>
      <c r="L119" s="8" t="s">
        <v>11</v>
      </c>
      <c r="M119" s="8" t="s">
        <v>11</v>
      </c>
      <c r="N119" s="8" t="s">
        <v>11</v>
      </c>
      <c r="O119" s="8" t="s">
        <v>11</v>
      </c>
      <c r="P119" s="8" t="s">
        <v>11</v>
      </c>
      <c r="Q119" s="8" t="s">
        <v>11</v>
      </c>
      <c r="R119" s="8" t="s">
        <v>11</v>
      </c>
      <c r="S119" s="8" t="s">
        <v>11</v>
      </c>
      <c r="T119" s="8" t="s">
        <v>11</v>
      </c>
      <c r="U119" s="8" t="s">
        <v>11</v>
      </c>
      <c r="V119" s="8" t="s">
        <v>11</v>
      </c>
      <c r="W119" s="8" t="s">
        <v>11</v>
      </c>
      <c r="X119" s="8" t="s">
        <v>11</v>
      </c>
      <c r="Y119" s="8" t="s">
        <v>11</v>
      </c>
      <c r="Z119" s="8" t="s">
        <v>11</v>
      </c>
      <c r="AA119" s="8" t="s">
        <v>11</v>
      </c>
      <c r="AB119" s="8" t="s">
        <v>11</v>
      </c>
      <c r="AC119" s="8" t="s">
        <v>11</v>
      </c>
      <c r="AD119" s="8" t="s">
        <v>11</v>
      </c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X218</v>
      </c>
      <c r="C126" s="19" t="str">
        <f>IF(ISNA(VLOOKUP(B126,Personal!$A$2:$D$21,2,FALSE)),,VLOOKUP(B126,Personal!$A$2:$D$21,2,FALSE))</f>
        <v>Nahia Campos</v>
      </c>
      <c r="D126" s="19" t="str">
        <f>IF(ISNA(VLOOKUP(B126,Personal!$A$2:$D$23,3,FALSE)),,VLOOKUP(B126,Personal!$A$2:$D$32,3,FALSE))</f>
        <v>Comercial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8Ue85GCOZh/fmszzz8sGFXHNj95QhAhliiCHzAantGgJGY1KKfxR0Wcp2ZuD2gmqRGJop+w7d7ZCOJ8dJ9YtRw==" saltValue="CiXjGkcopRvnlQa5oYMuNg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4 AC17:AG19 I29:AD29 E10:AG16 AE66 E5:H7 AF9:AG9 AE5:AG7 E9:Y9 I31:AD31 E8:AG8" name="Rango2_3"/>
    <protectedRange algorithmName="SHA-512" hashValue="G5FAzGJX5ML8jdfkYHQa+XaFR9QNG29PKoYkCgHl9WmXxPVaBd5PCzjSk5Uim+XS6Movcs1vrN10mr+qn1crdA==" saltValue="5PigA186qshsPexNZFi/+w==" spinCount="100000" sqref="E23:AG23 E26:AG28 AC36:AG38 E30:AG30 E29:H29 AE29:AG29 W45:AD45 W64:AD64 W83:AD83 W7:AD7 E24:H25 AE24:AG25 E32:AG35 E31:H31 AE31:AG31" name="Rango2_3_1"/>
    <protectedRange algorithmName="SHA-512" hashValue="G5FAzGJX5ML8jdfkYHQa+XaFR9QNG29PKoYkCgHl9WmXxPVaBd5PCzjSk5Uim+XS6Movcs1vrN10mr+qn1crdA==" saltValue="5PigA186qshsPexNZFi/+w==" spinCount="100000" sqref="E42:AG42 E43:H44 AC55:AG57 E46:AG54 E45:V45 AE43:AG45" name="Rango2_3_2"/>
    <protectedRange algorithmName="SHA-512" hashValue="G5FAzGJX5ML8jdfkYHQa+XaFR9QNG29PKoYkCgHl9WmXxPVaBd5PCzjSk5Uim+XS6Movcs1vrN10mr+qn1crdA==" saltValue="5PigA186qshsPexNZFi/+w==" spinCount="100000" sqref="E61:AG61 E62:H63 AC74:AG76 E64:V64 I87:AD87 E65:H73 I7:V7 I69:AD73 I65:AD67 AF64:AG73 AE64:AE65 AE67:AE73 AE62:AG63 K68:AD68" name="Rango2_3_3"/>
    <protectedRange algorithmName="SHA-512" hashValue="G5FAzGJX5ML8jdfkYHQa+XaFR9QNG29PKoYkCgHl9WmXxPVaBd5PCzjSk5Uim+XS6Movcs1vrN10mr+qn1crdA==" saltValue="5PigA186qshsPexNZFi/+w==" spinCount="100000" sqref="E80:AG80 AC93:AG95 E81:H82 E83:V83 E84:H92 AE81:AG92 I84:AD86 I88:AD92" name="Rango2_3_4"/>
    <protectedRange algorithmName="SHA-512" hashValue="G5FAzGJX5ML8jdfkYHQa+XaFR9QNG29PKoYkCgHl9WmXxPVaBd5PCzjSk5Uim+XS6Movcs1vrN10mr+qn1crdA==" saltValue="5PigA186qshsPexNZFi/+w==" spinCount="100000" sqref="E99:AG99 E100:H114 AE100:AG114 I102:AD114" name="Rango2_3_5"/>
    <protectedRange algorithmName="SHA-512" hashValue="G5FAzGJX5ML8jdfkYHQa+XaFR9QNG29PKoYkCgHl9WmXxPVaBd5PCzjSk5Uim+XS6Movcs1vrN10mr+qn1crdA==" saltValue="5PigA186qshsPexNZFi/+w==" spinCount="100000" sqref="E119:H119 AE119:AG119 E120:AG133 E118:AG118" name="Rango2_3_6"/>
    <protectedRange algorithmName="SHA-512" hashValue="G5FAzGJX5ML8jdfkYHQa+XaFR9QNG29PKoYkCgHl9WmXxPVaBd5PCzjSk5Uim+XS6Movcs1vrN10mr+qn1crdA==" saltValue="5PigA186qshsPexNZFi/+w==" spinCount="100000" sqref="I5:AD6 I25:AD25 I44:AD44 I63:AD63 I82:AD82 I101:AD101" name="Rango2_3_1_1"/>
    <protectedRange algorithmName="SHA-512" hashValue="G5FAzGJX5ML8jdfkYHQa+XaFR9QNG29PKoYkCgHl9WmXxPVaBd5PCzjSk5Uim+XS6Movcs1vrN10mr+qn1crdA==" saltValue="5PigA186qshsPexNZFi/+w==" spinCount="100000" sqref="I24:AD24" name="Rango2_3_1_2"/>
    <protectedRange algorithmName="SHA-512" hashValue="G5FAzGJX5ML8jdfkYHQa+XaFR9QNG29PKoYkCgHl9WmXxPVaBd5PCzjSk5Uim+XS6Movcs1vrN10mr+qn1crdA==" saltValue="5PigA186qshsPexNZFi/+w==" spinCount="100000" sqref="I43:AD43" name="Rango2_3_1_3"/>
    <protectedRange algorithmName="SHA-512" hashValue="G5FAzGJX5ML8jdfkYHQa+XaFR9QNG29PKoYkCgHl9WmXxPVaBd5PCzjSk5Uim+XS6Movcs1vrN10mr+qn1crdA==" saltValue="5PigA186qshsPexNZFi/+w==" spinCount="100000" sqref="I62:AD62 K81:AB81" name="Rango2_3_1_4"/>
    <protectedRange algorithmName="SHA-512" hashValue="G5FAzGJX5ML8jdfkYHQa+XaFR9QNG29PKoYkCgHl9WmXxPVaBd5PCzjSk5Uim+XS6Movcs1vrN10mr+qn1crdA==" saltValue="5PigA186qshsPexNZFi/+w==" spinCount="100000" sqref="I81:J81 AC81:AD81" name="Rango2_3_1_5"/>
    <protectedRange algorithmName="SHA-512" hashValue="G5FAzGJX5ML8jdfkYHQa+XaFR9QNG29PKoYkCgHl9WmXxPVaBd5PCzjSk5Uim+XS6Movcs1vrN10mr+qn1crdA==" saltValue="5PigA186qshsPexNZFi/+w==" spinCount="100000" sqref="I100:AD100" name="Rango2_3_1_6"/>
    <protectedRange algorithmName="SHA-512" hashValue="G5FAzGJX5ML8jdfkYHQa+XaFR9QNG29PKoYkCgHl9WmXxPVaBd5PCzjSk5Uim+XS6Movcs1vrN10mr+qn1crdA==" saltValue="5PigA186qshsPexNZFi/+w==" spinCount="100000" sqref="I119:AD119" name="Rango2_3_1_7"/>
    <protectedRange algorithmName="SHA-512" hashValue="G5FAzGJX5ML8jdfkYHQa+XaFR9QNG29PKoYkCgHl9WmXxPVaBd5PCzjSk5Uim+XS6Movcs1vrN10mr+qn1crdA==" saltValue="5PigA186qshsPexNZFi/+w==" spinCount="100000" sqref="E17:H19 E36:H38 E55:H57 E74:H76 E93:H95" name="Rango2_3_5_5_2"/>
    <protectedRange algorithmName="SHA-512" hashValue="G5FAzGJX5ML8jdfkYHQa+XaFR9QNG29PKoYkCgHl9WmXxPVaBd5PCzjSk5Uim+XS6Movcs1vrN10mr+qn1crdA==" saltValue="5PigA186qshsPexNZFi/+w==" spinCount="100000" sqref="I17:AB19 I36:AB38 I55:AB57 I74:AB76 I93:AB95" name="Rango2_2_3_4_3_1_2"/>
  </protectedRanges>
  <conditionalFormatting sqref="E20:AG20 E39:AG39 E58:AG58 E77:AG77 E96:AG96 E115:AG115 E134:AG134">
    <cfRule type="colorScale" priority="1005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">
    <cfRule type="expression" dxfId="13136" priority="794">
      <formula>$C$21="F"</formula>
    </cfRule>
  </conditionalFormatting>
  <conditionalFormatting sqref="E13:AG16 AC17:AG19 E69:AG69 E68:H68 AE68:AG68 I87:AD87 AF9:AG9 E65:AG67">
    <cfRule type="expression" dxfId="13135" priority="796">
      <formula>$C$2="F"</formula>
    </cfRule>
  </conditionalFormatting>
  <conditionalFormatting sqref="E13:AG16 AC17:AG19 E65:AG67 E69:AG69 E68:H68 AE68:AG68 AF9:AG9">
    <cfRule type="expression" dxfId="13134" priority="797">
      <formula>$D9="Facturacion"</formula>
    </cfRule>
  </conditionalFormatting>
  <conditionalFormatting sqref="E13:AG16 AC17:AG19 E65:AG67 E69:AG69 E68:H68 AE68:AG68 AF9:AG9">
    <cfRule type="expression" dxfId="13133" priority="798">
      <formula>$D9="Specialist"</formula>
    </cfRule>
  </conditionalFormatting>
  <conditionalFormatting sqref="E13:AG16 AC17:AG19 E69:AG69 E68:H68 AE68:AG68 I87:AD87 AF9:AG9 E65:AG67">
    <cfRule type="cellIs" dxfId="13132" priority="799" operator="equal">
      <formula>1</formula>
    </cfRule>
  </conditionalFormatting>
  <conditionalFormatting sqref="E13:AG16 AC17:AG19 E65:AG67 E69:AG69 E68:H68 AE68:AG68 AF9:AG9">
    <cfRule type="expression" dxfId="13131" priority="800">
      <formula>$D9="SSMM"</formula>
    </cfRule>
  </conditionalFormatting>
  <conditionalFormatting sqref="E13:AG16 AC17:AG19 E69:AG69 E68:H68 AE68:AG68 I87:AD87 AF9:AG9 E65:AG67">
    <cfRule type="cellIs" dxfId="13130" priority="801" operator="equal">
      <formula>"F"</formula>
    </cfRule>
  </conditionalFormatting>
  <conditionalFormatting sqref="E4:AG4 E10:AG12 E5:H7 E9:L9 AE5:AG7 E8:AG8">
    <cfRule type="expression" dxfId="13129" priority="785">
      <formula>$C$2="F"</formula>
    </cfRule>
  </conditionalFormatting>
  <conditionalFormatting sqref="E4:AG4 E10:AG12 E5:H7 E9:L9 AE5:AG7 E8:AG8">
    <cfRule type="expression" dxfId="13128" priority="786">
      <formula>$D4="Facturacion"</formula>
    </cfRule>
  </conditionalFormatting>
  <conditionalFormatting sqref="E4:AG4 E10:AG12 E5:H7 E9:L9 AE5:AG7 E8:AG8">
    <cfRule type="expression" dxfId="13127" priority="787">
      <formula>$D4="Specialist"</formula>
    </cfRule>
  </conditionalFormatting>
  <conditionalFormatting sqref="E4:AG4 E10:AG12 E5:H7 E9:L9 AE5:AG7 E8:AG8">
    <cfRule type="cellIs" dxfId="13126" priority="788" operator="equal">
      <formula>1</formula>
    </cfRule>
  </conditionalFormatting>
  <conditionalFormatting sqref="E4:AG4 E10:AG12 E5:H7 E9:L9 AE5:AG7 E8:AG8">
    <cfRule type="expression" dxfId="13125" priority="789">
      <formula>$D4="SSMM"</formula>
    </cfRule>
  </conditionalFormatting>
  <conditionalFormatting sqref="E4:AG4 E10:AG12 E5:H7 E9:L9 AE5:AG7 E8:AG8">
    <cfRule type="cellIs" dxfId="13124" priority="790" operator="equal">
      <formula>"F"</formula>
    </cfRule>
  </conditionalFormatting>
  <conditionalFormatting sqref="E32:AG35 AC36:AG36">
    <cfRule type="expression" dxfId="13123" priority="776">
      <formula>$C$21="F"</formula>
    </cfRule>
  </conditionalFormatting>
  <conditionalFormatting sqref="E32:AG35 AC36:AG38">
    <cfRule type="expression" dxfId="13122" priority="778">
      <formula>$C$2="F"</formula>
    </cfRule>
  </conditionalFormatting>
  <conditionalFormatting sqref="E32:AG35 AC36:AG38">
    <cfRule type="expression" dxfId="13121" priority="779">
      <formula>$D32="Facturacion"</formula>
    </cfRule>
  </conditionalFormatting>
  <conditionalFormatting sqref="E32:AG35 AC36:AG38">
    <cfRule type="expression" dxfId="13120" priority="780">
      <formula>$D32="Specialist"</formula>
    </cfRule>
  </conditionalFormatting>
  <conditionalFormatting sqref="E32:AG35 AC36:AG38">
    <cfRule type="cellIs" dxfId="13119" priority="781" operator="equal">
      <formula>1</formula>
    </cfRule>
  </conditionalFormatting>
  <conditionalFormatting sqref="E32:AG35 AC36:AG38">
    <cfRule type="expression" dxfId="13118" priority="782">
      <formula>$D32="SSMM"</formula>
    </cfRule>
  </conditionalFormatting>
  <conditionalFormatting sqref="E32:AG35 AC36:AG38">
    <cfRule type="cellIs" dxfId="13117" priority="783" operator="equal">
      <formula>"F"</formula>
    </cfRule>
  </conditionalFormatting>
  <conditionalFormatting sqref="E23:AG23 E26:AG28 E30:AG30 E29:H29 AE29:AG29 E24:H25 AE24:AG25 E31:H31 AE31:AG31">
    <cfRule type="expression" dxfId="13116" priority="767">
      <formula>$C$2="F"</formula>
    </cfRule>
  </conditionalFormatting>
  <conditionalFormatting sqref="E23:AG23 E26:AG28 E30:AG30 E29:H29 AE29:AG29 E24:H25 AE24:AG25 E31:H31 AE31:AG31">
    <cfRule type="expression" dxfId="13115" priority="768">
      <formula>$D23="Facturacion"</formula>
    </cfRule>
  </conditionalFormatting>
  <conditionalFormatting sqref="E23:AG23 E26:AG28 E30:AG30 E29:H29 AE29:AG29 E24:H25 AE24:AG25 E31:H31 AE31:AG31">
    <cfRule type="expression" dxfId="13114" priority="769">
      <formula>$D23="Specialist"</formula>
    </cfRule>
  </conditionalFormatting>
  <conditionalFormatting sqref="E23:AG23 E26:AG28 E30:AG30 E29:H29 AE29:AG29 E24:H25 AE24:AG25 E31:H31 AE31:AG31">
    <cfRule type="cellIs" dxfId="13113" priority="770" operator="equal">
      <formula>1</formula>
    </cfRule>
  </conditionalFormatting>
  <conditionalFormatting sqref="E23:AG23 E26:AG28 E30:AG30 E29:H29 AE29:AG29 E24:H25 AE24:AG25 E31:H31 AE31:AG31">
    <cfRule type="expression" dxfId="13112" priority="771">
      <formula>$D23="SSMM"</formula>
    </cfRule>
  </conditionalFormatting>
  <conditionalFormatting sqref="E23:AG23 E26:AG28 E30:AG30 E29:H29 AE29:AG29 E24:H25 AE24:AG25 E31:H31 AE31:AG31">
    <cfRule type="cellIs" dxfId="13111" priority="772" operator="equal">
      <formula>"F"</formula>
    </cfRule>
  </conditionalFormatting>
  <conditionalFormatting sqref="E51:AG54 AC55:AG55">
    <cfRule type="expression" dxfId="13110" priority="758">
      <formula>$C$21="F"</formula>
    </cfRule>
  </conditionalFormatting>
  <conditionalFormatting sqref="E51:AG54 AC55:AG57">
    <cfRule type="expression" dxfId="13109" priority="760">
      <formula>$C$2="F"</formula>
    </cfRule>
  </conditionalFormatting>
  <conditionalFormatting sqref="E51:AG54 AC55:AG57">
    <cfRule type="expression" dxfId="13108" priority="761">
      <formula>$D51="Facturacion"</formula>
    </cfRule>
  </conditionalFormatting>
  <conditionalFormatting sqref="E51:AG54 AC55:AG57">
    <cfRule type="expression" dxfId="13107" priority="762">
      <formula>$D51="Specialist"</formula>
    </cfRule>
  </conditionalFormatting>
  <conditionalFormatting sqref="E51:AG54 AC55:AG57">
    <cfRule type="cellIs" dxfId="13106" priority="763" operator="equal">
      <formula>1</formula>
    </cfRule>
  </conditionalFormatting>
  <conditionalFormatting sqref="E51:AG54 AC55:AG57">
    <cfRule type="expression" dxfId="13105" priority="764">
      <formula>$D51="SSMM"</formula>
    </cfRule>
  </conditionalFormatting>
  <conditionalFormatting sqref="E51:AG54 AC55:AG57">
    <cfRule type="cellIs" dxfId="13104" priority="765" operator="equal">
      <formula>"F"</formula>
    </cfRule>
  </conditionalFormatting>
  <conditionalFormatting sqref="E42:AG42 E43:H44 E46:AG50 E45:V45 AE43:AG45">
    <cfRule type="expression" dxfId="13103" priority="749">
      <formula>$C$2="F"</formula>
    </cfRule>
  </conditionalFormatting>
  <conditionalFormatting sqref="E42:AG42 E43:H44 E46:AG50 E45:V45 AE43:AG45">
    <cfRule type="expression" dxfId="13102" priority="750">
      <formula>$D42="Facturacion"</formula>
    </cfRule>
  </conditionalFormatting>
  <conditionalFormatting sqref="E42:AG42 E43:H44 E46:AG50 E45:V45 AE43:AG45">
    <cfRule type="expression" dxfId="13101" priority="751">
      <formula>$D42="Specialist"</formula>
    </cfRule>
  </conditionalFormatting>
  <conditionalFormatting sqref="E42:AG42 E43:H44 E46:AG50 E45:V45 AE43:AG45">
    <cfRule type="cellIs" dxfId="13100" priority="752" operator="equal">
      <formula>1</formula>
    </cfRule>
  </conditionalFormatting>
  <conditionalFormatting sqref="E42:AG42 E43:H44 E46:AG50 E45:V45 AE43:AG45">
    <cfRule type="expression" dxfId="13099" priority="753">
      <formula>$D42="SSMM"</formula>
    </cfRule>
  </conditionalFormatting>
  <conditionalFormatting sqref="E42:AG42 E43:H44 E46:AG50 E45:V45 AE43:AG45">
    <cfRule type="cellIs" dxfId="13098" priority="754" operator="equal">
      <formula>"F"</formula>
    </cfRule>
  </conditionalFormatting>
  <conditionalFormatting sqref="E70:AG73 AC74:AG74">
    <cfRule type="expression" dxfId="13097" priority="740">
      <formula>$C$21="F"</formula>
    </cfRule>
  </conditionalFormatting>
  <conditionalFormatting sqref="E70:AG73 AC74:AG76">
    <cfRule type="expression" dxfId="13096" priority="742">
      <formula>$C$2="F"</formula>
    </cfRule>
  </conditionalFormatting>
  <conditionalFormatting sqref="E70:AG73 AC74:AG76">
    <cfRule type="expression" dxfId="13095" priority="743">
      <formula>$D70="Facturacion"</formula>
    </cfRule>
  </conditionalFormatting>
  <conditionalFormatting sqref="E70:AG73 AC74:AG76">
    <cfRule type="expression" dxfId="13094" priority="744">
      <formula>$D70="Specialist"</formula>
    </cfRule>
  </conditionalFormatting>
  <conditionalFormatting sqref="E70:AG73 AC74:AG76">
    <cfRule type="cellIs" dxfId="13093" priority="745" operator="equal">
      <formula>1</formula>
    </cfRule>
  </conditionalFormatting>
  <conditionalFormatting sqref="E70:AG73 AC74:AG76">
    <cfRule type="expression" dxfId="13092" priority="746">
      <formula>$D70="SSMM"</formula>
    </cfRule>
  </conditionalFormatting>
  <conditionalFormatting sqref="E70:AG73 AC74:AG76">
    <cfRule type="cellIs" dxfId="13091" priority="747" operator="equal">
      <formula>"F"</formula>
    </cfRule>
  </conditionalFormatting>
  <conditionalFormatting sqref="E61:AG61 E62:H63 E64:V64 AE62:AG64">
    <cfRule type="expression" dxfId="13090" priority="731">
      <formula>$C$2="F"</formula>
    </cfRule>
  </conditionalFormatting>
  <conditionalFormatting sqref="E61:AG61 E62:H63 E64:V64 AE62:AG64">
    <cfRule type="expression" dxfId="13089" priority="732">
      <formula>$D61="Facturacion"</formula>
    </cfRule>
  </conditionalFormatting>
  <conditionalFormatting sqref="E61:AG61 E62:H63 E64:V64 AE62:AG64">
    <cfRule type="expression" dxfId="13088" priority="733">
      <formula>$D61="Specialist"</formula>
    </cfRule>
  </conditionalFormatting>
  <conditionalFormatting sqref="E61:AG61 E62:H63 E64:V64 AE62:AG64">
    <cfRule type="cellIs" dxfId="13087" priority="734" operator="equal">
      <formula>1</formula>
    </cfRule>
  </conditionalFormatting>
  <conditionalFormatting sqref="E61:AG61 E62:H63 E64:V64 AE62:AG64">
    <cfRule type="expression" dxfId="13086" priority="735">
      <formula>$D61="SSMM"</formula>
    </cfRule>
  </conditionalFormatting>
  <conditionalFormatting sqref="E61:AG61 E62:H63 E64:V64 AE62:AG64">
    <cfRule type="cellIs" dxfId="13085" priority="736" operator="equal">
      <formula>"F"</formula>
    </cfRule>
  </conditionalFormatting>
  <conditionalFormatting sqref="E89:AG92 AC93:AG93">
    <cfRule type="expression" dxfId="13084" priority="722">
      <formula>$C$21="F"</formula>
    </cfRule>
  </conditionalFormatting>
  <conditionalFormatting sqref="E89:AG92 AC93:AG95">
    <cfRule type="expression" dxfId="13083" priority="724">
      <formula>$C$2="F"</formula>
    </cfRule>
  </conditionalFormatting>
  <conditionalFormatting sqref="E89:AG92 AC93:AG95">
    <cfRule type="expression" dxfId="13082" priority="725">
      <formula>$D89="Facturacion"</formula>
    </cfRule>
  </conditionalFormatting>
  <conditionalFormatting sqref="E89:AG92 AC93:AG95">
    <cfRule type="expression" dxfId="13081" priority="726">
      <formula>$D89="Specialist"</formula>
    </cfRule>
  </conditionalFormatting>
  <conditionalFormatting sqref="E89:AG92 AC93:AG95">
    <cfRule type="cellIs" dxfId="13080" priority="727" operator="equal">
      <formula>1</formula>
    </cfRule>
  </conditionalFormatting>
  <conditionalFormatting sqref="E89:AG92 AC93:AG95">
    <cfRule type="expression" dxfId="13079" priority="728">
      <formula>$D89="SSMM"</formula>
    </cfRule>
  </conditionalFormatting>
  <conditionalFormatting sqref="E89:AG92 AC93:AG95">
    <cfRule type="cellIs" dxfId="13078" priority="729" operator="equal">
      <formula>"F"</formula>
    </cfRule>
  </conditionalFormatting>
  <conditionalFormatting sqref="E80:AG80 E84:AG88 E81:H82 E83:V83 AE81:AG83">
    <cfRule type="expression" dxfId="13077" priority="713">
      <formula>$C$2="F"</formula>
    </cfRule>
  </conditionalFormatting>
  <conditionalFormatting sqref="E80:AG80 E84:AG88 E81:H82 E83:V83 AE81:AG83">
    <cfRule type="expression" dxfId="13076" priority="714">
      <formula>$D80="Facturacion"</formula>
    </cfRule>
  </conditionalFormatting>
  <conditionalFormatting sqref="E80:AG80 E84:AG88 E81:H82 E83:V83 AE81:AG83">
    <cfRule type="expression" dxfId="13075" priority="715">
      <formula>$D80="Specialist"</formula>
    </cfRule>
  </conditionalFormatting>
  <conditionalFormatting sqref="E80:AG80 E84:AG88 E81:H82 E83:V83 AE81:AG83">
    <cfRule type="cellIs" dxfId="13074" priority="716" operator="equal">
      <formula>1</formula>
    </cfRule>
  </conditionalFormatting>
  <conditionalFormatting sqref="E80:AG80 E84:AG88 E81:H82 E83:V83 AE81:AG83">
    <cfRule type="expression" dxfId="13073" priority="717">
      <formula>$D80="SSMM"</formula>
    </cfRule>
  </conditionalFormatting>
  <conditionalFormatting sqref="E80:AG80 E84:AG88 E81:H82 E83:V83 AE81:AG83">
    <cfRule type="cellIs" dxfId="13072" priority="718" operator="equal">
      <formula>"F"</formula>
    </cfRule>
  </conditionalFormatting>
  <conditionalFormatting sqref="I113:W113">
    <cfRule type="expression" dxfId="13071" priority="701">
      <formula>$C$78="F"</formula>
    </cfRule>
  </conditionalFormatting>
  <conditionalFormatting sqref="I113:W113">
    <cfRule type="expression" dxfId="13070" priority="702">
      <formula>$C$59="F"</formula>
    </cfRule>
  </conditionalFormatting>
  <conditionalFormatting sqref="I113:W113">
    <cfRule type="expression" dxfId="13069" priority="703">
      <formula>$C$40="F"</formula>
    </cfRule>
  </conditionalFormatting>
  <conditionalFormatting sqref="E108:H112 I108:W113 X108:AG112">
    <cfRule type="expression" dxfId="13068" priority="704">
      <formula>$C$21="F"</formula>
    </cfRule>
  </conditionalFormatting>
  <conditionalFormatting sqref="E108:AG114">
    <cfRule type="expression" dxfId="13067" priority="706">
      <formula>$C$2="F"</formula>
    </cfRule>
  </conditionalFormatting>
  <conditionalFormatting sqref="E108:AG114">
    <cfRule type="expression" dxfId="13066" priority="707">
      <formula>$D108="Facturacion"</formula>
    </cfRule>
  </conditionalFormatting>
  <conditionalFormatting sqref="E108:AG114">
    <cfRule type="expression" dxfId="13065" priority="708">
      <formula>$D108="Specialist"</formula>
    </cfRule>
  </conditionalFormatting>
  <conditionalFormatting sqref="E108:AG114">
    <cfRule type="cellIs" dxfId="13064" priority="709" operator="equal">
      <formula>1</formula>
    </cfRule>
  </conditionalFormatting>
  <conditionalFormatting sqref="E108:AG114">
    <cfRule type="expression" dxfId="13063" priority="710">
      <formula>$D108="SSMM"</formula>
    </cfRule>
  </conditionalFormatting>
  <conditionalFormatting sqref="E108:AG114">
    <cfRule type="cellIs" dxfId="13062" priority="711" operator="equal">
      <formula>"F"</formula>
    </cfRule>
  </conditionalFormatting>
  <conditionalFormatting sqref="E99:AG99 E102:AG107 E100:H101 AE100:AG101">
    <cfRule type="expression" dxfId="13061" priority="695">
      <formula>$C$2="F"</formula>
    </cfRule>
  </conditionalFormatting>
  <conditionalFormatting sqref="E99:AG99 E102:AG107 E100:H101 AE100:AG101">
    <cfRule type="expression" dxfId="13060" priority="696">
      <formula>$D99="Facturacion"</formula>
    </cfRule>
  </conditionalFormatting>
  <conditionalFormatting sqref="E99:AG99 E102:AG107 E100:H101 AE100:AG101">
    <cfRule type="expression" dxfId="13059" priority="697">
      <formula>$D99="Specialist"</formula>
    </cfRule>
  </conditionalFormatting>
  <conditionalFormatting sqref="E99:AG99 E102:AG107 E100:H101 AE100:AG101">
    <cfRule type="cellIs" dxfId="13058" priority="698" operator="equal">
      <formula>1</formula>
    </cfRule>
  </conditionalFormatting>
  <conditionalFormatting sqref="E99:AG99 E102:AG107 E100:H101 AE100:AG101">
    <cfRule type="expression" dxfId="13057" priority="699">
      <formula>$D99="SSMM"</formula>
    </cfRule>
  </conditionalFormatting>
  <conditionalFormatting sqref="E99:AG99 E102:AG107 E100:H101 AE100:AG101">
    <cfRule type="cellIs" dxfId="13056" priority="700" operator="equal">
      <formula>"F"</formula>
    </cfRule>
  </conditionalFormatting>
  <conditionalFormatting sqref="I132:W132">
    <cfRule type="expression" dxfId="13055" priority="683">
      <formula>$C$78="F"</formula>
    </cfRule>
  </conditionalFormatting>
  <conditionalFormatting sqref="I132:W132">
    <cfRule type="expression" dxfId="13054" priority="684">
      <formula>$C$59="F"</formula>
    </cfRule>
  </conditionalFormatting>
  <conditionalFormatting sqref="I132:W132">
    <cfRule type="expression" dxfId="13053" priority="685">
      <formula>$C$40="F"</formula>
    </cfRule>
  </conditionalFormatting>
  <conditionalFormatting sqref="E127:H131 I127:W132 X127:AG131">
    <cfRule type="expression" dxfId="13052" priority="686">
      <formula>$C$21="F"</formula>
    </cfRule>
  </conditionalFormatting>
  <conditionalFormatting sqref="E127:AG133">
    <cfRule type="expression" dxfId="13051" priority="688">
      <formula>$C$2="F"</formula>
    </cfRule>
  </conditionalFormatting>
  <conditionalFormatting sqref="E127:AG133">
    <cfRule type="expression" dxfId="13050" priority="689">
      <formula>$D127="Facturacion"</formula>
    </cfRule>
  </conditionalFormatting>
  <conditionalFormatting sqref="E127:AG133">
    <cfRule type="expression" dxfId="13049" priority="690">
      <formula>$D127="Specialist"</formula>
    </cfRule>
  </conditionalFormatting>
  <conditionalFormatting sqref="E127:AG133">
    <cfRule type="cellIs" dxfId="13048" priority="691" operator="equal">
      <formula>1</formula>
    </cfRule>
  </conditionalFormatting>
  <conditionalFormatting sqref="E127:AG133">
    <cfRule type="expression" dxfId="13047" priority="692">
      <formula>$D127="SSMM"</formula>
    </cfRule>
  </conditionalFormatting>
  <conditionalFormatting sqref="E127:AG133">
    <cfRule type="cellIs" dxfId="13046" priority="693" operator="equal">
      <formula>"F"</formula>
    </cfRule>
  </conditionalFormatting>
  <conditionalFormatting sqref="E119:H119 AE119:AG119 E120:AG126 E118:AG118">
    <cfRule type="expression" dxfId="13045" priority="677">
      <formula>$C$2="F"</formula>
    </cfRule>
  </conditionalFormatting>
  <conditionalFormatting sqref="E119:H119 AE119:AG119 E120:AG126 E118:AG118">
    <cfRule type="expression" dxfId="13044" priority="678">
      <formula>$D118="Facturacion"</formula>
    </cfRule>
  </conditionalFormatting>
  <conditionalFormatting sqref="E119:H119 AE119:AG119 E120:AG126 E118:AG118">
    <cfRule type="expression" dxfId="13043" priority="679">
      <formula>$D118="Specialist"</formula>
    </cfRule>
  </conditionalFormatting>
  <conditionalFormatting sqref="E119:H119 AE119:AG119 E120:AG126 E118:AG118">
    <cfRule type="cellIs" dxfId="13042" priority="680" operator="equal">
      <formula>1</formula>
    </cfRule>
  </conditionalFormatting>
  <conditionalFormatting sqref="E119:H119 AE119:AG119 E120:AG126 E118:AG118">
    <cfRule type="expression" dxfId="13041" priority="681">
      <formula>$D118="SSMM"</formula>
    </cfRule>
  </conditionalFormatting>
  <conditionalFormatting sqref="E119:H119 AE119:AG119 E120:AG126 E118:AG118">
    <cfRule type="cellIs" dxfId="13040" priority="682" operator="equal">
      <formula>"F"</formula>
    </cfRule>
  </conditionalFormatting>
  <conditionalFormatting sqref="I5:AD5">
    <cfRule type="expression" dxfId="13039" priority="670">
      <formula>$C$2="F"</formula>
    </cfRule>
  </conditionalFormatting>
  <conditionalFormatting sqref="I5:AD5">
    <cfRule type="expression" dxfId="13038" priority="671">
      <formula>$D5="Facturacion"</formula>
    </cfRule>
  </conditionalFormatting>
  <conditionalFormatting sqref="I5:AD5">
    <cfRule type="expression" dxfId="13037" priority="672">
      <formula>$D5="Specialist"</formula>
    </cfRule>
  </conditionalFormatting>
  <conditionalFormatting sqref="I5:AD5">
    <cfRule type="cellIs" dxfId="13036" priority="673" operator="equal">
      <formula>1</formula>
    </cfRule>
  </conditionalFormatting>
  <conditionalFormatting sqref="I5:AD5">
    <cfRule type="expression" dxfId="13035" priority="674">
      <formula>$D5="SSMM"</formula>
    </cfRule>
  </conditionalFormatting>
  <conditionalFormatting sqref="I5:AD5">
    <cfRule type="cellIs" dxfId="13034" priority="675" operator="equal">
      <formula>"F"</formula>
    </cfRule>
  </conditionalFormatting>
  <conditionalFormatting sqref="I24:AD24">
    <cfRule type="expression" dxfId="13033" priority="663">
      <formula>$C$2="F"</formula>
    </cfRule>
  </conditionalFormatting>
  <conditionalFormatting sqref="I24:AD24">
    <cfRule type="expression" dxfId="13032" priority="664">
      <formula>$D24="Facturacion"</formula>
    </cfRule>
  </conditionalFormatting>
  <conditionalFormatting sqref="I24:AD24">
    <cfRule type="expression" dxfId="13031" priority="665">
      <formula>$D24="Specialist"</formula>
    </cfRule>
  </conditionalFormatting>
  <conditionalFormatting sqref="I24:AD24">
    <cfRule type="cellIs" dxfId="13030" priority="666" operator="equal">
      <formula>1</formula>
    </cfRule>
  </conditionalFormatting>
  <conditionalFormatting sqref="I24:AD24">
    <cfRule type="expression" dxfId="13029" priority="667">
      <formula>$D24="SSMM"</formula>
    </cfRule>
  </conditionalFormatting>
  <conditionalFormatting sqref="I24:AD24">
    <cfRule type="cellIs" dxfId="13028" priority="668" operator="equal">
      <formula>"F"</formula>
    </cfRule>
  </conditionalFormatting>
  <conditionalFormatting sqref="I43:AD43">
    <cfRule type="expression" dxfId="13027" priority="656">
      <formula>$C$2="F"</formula>
    </cfRule>
  </conditionalFormatting>
  <conditionalFormatting sqref="I43:AD43">
    <cfRule type="expression" dxfId="13026" priority="657">
      <formula>$D43="Facturacion"</formula>
    </cfRule>
  </conditionalFormatting>
  <conditionalFormatting sqref="I43:AD43">
    <cfRule type="expression" dxfId="13025" priority="658">
      <formula>$D43="Specialist"</formula>
    </cfRule>
  </conditionalFormatting>
  <conditionalFormatting sqref="I43:AD43">
    <cfRule type="cellIs" dxfId="13024" priority="659" operator="equal">
      <formula>1</formula>
    </cfRule>
  </conditionalFormatting>
  <conditionalFormatting sqref="I43:AD43">
    <cfRule type="expression" dxfId="13023" priority="660">
      <formula>$D43="SSMM"</formula>
    </cfRule>
  </conditionalFormatting>
  <conditionalFormatting sqref="I43:AD43">
    <cfRule type="cellIs" dxfId="13022" priority="661" operator="equal">
      <formula>"F"</formula>
    </cfRule>
  </conditionalFormatting>
  <conditionalFormatting sqref="I62:AD62">
    <cfRule type="expression" dxfId="13021" priority="649">
      <formula>$C$2="F"</formula>
    </cfRule>
  </conditionalFormatting>
  <conditionalFormatting sqref="I62:AD62">
    <cfRule type="expression" dxfId="13020" priority="650">
      <formula>$D62="Facturacion"</formula>
    </cfRule>
  </conditionalFormatting>
  <conditionalFormatting sqref="I62:AD62">
    <cfRule type="expression" dxfId="13019" priority="651">
      <formula>$D62="Specialist"</formula>
    </cfRule>
  </conditionalFormatting>
  <conditionalFormatting sqref="I62:AD62">
    <cfRule type="cellIs" dxfId="13018" priority="652" operator="equal">
      <formula>1</formula>
    </cfRule>
  </conditionalFormatting>
  <conditionalFormatting sqref="I62:AD62">
    <cfRule type="expression" dxfId="13017" priority="653">
      <formula>$D62="SSMM"</formula>
    </cfRule>
  </conditionalFormatting>
  <conditionalFormatting sqref="I62:AD62">
    <cfRule type="cellIs" dxfId="13016" priority="654" operator="equal">
      <formula>"F"</formula>
    </cfRule>
  </conditionalFormatting>
  <conditionalFormatting sqref="I81:J81 AC81:AD81">
    <cfRule type="expression" dxfId="13015" priority="642">
      <formula>$C$2="F"</formula>
    </cfRule>
  </conditionalFormatting>
  <conditionalFormatting sqref="I81:J81 AC81:AD81">
    <cfRule type="expression" dxfId="13014" priority="643">
      <formula>$D81="Facturacion"</formula>
    </cfRule>
  </conditionalFormatting>
  <conditionalFormatting sqref="I81:J81 AC81:AD81">
    <cfRule type="expression" dxfId="13013" priority="644">
      <formula>$D81="Specialist"</formula>
    </cfRule>
  </conditionalFormatting>
  <conditionalFormatting sqref="I81:J81 AC81:AD81">
    <cfRule type="cellIs" dxfId="13012" priority="645" operator="equal">
      <formula>1</formula>
    </cfRule>
  </conditionalFormatting>
  <conditionalFormatting sqref="I81:J81 AC81:AD81">
    <cfRule type="expression" dxfId="13011" priority="646">
      <formula>$D81="SSMM"</formula>
    </cfRule>
  </conditionalFormatting>
  <conditionalFormatting sqref="I81:J81 AC81:AD81">
    <cfRule type="cellIs" dxfId="13010" priority="647" operator="equal">
      <formula>"F"</formula>
    </cfRule>
  </conditionalFormatting>
  <conditionalFormatting sqref="I100:AD100">
    <cfRule type="expression" dxfId="13009" priority="635">
      <formula>$C$2="F"</formula>
    </cfRule>
  </conditionalFormatting>
  <conditionalFormatting sqref="I100:AD100">
    <cfRule type="expression" dxfId="13008" priority="636">
      <formula>$D100="Facturacion"</formula>
    </cfRule>
  </conditionalFormatting>
  <conditionalFormatting sqref="I100:AD100">
    <cfRule type="expression" dxfId="13007" priority="637">
      <formula>$D100="Specialist"</formula>
    </cfRule>
  </conditionalFormatting>
  <conditionalFormatting sqref="I100:AD100">
    <cfRule type="cellIs" dxfId="13006" priority="638" operator="equal">
      <formula>1</formula>
    </cfRule>
  </conditionalFormatting>
  <conditionalFormatting sqref="I100:AD100">
    <cfRule type="expression" dxfId="13005" priority="639">
      <formula>$D100="SSMM"</formula>
    </cfRule>
  </conditionalFormatting>
  <conditionalFormatting sqref="I100:AD100">
    <cfRule type="cellIs" dxfId="13004" priority="640" operator="equal">
      <formula>"F"</formula>
    </cfRule>
  </conditionalFormatting>
  <conditionalFormatting sqref="I119:AD119">
    <cfRule type="expression" dxfId="13003" priority="628">
      <formula>$C$2="F"</formula>
    </cfRule>
  </conditionalFormatting>
  <conditionalFormatting sqref="I119:AD119">
    <cfRule type="expression" dxfId="13002" priority="629">
      <formula>$D119="Facturacion"</formula>
    </cfRule>
  </conditionalFormatting>
  <conditionalFormatting sqref="I119:AD119">
    <cfRule type="expression" dxfId="13001" priority="630">
      <formula>$D119="Specialist"</formula>
    </cfRule>
  </conditionalFormatting>
  <conditionalFormatting sqref="I119:AD119">
    <cfRule type="cellIs" dxfId="13000" priority="631" operator="equal">
      <formula>1</formula>
    </cfRule>
  </conditionalFormatting>
  <conditionalFormatting sqref="I119:AD119">
    <cfRule type="expression" dxfId="12999" priority="632">
      <formula>$D119="SSMM"</formula>
    </cfRule>
  </conditionalFormatting>
  <conditionalFormatting sqref="I119:AD119">
    <cfRule type="cellIs" dxfId="12998" priority="633" operator="equal">
      <formula>"F"</formula>
    </cfRule>
  </conditionalFormatting>
  <conditionalFormatting sqref="E17:H17">
    <cfRule type="expression" dxfId="12997" priority="619">
      <formula>$C$21="F"</formula>
    </cfRule>
  </conditionalFormatting>
  <conditionalFormatting sqref="E17:H19">
    <cfRule type="expression" dxfId="12996" priority="621">
      <formula>$C$2="F"</formula>
    </cfRule>
  </conditionalFormatting>
  <conditionalFormatting sqref="E17:H19">
    <cfRule type="expression" dxfId="12995" priority="622">
      <formula>$D17="Facturacion"</formula>
    </cfRule>
  </conditionalFormatting>
  <conditionalFormatting sqref="E17:H19">
    <cfRule type="expression" dxfId="12994" priority="623">
      <formula>$D17="Specialist"</formula>
    </cfRule>
  </conditionalFormatting>
  <conditionalFormatting sqref="E17:H19">
    <cfRule type="cellIs" dxfId="12993" priority="624" operator="equal">
      <formula>1</formula>
    </cfRule>
  </conditionalFormatting>
  <conditionalFormatting sqref="E17:H19">
    <cfRule type="expression" dxfId="12992" priority="625">
      <formula>$D17="SSMM"</formula>
    </cfRule>
  </conditionalFormatting>
  <conditionalFormatting sqref="E17:H19">
    <cfRule type="cellIs" dxfId="12991" priority="626" operator="equal">
      <formula>"F"</formula>
    </cfRule>
  </conditionalFormatting>
  <conditionalFormatting sqref="AA17:AB17">
    <cfRule type="expression" dxfId="12990" priority="611">
      <formula>$C$21="F"</formula>
    </cfRule>
  </conditionalFormatting>
  <conditionalFormatting sqref="AA17:AB17">
    <cfRule type="expression" dxfId="12989" priority="613">
      <formula>$C$2="F"</formula>
    </cfRule>
  </conditionalFormatting>
  <conditionalFormatting sqref="AA17:AB17">
    <cfRule type="expression" dxfId="12988" priority="614">
      <formula>$D17="Facturacion"</formula>
    </cfRule>
  </conditionalFormatting>
  <conditionalFormatting sqref="AA17:AB17">
    <cfRule type="expression" dxfId="12987" priority="615">
      <formula>$D17="Specialist"</formula>
    </cfRule>
  </conditionalFormatting>
  <conditionalFormatting sqref="AA17:AB17">
    <cfRule type="cellIs" dxfId="12986" priority="616" operator="equal">
      <formula>1</formula>
    </cfRule>
  </conditionalFormatting>
  <conditionalFormatting sqref="AA17:AB17">
    <cfRule type="expression" dxfId="12985" priority="617">
      <formula>$D17="SSMM"</formula>
    </cfRule>
  </conditionalFormatting>
  <conditionalFormatting sqref="AA17:AB17">
    <cfRule type="cellIs" dxfId="12984" priority="618" operator="equal">
      <formula>"F"</formula>
    </cfRule>
  </conditionalFormatting>
  <conditionalFormatting sqref="I17:W17">
    <cfRule type="expression" dxfId="12983" priority="601">
      <formula>$C$78="F"</formula>
    </cfRule>
  </conditionalFormatting>
  <conditionalFormatting sqref="I17:W17">
    <cfRule type="expression" dxfId="12982" priority="602">
      <formula>$C$59="F"</formula>
    </cfRule>
  </conditionalFormatting>
  <conditionalFormatting sqref="I17:W17">
    <cfRule type="expression" dxfId="12981" priority="603">
      <formula>$C$40="F"</formula>
    </cfRule>
  </conditionalFormatting>
  <conditionalFormatting sqref="I17:W17">
    <cfRule type="expression" dxfId="12980" priority="604">
      <formula>$C$21="F"</formula>
    </cfRule>
  </conditionalFormatting>
  <conditionalFormatting sqref="I17:Z17">
    <cfRule type="expression" dxfId="12979" priority="605">
      <formula>$C$2="F"</formula>
    </cfRule>
  </conditionalFormatting>
  <conditionalFormatting sqref="I17:Z17">
    <cfRule type="expression" dxfId="12978" priority="606">
      <formula>$D17="Facturacion"</formula>
    </cfRule>
  </conditionalFormatting>
  <conditionalFormatting sqref="I17:Z17">
    <cfRule type="expression" dxfId="12977" priority="607">
      <formula>$D17="Specialist"</formula>
    </cfRule>
  </conditionalFormatting>
  <conditionalFormatting sqref="I17:Z17">
    <cfRule type="cellIs" dxfId="12976" priority="608" operator="equal">
      <formula>1</formula>
    </cfRule>
  </conditionalFormatting>
  <conditionalFormatting sqref="I17:Z17">
    <cfRule type="expression" dxfId="12975" priority="609">
      <formula>$D17="SSMM"</formula>
    </cfRule>
  </conditionalFormatting>
  <conditionalFormatting sqref="I17:Z17">
    <cfRule type="cellIs" dxfId="12974" priority="610" operator="equal">
      <formula>"F"</formula>
    </cfRule>
  </conditionalFormatting>
  <conditionalFormatting sqref="AA18:AB18">
    <cfRule type="expression" dxfId="12973" priority="595">
      <formula>$C$2="F"</formula>
    </cfRule>
  </conditionalFormatting>
  <conditionalFormatting sqref="AA18:AB18">
    <cfRule type="expression" dxfId="12972" priority="596">
      <formula>$D18="Facturacion"</formula>
    </cfRule>
  </conditionalFormatting>
  <conditionalFormatting sqref="AA18:AB18">
    <cfRule type="expression" dxfId="12971" priority="597">
      <formula>$D18="Specialist"</formula>
    </cfRule>
  </conditionalFormatting>
  <conditionalFormatting sqref="AA18:AB18">
    <cfRule type="cellIs" dxfId="12970" priority="598" operator="equal">
      <formula>1</formula>
    </cfRule>
  </conditionalFormatting>
  <conditionalFormatting sqref="AA18:AB18">
    <cfRule type="expression" dxfId="12969" priority="599">
      <formula>$D18="SSMM"</formula>
    </cfRule>
  </conditionalFormatting>
  <conditionalFormatting sqref="AA18:AB18">
    <cfRule type="cellIs" dxfId="12968" priority="600" operator="equal">
      <formula>"F"</formula>
    </cfRule>
  </conditionalFormatting>
  <conditionalFormatting sqref="I18:W18">
    <cfRule type="expression" dxfId="12967" priority="585">
      <formula>$C$78="F"</formula>
    </cfRule>
  </conditionalFormatting>
  <conditionalFormatting sqref="I18:W18">
    <cfRule type="expression" dxfId="12966" priority="586">
      <formula>$C$59="F"</formula>
    </cfRule>
  </conditionalFormatting>
  <conditionalFormatting sqref="I18:W18">
    <cfRule type="expression" dxfId="12965" priority="587">
      <formula>$C$40="F"</formula>
    </cfRule>
  </conditionalFormatting>
  <conditionalFormatting sqref="I18:W18">
    <cfRule type="expression" dxfId="12964" priority="588">
      <formula>$C$21="F"</formula>
    </cfRule>
  </conditionalFormatting>
  <conditionalFormatting sqref="I18:Z18">
    <cfRule type="expression" dxfId="12963" priority="589">
      <formula>$C$2="F"</formula>
    </cfRule>
  </conditionalFormatting>
  <conditionalFormatting sqref="I18:Z18">
    <cfRule type="expression" dxfId="12962" priority="590">
      <formula>$D18="Facturacion"</formula>
    </cfRule>
  </conditionalFormatting>
  <conditionalFormatting sqref="I18:Z18">
    <cfRule type="expression" dxfId="12961" priority="591">
      <formula>$D18="Specialist"</formula>
    </cfRule>
  </conditionalFormatting>
  <conditionalFormatting sqref="I18:Z18">
    <cfRule type="cellIs" dxfId="12960" priority="592" operator="equal">
      <formula>1</formula>
    </cfRule>
  </conditionalFormatting>
  <conditionalFormatting sqref="I18:Z18">
    <cfRule type="expression" dxfId="12959" priority="593">
      <formula>$D18="SSMM"</formula>
    </cfRule>
  </conditionalFormatting>
  <conditionalFormatting sqref="I18:Z18">
    <cfRule type="cellIs" dxfId="12958" priority="594" operator="equal">
      <formula>"F"</formula>
    </cfRule>
  </conditionalFormatting>
  <conditionalFormatting sqref="AA19:AB19">
    <cfRule type="expression" dxfId="12957" priority="579">
      <formula>$C$2="F"</formula>
    </cfRule>
  </conditionalFormatting>
  <conditionalFormatting sqref="AA19:AB19">
    <cfRule type="expression" dxfId="12956" priority="580">
      <formula>$D19="Facturacion"</formula>
    </cfRule>
  </conditionalFormatting>
  <conditionalFormatting sqref="AA19:AB19">
    <cfRule type="expression" dxfId="12955" priority="581">
      <formula>$D19="Specialist"</formula>
    </cfRule>
  </conditionalFormatting>
  <conditionalFormatting sqref="AA19:AB19">
    <cfRule type="cellIs" dxfId="12954" priority="582" operator="equal">
      <formula>1</formula>
    </cfRule>
  </conditionalFormatting>
  <conditionalFormatting sqref="AA19:AB19">
    <cfRule type="expression" dxfId="12953" priority="583">
      <formula>$D19="SSMM"</formula>
    </cfRule>
  </conditionalFormatting>
  <conditionalFormatting sqref="AA19:AB19">
    <cfRule type="cellIs" dxfId="12952" priority="584" operator="equal">
      <formula>"F"</formula>
    </cfRule>
  </conditionalFormatting>
  <conditionalFormatting sqref="I19:W19">
    <cfRule type="expression" dxfId="12951" priority="569">
      <formula>$C$78="F"</formula>
    </cfRule>
  </conditionalFormatting>
  <conditionalFormatting sqref="I19:W19">
    <cfRule type="expression" dxfId="12950" priority="570">
      <formula>$C$59="F"</formula>
    </cfRule>
  </conditionalFormatting>
  <conditionalFormatting sqref="I19:W19">
    <cfRule type="expression" dxfId="12949" priority="571">
      <formula>$C$40="F"</formula>
    </cfRule>
  </conditionalFormatting>
  <conditionalFormatting sqref="I19:W19">
    <cfRule type="expression" dxfId="12948" priority="572">
      <formula>$C$21="F"</formula>
    </cfRule>
  </conditionalFormatting>
  <conditionalFormatting sqref="I19:Z19">
    <cfRule type="expression" dxfId="12947" priority="573">
      <formula>$C$2="F"</formula>
    </cfRule>
  </conditionalFormatting>
  <conditionalFormatting sqref="I19:Z19">
    <cfRule type="expression" dxfId="12946" priority="574">
      <formula>$D19="Facturacion"</formula>
    </cfRule>
  </conditionalFormatting>
  <conditionalFormatting sqref="I19:Z19">
    <cfRule type="expression" dxfId="12945" priority="575">
      <formula>$D19="Specialist"</formula>
    </cfRule>
  </conditionalFormatting>
  <conditionalFormatting sqref="I19:Z19">
    <cfRule type="cellIs" dxfId="12944" priority="576" operator="equal">
      <formula>1</formula>
    </cfRule>
  </conditionalFormatting>
  <conditionalFormatting sqref="I19:Z19">
    <cfRule type="expression" dxfId="12943" priority="577">
      <formula>$D19="SSMM"</formula>
    </cfRule>
  </conditionalFormatting>
  <conditionalFormatting sqref="I19:Z19">
    <cfRule type="cellIs" dxfId="12942" priority="578" operator="equal">
      <formula>"F"</formula>
    </cfRule>
  </conditionalFormatting>
  <conditionalFormatting sqref="E36:H36">
    <cfRule type="expression" dxfId="12941" priority="561">
      <formula>$C$21="F"</formula>
    </cfRule>
  </conditionalFormatting>
  <conditionalFormatting sqref="E36:H38">
    <cfRule type="expression" dxfId="12940" priority="563">
      <formula>$C$2="F"</formula>
    </cfRule>
  </conditionalFormatting>
  <conditionalFormatting sqref="E36:H38">
    <cfRule type="expression" dxfId="12939" priority="564">
      <formula>$D36="Facturacion"</formula>
    </cfRule>
  </conditionalFormatting>
  <conditionalFormatting sqref="E36:H38">
    <cfRule type="expression" dxfId="12938" priority="565">
      <formula>$D36="Specialist"</formula>
    </cfRule>
  </conditionalFormatting>
  <conditionalFormatting sqref="E36:H38">
    <cfRule type="cellIs" dxfId="12937" priority="566" operator="equal">
      <formula>1</formula>
    </cfRule>
  </conditionalFormatting>
  <conditionalFormatting sqref="E36:H38">
    <cfRule type="expression" dxfId="12936" priority="567">
      <formula>$D36="SSMM"</formula>
    </cfRule>
  </conditionalFormatting>
  <conditionalFormatting sqref="E36:H38">
    <cfRule type="cellIs" dxfId="12935" priority="568" operator="equal">
      <formula>"F"</formula>
    </cfRule>
  </conditionalFormatting>
  <conditionalFormatting sqref="AA36:AB36">
    <cfRule type="expression" dxfId="12934" priority="553">
      <formula>$C$21="F"</formula>
    </cfRule>
  </conditionalFormatting>
  <conditionalFormatting sqref="AA36:AB36">
    <cfRule type="expression" dxfId="12933" priority="555">
      <formula>$C$2="F"</formula>
    </cfRule>
  </conditionalFormatting>
  <conditionalFormatting sqref="AA36:AB36">
    <cfRule type="expression" dxfId="12932" priority="556">
      <formula>$D36="Facturacion"</formula>
    </cfRule>
  </conditionalFormatting>
  <conditionalFormatting sqref="AA36:AB36">
    <cfRule type="expression" dxfId="12931" priority="557">
      <formula>$D36="Specialist"</formula>
    </cfRule>
  </conditionalFormatting>
  <conditionalFormatting sqref="AA36:AB36">
    <cfRule type="cellIs" dxfId="12930" priority="558" operator="equal">
      <formula>1</formula>
    </cfRule>
  </conditionalFormatting>
  <conditionalFormatting sqref="AA36:AB36">
    <cfRule type="expression" dxfId="12929" priority="559">
      <formula>$D36="SSMM"</formula>
    </cfRule>
  </conditionalFormatting>
  <conditionalFormatting sqref="AA36:AB36">
    <cfRule type="cellIs" dxfId="12928" priority="560" operator="equal">
      <formula>"F"</formula>
    </cfRule>
  </conditionalFormatting>
  <conditionalFormatting sqref="I36:W36">
    <cfRule type="expression" dxfId="12927" priority="543">
      <formula>$C$78="F"</formula>
    </cfRule>
  </conditionalFormatting>
  <conditionalFormatting sqref="I36:W36">
    <cfRule type="expression" dxfId="12926" priority="544">
      <formula>$C$59="F"</formula>
    </cfRule>
  </conditionalFormatting>
  <conditionalFormatting sqref="I36:W36">
    <cfRule type="expression" dxfId="12925" priority="545">
      <formula>$C$40="F"</formula>
    </cfRule>
  </conditionalFormatting>
  <conditionalFormatting sqref="I36:W36">
    <cfRule type="expression" dxfId="12924" priority="546">
      <formula>$C$21="F"</formula>
    </cfRule>
  </conditionalFormatting>
  <conditionalFormatting sqref="I36:Z36">
    <cfRule type="expression" dxfId="12923" priority="547">
      <formula>$C$2="F"</formula>
    </cfRule>
  </conditionalFormatting>
  <conditionalFormatting sqref="I36:Z36">
    <cfRule type="expression" dxfId="12922" priority="548">
      <formula>$D36="Facturacion"</formula>
    </cfRule>
  </conditionalFormatting>
  <conditionalFormatting sqref="I36:Z36">
    <cfRule type="expression" dxfId="12921" priority="549">
      <formula>$D36="Specialist"</formula>
    </cfRule>
  </conditionalFormatting>
  <conditionalFormatting sqref="I36:Z36">
    <cfRule type="cellIs" dxfId="12920" priority="550" operator="equal">
      <formula>1</formula>
    </cfRule>
  </conditionalFormatting>
  <conditionalFormatting sqref="I36:Z36">
    <cfRule type="expression" dxfId="12919" priority="551">
      <formula>$D36="SSMM"</formula>
    </cfRule>
  </conditionalFormatting>
  <conditionalFormatting sqref="I36:Z36">
    <cfRule type="cellIs" dxfId="12918" priority="552" operator="equal">
      <formula>"F"</formula>
    </cfRule>
  </conditionalFormatting>
  <conditionalFormatting sqref="AA37:AB37">
    <cfRule type="expression" dxfId="12917" priority="537">
      <formula>$C$2="F"</formula>
    </cfRule>
  </conditionalFormatting>
  <conditionalFormatting sqref="AA37:AB37">
    <cfRule type="expression" dxfId="12916" priority="538">
      <formula>$D37="Facturacion"</formula>
    </cfRule>
  </conditionalFormatting>
  <conditionalFormatting sqref="AA37:AB37">
    <cfRule type="expression" dxfId="12915" priority="539">
      <formula>$D37="Specialist"</formula>
    </cfRule>
  </conditionalFormatting>
  <conditionalFormatting sqref="AA37:AB37">
    <cfRule type="cellIs" dxfId="12914" priority="540" operator="equal">
      <formula>1</formula>
    </cfRule>
  </conditionalFormatting>
  <conditionalFormatting sqref="AA37:AB37">
    <cfRule type="expression" dxfId="12913" priority="541">
      <formula>$D37="SSMM"</formula>
    </cfRule>
  </conditionalFormatting>
  <conditionalFormatting sqref="AA37:AB37">
    <cfRule type="cellIs" dxfId="12912" priority="542" operator="equal">
      <formula>"F"</formula>
    </cfRule>
  </conditionalFormatting>
  <conditionalFormatting sqref="I37:W37">
    <cfRule type="expression" dxfId="12911" priority="527">
      <formula>$C$78="F"</formula>
    </cfRule>
  </conditionalFormatting>
  <conditionalFormatting sqref="I37:W37">
    <cfRule type="expression" dxfId="12910" priority="528">
      <formula>$C$59="F"</formula>
    </cfRule>
  </conditionalFormatting>
  <conditionalFormatting sqref="I37:W37">
    <cfRule type="expression" dxfId="12909" priority="529">
      <formula>$C$40="F"</formula>
    </cfRule>
  </conditionalFormatting>
  <conditionalFormatting sqref="I37:W37">
    <cfRule type="expression" dxfId="12908" priority="530">
      <formula>$C$21="F"</formula>
    </cfRule>
  </conditionalFormatting>
  <conditionalFormatting sqref="I37:Z37">
    <cfRule type="expression" dxfId="12907" priority="531">
      <formula>$C$2="F"</formula>
    </cfRule>
  </conditionalFormatting>
  <conditionalFormatting sqref="I37:Z37">
    <cfRule type="expression" dxfId="12906" priority="532">
      <formula>$D37="Facturacion"</formula>
    </cfRule>
  </conditionalFormatting>
  <conditionalFormatting sqref="I37:Z37">
    <cfRule type="expression" dxfId="12905" priority="533">
      <formula>$D37="Specialist"</formula>
    </cfRule>
  </conditionalFormatting>
  <conditionalFormatting sqref="I37:Z37">
    <cfRule type="cellIs" dxfId="12904" priority="534" operator="equal">
      <formula>1</formula>
    </cfRule>
  </conditionalFormatting>
  <conditionalFormatting sqref="I37:Z37">
    <cfRule type="expression" dxfId="12903" priority="535">
      <formula>$D37="SSMM"</formula>
    </cfRule>
  </conditionalFormatting>
  <conditionalFormatting sqref="I37:Z37">
    <cfRule type="cellIs" dxfId="12902" priority="536" operator="equal">
      <formula>"F"</formula>
    </cfRule>
  </conditionalFormatting>
  <conditionalFormatting sqref="AA38:AB38">
    <cfRule type="expression" dxfId="12901" priority="521">
      <formula>$C$2="F"</formula>
    </cfRule>
  </conditionalFormatting>
  <conditionalFormatting sqref="AA38:AB38">
    <cfRule type="expression" dxfId="12900" priority="522">
      <formula>$D38="Facturacion"</formula>
    </cfRule>
  </conditionalFormatting>
  <conditionalFormatting sqref="AA38:AB38">
    <cfRule type="expression" dxfId="12899" priority="523">
      <formula>$D38="Specialist"</formula>
    </cfRule>
  </conditionalFormatting>
  <conditionalFormatting sqref="AA38:AB38">
    <cfRule type="cellIs" dxfId="12898" priority="524" operator="equal">
      <formula>1</formula>
    </cfRule>
  </conditionalFormatting>
  <conditionalFormatting sqref="AA38:AB38">
    <cfRule type="expression" dxfId="12897" priority="525">
      <formula>$D38="SSMM"</formula>
    </cfRule>
  </conditionalFormatting>
  <conditionalFormatting sqref="AA38:AB38">
    <cfRule type="cellIs" dxfId="12896" priority="526" operator="equal">
      <formula>"F"</formula>
    </cfRule>
  </conditionalFormatting>
  <conditionalFormatting sqref="I38:W38">
    <cfRule type="expression" dxfId="12895" priority="511">
      <formula>$C$78="F"</formula>
    </cfRule>
  </conditionalFormatting>
  <conditionalFormatting sqref="I38:W38">
    <cfRule type="expression" dxfId="12894" priority="512">
      <formula>$C$59="F"</formula>
    </cfRule>
  </conditionalFormatting>
  <conditionalFormatting sqref="I38:W38">
    <cfRule type="expression" dxfId="12893" priority="513">
      <formula>$C$40="F"</formula>
    </cfRule>
  </conditionalFormatting>
  <conditionalFormatting sqref="I38:W38">
    <cfRule type="expression" dxfId="12892" priority="514">
      <formula>$C$21="F"</formula>
    </cfRule>
  </conditionalFormatting>
  <conditionalFormatting sqref="I38:Z38">
    <cfRule type="expression" dxfId="12891" priority="515">
      <formula>$C$2="F"</formula>
    </cfRule>
  </conditionalFormatting>
  <conditionalFormatting sqref="I38:Z38">
    <cfRule type="expression" dxfId="12890" priority="516">
      <formula>$D38="Facturacion"</formula>
    </cfRule>
  </conditionalFormatting>
  <conditionalFormatting sqref="I38:Z38">
    <cfRule type="expression" dxfId="12889" priority="517">
      <formula>$D38="Specialist"</formula>
    </cfRule>
  </conditionalFormatting>
  <conditionalFormatting sqref="I38:Z38">
    <cfRule type="cellIs" dxfId="12888" priority="518" operator="equal">
      <formula>1</formula>
    </cfRule>
  </conditionalFormatting>
  <conditionalFormatting sqref="I38:Z38">
    <cfRule type="expression" dxfId="12887" priority="519">
      <formula>$D38="SSMM"</formula>
    </cfRule>
  </conditionalFormatting>
  <conditionalFormatting sqref="I38:Z38">
    <cfRule type="cellIs" dxfId="12886" priority="520" operator="equal">
      <formula>"F"</formula>
    </cfRule>
  </conditionalFormatting>
  <conditionalFormatting sqref="E55:H55">
    <cfRule type="expression" dxfId="12885" priority="503">
      <formula>$C$21="F"</formula>
    </cfRule>
  </conditionalFormatting>
  <conditionalFormatting sqref="E55:H57">
    <cfRule type="expression" dxfId="12884" priority="505">
      <formula>$C$2="F"</formula>
    </cfRule>
  </conditionalFormatting>
  <conditionalFormatting sqref="E55:H57">
    <cfRule type="expression" dxfId="12883" priority="506">
      <formula>$D55="Facturacion"</formula>
    </cfRule>
  </conditionalFormatting>
  <conditionalFormatting sqref="E55:H57">
    <cfRule type="expression" dxfId="12882" priority="507">
      <formula>$D55="Specialist"</formula>
    </cfRule>
  </conditionalFormatting>
  <conditionalFormatting sqref="E55:H57">
    <cfRule type="cellIs" dxfId="12881" priority="508" operator="equal">
      <formula>1</formula>
    </cfRule>
  </conditionalFormatting>
  <conditionalFormatting sqref="E55:H57">
    <cfRule type="expression" dxfId="12880" priority="509">
      <formula>$D55="SSMM"</formula>
    </cfRule>
  </conditionalFormatting>
  <conditionalFormatting sqref="E55:H57">
    <cfRule type="cellIs" dxfId="12879" priority="510" operator="equal">
      <formula>"F"</formula>
    </cfRule>
  </conditionalFormatting>
  <conditionalFormatting sqref="AA55:AB55">
    <cfRule type="expression" dxfId="12878" priority="495">
      <formula>$C$21="F"</formula>
    </cfRule>
  </conditionalFormatting>
  <conditionalFormatting sqref="AA55:AB55">
    <cfRule type="expression" dxfId="12877" priority="497">
      <formula>$C$2="F"</formula>
    </cfRule>
  </conditionalFormatting>
  <conditionalFormatting sqref="AA55:AB55">
    <cfRule type="expression" dxfId="12876" priority="498">
      <formula>$D55="Facturacion"</formula>
    </cfRule>
  </conditionalFormatting>
  <conditionalFormatting sqref="AA55:AB55">
    <cfRule type="expression" dxfId="12875" priority="499">
      <formula>$D55="Specialist"</formula>
    </cfRule>
  </conditionalFormatting>
  <conditionalFormatting sqref="AA55:AB55">
    <cfRule type="cellIs" dxfId="12874" priority="500" operator="equal">
      <formula>1</formula>
    </cfRule>
  </conditionalFormatting>
  <conditionalFormatting sqref="AA55:AB55">
    <cfRule type="expression" dxfId="12873" priority="501">
      <formula>$D55="SSMM"</formula>
    </cfRule>
  </conditionalFormatting>
  <conditionalFormatting sqref="AA55:AB55">
    <cfRule type="cellIs" dxfId="12872" priority="502" operator="equal">
      <formula>"F"</formula>
    </cfRule>
  </conditionalFormatting>
  <conditionalFormatting sqref="I55:W55">
    <cfRule type="expression" dxfId="12871" priority="485">
      <formula>$C$78="F"</formula>
    </cfRule>
  </conditionalFormatting>
  <conditionalFormatting sqref="I55:W55">
    <cfRule type="expression" dxfId="12870" priority="486">
      <formula>$C$59="F"</formula>
    </cfRule>
  </conditionalFormatting>
  <conditionalFormatting sqref="I55:W55">
    <cfRule type="expression" dxfId="12869" priority="487">
      <formula>$C$40="F"</formula>
    </cfRule>
  </conditionalFormatting>
  <conditionalFormatting sqref="I55:W55">
    <cfRule type="expression" dxfId="12868" priority="488">
      <formula>$C$21="F"</formula>
    </cfRule>
  </conditionalFormatting>
  <conditionalFormatting sqref="I55:Z55">
    <cfRule type="expression" dxfId="12867" priority="489">
      <formula>$C$2="F"</formula>
    </cfRule>
  </conditionalFormatting>
  <conditionalFormatting sqref="I55:Z55">
    <cfRule type="expression" dxfId="12866" priority="490">
      <formula>$D55="Facturacion"</formula>
    </cfRule>
  </conditionalFormatting>
  <conditionalFormatting sqref="I55:Z55">
    <cfRule type="expression" dxfId="12865" priority="491">
      <formula>$D55="Specialist"</formula>
    </cfRule>
  </conditionalFormatting>
  <conditionalFormatting sqref="I55:Z55">
    <cfRule type="cellIs" dxfId="12864" priority="492" operator="equal">
      <formula>1</formula>
    </cfRule>
  </conditionalFormatting>
  <conditionalFormatting sqref="I55:Z55">
    <cfRule type="expression" dxfId="12863" priority="493">
      <formula>$D55="SSMM"</formula>
    </cfRule>
  </conditionalFormatting>
  <conditionalFormatting sqref="I55:Z55">
    <cfRule type="cellIs" dxfId="12862" priority="494" operator="equal">
      <formula>"F"</formula>
    </cfRule>
  </conditionalFormatting>
  <conditionalFormatting sqref="AA56:AB56">
    <cfRule type="expression" dxfId="12861" priority="479">
      <formula>$C$2="F"</formula>
    </cfRule>
  </conditionalFormatting>
  <conditionalFormatting sqref="AA56:AB56">
    <cfRule type="expression" dxfId="12860" priority="480">
      <formula>$D56="Facturacion"</formula>
    </cfRule>
  </conditionalFormatting>
  <conditionalFormatting sqref="AA56:AB56">
    <cfRule type="expression" dxfId="12859" priority="481">
      <formula>$D56="Specialist"</formula>
    </cfRule>
  </conditionalFormatting>
  <conditionalFormatting sqref="AA56:AB56">
    <cfRule type="cellIs" dxfId="12858" priority="482" operator="equal">
      <formula>1</formula>
    </cfRule>
  </conditionalFormatting>
  <conditionalFormatting sqref="AA56:AB56">
    <cfRule type="expression" dxfId="12857" priority="483">
      <formula>$D56="SSMM"</formula>
    </cfRule>
  </conditionalFormatting>
  <conditionalFormatting sqref="AA56:AB56">
    <cfRule type="cellIs" dxfId="12856" priority="484" operator="equal">
      <formula>"F"</formula>
    </cfRule>
  </conditionalFormatting>
  <conditionalFormatting sqref="I56:W56">
    <cfRule type="expression" dxfId="12855" priority="469">
      <formula>$C$78="F"</formula>
    </cfRule>
  </conditionalFormatting>
  <conditionalFormatting sqref="I56:W56">
    <cfRule type="expression" dxfId="12854" priority="470">
      <formula>$C$59="F"</formula>
    </cfRule>
  </conditionalFormatting>
  <conditionalFormatting sqref="I56:W56">
    <cfRule type="expression" dxfId="12853" priority="471">
      <formula>$C$40="F"</formula>
    </cfRule>
  </conditionalFormatting>
  <conditionalFormatting sqref="I56:W56">
    <cfRule type="expression" dxfId="12852" priority="472">
      <formula>$C$21="F"</formula>
    </cfRule>
  </conditionalFormatting>
  <conditionalFormatting sqref="I56:Z56">
    <cfRule type="expression" dxfId="12851" priority="473">
      <formula>$C$2="F"</formula>
    </cfRule>
  </conditionalFormatting>
  <conditionalFormatting sqref="I56:Z56">
    <cfRule type="expression" dxfId="12850" priority="474">
      <formula>$D56="Facturacion"</formula>
    </cfRule>
  </conditionalFormatting>
  <conditionalFormatting sqref="I56:Z56">
    <cfRule type="expression" dxfId="12849" priority="475">
      <formula>$D56="Specialist"</formula>
    </cfRule>
  </conditionalFormatting>
  <conditionalFormatting sqref="I56:Z56">
    <cfRule type="cellIs" dxfId="12848" priority="476" operator="equal">
      <formula>1</formula>
    </cfRule>
  </conditionalFormatting>
  <conditionalFormatting sqref="I56:Z56">
    <cfRule type="expression" dxfId="12847" priority="477">
      <formula>$D56="SSMM"</formula>
    </cfRule>
  </conditionalFormatting>
  <conditionalFormatting sqref="I56:Z56">
    <cfRule type="cellIs" dxfId="12846" priority="478" operator="equal">
      <formula>"F"</formula>
    </cfRule>
  </conditionalFormatting>
  <conditionalFormatting sqref="AA57:AB57">
    <cfRule type="expression" dxfId="12845" priority="463">
      <formula>$C$2="F"</formula>
    </cfRule>
  </conditionalFormatting>
  <conditionalFormatting sqref="AA57:AB57">
    <cfRule type="expression" dxfId="12844" priority="464">
      <formula>$D57="Facturacion"</formula>
    </cfRule>
  </conditionalFormatting>
  <conditionalFormatting sqref="AA57:AB57">
    <cfRule type="expression" dxfId="12843" priority="465">
      <formula>$D57="Specialist"</formula>
    </cfRule>
  </conditionalFormatting>
  <conditionalFormatting sqref="AA57:AB57">
    <cfRule type="cellIs" dxfId="12842" priority="466" operator="equal">
      <formula>1</formula>
    </cfRule>
  </conditionalFormatting>
  <conditionalFormatting sqref="AA57:AB57">
    <cfRule type="expression" dxfId="12841" priority="467">
      <formula>$D57="SSMM"</formula>
    </cfRule>
  </conditionalFormatting>
  <conditionalFormatting sqref="AA57:AB57">
    <cfRule type="cellIs" dxfId="12840" priority="468" operator="equal">
      <formula>"F"</formula>
    </cfRule>
  </conditionalFormatting>
  <conditionalFormatting sqref="I57:W57">
    <cfRule type="expression" dxfId="12839" priority="453">
      <formula>$C$78="F"</formula>
    </cfRule>
  </conditionalFormatting>
  <conditionalFormatting sqref="I57:W57">
    <cfRule type="expression" dxfId="12838" priority="454">
      <formula>$C$59="F"</formula>
    </cfRule>
  </conditionalFormatting>
  <conditionalFormatting sqref="I57:W57">
    <cfRule type="expression" dxfId="12837" priority="455">
      <formula>$C$40="F"</formula>
    </cfRule>
  </conditionalFormatting>
  <conditionalFormatting sqref="I57:W57">
    <cfRule type="expression" dxfId="12836" priority="456">
      <formula>$C$21="F"</formula>
    </cfRule>
  </conditionalFormatting>
  <conditionalFormatting sqref="I57:Z57">
    <cfRule type="expression" dxfId="12835" priority="457">
      <formula>$C$2="F"</formula>
    </cfRule>
  </conditionalFormatting>
  <conditionalFormatting sqref="I57:Z57">
    <cfRule type="expression" dxfId="12834" priority="458">
      <formula>$D57="Facturacion"</formula>
    </cfRule>
  </conditionalFormatting>
  <conditionalFormatting sqref="I57:Z57">
    <cfRule type="expression" dxfId="12833" priority="459">
      <formula>$D57="Specialist"</formula>
    </cfRule>
  </conditionalFormatting>
  <conditionalFormatting sqref="I57:Z57">
    <cfRule type="cellIs" dxfId="12832" priority="460" operator="equal">
      <formula>1</formula>
    </cfRule>
  </conditionalFormatting>
  <conditionalFormatting sqref="I57:Z57">
    <cfRule type="expression" dxfId="12831" priority="461">
      <formula>$D57="SSMM"</formula>
    </cfRule>
  </conditionalFormatting>
  <conditionalFormatting sqref="I57:Z57">
    <cfRule type="cellIs" dxfId="12830" priority="462" operator="equal">
      <formula>"F"</formula>
    </cfRule>
  </conditionalFormatting>
  <conditionalFormatting sqref="E74:H74">
    <cfRule type="expression" dxfId="12829" priority="445">
      <formula>$C$21="F"</formula>
    </cfRule>
  </conditionalFormatting>
  <conditionalFormatting sqref="E74:H76">
    <cfRule type="expression" dxfId="12828" priority="447">
      <formula>$C$2="F"</formula>
    </cfRule>
  </conditionalFormatting>
  <conditionalFormatting sqref="E74:H76">
    <cfRule type="expression" dxfId="12827" priority="448">
      <formula>$D74="Facturacion"</formula>
    </cfRule>
  </conditionalFormatting>
  <conditionalFormatting sqref="E74:H76">
    <cfRule type="expression" dxfId="12826" priority="449">
      <formula>$D74="Specialist"</formula>
    </cfRule>
  </conditionalFormatting>
  <conditionalFormatting sqref="E74:H76">
    <cfRule type="cellIs" dxfId="12825" priority="450" operator="equal">
      <formula>1</formula>
    </cfRule>
  </conditionalFormatting>
  <conditionalFormatting sqref="E74:H76">
    <cfRule type="expression" dxfId="12824" priority="451">
      <formula>$D74="SSMM"</formula>
    </cfRule>
  </conditionalFormatting>
  <conditionalFormatting sqref="E74:H76">
    <cfRule type="cellIs" dxfId="12823" priority="452" operator="equal">
      <formula>"F"</formula>
    </cfRule>
  </conditionalFormatting>
  <conditionalFormatting sqref="AA74:AB74">
    <cfRule type="expression" dxfId="12822" priority="437">
      <formula>$C$21="F"</formula>
    </cfRule>
  </conditionalFormatting>
  <conditionalFormatting sqref="AA74:AB74">
    <cfRule type="expression" dxfId="12821" priority="439">
      <formula>$C$2="F"</formula>
    </cfRule>
  </conditionalFormatting>
  <conditionalFormatting sqref="AA74:AB74">
    <cfRule type="expression" dxfId="12820" priority="440">
      <formula>$D74="Facturacion"</formula>
    </cfRule>
  </conditionalFormatting>
  <conditionalFormatting sqref="AA74:AB74">
    <cfRule type="expression" dxfId="12819" priority="441">
      <formula>$D74="Specialist"</formula>
    </cfRule>
  </conditionalFormatting>
  <conditionalFormatting sqref="AA74:AB74">
    <cfRule type="cellIs" dxfId="12818" priority="442" operator="equal">
      <formula>1</formula>
    </cfRule>
  </conditionalFormatting>
  <conditionalFormatting sqref="AA74:AB74">
    <cfRule type="expression" dxfId="12817" priority="443">
      <formula>$D74="SSMM"</formula>
    </cfRule>
  </conditionalFormatting>
  <conditionalFormatting sqref="AA74:AB74">
    <cfRule type="cellIs" dxfId="12816" priority="444" operator="equal">
      <formula>"F"</formula>
    </cfRule>
  </conditionalFormatting>
  <conditionalFormatting sqref="I74:W74">
    <cfRule type="expression" dxfId="12815" priority="427">
      <formula>$C$78="F"</formula>
    </cfRule>
  </conditionalFormatting>
  <conditionalFormatting sqref="I74:W74">
    <cfRule type="expression" dxfId="12814" priority="428">
      <formula>$C$59="F"</formula>
    </cfRule>
  </conditionalFormatting>
  <conditionalFormatting sqref="I74:W74">
    <cfRule type="expression" dxfId="12813" priority="429">
      <formula>$C$40="F"</formula>
    </cfRule>
  </conditionalFormatting>
  <conditionalFormatting sqref="I74:W74">
    <cfRule type="expression" dxfId="12812" priority="430">
      <formula>$C$21="F"</formula>
    </cfRule>
  </conditionalFormatting>
  <conditionalFormatting sqref="I74:Z74">
    <cfRule type="expression" dxfId="12811" priority="431">
      <formula>$C$2="F"</formula>
    </cfRule>
  </conditionalFormatting>
  <conditionalFormatting sqref="I74:Z74">
    <cfRule type="expression" dxfId="12810" priority="432">
      <formula>$D74="Facturacion"</formula>
    </cfRule>
  </conditionalFormatting>
  <conditionalFormatting sqref="I74:Z74">
    <cfRule type="expression" dxfId="12809" priority="433">
      <formula>$D74="Specialist"</formula>
    </cfRule>
  </conditionalFormatting>
  <conditionalFormatting sqref="I74:Z74">
    <cfRule type="cellIs" dxfId="12808" priority="434" operator="equal">
      <formula>1</formula>
    </cfRule>
  </conditionalFormatting>
  <conditionalFormatting sqref="I74:Z74">
    <cfRule type="expression" dxfId="12807" priority="435">
      <formula>$D74="SSMM"</formula>
    </cfRule>
  </conditionalFormatting>
  <conditionalFormatting sqref="I74:Z74">
    <cfRule type="cellIs" dxfId="12806" priority="436" operator="equal">
      <formula>"F"</formula>
    </cfRule>
  </conditionalFormatting>
  <conditionalFormatting sqref="AA75:AB75">
    <cfRule type="expression" dxfId="12805" priority="421">
      <formula>$C$2="F"</formula>
    </cfRule>
  </conditionalFormatting>
  <conditionalFormatting sqref="AA75:AB75">
    <cfRule type="expression" dxfId="12804" priority="422">
      <formula>$D75="Facturacion"</formula>
    </cfRule>
  </conditionalFormatting>
  <conditionalFormatting sqref="AA75:AB75">
    <cfRule type="expression" dxfId="12803" priority="423">
      <formula>$D75="Specialist"</formula>
    </cfRule>
  </conditionalFormatting>
  <conditionalFormatting sqref="AA75:AB75">
    <cfRule type="cellIs" dxfId="12802" priority="424" operator="equal">
      <formula>1</formula>
    </cfRule>
  </conditionalFormatting>
  <conditionalFormatting sqref="AA75:AB75">
    <cfRule type="expression" dxfId="12801" priority="425">
      <formula>$D75="SSMM"</formula>
    </cfRule>
  </conditionalFormatting>
  <conditionalFormatting sqref="AA75:AB75">
    <cfRule type="cellIs" dxfId="12800" priority="426" operator="equal">
      <formula>"F"</formula>
    </cfRule>
  </conditionalFormatting>
  <conditionalFormatting sqref="I75:W75">
    <cfRule type="expression" dxfId="12799" priority="411">
      <formula>$C$78="F"</formula>
    </cfRule>
  </conditionalFormatting>
  <conditionalFormatting sqref="I75:W75">
    <cfRule type="expression" dxfId="12798" priority="412">
      <formula>$C$59="F"</formula>
    </cfRule>
  </conditionalFormatting>
  <conditionalFormatting sqref="I75:W75">
    <cfRule type="expression" dxfId="12797" priority="413">
      <formula>$C$40="F"</formula>
    </cfRule>
  </conditionalFormatting>
  <conditionalFormatting sqref="I75:W75">
    <cfRule type="expression" dxfId="12796" priority="414">
      <formula>$C$21="F"</formula>
    </cfRule>
  </conditionalFormatting>
  <conditionalFormatting sqref="I75:Z75">
    <cfRule type="expression" dxfId="12795" priority="415">
      <formula>$C$2="F"</formula>
    </cfRule>
  </conditionalFormatting>
  <conditionalFormatting sqref="I75:Z75">
    <cfRule type="expression" dxfId="12794" priority="416">
      <formula>$D75="Facturacion"</formula>
    </cfRule>
  </conditionalFormatting>
  <conditionalFormatting sqref="I75:Z75">
    <cfRule type="expression" dxfId="12793" priority="417">
      <formula>$D75="Specialist"</formula>
    </cfRule>
  </conditionalFormatting>
  <conditionalFormatting sqref="I75:Z75">
    <cfRule type="cellIs" dxfId="12792" priority="418" operator="equal">
      <formula>1</formula>
    </cfRule>
  </conditionalFormatting>
  <conditionalFormatting sqref="I75:Z75">
    <cfRule type="expression" dxfId="12791" priority="419">
      <formula>$D75="SSMM"</formula>
    </cfRule>
  </conditionalFormatting>
  <conditionalFormatting sqref="I75:Z75">
    <cfRule type="cellIs" dxfId="12790" priority="420" operator="equal">
      <formula>"F"</formula>
    </cfRule>
  </conditionalFormatting>
  <conditionalFormatting sqref="AA76:AB76">
    <cfRule type="expression" dxfId="12789" priority="405">
      <formula>$C$2="F"</formula>
    </cfRule>
  </conditionalFormatting>
  <conditionalFormatting sqref="AA76:AB76">
    <cfRule type="expression" dxfId="12788" priority="406">
      <formula>$D76="Facturacion"</formula>
    </cfRule>
  </conditionalFormatting>
  <conditionalFormatting sqref="AA76:AB76">
    <cfRule type="expression" dxfId="12787" priority="407">
      <formula>$D76="Specialist"</formula>
    </cfRule>
  </conditionalFormatting>
  <conditionalFormatting sqref="AA76:AB76">
    <cfRule type="cellIs" dxfId="12786" priority="408" operator="equal">
      <formula>1</formula>
    </cfRule>
  </conditionalFormatting>
  <conditionalFormatting sqref="AA76:AB76">
    <cfRule type="expression" dxfId="12785" priority="409">
      <formula>$D76="SSMM"</formula>
    </cfRule>
  </conditionalFormatting>
  <conditionalFormatting sqref="AA76:AB76">
    <cfRule type="cellIs" dxfId="12784" priority="410" operator="equal">
      <formula>"F"</formula>
    </cfRule>
  </conditionalFormatting>
  <conditionalFormatting sqref="I76:W76">
    <cfRule type="expression" dxfId="12783" priority="395">
      <formula>$C$78="F"</formula>
    </cfRule>
  </conditionalFormatting>
  <conditionalFormatting sqref="I76:W76">
    <cfRule type="expression" dxfId="12782" priority="396">
      <formula>$C$59="F"</formula>
    </cfRule>
  </conditionalFormatting>
  <conditionalFormatting sqref="I76:W76">
    <cfRule type="expression" dxfId="12781" priority="397">
      <formula>$C$40="F"</formula>
    </cfRule>
  </conditionalFormatting>
  <conditionalFormatting sqref="I76:W76">
    <cfRule type="expression" dxfId="12780" priority="398">
      <formula>$C$21="F"</formula>
    </cfRule>
  </conditionalFormatting>
  <conditionalFormatting sqref="I76:Z76">
    <cfRule type="expression" dxfId="12779" priority="399">
      <formula>$C$2="F"</formula>
    </cfRule>
  </conditionalFormatting>
  <conditionalFormatting sqref="I76:Z76">
    <cfRule type="expression" dxfId="12778" priority="400">
      <formula>$D76="Facturacion"</formula>
    </cfRule>
  </conditionalFormatting>
  <conditionalFormatting sqref="I76:Z76">
    <cfRule type="expression" dxfId="12777" priority="401">
      <formula>$D76="Specialist"</formula>
    </cfRule>
  </conditionalFormatting>
  <conditionalFormatting sqref="I76:Z76">
    <cfRule type="cellIs" dxfId="12776" priority="402" operator="equal">
      <formula>1</formula>
    </cfRule>
  </conditionalFormatting>
  <conditionalFormatting sqref="I76:Z76">
    <cfRule type="expression" dxfId="12775" priority="403">
      <formula>$D76="SSMM"</formula>
    </cfRule>
  </conditionalFormatting>
  <conditionalFormatting sqref="I76:Z76">
    <cfRule type="cellIs" dxfId="12774" priority="404" operator="equal">
      <formula>"F"</formula>
    </cfRule>
  </conditionalFormatting>
  <conditionalFormatting sqref="E93:H93">
    <cfRule type="expression" dxfId="12773" priority="387">
      <formula>$C$21="F"</formula>
    </cfRule>
  </conditionalFormatting>
  <conditionalFormatting sqref="E93:H95">
    <cfRule type="expression" dxfId="12772" priority="389">
      <formula>$C$2="F"</formula>
    </cfRule>
  </conditionalFormatting>
  <conditionalFormatting sqref="E93:H95">
    <cfRule type="expression" dxfId="12771" priority="390">
      <formula>$D93="Facturacion"</formula>
    </cfRule>
  </conditionalFormatting>
  <conditionalFormatting sqref="E93:H95">
    <cfRule type="expression" dxfId="12770" priority="391">
      <formula>$D93="Specialist"</formula>
    </cfRule>
  </conditionalFormatting>
  <conditionalFormatting sqref="E93:H95">
    <cfRule type="cellIs" dxfId="12769" priority="392" operator="equal">
      <formula>1</formula>
    </cfRule>
  </conditionalFormatting>
  <conditionalFormatting sqref="E93:H95">
    <cfRule type="expression" dxfId="12768" priority="393">
      <formula>$D93="SSMM"</formula>
    </cfRule>
  </conditionalFormatting>
  <conditionalFormatting sqref="E93:H95">
    <cfRule type="cellIs" dxfId="12767" priority="394" operator="equal">
      <formula>"F"</formula>
    </cfRule>
  </conditionalFormatting>
  <conditionalFormatting sqref="AA93:AB93">
    <cfRule type="expression" dxfId="12766" priority="379">
      <formula>$C$21="F"</formula>
    </cfRule>
  </conditionalFormatting>
  <conditionalFormatting sqref="AA93:AB93">
    <cfRule type="expression" dxfId="12765" priority="381">
      <formula>$C$2="F"</formula>
    </cfRule>
  </conditionalFormatting>
  <conditionalFormatting sqref="AA93:AB93">
    <cfRule type="expression" dxfId="12764" priority="382">
      <formula>$D93="Facturacion"</formula>
    </cfRule>
  </conditionalFormatting>
  <conditionalFormatting sqref="AA93:AB93">
    <cfRule type="expression" dxfId="12763" priority="383">
      <formula>$D93="Specialist"</formula>
    </cfRule>
  </conditionalFormatting>
  <conditionalFormatting sqref="AA93:AB93">
    <cfRule type="cellIs" dxfId="12762" priority="384" operator="equal">
      <formula>1</formula>
    </cfRule>
  </conditionalFormatting>
  <conditionalFormatting sqref="AA93:AB93">
    <cfRule type="expression" dxfId="12761" priority="385">
      <formula>$D93="SSMM"</formula>
    </cfRule>
  </conditionalFormatting>
  <conditionalFormatting sqref="AA93:AB93">
    <cfRule type="cellIs" dxfId="12760" priority="386" operator="equal">
      <formula>"F"</formula>
    </cfRule>
  </conditionalFormatting>
  <conditionalFormatting sqref="I93:W93">
    <cfRule type="expression" dxfId="12759" priority="369">
      <formula>$C$78="F"</formula>
    </cfRule>
  </conditionalFormatting>
  <conditionalFormatting sqref="I93:W93">
    <cfRule type="expression" dxfId="12758" priority="370">
      <formula>$C$59="F"</formula>
    </cfRule>
  </conditionalFormatting>
  <conditionalFormatting sqref="I93:W93">
    <cfRule type="expression" dxfId="12757" priority="371">
      <formula>$C$40="F"</formula>
    </cfRule>
  </conditionalFormatting>
  <conditionalFormatting sqref="I93:W93">
    <cfRule type="expression" dxfId="12756" priority="372">
      <formula>$C$21="F"</formula>
    </cfRule>
  </conditionalFormatting>
  <conditionalFormatting sqref="I93:Z93">
    <cfRule type="expression" dxfId="12755" priority="373">
      <formula>$C$2="F"</formula>
    </cfRule>
  </conditionalFormatting>
  <conditionalFormatting sqref="I93:Z93">
    <cfRule type="expression" dxfId="12754" priority="374">
      <formula>$D93="Facturacion"</formula>
    </cfRule>
  </conditionalFormatting>
  <conditionalFormatting sqref="I93:Z93">
    <cfRule type="expression" dxfId="12753" priority="375">
      <formula>$D93="Specialist"</formula>
    </cfRule>
  </conditionalFormatting>
  <conditionalFormatting sqref="I93:Z93">
    <cfRule type="cellIs" dxfId="12752" priority="376" operator="equal">
      <formula>1</formula>
    </cfRule>
  </conditionalFormatting>
  <conditionalFormatting sqref="I93:Z93">
    <cfRule type="expression" dxfId="12751" priority="377">
      <formula>$D93="SSMM"</formula>
    </cfRule>
  </conditionalFormatting>
  <conditionalFormatting sqref="I93:Z93">
    <cfRule type="cellIs" dxfId="12750" priority="378" operator="equal">
      <formula>"F"</formula>
    </cfRule>
  </conditionalFormatting>
  <conditionalFormatting sqref="AA94:AB94">
    <cfRule type="expression" dxfId="12749" priority="363">
      <formula>$C$2="F"</formula>
    </cfRule>
  </conditionalFormatting>
  <conditionalFormatting sqref="AA94:AB94">
    <cfRule type="expression" dxfId="12748" priority="364">
      <formula>$D94="Facturacion"</formula>
    </cfRule>
  </conditionalFormatting>
  <conditionalFormatting sqref="AA94:AB94">
    <cfRule type="expression" dxfId="12747" priority="365">
      <formula>$D94="Specialist"</formula>
    </cfRule>
  </conditionalFormatting>
  <conditionalFormatting sqref="AA94:AB94">
    <cfRule type="cellIs" dxfId="12746" priority="366" operator="equal">
      <formula>1</formula>
    </cfRule>
  </conditionalFormatting>
  <conditionalFormatting sqref="AA94:AB94">
    <cfRule type="expression" dxfId="12745" priority="367">
      <formula>$D94="SSMM"</formula>
    </cfRule>
  </conditionalFormatting>
  <conditionalFormatting sqref="AA94:AB94">
    <cfRule type="cellIs" dxfId="12744" priority="368" operator="equal">
      <formula>"F"</formula>
    </cfRule>
  </conditionalFormatting>
  <conditionalFormatting sqref="I94:W94">
    <cfRule type="expression" dxfId="12743" priority="353">
      <formula>$C$78="F"</formula>
    </cfRule>
  </conditionalFormatting>
  <conditionalFormatting sqref="I94:W94">
    <cfRule type="expression" dxfId="12742" priority="354">
      <formula>$C$59="F"</formula>
    </cfRule>
  </conditionalFormatting>
  <conditionalFormatting sqref="I94:W94">
    <cfRule type="expression" dxfId="12741" priority="355">
      <formula>$C$40="F"</formula>
    </cfRule>
  </conditionalFormatting>
  <conditionalFormatting sqref="I94:W94">
    <cfRule type="expression" dxfId="12740" priority="356">
      <formula>$C$21="F"</formula>
    </cfRule>
  </conditionalFormatting>
  <conditionalFormatting sqref="I94:Z94">
    <cfRule type="expression" dxfId="12739" priority="357">
      <formula>$C$2="F"</formula>
    </cfRule>
  </conditionalFormatting>
  <conditionalFormatting sqref="I94:Z94">
    <cfRule type="expression" dxfId="12738" priority="358">
      <formula>$D94="Facturacion"</formula>
    </cfRule>
  </conditionalFormatting>
  <conditionalFormatting sqref="I94:Z94">
    <cfRule type="expression" dxfId="12737" priority="359">
      <formula>$D94="Specialist"</formula>
    </cfRule>
  </conditionalFormatting>
  <conditionalFormatting sqref="I94:Z94">
    <cfRule type="cellIs" dxfId="12736" priority="360" operator="equal">
      <formula>1</formula>
    </cfRule>
  </conditionalFormatting>
  <conditionalFormatting sqref="I94:Z94">
    <cfRule type="expression" dxfId="12735" priority="361">
      <formula>$D94="SSMM"</formula>
    </cfRule>
  </conditionalFormatting>
  <conditionalFormatting sqref="I94:Z94">
    <cfRule type="cellIs" dxfId="12734" priority="362" operator="equal">
      <formula>"F"</formula>
    </cfRule>
  </conditionalFormatting>
  <conditionalFormatting sqref="AA95:AB95">
    <cfRule type="expression" dxfId="12733" priority="347">
      <formula>$C$2="F"</formula>
    </cfRule>
  </conditionalFormatting>
  <conditionalFormatting sqref="AA95:AB95">
    <cfRule type="expression" dxfId="12732" priority="348">
      <formula>$D95="Facturacion"</formula>
    </cfRule>
  </conditionalFormatting>
  <conditionalFormatting sqref="AA95:AB95">
    <cfRule type="expression" dxfId="12731" priority="349">
      <formula>$D95="Specialist"</formula>
    </cfRule>
  </conditionalFormatting>
  <conditionalFormatting sqref="AA95:AB95">
    <cfRule type="cellIs" dxfId="12730" priority="350" operator="equal">
      <formula>1</formula>
    </cfRule>
  </conditionalFormatting>
  <conditionalFormatting sqref="AA95:AB95">
    <cfRule type="expression" dxfId="12729" priority="351">
      <formula>$D95="SSMM"</formula>
    </cfRule>
  </conditionalFormatting>
  <conditionalFormatting sqref="AA95:AB95">
    <cfRule type="cellIs" dxfId="12728" priority="352" operator="equal">
      <formula>"F"</formula>
    </cfRule>
  </conditionalFormatting>
  <conditionalFormatting sqref="I95:W95">
    <cfRule type="expression" dxfId="12727" priority="337">
      <formula>$C$78="F"</formula>
    </cfRule>
  </conditionalFormatting>
  <conditionalFormatting sqref="I95:W95">
    <cfRule type="expression" dxfId="12726" priority="338">
      <formula>$C$59="F"</formula>
    </cfRule>
  </conditionalFormatting>
  <conditionalFormatting sqref="I95:W95">
    <cfRule type="expression" dxfId="12725" priority="339">
      <formula>$C$40="F"</formula>
    </cfRule>
  </conditionalFormatting>
  <conditionalFormatting sqref="I95:W95">
    <cfRule type="expression" dxfId="12724" priority="340">
      <formula>$C$21="F"</formula>
    </cfRule>
  </conditionalFormatting>
  <conditionalFormatting sqref="I95:Z95">
    <cfRule type="expression" dxfId="12723" priority="341">
      <formula>$C$2="F"</formula>
    </cfRule>
  </conditionalFormatting>
  <conditionalFormatting sqref="I95:Z95">
    <cfRule type="expression" dxfId="12722" priority="342">
      <formula>$D95="Facturacion"</formula>
    </cfRule>
  </conditionalFormatting>
  <conditionalFormatting sqref="I95:Z95">
    <cfRule type="expression" dxfId="12721" priority="343">
      <formula>$D95="Specialist"</formula>
    </cfRule>
  </conditionalFormatting>
  <conditionalFormatting sqref="I95:Z95">
    <cfRule type="cellIs" dxfId="12720" priority="344" operator="equal">
      <formula>1</formula>
    </cfRule>
  </conditionalFormatting>
  <conditionalFormatting sqref="I95:Z95">
    <cfRule type="expression" dxfId="12719" priority="345">
      <formula>$D95="SSMM"</formula>
    </cfRule>
  </conditionalFormatting>
  <conditionalFormatting sqref="I95:Z95">
    <cfRule type="cellIs" dxfId="12718" priority="346" operator="equal">
      <formula>"F"</formula>
    </cfRule>
  </conditionalFormatting>
  <conditionalFormatting sqref="I87:AD87">
    <cfRule type="expression" dxfId="12717" priority="332">
      <formula>$D68="Facturacion"</formula>
    </cfRule>
  </conditionalFormatting>
  <conditionalFormatting sqref="I87:AD87">
    <cfRule type="expression" dxfId="12716" priority="333">
      <formula>$D68="Specialist"</formula>
    </cfRule>
  </conditionalFormatting>
  <conditionalFormatting sqref="I87:AD87">
    <cfRule type="expression" dxfId="12715" priority="335">
      <formula>$D68="SSMM"</formula>
    </cfRule>
  </conditionalFormatting>
  <conditionalFormatting sqref="I29:AD29">
    <cfRule type="expression" dxfId="12714" priority="324">
      <formula>$C$2="F"</formula>
    </cfRule>
  </conditionalFormatting>
  <conditionalFormatting sqref="I29:AD29">
    <cfRule type="expression" dxfId="12713" priority="325">
      <formula>$D29="Facturacion"</formula>
    </cfRule>
  </conditionalFormatting>
  <conditionalFormatting sqref="I29:AD29">
    <cfRule type="expression" dxfId="12712" priority="326">
      <formula>$D29="Specialist"</formula>
    </cfRule>
  </conditionalFormatting>
  <conditionalFormatting sqref="I29:AD29">
    <cfRule type="cellIs" dxfId="12711" priority="327" operator="equal">
      <formula>1</formula>
    </cfRule>
  </conditionalFormatting>
  <conditionalFormatting sqref="I29:AD29">
    <cfRule type="expression" dxfId="12710" priority="328">
      <formula>$D29="SSMM"</formula>
    </cfRule>
  </conditionalFormatting>
  <conditionalFormatting sqref="I29:AD29">
    <cfRule type="cellIs" dxfId="12709" priority="329" operator="equal">
      <formula>"F"</formula>
    </cfRule>
  </conditionalFormatting>
  <conditionalFormatting sqref="W45:AD45">
    <cfRule type="expression" dxfId="12708" priority="317">
      <formula>$C$2="F"</formula>
    </cfRule>
  </conditionalFormatting>
  <conditionalFormatting sqref="W45:AD45">
    <cfRule type="expression" dxfId="12707" priority="318">
      <formula>$D45="Facturacion"</formula>
    </cfRule>
  </conditionalFormatting>
  <conditionalFormatting sqref="W45:AD45">
    <cfRule type="expression" dxfId="12706" priority="319">
      <formula>$D45="Specialist"</formula>
    </cfRule>
  </conditionalFormatting>
  <conditionalFormatting sqref="W45:AD45">
    <cfRule type="cellIs" dxfId="12705" priority="320" operator="equal">
      <formula>1</formula>
    </cfRule>
  </conditionalFormatting>
  <conditionalFormatting sqref="W45:AD45">
    <cfRule type="expression" dxfId="12704" priority="321">
      <formula>$D45="SSMM"</formula>
    </cfRule>
  </conditionalFormatting>
  <conditionalFormatting sqref="W45:AD45">
    <cfRule type="cellIs" dxfId="12703" priority="322" operator="equal">
      <formula>"F"</formula>
    </cfRule>
  </conditionalFormatting>
  <conditionalFormatting sqref="W64:AD64">
    <cfRule type="expression" dxfId="12702" priority="310">
      <formula>$C$2="F"</formula>
    </cfRule>
  </conditionalFormatting>
  <conditionalFormatting sqref="W64:AD64">
    <cfRule type="expression" dxfId="12701" priority="311">
      <formula>$D64="Facturacion"</formula>
    </cfRule>
  </conditionalFormatting>
  <conditionalFormatting sqref="W64:AD64">
    <cfRule type="expression" dxfId="12700" priority="312">
      <formula>$D64="Specialist"</formula>
    </cfRule>
  </conditionalFormatting>
  <conditionalFormatting sqref="W64:AD64">
    <cfRule type="cellIs" dxfId="12699" priority="313" operator="equal">
      <formula>1</formula>
    </cfRule>
  </conditionalFormatting>
  <conditionalFormatting sqref="W64:AD64">
    <cfRule type="expression" dxfId="12698" priority="314">
      <formula>$D64="SSMM"</formula>
    </cfRule>
  </conditionalFormatting>
  <conditionalFormatting sqref="W64:AD64">
    <cfRule type="cellIs" dxfId="12697" priority="315" operator="equal">
      <formula>"F"</formula>
    </cfRule>
  </conditionalFormatting>
  <conditionalFormatting sqref="W83:AD83">
    <cfRule type="expression" dxfId="12696" priority="303">
      <formula>$C$2="F"</formula>
    </cfRule>
  </conditionalFormatting>
  <conditionalFormatting sqref="W83:AD83">
    <cfRule type="expression" dxfId="12695" priority="304">
      <formula>$D83="Facturacion"</formula>
    </cfRule>
  </conditionalFormatting>
  <conditionalFormatting sqref="W83:AD83">
    <cfRule type="expression" dxfId="12694" priority="305">
      <formula>$D83="Specialist"</formula>
    </cfRule>
  </conditionalFormatting>
  <conditionalFormatting sqref="W83:AD83">
    <cfRule type="cellIs" dxfId="12693" priority="306" operator="equal">
      <formula>1</formula>
    </cfRule>
  </conditionalFormatting>
  <conditionalFormatting sqref="W83:AD83">
    <cfRule type="expression" dxfId="12692" priority="307">
      <formula>$D83="SSMM"</formula>
    </cfRule>
  </conditionalFormatting>
  <conditionalFormatting sqref="W83:AD83">
    <cfRule type="cellIs" dxfId="12691" priority="308" operator="equal">
      <formula>"F"</formula>
    </cfRule>
  </conditionalFormatting>
  <conditionalFormatting sqref="I66:AD66">
    <cfRule type="expression" dxfId="12690" priority="296">
      <formula>$C$2="F"</formula>
    </cfRule>
  </conditionalFormatting>
  <conditionalFormatting sqref="I66:AE66">
    <cfRule type="expression" dxfId="12689" priority="297">
      <formula>$D9="Facturacion"</formula>
    </cfRule>
  </conditionalFormatting>
  <conditionalFormatting sqref="I66:AE66">
    <cfRule type="expression" dxfId="12688" priority="298">
      <formula>$D9="Specialist"</formula>
    </cfRule>
  </conditionalFormatting>
  <conditionalFormatting sqref="I66:AD66">
    <cfRule type="cellIs" dxfId="12687" priority="299" operator="equal">
      <formula>1</formula>
    </cfRule>
  </conditionalFormatting>
  <conditionalFormatting sqref="I66:AE66">
    <cfRule type="expression" dxfId="12686" priority="300">
      <formula>$D9="SSMM"</formula>
    </cfRule>
  </conditionalFormatting>
  <conditionalFormatting sqref="I66:AD66">
    <cfRule type="cellIs" dxfId="12685" priority="301" operator="equal">
      <formula>"F"</formula>
    </cfRule>
  </conditionalFormatting>
  <conditionalFormatting sqref="I7:V7">
    <cfRule type="expression" dxfId="12684" priority="289">
      <formula>$C$2="F"</formula>
    </cfRule>
  </conditionalFormatting>
  <conditionalFormatting sqref="I7:V7">
    <cfRule type="expression" dxfId="12683" priority="290">
      <formula>$D7="Facturacion"</formula>
    </cfRule>
  </conditionalFormatting>
  <conditionalFormatting sqref="I7:V7">
    <cfRule type="expression" dxfId="12682" priority="291">
      <formula>$D7="Specialist"</formula>
    </cfRule>
  </conditionalFormatting>
  <conditionalFormatting sqref="I7:V7">
    <cfRule type="cellIs" dxfId="12681" priority="292" operator="equal">
      <formula>1</formula>
    </cfRule>
  </conditionalFormatting>
  <conditionalFormatting sqref="I7:V7">
    <cfRule type="expression" dxfId="12680" priority="293">
      <formula>$D7="SSMM"</formula>
    </cfRule>
  </conditionalFormatting>
  <conditionalFormatting sqref="I7:V7">
    <cfRule type="cellIs" dxfId="12679" priority="294" operator="equal">
      <formula>"F"</formula>
    </cfRule>
  </conditionalFormatting>
  <conditionalFormatting sqref="W7:AD7">
    <cfRule type="expression" dxfId="12678" priority="282">
      <formula>$C$2="F"</formula>
    </cfRule>
  </conditionalFormatting>
  <conditionalFormatting sqref="W7:AD7">
    <cfRule type="expression" dxfId="12677" priority="283">
      <formula>$D7="Facturacion"</formula>
    </cfRule>
  </conditionalFormatting>
  <conditionalFormatting sqref="W7:AD7">
    <cfRule type="expression" dxfId="12676" priority="284">
      <formula>$D7="Specialist"</formula>
    </cfRule>
  </conditionalFormatting>
  <conditionalFormatting sqref="W7:AD7">
    <cfRule type="cellIs" dxfId="12675" priority="285" operator="equal">
      <formula>1</formula>
    </cfRule>
  </conditionalFormatting>
  <conditionalFormatting sqref="W7:AD7">
    <cfRule type="expression" dxfId="12674" priority="286">
      <formula>$D7="SSMM"</formula>
    </cfRule>
  </conditionalFormatting>
  <conditionalFormatting sqref="W7:AD7">
    <cfRule type="cellIs" dxfId="12673" priority="287" operator="equal">
      <formula>"F"</formula>
    </cfRule>
  </conditionalFormatting>
  <conditionalFormatting sqref="P9:R9">
    <cfRule type="expression" dxfId="12672" priority="275">
      <formula>$C$2="F"</formula>
    </cfRule>
  </conditionalFormatting>
  <conditionalFormatting sqref="P9:R9">
    <cfRule type="expression" dxfId="12671" priority="276">
      <formula>$D9="Facturacion"</formula>
    </cfRule>
  </conditionalFormatting>
  <conditionalFormatting sqref="P9:R9">
    <cfRule type="expression" dxfId="12670" priority="277">
      <formula>$D9="Specialist"</formula>
    </cfRule>
  </conditionalFormatting>
  <conditionalFormatting sqref="P9:R9">
    <cfRule type="cellIs" dxfId="12669" priority="278" operator="equal">
      <formula>1</formula>
    </cfRule>
  </conditionalFormatting>
  <conditionalFormatting sqref="P9:R9">
    <cfRule type="expression" dxfId="12668" priority="279">
      <formula>$D9="SSMM"</formula>
    </cfRule>
  </conditionalFormatting>
  <conditionalFormatting sqref="P9:R9">
    <cfRule type="cellIs" dxfId="12667" priority="280" operator="equal">
      <formula>"F"</formula>
    </cfRule>
  </conditionalFormatting>
  <conditionalFormatting sqref="O9">
    <cfRule type="expression" dxfId="12666" priority="268">
      <formula>$C$2="F"</formula>
    </cfRule>
  </conditionalFormatting>
  <conditionalFormatting sqref="O9">
    <cfRule type="expression" dxfId="12665" priority="269">
      <formula>$D9="Facturacion"</formula>
    </cfRule>
  </conditionalFormatting>
  <conditionalFormatting sqref="O9">
    <cfRule type="expression" dxfId="12664" priority="270">
      <formula>$D9="Specialist"</formula>
    </cfRule>
  </conditionalFormatting>
  <conditionalFormatting sqref="O9">
    <cfRule type="cellIs" dxfId="12663" priority="271" operator="equal">
      <formula>1</formula>
    </cfRule>
  </conditionalFormatting>
  <conditionalFormatting sqref="O9">
    <cfRule type="expression" dxfId="12662" priority="272">
      <formula>$D9="SSMM"</formula>
    </cfRule>
  </conditionalFormatting>
  <conditionalFormatting sqref="O9">
    <cfRule type="cellIs" dxfId="12661" priority="273" operator="equal">
      <formula>"F"</formula>
    </cfRule>
  </conditionalFormatting>
  <conditionalFormatting sqref="N9">
    <cfRule type="expression" dxfId="12660" priority="261">
      <formula>$C$2="F"</formula>
    </cfRule>
  </conditionalFormatting>
  <conditionalFormatting sqref="N9">
    <cfRule type="expression" dxfId="12659" priority="262">
      <formula>$D9="Facturacion"</formula>
    </cfRule>
  </conditionalFormatting>
  <conditionalFormatting sqref="N9">
    <cfRule type="expression" dxfId="12658" priority="263">
      <formula>$D9="Specialist"</formula>
    </cfRule>
  </conditionalFormatting>
  <conditionalFormatting sqref="N9">
    <cfRule type="cellIs" dxfId="12657" priority="264" operator="equal">
      <formula>1</formula>
    </cfRule>
  </conditionalFormatting>
  <conditionalFormatting sqref="N9">
    <cfRule type="expression" dxfId="12656" priority="265">
      <formula>$D9="SSMM"</formula>
    </cfRule>
  </conditionalFormatting>
  <conditionalFormatting sqref="N9">
    <cfRule type="cellIs" dxfId="12655" priority="266" operator="equal">
      <formula>"F"</formula>
    </cfRule>
  </conditionalFormatting>
  <conditionalFormatting sqref="M9">
    <cfRule type="expression" dxfId="12654" priority="254">
      <formula>$C$2="F"</formula>
    </cfRule>
  </conditionalFormatting>
  <conditionalFormatting sqref="M9">
    <cfRule type="expression" dxfId="12653" priority="255">
      <formula>$D9="Facturacion"</formula>
    </cfRule>
  </conditionalFormatting>
  <conditionalFormatting sqref="M9">
    <cfRule type="expression" dxfId="12652" priority="256">
      <formula>$D9="Specialist"</formula>
    </cfRule>
  </conditionalFormatting>
  <conditionalFormatting sqref="M9">
    <cfRule type="cellIs" dxfId="12651" priority="257" operator="equal">
      <formula>1</formula>
    </cfRule>
  </conditionalFormatting>
  <conditionalFormatting sqref="M9">
    <cfRule type="expression" dxfId="12650" priority="258">
      <formula>$D9="SSMM"</formula>
    </cfRule>
  </conditionalFormatting>
  <conditionalFormatting sqref="M9">
    <cfRule type="cellIs" dxfId="12649" priority="259" operator="equal">
      <formula>"F"</formula>
    </cfRule>
  </conditionalFormatting>
  <conditionalFormatting sqref="S9">
    <cfRule type="expression" dxfId="12648" priority="247">
      <formula>$C$2="F"</formula>
    </cfRule>
  </conditionalFormatting>
  <conditionalFormatting sqref="S9">
    <cfRule type="expression" dxfId="12647" priority="248">
      <formula>$D9="Facturacion"</formula>
    </cfRule>
  </conditionalFormatting>
  <conditionalFormatting sqref="S9">
    <cfRule type="expression" dxfId="12646" priority="249">
      <formula>$D9="Specialist"</formula>
    </cfRule>
  </conditionalFormatting>
  <conditionalFormatting sqref="S9">
    <cfRule type="cellIs" dxfId="12645" priority="250" operator="equal">
      <formula>1</formula>
    </cfRule>
  </conditionalFormatting>
  <conditionalFormatting sqref="S9">
    <cfRule type="expression" dxfId="12644" priority="251">
      <formula>$D9="SSMM"</formula>
    </cfRule>
  </conditionalFormatting>
  <conditionalFormatting sqref="S9">
    <cfRule type="cellIs" dxfId="12643" priority="252" operator="equal">
      <formula>"F"</formula>
    </cfRule>
  </conditionalFormatting>
  <conditionalFormatting sqref="T9">
    <cfRule type="expression" dxfId="12642" priority="240">
      <formula>$C$2="F"</formula>
    </cfRule>
  </conditionalFormatting>
  <conditionalFormatting sqref="T9">
    <cfRule type="expression" dxfId="12641" priority="241">
      <formula>$D9="Facturacion"</formula>
    </cfRule>
  </conditionalFormatting>
  <conditionalFormatting sqref="T9">
    <cfRule type="expression" dxfId="12640" priority="242">
      <formula>$D9="Specialist"</formula>
    </cfRule>
  </conditionalFormatting>
  <conditionalFormatting sqref="T9">
    <cfRule type="cellIs" dxfId="12639" priority="243" operator="equal">
      <formula>1</formula>
    </cfRule>
  </conditionalFormatting>
  <conditionalFormatting sqref="T9">
    <cfRule type="expression" dxfId="12638" priority="244">
      <formula>$D9="SSMM"</formula>
    </cfRule>
  </conditionalFormatting>
  <conditionalFormatting sqref="T9">
    <cfRule type="cellIs" dxfId="12637" priority="245" operator="equal">
      <formula>"F"</formula>
    </cfRule>
  </conditionalFormatting>
  <conditionalFormatting sqref="Y9">
    <cfRule type="expression" dxfId="12636" priority="233">
      <formula>$C$2="F"</formula>
    </cfRule>
  </conditionalFormatting>
  <conditionalFormatting sqref="Y9">
    <cfRule type="expression" dxfId="12635" priority="234">
      <formula>$D9="Facturacion"</formula>
    </cfRule>
  </conditionalFormatting>
  <conditionalFormatting sqref="Y9">
    <cfRule type="expression" dxfId="12634" priority="235">
      <formula>$D9="Specialist"</formula>
    </cfRule>
  </conditionalFormatting>
  <conditionalFormatting sqref="Y9">
    <cfRule type="cellIs" dxfId="12633" priority="236" operator="equal">
      <formula>1</formula>
    </cfRule>
  </conditionalFormatting>
  <conditionalFormatting sqref="Y9">
    <cfRule type="expression" dxfId="12632" priority="237">
      <formula>$D9="SSMM"</formula>
    </cfRule>
  </conditionalFormatting>
  <conditionalFormatting sqref="Y9">
    <cfRule type="cellIs" dxfId="12631" priority="238" operator="equal">
      <formula>"F"</formula>
    </cfRule>
  </conditionalFormatting>
  <conditionalFormatting sqref="X9">
    <cfRule type="expression" dxfId="12630" priority="226">
      <formula>$C$2="F"</formula>
    </cfRule>
  </conditionalFormatting>
  <conditionalFormatting sqref="X9">
    <cfRule type="expression" dxfId="12629" priority="227">
      <formula>$D9="Facturacion"</formula>
    </cfRule>
  </conditionalFormatting>
  <conditionalFormatting sqref="X9">
    <cfRule type="expression" dxfId="12628" priority="228">
      <formula>$D9="Specialist"</formula>
    </cfRule>
  </conditionalFormatting>
  <conditionalFormatting sqref="X9">
    <cfRule type="cellIs" dxfId="12627" priority="229" operator="equal">
      <formula>1</formula>
    </cfRule>
  </conditionalFormatting>
  <conditionalFormatting sqref="X9">
    <cfRule type="expression" dxfId="12626" priority="230">
      <formula>$D9="SSMM"</formula>
    </cfRule>
  </conditionalFormatting>
  <conditionalFormatting sqref="X9">
    <cfRule type="cellIs" dxfId="12625" priority="231" operator="equal">
      <formula>"F"</formula>
    </cfRule>
  </conditionalFormatting>
  <conditionalFormatting sqref="W9">
    <cfRule type="expression" dxfId="12624" priority="219">
      <formula>$C$2="F"</formula>
    </cfRule>
  </conditionalFormatting>
  <conditionalFormatting sqref="W9">
    <cfRule type="expression" dxfId="12623" priority="220">
      <formula>$D9="Facturacion"</formula>
    </cfRule>
  </conditionalFormatting>
  <conditionalFormatting sqref="W9">
    <cfRule type="expression" dxfId="12622" priority="221">
      <formula>$D9="Specialist"</formula>
    </cfRule>
  </conditionalFormatting>
  <conditionalFormatting sqref="W9">
    <cfRule type="cellIs" dxfId="12621" priority="222" operator="equal">
      <formula>1</formula>
    </cfRule>
  </conditionalFormatting>
  <conditionalFormatting sqref="W9">
    <cfRule type="expression" dxfId="12620" priority="223">
      <formula>$D9="SSMM"</formula>
    </cfRule>
  </conditionalFormatting>
  <conditionalFormatting sqref="W9">
    <cfRule type="cellIs" dxfId="12619" priority="224" operator="equal">
      <formula>"F"</formula>
    </cfRule>
  </conditionalFormatting>
  <conditionalFormatting sqref="V9">
    <cfRule type="expression" dxfId="12618" priority="212">
      <formula>$C$2="F"</formula>
    </cfRule>
  </conditionalFormatting>
  <conditionalFormatting sqref="V9">
    <cfRule type="expression" dxfId="12617" priority="213">
      <formula>$D9="Facturacion"</formula>
    </cfRule>
  </conditionalFormatting>
  <conditionalFormatting sqref="V9">
    <cfRule type="expression" dxfId="12616" priority="214">
      <formula>$D9="Specialist"</formula>
    </cfRule>
  </conditionalFormatting>
  <conditionalFormatting sqref="V9">
    <cfRule type="cellIs" dxfId="12615" priority="215" operator="equal">
      <formula>1</formula>
    </cfRule>
  </conditionalFormatting>
  <conditionalFormatting sqref="V9">
    <cfRule type="expression" dxfId="12614" priority="216">
      <formula>$D9="SSMM"</formula>
    </cfRule>
  </conditionalFormatting>
  <conditionalFormatting sqref="V9">
    <cfRule type="cellIs" dxfId="12613" priority="217" operator="equal">
      <formula>"F"</formula>
    </cfRule>
  </conditionalFormatting>
  <conditionalFormatting sqref="U9">
    <cfRule type="expression" dxfId="12612" priority="205">
      <formula>$C$2="F"</formula>
    </cfRule>
  </conditionalFormatting>
  <conditionalFormatting sqref="U9">
    <cfRule type="expression" dxfId="12611" priority="206">
      <formula>$D9="Facturacion"</formula>
    </cfRule>
  </conditionalFormatting>
  <conditionalFormatting sqref="U9">
    <cfRule type="expression" dxfId="12610" priority="207">
      <formula>$D9="Specialist"</formula>
    </cfRule>
  </conditionalFormatting>
  <conditionalFormatting sqref="U9">
    <cfRule type="cellIs" dxfId="12609" priority="208" operator="equal">
      <formula>1</formula>
    </cfRule>
  </conditionalFormatting>
  <conditionalFormatting sqref="U9">
    <cfRule type="expression" dxfId="12608" priority="209">
      <formula>$D9="SSMM"</formula>
    </cfRule>
  </conditionalFormatting>
  <conditionalFormatting sqref="U9">
    <cfRule type="cellIs" dxfId="12607" priority="210" operator="equal">
      <formula>"F"</formula>
    </cfRule>
  </conditionalFormatting>
  <conditionalFormatting sqref="K68:R68">
    <cfRule type="expression" dxfId="12606" priority="79">
      <formula>$C$2="F"</formula>
    </cfRule>
  </conditionalFormatting>
  <conditionalFormatting sqref="K68:R68">
    <cfRule type="expression" dxfId="12605" priority="80">
      <formula>$D68="Facturacion"</formula>
    </cfRule>
  </conditionalFormatting>
  <conditionalFormatting sqref="K68:R68">
    <cfRule type="expression" dxfId="12604" priority="81">
      <formula>$D68="Specialist"</formula>
    </cfRule>
  </conditionalFormatting>
  <conditionalFormatting sqref="K68:R68">
    <cfRule type="cellIs" dxfId="12603" priority="82" operator="equal">
      <formula>1</formula>
    </cfRule>
  </conditionalFormatting>
  <conditionalFormatting sqref="K68:R68">
    <cfRule type="expression" dxfId="12602" priority="83">
      <formula>$D68="SSMM"</formula>
    </cfRule>
  </conditionalFormatting>
  <conditionalFormatting sqref="K68:R68">
    <cfRule type="cellIs" dxfId="12601" priority="84" operator="equal">
      <formula>"F"</formula>
    </cfRule>
  </conditionalFormatting>
  <conditionalFormatting sqref="U68:AD68">
    <cfRule type="expression" dxfId="12600" priority="72">
      <formula>$C$2="F"</formula>
    </cfRule>
  </conditionalFormatting>
  <conditionalFormatting sqref="U68:AD68">
    <cfRule type="expression" dxfId="12599" priority="73">
      <formula>$D68="Facturacion"</formula>
    </cfRule>
  </conditionalFormatting>
  <conditionalFormatting sqref="U68:AD68">
    <cfRule type="expression" dxfId="12598" priority="74">
      <formula>$D68="Specialist"</formula>
    </cfRule>
  </conditionalFormatting>
  <conditionalFormatting sqref="U68:AD68">
    <cfRule type="cellIs" dxfId="12597" priority="75" operator="equal">
      <formula>1</formula>
    </cfRule>
  </conditionalFormatting>
  <conditionalFormatting sqref="U68:AD68">
    <cfRule type="expression" dxfId="12596" priority="76">
      <formula>$D68="SSMM"</formula>
    </cfRule>
  </conditionalFormatting>
  <conditionalFormatting sqref="U68:AD68">
    <cfRule type="cellIs" dxfId="12595" priority="77" operator="equal">
      <formula>"F"</formula>
    </cfRule>
  </conditionalFormatting>
  <conditionalFormatting sqref="I6:AD6">
    <cfRule type="expression" dxfId="12594" priority="65">
      <formula>$C$2="F"</formula>
    </cfRule>
  </conditionalFormatting>
  <conditionalFormatting sqref="I6:AD6">
    <cfRule type="expression" dxfId="12593" priority="66">
      <formula>$D6="Facturacion"</formula>
    </cfRule>
  </conditionalFormatting>
  <conditionalFormatting sqref="I6:AD6">
    <cfRule type="expression" dxfId="12592" priority="67">
      <formula>$D6="Specialist"</formula>
    </cfRule>
  </conditionalFormatting>
  <conditionalFormatting sqref="I6:AD6">
    <cfRule type="cellIs" dxfId="12591" priority="68" operator="equal">
      <formula>1</formula>
    </cfRule>
  </conditionalFormatting>
  <conditionalFormatting sqref="I6:AD6">
    <cfRule type="expression" dxfId="12590" priority="69">
      <formula>$D6="SSMM"</formula>
    </cfRule>
  </conditionalFormatting>
  <conditionalFormatting sqref="I6:AD6">
    <cfRule type="cellIs" dxfId="12589" priority="70" operator="equal">
      <formula>"F"</formula>
    </cfRule>
  </conditionalFormatting>
  <conditionalFormatting sqref="I25:AD25">
    <cfRule type="expression" dxfId="12588" priority="58">
      <formula>$C$2="F"</formula>
    </cfRule>
  </conditionalFormatting>
  <conditionalFormatting sqref="I25:AD25">
    <cfRule type="expression" dxfId="12587" priority="59">
      <formula>$D25="Facturacion"</formula>
    </cfRule>
  </conditionalFormatting>
  <conditionalFormatting sqref="I25:AD25">
    <cfRule type="expression" dxfId="12586" priority="60">
      <formula>$D25="Specialist"</formula>
    </cfRule>
  </conditionalFormatting>
  <conditionalFormatting sqref="I25:AD25">
    <cfRule type="cellIs" dxfId="12585" priority="61" operator="equal">
      <formula>1</formula>
    </cfRule>
  </conditionalFormatting>
  <conditionalFormatting sqref="I25:AD25">
    <cfRule type="expression" dxfId="12584" priority="62">
      <formula>$D25="SSMM"</formula>
    </cfRule>
  </conditionalFormatting>
  <conditionalFormatting sqref="I25:AD25">
    <cfRule type="cellIs" dxfId="12583" priority="63" operator="equal">
      <formula>"F"</formula>
    </cfRule>
  </conditionalFormatting>
  <conditionalFormatting sqref="I44:AD44">
    <cfRule type="expression" dxfId="12582" priority="51">
      <formula>$C$2="F"</formula>
    </cfRule>
  </conditionalFormatting>
  <conditionalFormatting sqref="I44:AD44">
    <cfRule type="expression" dxfId="12581" priority="52">
      <formula>$D44="Facturacion"</formula>
    </cfRule>
  </conditionalFormatting>
  <conditionalFormatting sqref="I44:AD44">
    <cfRule type="expression" dxfId="12580" priority="53">
      <formula>$D44="Specialist"</formula>
    </cfRule>
  </conditionalFormatting>
  <conditionalFormatting sqref="I44:AD44">
    <cfRule type="cellIs" dxfId="12579" priority="54" operator="equal">
      <formula>1</formula>
    </cfRule>
  </conditionalFormatting>
  <conditionalFormatting sqref="I44:AD44">
    <cfRule type="expression" dxfId="12578" priority="55">
      <formula>$D44="SSMM"</formula>
    </cfRule>
  </conditionalFormatting>
  <conditionalFormatting sqref="I44:AD44">
    <cfRule type="cellIs" dxfId="12577" priority="56" operator="equal">
      <formula>"F"</formula>
    </cfRule>
  </conditionalFormatting>
  <conditionalFormatting sqref="I63:AD63">
    <cfRule type="expression" dxfId="12576" priority="44">
      <formula>$C$2="F"</formula>
    </cfRule>
  </conditionalFormatting>
  <conditionalFormatting sqref="I63:AD63">
    <cfRule type="expression" dxfId="12575" priority="45">
      <formula>$D63="Facturacion"</formula>
    </cfRule>
  </conditionalFormatting>
  <conditionalFormatting sqref="I63:AD63">
    <cfRule type="expression" dxfId="12574" priority="46">
      <formula>$D63="Specialist"</formula>
    </cfRule>
  </conditionalFormatting>
  <conditionalFormatting sqref="I63:AD63">
    <cfRule type="cellIs" dxfId="12573" priority="47" operator="equal">
      <formula>1</formula>
    </cfRule>
  </conditionalFormatting>
  <conditionalFormatting sqref="I63:AD63">
    <cfRule type="expression" dxfId="12572" priority="48">
      <formula>$D63="SSMM"</formula>
    </cfRule>
  </conditionalFormatting>
  <conditionalFormatting sqref="I63:AD63">
    <cfRule type="cellIs" dxfId="12571" priority="49" operator="equal">
      <formula>"F"</formula>
    </cfRule>
  </conditionalFormatting>
  <conditionalFormatting sqref="I82:AD82">
    <cfRule type="expression" dxfId="12570" priority="37">
      <formula>$C$2="F"</formula>
    </cfRule>
  </conditionalFormatting>
  <conditionalFormatting sqref="I82:AD82">
    <cfRule type="expression" dxfId="12569" priority="38">
      <formula>$D82="Facturacion"</formula>
    </cfRule>
  </conditionalFormatting>
  <conditionalFormatting sqref="I82:AD82">
    <cfRule type="expression" dxfId="12568" priority="39">
      <formula>$D82="Specialist"</formula>
    </cfRule>
  </conditionalFormatting>
  <conditionalFormatting sqref="I82:AD82">
    <cfRule type="cellIs" dxfId="12567" priority="40" operator="equal">
      <formula>1</formula>
    </cfRule>
  </conditionalFormatting>
  <conditionalFormatting sqref="I82:AD82">
    <cfRule type="expression" dxfId="12566" priority="41">
      <formula>$D82="SSMM"</formula>
    </cfRule>
  </conditionalFormatting>
  <conditionalFormatting sqref="I82:AD82">
    <cfRule type="cellIs" dxfId="12565" priority="42" operator="equal">
      <formula>"F"</formula>
    </cfRule>
  </conditionalFormatting>
  <conditionalFormatting sqref="I101:AD101">
    <cfRule type="expression" dxfId="12564" priority="30">
      <formula>$C$2="F"</formula>
    </cfRule>
  </conditionalFormatting>
  <conditionalFormatting sqref="I101:AD101">
    <cfRule type="expression" dxfId="12563" priority="31">
      <formula>$D101="Facturacion"</formula>
    </cfRule>
  </conditionalFormatting>
  <conditionalFormatting sqref="I101:AD101">
    <cfRule type="expression" dxfId="12562" priority="32">
      <formula>$D101="Specialist"</formula>
    </cfRule>
  </conditionalFormatting>
  <conditionalFormatting sqref="I101:AD101">
    <cfRule type="cellIs" dxfId="12561" priority="33" operator="equal">
      <formula>1</formula>
    </cfRule>
  </conditionalFormatting>
  <conditionalFormatting sqref="I101:AD101">
    <cfRule type="expression" dxfId="12560" priority="34">
      <formula>$D101="SSMM"</formula>
    </cfRule>
  </conditionalFormatting>
  <conditionalFormatting sqref="I101:AD101">
    <cfRule type="cellIs" dxfId="12559" priority="35" operator="equal">
      <formula>"F"</formula>
    </cfRule>
  </conditionalFormatting>
  <conditionalFormatting sqref="K81:AB81">
    <cfRule type="expression" dxfId="12558" priority="23">
      <formula>$C$2="F"</formula>
    </cfRule>
  </conditionalFormatting>
  <conditionalFormatting sqref="K81:AB81">
    <cfRule type="expression" dxfId="12557" priority="24">
      <formula>$D81="Facturacion"</formula>
    </cfRule>
  </conditionalFormatting>
  <conditionalFormatting sqref="K81:AB81">
    <cfRule type="expression" dxfId="12556" priority="25">
      <formula>$D81="Specialist"</formula>
    </cfRule>
  </conditionalFormatting>
  <conditionalFormatting sqref="K81:AB81">
    <cfRule type="cellIs" dxfId="12555" priority="26" operator="equal">
      <formula>1</formula>
    </cfRule>
  </conditionalFormatting>
  <conditionalFormatting sqref="K81:AB81">
    <cfRule type="expression" dxfId="12554" priority="27">
      <formula>$D81="SSMM"</formula>
    </cfRule>
  </conditionalFormatting>
  <conditionalFormatting sqref="K81:AB81">
    <cfRule type="cellIs" dxfId="12553" priority="28" operator="equal">
      <formula>"F"</formula>
    </cfRule>
  </conditionalFormatting>
  <conditionalFormatting sqref="I31:AD31">
    <cfRule type="expression" dxfId="12552" priority="16">
      <formula>$C$2="F"</formula>
    </cfRule>
  </conditionalFormatting>
  <conditionalFormatting sqref="I31:AD31">
    <cfRule type="expression" dxfId="12551" priority="17">
      <formula>$D31="Facturacion"</formula>
    </cfRule>
  </conditionalFormatting>
  <conditionalFormatting sqref="I31:AD31">
    <cfRule type="expression" dxfId="12550" priority="18">
      <formula>$D31="Specialist"</formula>
    </cfRule>
  </conditionalFormatting>
  <conditionalFormatting sqref="I31:AD31">
    <cfRule type="cellIs" dxfId="12549" priority="19" operator="equal">
      <formula>1</formula>
    </cfRule>
  </conditionalFormatting>
  <conditionalFormatting sqref="I31:AD31">
    <cfRule type="expression" dxfId="12548" priority="20">
      <formula>$D31="SSMM"</formula>
    </cfRule>
  </conditionalFormatting>
  <conditionalFormatting sqref="I31:AD31">
    <cfRule type="cellIs" dxfId="12547" priority="21" operator="equal">
      <formula>"F"</formula>
    </cfRule>
  </conditionalFormatting>
  <conditionalFormatting sqref="S68">
    <cfRule type="expression" dxfId="12546" priority="9">
      <formula>$C$2="F"</formula>
    </cfRule>
  </conditionalFormatting>
  <conditionalFormatting sqref="S68">
    <cfRule type="expression" dxfId="12545" priority="10">
      <formula>$D68="Facturacion"</formula>
    </cfRule>
  </conditionalFormatting>
  <conditionalFormatting sqref="S68">
    <cfRule type="expression" dxfId="12544" priority="11">
      <formula>$D68="Specialist"</formula>
    </cfRule>
  </conditionalFormatting>
  <conditionalFormatting sqref="S68">
    <cfRule type="cellIs" dxfId="12543" priority="12" operator="equal">
      <formula>1</formula>
    </cfRule>
  </conditionalFormatting>
  <conditionalFormatting sqref="S68">
    <cfRule type="expression" dxfId="12542" priority="13">
      <formula>$D68="SSMM"</formula>
    </cfRule>
  </conditionalFormatting>
  <conditionalFormatting sqref="S68">
    <cfRule type="cellIs" dxfId="12541" priority="14" operator="equal">
      <formula>"F"</formula>
    </cfRule>
  </conditionalFormatting>
  <conditionalFormatting sqref="T68">
    <cfRule type="expression" dxfId="12540" priority="2">
      <formula>$C$2="F"</formula>
    </cfRule>
  </conditionalFormatting>
  <conditionalFormatting sqref="T68">
    <cfRule type="expression" dxfId="12539" priority="3">
      <formula>$D68="Facturacion"</formula>
    </cfRule>
  </conditionalFormatting>
  <conditionalFormatting sqref="T68">
    <cfRule type="expression" dxfId="12538" priority="4">
      <formula>$D68="Specialist"</formula>
    </cfRule>
  </conditionalFormatting>
  <conditionalFormatting sqref="T68">
    <cfRule type="cellIs" dxfId="12537" priority="5" operator="equal">
      <formula>1</formula>
    </cfRule>
  </conditionalFormatting>
  <conditionalFormatting sqref="T68">
    <cfRule type="expression" dxfId="12536" priority="6">
      <formula>$D68="SSMM"</formula>
    </cfRule>
  </conditionalFormatting>
  <conditionalFormatting sqref="T68">
    <cfRule type="cellIs" dxfId="12535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95" id="{C89AA9B9-DD9B-4990-9261-84C04F778BC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AC17:AG19 E69:AG69 E68:H68 AE68:AG68 I87:AD87 AF9:AG9 E65:AG67</xm:sqref>
        </x14:conditionalFormatting>
        <x14:conditionalFormatting xmlns:xm="http://schemas.microsoft.com/office/excel/2006/main">
          <x14:cfRule type="expression" priority="784" id="{4E8D1988-8670-44B3-BC97-1E1AD12EAC0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E4:AG4 E10:AG12 E5:H7 E9:L9 AE5:AG7 E8:AG8</xm:sqref>
        </x14:conditionalFormatting>
        <x14:conditionalFormatting xmlns:xm="http://schemas.microsoft.com/office/excel/2006/main">
          <x14:cfRule type="expression" priority="777" id="{998851A8-C977-4372-ADFC-3D27598F5B3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766" id="{11F20B71-3EF7-43DF-A876-52C9CE26A2A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E23:AG23 E26:AG28 E30:AG30 E29:H29 AE29:AG29 E24:H25 AE24:AG25 E31:H31 AE31:AG31</xm:sqref>
        </x14:conditionalFormatting>
        <x14:conditionalFormatting xmlns:xm="http://schemas.microsoft.com/office/excel/2006/main">
          <x14:cfRule type="expression" priority="759" id="{A39D31BB-E510-4DC2-B0B9-A45D30939B4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748" id="{737777A9-1336-42EE-9BF4-05C24E86630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E42:AG42 E43:H44 E46:AG50 E45:V45 AE43:AG45</xm:sqref>
        </x14:conditionalFormatting>
        <x14:conditionalFormatting xmlns:xm="http://schemas.microsoft.com/office/excel/2006/main">
          <x14:cfRule type="expression" priority="741" id="{31630A46-E01C-4FF2-ACF1-15B5BCBB98C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730" id="{D9528331-6D17-439A-9EE2-1418AA27B54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E61:AG61 E62:H63 E64:V64 AE62:AG64</xm:sqref>
        </x14:conditionalFormatting>
        <x14:conditionalFormatting xmlns:xm="http://schemas.microsoft.com/office/excel/2006/main">
          <x14:cfRule type="expression" priority="723" id="{9CDB92E2-3102-42D2-9073-B8C033ED973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712" id="{ADEFF0D8-5AB6-4A82-B91B-B9045739C4C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E80:AG80 E84:AG88 E81:H82 E83:V83 AE81:AG83</xm:sqref>
        </x14:conditionalFormatting>
        <x14:conditionalFormatting xmlns:xm="http://schemas.microsoft.com/office/excel/2006/main">
          <x14:cfRule type="expression" priority="705" id="{9CB42C98-BA5B-45D6-97B4-7D99B1D62ED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694" id="{4A860112-440B-46A0-BF44-1D3DED56A27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E99:AG99 E102:AG107 E100:H101 AE100:AG101</xm:sqref>
        </x14:conditionalFormatting>
        <x14:conditionalFormatting xmlns:xm="http://schemas.microsoft.com/office/excel/2006/main">
          <x14:cfRule type="expression" priority="687" id="{7F161F8F-6658-43B2-9348-68DEFCBFBE7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676" id="{A885793C-3216-4264-8DFB-B697235EB00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E119:H119 AE119:AG119 E120:AG126 E118:AG118</xm:sqref>
        </x14:conditionalFormatting>
        <x14:conditionalFormatting xmlns:xm="http://schemas.microsoft.com/office/excel/2006/main">
          <x14:cfRule type="expression" priority="669" id="{14086E59-6269-4587-9314-5B43AF4A3B5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I5:AD5</xm:sqref>
        </x14:conditionalFormatting>
        <x14:conditionalFormatting xmlns:xm="http://schemas.microsoft.com/office/excel/2006/main">
          <x14:cfRule type="expression" priority="662" id="{470B7A6C-9D87-462D-AEE7-AFCD576F554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I24:AD24</xm:sqref>
        </x14:conditionalFormatting>
        <x14:conditionalFormatting xmlns:xm="http://schemas.microsoft.com/office/excel/2006/main">
          <x14:cfRule type="expression" priority="655" id="{3FA083C8-2507-4B5F-AC20-87D8FF849F5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I43:AD43</xm:sqref>
        </x14:conditionalFormatting>
        <x14:conditionalFormatting xmlns:xm="http://schemas.microsoft.com/office/excel/2006/main">
          <x14:cfRule type="expression" priority="648" id="{A4AECFAB-743E-4F7F-ABD2-A129FC1FF17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I62:AD62</xm:sqref>
        </x14:conditionalFormatting>
        <x14:conditionalFormatting xmlns:xm="http://schemas.microsoft.com/office/excel/2006/main">
          <x14:cfRule type="expression" priority="641" id="{211BC952-EDD1-468B-85F7-00E188F4D83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I81:J81 AC81:AD81</xm:sqref>
        </x14:conditionalFormatting>
        <x14:conditionalFormatting xmlns:xm="http://schemas.microsoft.com/office/excel/2006/main">
          <x14:cfRule type="expression" priority="634" id="{7AA12522-F8F4-4734-A8A9-557BAE9868E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I100:AD100</xm:sqref>
        </x14:conditionalFormatting>
        <x14:conditionalFormatting xmlns:xm="http://schemas.microsoft.com/office/excel/2006/main">
          <x14:cfRule type="expression" priority="627" id="{F030F63E-3519-41A3-B579-326E88471B1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I119:AD119</xm:sqref>
        </x14:conditionalFormatting>
        <x14:conditionalFormatting xmlns:xm="http://schemas.microsoft.com/office/excel/2006/main">
          <x14:cfRule type="expression" priority="620" id="{A5816BA3-9EF7-45FF-9EE5-A694675D96B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</xm:sqref>
        </x14:conditionalFormatting>
        <x14:conditionalFormatting xmlns:xm="http://schemas.microsoft.com/office/excel/2006/main">
          <x14:cfRule type="expression" priority="612" id="{4B999D22-30E8-45C6-BBC5-362D19087A2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562" id="{AB82F163-6D6D-4367-982A-22FB488E335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</xm:sqref>
        </x14:conditionalFormatting>
        <x14:conditionalFormatting xmlns:xm="http://schemas.microsoft.com/office/excel/2006/main">
          <x14:cfRule type="expression" priority="554" id="{CC96EF31-0585-4D38-96ED-2A9DF4DF509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504" id="{56CA8C01-E108-4B71-9C64-506D8CCC015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496" id="{9FEA2E53-E46E-4846-B15D-E804FC9FFAB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446" id="{CDC7E7DA-9377-4561-9F61-8A1D75B98A5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</xm:sqref>
        </x14:conditionalFormatting>
        <x14:conditionalFormatting xmlns:xm="http://schemas.microsoft.com/office/excel/2006/main">
          <x14:cfRule type="expression" priority="438" id="{6804166D-D3F7-468B-A03B-FB277D54DC5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388" id="{255C7FAD-E853-49E0-8770-75C9FFF7AEF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E93:H95</xm:sqref>
        </x14:conditionalFormatting>
        <x14:conditionalFormatting xmlns:xm="http://schemas.microsoft.com/office/excel/2006/main">
          <x14:cfRule type="expression" priority="380" id="{AE9D0D0B-2C9A-48B4-AEBD-47843C88D2E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  <x14:conditionalFormatting xmlns:xm="http://schemas.microsoft.com/office/excel/2006/main">
          <x14:cfRule type="expression" priority="323" id="{D0DAEF3C-87C3-45B4-B6A2-5C04824B2A1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I29:AD29</xm:sqref>
        </x14:conditionalFormatting>
        <x14:conditionalFormatting xmlns:xm="http://schemas.microsoft.com/office/excel/2006/main">
          <x14:cfRule type="expression" priority="316" id="{DF1B7C82-3EED-47A5-8D36-551FCC0D98B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W45:AD45</xm:sqref>
        </x14:conditionalFormatting>
        <x14:conditionalFormatting xmlns:xm="http://schemas.microsoft.com/office/excel/2006/main">
          <x14:cfRule type="expression" priority="309" id="{008430FB-F4AA-4356-A58B-E573480696C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W64:AD64</xm:sqref>
        </x14:conditionalFormatting>
        <x14:conditionalFormatting xmlns:xm="http://schemas.microsoft.com/office/excel/2006/main">
          <x14:cfRule type="expression" priority="302" id="{4646480E-17A8-4864-99D0-B38741831C5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W83:AD83</xm:sqref>
        </x14:conditionalFormatting>
        <x14:conditionalFormatting xmlns:xm="http://schemas.microsoft.com/office/excel/2006/main">
          <x14:cfRule type="expression" priority="295" id="{D9B3A423-66A0-4912-9851-AF539FC227C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I66:AD66</xm:sqref>
        </x14:conditionalFormatting>
        <x14:conditionalFormatting xmlns:xm="http://schemas.microsoft.com/office/excel/2006/main">
          <x14:cfRule type="expression" priority="288" id="{4DF487DC-B8F9-457E-8417-26D865536DD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I7:V7</xm:sqref>
        </x14:conditionalFormatting>
        <x14:conditionalFormatting xmlns:xm="http://schemas.microsoft.com/office/excel/2006/main">
          <x14:cfRule type="expression" priority="281" id="{8C1C8000-53D8-44E4-932D-9B47DD37EA6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W7:AD7</xm:sqref>
        </x14:conditionalFormatting>
        <x14:conditionalFormatting xmlns:xm="http://schemas.microsoft.com/office/excel/2006/main">
          <x14:cfRule type="expression" priority="274" id="{977BBE66-79F4-4154-B327-701FB94875C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P9:R9</xm:sqref>
        </x14:conditionalFormatting>
        <x14:conditionalFormatting xmlns:xm="http://schemas.microsoft.com/office/excel/2006/main">
          <x14:cfRule type="expression" priority="267" id="{C1F717C2-87F3-48C7-9826-7F8DB8E5E0F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O9</xm:sqref>
        </x14:conditionalFormatting>
        <x14:conditionalFormatting xmlns:xm="http://schemas.microsoft.com/office/excel/2006/main">
          <x14:cfRule type="expression" priority="260" id="{0E1B370F-A0EE-4D5D-88A8-F5AC1AC3BCD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N9</xm:sqref>
        </x14:conditionalFormatting>
        <x14:conditionalFormatting xmlns:xm="http://schemas.microsoft.com/office/excel/2006/main">
          <x14:cfRule type="expression" priority="253" id="{FD74C3AD-5BCA-42E3-BBA6-07AB57A91F1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expression" priority="246" id="{B884DDBB-E09C-4486-B7E2-BACDA1BBD50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expression" priority="239" id="{AD735A03-5283-41ED-971F-64524B9652E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T9</xm:sqref>
        </x14:conditionalFormatting>
        <x14:conditionalFormatting xmlns:xm="http://schemas.microsoft.com/office/excel/2006/main">
          <x14:cfRule type="expression" priority="232" id="{0BFBEEE1-7A38-4559-AAC2-7E268153C2F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Y9</xm:sqref>
        </x14:conditionalFormatting>
        <x14:conditionalFormatting xmlns:xm="http://schemas.microsoft.com/office/excel/2006/main">
          <x14:cfRule type="expression" priority="225" id="{83F5D58A-8E41-4986-9ACA-4D4BF7E2B4F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X9</xm:sqref>
        </x14:conditionalFormatting>
        <x14:conditionalFormatting xmlns:xm="http://schemas.microsoft.com/office/excel/2006/main">
          <x14:cfRule type="expression" priority="218" id="{4FF0CA1C-2CD9-4538-B047-F0AFCDFF2EE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W9</xm:sqref>
        </x14:conditionalFormatting>
        <x14:conditionalFormatting xmlns:xm="http://schemas.microsoft.com/office/excel/2006/main">
          <x14:cfRule type="expression" priority="211" id="{0D24E40A-56E2-443D-A356-8E2CBBC3D92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V9</xm:sqref>
        </x14:conditionalFormatting>
        <x14:conditionalFormatting xmlns:xm="http://schemas.microsoft.com/office/excel/2006/main">
          <x14:cfRule type="expression" priority="204" id="{FEDD2F3C-D7E9-4549-A483-4E0FF1D6D0C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U9</xm:sqref>
        </x14:conditionalFormatting>
        <x14:conditionalFormatting xmlns:xm="http://schemas.microsoft.com/office/excel/2006/main">
          <x14:cfRule type="expression" priority="78" id="{78FBD115-35C4-4B0B-A6EF-2D0B02AEE4E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K68:R68</xm:sqref>
        </x14:conditionalFormatting>
        <x14:conditionalFormatting xmlns:xm="http://schemas.microsoft.com/office/excel/2006/main">
          <x14:cfRule type="expression" priority="71" id="{7554BE1F-51E3-4D65-81EC-CA792BD93A0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U68:AD68</xm:sqref>
        </x14:conditionalFormatting>
        <x14:conditionalFormatting xmlns:xm="http://schemas.microsoft.com/office/excel/2006/main">
          <x14:cfRule type="expression" priority="64" id="{A6A5B345-75ED-4493-B399-6DDC82FCD28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I6:AD6</xm:sqref>
        </x14:conditionalFormatting>
        <x14:conditionalFormatting xmlns:xm="http://schemas.microsoft.com/office/excel/2006/main">
          <x14:cfRule type="expression" priority="57" id="{D81CB34D-839D-46D1-AE80-5E10ADCD939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I25:AD25</xm:sqref>
        </x14:conditionalFormatting>
        <x14:conditionalFormatting xmlns:xm="http://schemas.microsoft.com/office/excel/2006/main">
          <x14:cfRule type="expression" priority="50" id="{4D595D8E-E350-4DCA-A3B9-4382D4BBCD7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I44:AD44</xm:sqref>
        </x14:conditionalFormatting>
        <x14:conditionalFormatting xmlns:xm="http://schemas.microsoft.com/office/excel/2006/main">
          <x14:cfRule type="expression" priority="43" id="{A2C06556-0353-4306-A391-EE8BC9FE1C8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I63:AD63</xm:sqref>
        </x14:conditionalFormatting>
        <x14:conditionalFormatting xmlns:xm="http://schemas.microsoft.com/office/excel/2006/main">
          <x14:cfRule type="expression" priority="36" id="{FBDE0828-826F-434E-A353-974A818525C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I82:AD82</xm:sqref>
        </x14:conditionalFormatting>
        <x14:conditionalFormatting xmlns:xm="http://schemas.microsoft.com/office/excel/2006/main">
          <x14:cfRule type="expression" priority="29" id="{4718C1D9-C5C3-40C6-995C-B60ABD3B61F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I101:AD101</xm:sqref>
        </x14:conditionalFormatting>
        <x14:conditionalFormatting xmlns:xm="http://schemas.microsoft.com/office/excel/2006/main">
          <x14:cfRule type="expression" priority="22" id="{E111BBA0-A5A7-41CF-954E-1F195C20251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K81:AB81</xm:sqref>
        </x14:conditionalFormatting>
        <x14:conditionalFormatting xmlns:xm="http://schemas.microsoft.com/office/excel/2006/main">
          <x14:cfRule type="expression" priority="15" id="{813EF768-8255-412D-9155-B5C54534E8F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I31:AD31</xm:sqref>
        </x14:conditionalFormatting>
        <x14:conditionalFormatting xmlns:xm="http://schemas.microsoft.com/office/excel/2006/main">
          <x14:cfRule type="expression" priority="8" id="{2EDFD79E-CBA0-40A3-A243-A5A1E4F2CA9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S68</xm:sqref>
        </x14:conditionalFormatting>
        <x14:conditionalFormatting xmlns:xm="http://schemas.microsoft.com/office/excel/2006/main">
          <x14:cfRule type="expression" priority="1" id="{9E0E77AF-2A0E-416B-9E95-C8667C38E66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T68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6800219B-6654-4D3B-ABCC-10F6A8E87FA6}">
          <x14:formula1>
            <xm:f>Personal!$A$2:$A$50</xm:f>
          </x14:formula1>
          <xm:sqref>B99:B114 B118:B133 B4:B19 B23:B38 B42:B57 B61:B76 B80:B95</xm:sqref>
        </x14:dataValidation>
        <x14:dataValidation type="list" allowBlank="1" showInputMessage="1" showErrorMessage="1" prompt="Elige una de las opciones disponibles" xr:uid="{2859B664-68E0-4E52-AE5B-597455610B6F}">
          <x14:formula1>
            <xm:f>Personal!$F$1:$F$15</xm:f>
          </x14:formula1>
          <xm:sqref>E4:AG8 E23:AG38 E80:AG95 E69:AG76 E68:H68 E42:AG57 K68:AG68 E10:AG19 AF9:AG9 E9:Y9 E99:AG114 E61:AG67 E118:AG133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7827E-CCD1-4B93-8ED3-A598B82DF7AA}">
  <sheetPr codeName="Hoja24">
    <tabColor rgb="FFFFFFFF"/>
    <outlinePr summaryBelow="0" summaryRight="0"/>
    <pageSetUpPr fitToPage="1"/>
  </sheetPr>
  <dimension ref="A1:AJ1000"/>
  <sheetViews>
    <sheetView topLeftCell="A104" workbookViewId="0">
      <selection activeCell="Z106" sqref="Z106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'S21'!C117+1</f>
        <v>45439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8"/>
      <c r="I5" s="8" t="s">
        <v>11</v>
      </c>
      <c r="J5" s="8" t="s">
        <v>11</v>
      </c>
      <c r="K5" s="8" t="s">
        <v>11</v>
      </c>
      <c r="L5" s="8" t="s">
        <v>11</v>
      </c>
      <c r="M5" s="8" t="s">
        <v>11</v>
      </c>
      <c r="N5" s="8" t="s">
        <v>11</v>
      </c>
      <c r="O5" s="8" t="s">
        <v>11</v>
      </c>
      <c r="P5" s="8" t="s">
        <v>11</v>
      </c>
      <c r="Q5" s="8" t="s">
        <v>11</v>
      </c>
      <c r="R5" s="8" t="s">
        <v>11</v>
      </c>
      <c r="S5" s="8" t="s">
        <v>11</v>
      </c>
      <c r="T5" s="8" t="s">
        <v>11</v>
      </c>
      <c r="U5" s="8" t="s">
        <v>11</v>
      </c>
      <c r="V5" s="8" t="s">
        <v>11</v>
      </c>
      <c r="W5" s="8" t="s">
        <v>11</v>
      </c>
      <c r="X5" s="8" t="s">
        <v>11</v>
      </c>
      <c r="Y5" s="8" t="s">
        <v>11</v>
      </c>
      <c r="Z5" s="8" t="s">
        <v>11</v>
      </c>
      <c r="AA5" s="8" t="s">
        <v>11</v>
      </c>
      <c r="AB5" s="8" t="s">
        <v>11</v>
      </c>
      <c r="AC5" s="8" t="s">
        <v>11</v>
      </c>
      <c r="AD5" s="8" t="s">
        <v>11</v>
      </c>
      <c r="AE5" s="8"/>
      <c r="AF5" s="8"/>
      <c r="AG5" s="8"/>
      <c r="AH5" s="1">
        <f t="shared" si="0"/>
        <v>0</v>
      </c>
      <c r="AI5" s="1"/>
      <c r="AJ5" s="1">
        <f t="shared" si="1"/>
        <v>0</v>
      </c>
    </row>
    <row r="6" spans="1:36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/>
      <c r="I6" s="8"/>
      <c r="J6" s="8"/>
      <c r="K6" s="8"/>
      <c r="L6" s="8"/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>
        <v>1</v>
      </c>
      <c r="T6" s="8">
        <v>1</v>
      </c>
      <c r="U6" s="8"/>
      <c r="V6" s="8"/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8</v>
      </c>
      <c r="AI6" s="1"/>
      <c r="AJ6" s="1">
        <f t="shared" si="1"/>
        <v>40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 t="shared" si="1"/>
        <v>20</v>
      </c>
    </row>
    <row r="8" spans="1:36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/>
      <c r="R8" s="8"/>
      <c r="S8" s="8">
        <v>1</v>
      </c>
      <c r="T8" s="8">
        <v>1</v>
      </c>
      <c r="U8" s="8">
        <v>1</v>
      </c>
      <c r="V8" s="8">
        <v>1</v>
      </c>
      <c r="W8" s="8">
        <v>1</v>
      </c>
      <c r="X8" s="8">
        <v>1</v>
      </c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8</v>
      </c>
      <c r="AI8" s="1"/>
      <c r="AJ8" s="1">
        <f t="shared" si="1"/>
        <v>40</v>
      </c>
    </row>
    <row r="9" spans="1:36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/>
      <c r="I9" s="8" t="s">
        <v>11</v>
      </c>
      <c r="J9" s="8" t="s">
        <v>11</v>
      </c>
      <c r="K9" s="8" t="s">
        <v>11</v>
      </c>
      <c r="L9" s="8" t="s">
        <v>11</v>
      </c>
      <c r="M9" s="8" t="s">
        <v>11</v>
      </c>
      <c r="N9" s="8" t="s">
        <v>11</v>
      </c>
      <c r="O9" s="8" t="s">
        <v>11</v>
      </c>
      <c r="P9" s="8" t="s">
        <v>11</v>
      </c>
      <c r="Q9" s="8" t="s">
        <v>11</v>
      </c>
      <c r="R9" s="8" t="s">
        <v>11</v>
      </c>
      <c r="S9" s="8" t="s">
        <v>11</v>
      </c>
      <c r="T9" s="8" t="s">
        <v>11</v>
      </c>
      <c r="U9" s="8" t="s">
        <v>11</v>
      </c>
      <c r="V9" s="8" t="s">
        <v>11</v>
      </c>
      <c r="W9" s="8" t="s">
        <v>11</v>
      </c>
      <c r="X9" s="8" t="s">
        <v>11</v>
      </c>
      <c r="Y9" s="8" t="s">
        <v>11</v>
      </c>
      <c r="Z9" s="8" t="s">
        <v>11</v>
      </c>
      <c r="AA9" s="8" t="s">
        <v>11</v>
      </c>
      <c r="AB9" s="8" t="s">
        <v>11</v>
      </c>
      <c r="AC9" s="8" t="s">
        <v>11</v>
      </c>
      <c r="AD9" s="8" t="s">
        <v>11</v>
      </c>
      <c r="AE9" s="8"/>
      <c r="AF9" s="8"/>
      <c r="AG9" s="8"/>
      <c r="AH9" s="1">
        <f t="shared" si="0"/>
        <v>0</v>
      </c>
      <c r="AI9" s="1"/>
      <c r="AJ9" s="1">
        <f t="shared" si="1"/>
        <v>0</v>
      </c>
    </row>
    <row r="10" spans="1:36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>
        <v>1</v>
      </c>
      <c r="J10" s="8">
        <v>1</v>
      </c>
      <c r="K10" s="8">
        <v>1</v>
      </c>
      <c r="L10" s="8">
        <v>1</v>
      </c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>
        <v>1</v>
      </c>
      <c r="S10" s="8"/>
      <c r="T10" s="8"/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/>
      <c r="AB10" s="8"/>
      <c r="AC10" s="8"/>
      <c r="AD10" s="8"/>
      <c r="AE10" s="8"/>
      <c r="AF10" s="8"/>
      <c r="AG10" s="8"/>
      <c r="AH10" s="1">
        <f t="shared" si="0"/>
        <v>8</v>
      </c>
      <c r="AI10" s="1"/>
      <c r="AJ10" s="1">
        <f t="shared" si="1"/>
        <v>32</v>
      </c>
    </row>
    <row r="11" spans="1:36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/>
      <c r="I11" s="8"/>
      <c r="J11" s="8"/>
      <c r="K11" s="8">
        <v>1</v>
      </c>
      <c r="L11" s="8">
        <v>1</v>
      </c>
      <c r="M11" s="8">
        <v>1</v>
      </c>
      <c r="N11" s="8">
        <v>1</v>
      </c>
      <c r="O11" s="8">
        <v>1</v>
      </c>
      <c r="P11" s="8">
        <v>1</v>
      </c>
      <c r="Q11" s="8">
        <v>1</v>
      </c>
      <c r="R11" s="8">
        <v>1</v>
      </c>
      <c r="S11" s="8"/>
      <c r="T11" s="8"/>
      <c r="U11" s="8">
        <v>1</v>
      </c>
      <c r="V11" s="8">
        <v>1</v>
      </c>
      <c r="W11" s="8">
        <v>1</v>
      </c>
      <c r="X11" s="8">
        <v>1</v>
      </c>
      <c r="Y11" s="8">
        <v>1</v>
      </c>
      <c r="Z11" s="8">
        <v>1</v>
      </c>
      <c r="AA11" s="8">
        <v>1</v>
      </c>
      <c r="AB11" s="8">
        <v>1</v>
      </c>
      <c r="AC11" s="8"/>
      <c r="AD11" s="8"/>
      <c r="AE11" s="8"/>
      <c r="AF11" s="8"/>
      <c r="AG11" s="8"/>
      <c r="AH11" s="1">
        <f t="shared" si="0"/>
        <v>8</v>
      </c>
      <c r="AI11" s="1"/>
      <c r="AJ11" s="1">
        <f t="shared" si="1"/>
        <v>40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 t="s">
        <v>7</v>
      </c>
      <c r="J12" s="8" t="s">
        <v>7</v>
      </c>
      <c r="K12" s="8" t="s">
        <v>7</v>
      </c>
      <c r="L12" s="8" t="s">
        <v>7</v>
      </c>
      <c r="M12" s="8" t="s">
        <v>7</v>
      </c>
      <c r="N12" s="8" t="s">
        <v>7</v>
      </c>
      <c r="O12" s="8" t="s">
        <v>7</v>
      </c>
      <c r="P12" s="8" t="s">
        <v>7</v>
      </c>
      <c r="Q12" s="8" t="s">
        <v>7</v>
      </c>
      <c r="R12" s="8" t="s">
        <v>7</v>
      </c>
      <c r="S12" s="8" t="s">
        <v>7</v>
      </c>
      <c r="T12" s="8" t="s">
        <v>7</v>
      </c>
      <c r="U12" s="8" t="s">
        <v>7</v>
      </c>
      <c r="V12" s="8" t="s">
        <v>7</v>
      </c>
      <c r="W12" s="8" t="s">
        <v>7</v>
      </c>
      <c r="X12" s="8" t="s">
        <v>7</v>
      </c>
      <c r="Y12" s="8" t="s">
        <v>7</v>
      </c>
      <c r="Z12" s="8" t="s">
        <v>7</v>
      </c>
      <c r="AA12" s="8" t="s">
        <v>7</v>
      </c>
      <c r="AB12" s="8" t="s">
        <v>7</v>
      </c>
      <c r="AC12" s="8" t="s">
        <v>7</v>
      </c>
      <c r="AD12" s="8" t="s">
        <v>7</v>
      </c>
      <c r="AE12" s="8"/>
      <c r="AF12" s="8"/>
      <c r="AG12" s="8"/>
      <c r="AH12" s="1">
        <f t="shared" si="0"/>
        <v>0</v>
      </c>
      <c r="AI12" s="1"/>
      <c r="AJ12" s="1">
        <f t="shared" si="1"/>
        <v>30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/>
      <c r="R17" s="8"/>
      <c r="S17" s="8" t="s">
        <v>9</v>
      </c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1</v>
      </c>
      <c r="I20" s="23">
        <f t="shared" si="3"/>
        <v>2</v>
      </c>
      <c r="J20" s="23">
        <f t="shared" si="3"/>
        <v>2</v>
      </c>
      <c r="K20" s="23">
        <f t="shared" si="3"/>
        <v>3</v>
      </c>
      <c r="L20" s="23">
        <f t="shared" si="3"/>
        <v>3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3</v>
      </c>
      <c r="R20" s="23">
        <f t="shared" si="3"/>
        <v>3</v>
      </c>
      <c r="S20" s="23">
        <f t="shared" si="3"/>
        <v>2</v>
      </c>
      <c r="T20" s="23">
        <f t="shared" si="3"/>
        <v>2</v>
      </c>
      <c r="U20" s="23">
        <f t="shared" si="3"/>
        <v>3</v>
      </c>
      <c r="V20" s="23">
        <f t="shared" si="3"/>
        <v>3</v>
      </c>
      <c r="W20" s="23">
        <f t="shared" si="3"/>
        <v>5</v>
      </c>
      <c r="X20" s="23">
        <f t="shared" si="3"/>
        <v>5</v>
      </c>
      <c r="Y20" s="23">
        <f t="shared" si="3"/>
        <v>4</v>
      </c>
      <c r="Z20" s="23">
        <f t="shared" si="3"/>
        <v>4</v>
      </c>
      <c r="AA20" s="23">
        <f t="shared" si="3"/>
        <v>3</v>
      </c>
      <c r="AB20" s="23">
        <f t="shared" si="3"/>
        <v>3</v>
      </c>
      <c r="AC20" s="23">
        <f t="shared" si="3"/>
        <v>2</v>
      </c>
      <c r="AD20" s="23">
        <f t="shared" si="3"/>
        <v>2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36</v>
      </c>
      <c r="AI20" s="1">
        <f>SUM(AI13:AI19)</f>
        <v>24</v>
      </c>
      <c r="AJ20" s="1">
        <f t="shared" si="1"/>
        <v>202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45440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 t="s">
        <v>11</v>
      </c>
      <c r="J24" s="8" t="s">
        <v>11</v>
      </c>
      <c r="K24" s="8" t="s">
        <v>11</v>
      </c>
      <c r="L24" s="8" t="s">
        <v>11</v>
      </c>
      <c r="M24" s="8" t="s">
        <v>11</v>
      </c>
      <c r="N24" s="8" t="s">
        <v>11</v>
      </c>
      <c r="O24" s="8" t="s">
        <v>11</v>
      </c>
      <c r="P24" s="8" t="s">
        <v>11</v>
      </c>
      <c r="Q24" s="8" t="s">
        <v>11</v>
      </c>
      <c r="R24" s="8" t="s">
        <v>11</v>
      </c>
      <c r="S24" s="8" t="s">
        <v>11</v>
      </c>
      <c r="T24" s="8" t="s">
        <v>11</v>
      </c>
      <c r="U24" s="8" t="s">
        <v>11</v>
      </c>
      <c r="V24" s="8" t="s">
        <v>11</v>
      </c>
      <c r="W24" s="8" t="s">
        <v>11</v>
      </c>
      <c r="X24" s="8" t="s">
        <v>11</v>
      </c>
      <c r="Y24" s="8" t="s">
        <v>11</v>
      </c>
      <c r="Z24" s="8" t="s">
        <v>11</v>
      </c>
      <c r="AA24" s="8" t="s">
        <v>11</v>
      </c>
      <c r="AB24" s="8" t="s">
        <v>11</v>
      </c>
      <c r="AC24" s="8" t="s">
        <v>11</v>
      </c>
      <c r="AD24" s="8" t="s">
        <v>11</v>
      </c>
      <c r="AE24" s="8" t="s">
        <v>11</v>
      </c>
      <c r="AF24" s="8"/>
      <c r="AG24" s="8"/>
      <c r="AH24" s="1">
        <f t="shared" si="4"/>
        <v>0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 t="s">
        <v>7</v>
      </c>
      <c r="J25" s="8" t="s">
        <v>7</v>
      </c>
      <c r="K25" s="8" t="s">
        <v>7</v>
      </c>
      <c r="L25" s="8" t="s">
        <v>7</v>
      </c>
      <c r="M25" s="8" t="s">
        <v>7</v>
      </c>
      <c r="N25" s="8" t="s">
        <v>7</v>
      </c>
      <c r="O25" s="8" t="s">
        <v>7</v>
      </c>
      <c r="P25" s="8" t="s">
        <v>7</v>
      </c>
      <c r="Q25" s="8" t="s">
        <v>7</v>
      </c>
      <c r="R25" s="8" t="s">
        <v>7</v>
      </c>
      <c r="S25" s="8" t="s">
        <v>7</v>
      </c>
      <c r="T25" s="8" t="s">
        <v>7</v>
      </c>
      <c r="U25" s="8" t="s">
        <v>7</v>
      </c>
      <c r="V25" s="8" t="s">
        <v>7</v>
      </c>
      <c r="W25" s="8" t="s">
        <v>7</v>
      </c>
      <c r="X25" s="8" t="s">
        <v>7</v>
      </c>
      <c r="Y25" s="8" t="s">
        <v>7</v>
      </c>
      <c r="Z25" s="8" t="s">
        <v>7</v>
      </c>
      <c r="AA25" s="8" t="s">
        <v>7</v>
      </c>
      <c r="AB25" s="8" t="s">
        <v>7</v>
      </c>
      <c r="AC25" s="8" t="s">
        <v>7</v>
      </c>
      <c r="AD25" s="8" t="s">
        <v>7</v>
      </c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>
        <v>1</v>
      </c>
      <c r="J27" s="8">
        <v>1</v>
      </c>
      <c r="K27" s="8">
        <v>1</v>
      </c>
      <c r="L27" s="8">
        <v>1</v>
      </c>
      <c r="M27" s="8">
        <v>1</v>
      </c>
      <c r="N27" s="8">
        <v>1</v>
      </c>
      <c r="O27" s="8"/>
      <c r="P27" s="8"/>
      <c r="Q27" s="8">
        <v>1</v>
      </c>
      <c r="R27" s="8">
        <v>1</v>
      </c>
      <c r="S27" s="8">
        <v>1</v>
      </c>
      <c r="T27" s="8">
        <v>1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/>
      <c r="AB27" s="8"/>
      <c r="AC27" s="8"/>
      <c r="AD27" s="8"/>
      <c r="AE27" s="8"/>
      <c r="AF27" s="8"/>
      <c r="AG27" s="8"/>
      <c r="AH27" s="1">
        <f t="shared" si="4"/>
        <v>8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 t="s">
        <v>11</v>
      </c>
      <c r="J28" s="8" t="s">
        <v>11</v>
      </c>
      <c r="K28" s="8" t="s">
        <v>11</v>
      </c>
      <c r="L28" s="8" t="s">
        <v>11</v>
      </c>
      <c r="M28" s="8" t="s">
        <v>11</v>
      </c>
      <c r="N28" s="8" t="s">
        <v>11</v>
      </c>
      <c r="O28" s="8" t="s">
        <v>11</v>
      </c>
      <c r="P28" s="8" t="s">
        <v>11</v>
      </c>
      <c r="Q28" s="8" t="s">
        <v>11</v>
      </c>
      <c r="R28" s="8" t="s">
        <v>11</v>
      </c>
      <c r="S28" s="8" t="s">
        <v>11</v>
      </c>
      <c r="T28" s="8" t="s">
        <v>11</v>
      </c>
      <c r="U28" s="8" t="s">
        <v>11</v>
      </c>
      <c r="V28" s="8" t="s">
        <v>11</v>
      </c>
      <c r="W28" s="8" t="s">
        <v>11</v>
      </c>
      <c r="X28" s="8" t="s">
        <v>11</v>
      </c>
      <c r="Y28" s="8" t="s">
        <v>11</v>
      </c>
      <c r="Z28" s="8" t="s">
        <v>11</v>
      </c>
      <c r="AA28" s="8" t="s">
        <v>11</v>
      </c>
      <c r="AB28" s="8" t="s">
        <v>11</v>
      </c>
      <c r="AC28" s="8" t="s">
        <v>11</v>
      </c>
      <c r="AD28" s="8" t="s">
        <v>11</v>
      </c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>
        <v>1</v>
      </c>
      <c r="I29" s="8">
        <v>1</v>
      </c>
      <c r="J29" s="8">
        <v>1</v>
      </c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/>
      <c r="R29" s="8"/>
      <c r="S29" s="8">
        <v>1</v>
      </c>
      <c r="T29" s="8">
        <v>1</v>
      </c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/>
      <c r="AA29" s="8"/>
      <c r="AB29" s="8"/>
      <c r="AC29" s="8"/>
      <c r="AD29" s="8"/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/>
      <c r="J30" s="8"/>
      <c r="K30" s="8"/>
      <c r="L30" s="8"/>
      <c r="M30" s="8">
        <v>1</v>
      </c>
      <c r="N30" s="8">
        <v>1</v>
      </c>
      <c r="O30" s="8">
        <v>1</v>
      </c>
      <c r="P30" s="8">
        <v>1</v>
      </c>
      <c r="Q30" s="8">
        <v>1</v>
      </c>
      <c r="R30" s="8">
        <v>1</v>
      </c>
      <c r="S30" s="8"/>
      <c r="T30" s="8"/>
      <c r="U30" s="8">
        <v>1</v>
      </c>
      <c r="V30" s="8">
        <v>1</v>
      </c>
      <c r="W30" s="8">
        <v>1</v>
      </c>
      <c r="X30" s="8">
        <v>1</v>
      </c>
      <c r="Y30" s="8">
        <v>1</v>
      </c>
      <c r="Z30" s="8">
        <v>1</v>
      </c>
      <c r="AA30" s="8">
        <v>1</v>
      </c>
      <c r="AB30" s="8">
        <v>1</v>
      </c>
      <c r="AC30" s="8">
        <v>1</v>
      </c>
      <c r="AD30" s="8">
        <v>1</v>
      </c>
      <c r="AE30" s="8"/>
      <c r="AF30" s="8"/>
      <c r="AG30" s="8"/>
      <c r="AH30" s="1">
        <f t="shared" si="4"/>
        <v>8</v>
      </c>
      <c r="AI30" s="1"/>
    </row>
    <row r="31" spans="1:36" ht="15.75" customHeight="1" x14ac:dyDescent="0.15">
      <c r="A31" s="10"/>
      <c r="B31" s="18" t="str">
        <f t="shared" si="5"/>
        <v>X218</v>
      </c>
      <c r="C31" s="19" t="s">
        <v>128</v>
      </c>
      <c r="D31" s="19" t="s">
        <v>53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>
        <v>1</v>
      </c>
      <c r="T31" s="8">
        <v>1</v>
      </c>
      <c r="U31" s="8">
        <v>1</v>
      </c>
      <c r="V31" s="8">
        <v>1</v>
      </c>
      <c r="W31" s="8">
        <v>1</v>
      </c>
      <c r="X31" s="8">
        <v>1</v>
      </c>
      <c r="Y31" s="8">
        <v>1</v>
      </c>
      <c r="Z31" s="8">
        <v>1</v>
      </c>
      <c r="AA31" s="8">
        <v>1</v>
      </c>
      <c r="AB31" s="8">
        <v>1</v>
      </c>
      <c r="AC31" s="8">
        <v>1</v>
      </c>
      <c r="AD31" s="8">
        <v>1</v>
      </c>
      <c r="AE31" s="8"/>
      <c r="AF31" s="8"/>
      <c r="AG31" s="8"/>
      <c r="AH31" s="1">
        <f t="shared" si="4"/>
        <v>6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2</v>
      </c>
      <c r="L39" s="23">
        <f t="shared" si="6"/>
        <v>2</v>
      </c>
      <c r="M39" s="23">
        <f t="shared" si="6"/>
        <v>3</v>
      </c>
      <c r="N39" s="23">
        <f t="shared" si="6"/>
        <v>3</v>
      </c>
      <c r="O39" s="23">
        <f t="shared" si="6"/>
        <v>2</v>
      </c>
      <c r="P39" s="23">
        <f t="shared" si="6"/>
        <v>2</v>
      </c>
      <c r="Q39" s="23">
        <f t="shared" si="6"/>
        <v>2</v>
      </c>
      <c r="R39" s="23">
        <f t="shared" si="6"/>
        <v>2</v>
      </c>
      <c r="S39" s="23">
        <f t="shared" si="6"/>
        <v>3</v>
      </c>
      <c r="T39" s="23">
        <f t="shared" si="6"/>
        <v>3</v>
      </c>
      <c r="U39" s="23">
        <f t="shared" si="6"/>
        <v>4</v>
      </c>
      <c r="V39" s="23">
        <f t="shared" si="6"/>
        <v>4</v>
      </c>
      <c r="W39" s="23">
        <f t="shared" si="6"/>
        <v>5</v>
      </c>
      <c r="X39" s="23">
        <f t="shared" si="6"/>
        <v>5</v>
      </c>
      <c r="Y39" s="23">
        <f t="shared" si="6"/>
        <v>5</v>
      </c>
      <c r="Z39" s="23">
        <f t="shared" si="6"/>
        <v>4</v>
      </c>
      <c r="AA39" s="23">
        <f t="shared" si="6"/>
        <v>3</v>
      </c>
      <c r="AB39" s="23">
        <f t="shared" si="6"/>
        <v>3</v>
      </c>
      <c r="AC39" s="23">
        <f t="shared" si="6"/>
        <v>3</v>
      </c>
      <c r="AD39" s="23">
        <f t="shared" si="6"/>
        <v>3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34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45441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 t="s">
        <v>11</v>
      </c>
      <c r="J43" s="8" t="s">
        <v>11</v>
      </c>
      <c r="K43" s="8" t="s">
        <v>11</v>
      </c>
      <c r="L43" s="8" t="s">
        <v>11</v>
      </c>
      <c r="M43" s="8" t="s">
        <v>11</v>
      </c>
      <c r="N43" s="8" t="s">
        <v>11</v>
      </c>
      <c r="O43" s="8" t="s">
        <v>11</v>
      </c>
      <c r="P43" s="8" t="s">
        <v>11</v>
      </c>
      <c r="Q43" s="8" t="s">
        <v>11</v>
      </c>
      <c r="R43" s="8" t="s">
        <v>11</v>
      </c>
      <c r="S43" s="8" t="s">
        <v>11</v>
      </c>
      <c r="T43" s="8" t="s">
        <v>11</v>
      </c>
      <c r="U43" s="8" t="s">
        <v>11</v>
      </c>
      <c r="V43" s="8" t="s">
        <v>11</v>
      </c>
      <c r="W43" s="8" t="s">
        <v>11</v>
      </c>
      <c r="X43" s="8" t="s">
        <v>11</v>
      </c>
      <c r="Y43" s="8" t="s">
        <v>11</v>
      </c>
      <c r="Z43" s="8" t="s">
        <v>11</v>
      </c>
      <c r="AA43" s="8" t="s">
        <v>11</v>
      </c>
      <c r="AB43" s="8" t="s">
        <v>11</v>
      </c>
      <c r="AC43" s="8" t="s">
        <v>11</v>
      </c>
      <c r="AD43" s="8" t="s">
        <v>11</v>
      </c>
      <c r="AE43" s="8" t="s">
        <v>11</v>
      </c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>
        <v>1</v>
      </c>
      <c r="J44" s="8">
        <v>1</v>
      </c>
      <c r="K44" s="8">
        <v>1</v>
      </c>
      <c r="L44" s="8">
        <v>1</v>
      </c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>
        <v>1</v>
      </c>
      <c r="T44" s="8">
        <v>1</v>
      </c>
      <c r="U44" s="8"/>
      <c r="V44" s="8"/>
      <c r="W44" s="8">
        <v>1</v>
      </c>
      <c r="X44" s="8">
        <v>1</v>
      </c>
      <c r="Y44" s="8">
        <v>1</v>
      </c>
      <c r="Z44" s="8">
        <v>1</v>
      </c>
      <c r="AA44" s="8"/>
      <c r="AB44" s="8"/>
      <c r="AC44" s="8"/>
      <c r="AD44" s="8"/>
      <c r="AE44" s="8"/>
      <c r="AF44" s="8"/>
      <c r="AG44" s="8"/>
      <c r="AH44" s="1">
        <f t="shared" si="7"/>
        <v>8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/>
      <c r="J46" s="8"/>
      <c r="K46" s="8"/>
      <c r="L46" s="8"/>
      <c r="M46" s="8">
        <v>1</v>
      </c>
      <c r="N46" s="8">
        <v>1</v>
      </c>
      <c r="O46" s="8">
        <v>1</v>
      </c>
      <c r="P46" s="8">
        <v>1</v>
      </c>
      <c r="Q46" s="8">
        <v>1</v>
      </c>
      <c r="R46" s="8">
        <v>1</v>
      </c>
      <c r="S46" s="8"/>
      <c r="T46" s="8"/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>
        <v>1</v>
      </c>
      <c r="AA46" s="8">
        <v>1</v>
      </c>
      <c r="AB46" s="8">
        <v>1</v>
      </c>
      <c r="AC46" s="8">
        <v>1</v>
      </c>
      <c r="AD46" s="8">
        <v>1</v>
      </c>
      <c r="AE46" s="8"/>
      <c r="AF46" s="8"/>
      <c r="AG46" s="8"/>
      <c r="AH46" s="1">
        <f t="shared" si="7"/>
        <v>8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 t="s">
        <v>11</v>
      </c>
      <c r="J47" s="8" t="s">
        <v>11</v>
      </c>
      <c r="K47" s="8" t="s">
        <v>11</v>
      </c>
      <c r="L47" s="8" t="s">
        <v>11</v>
      </c>
      <c r="M47" s="8" t="s">
        <v>11</v>
      </c>
      <c r="N47" s="8" t="s">
        <v>11</v>
      </c>
      <c r="O47" s="8" t="s">
        <v>11</v>
      </c>
      <c r="P47" s="8" t="s">
        <v>11</v>
      </c>
      <c r="Q47" s="8" t="s">
        <v>11</v>
      </c>
      <c r="R47" s="8" t="s">
        <v>11</v>
      </c>
      <c r="S47" s="8" t="s">
        <v>11</v>
      </c>
      <c r="T47" s="8" t="s">
        <v>11</v>
      </c>
      <c r="U47" s="8" t="s">
        <v>11</v>
      </c>
      <c r="V47" s="8" t="s">
        <v>11</v>
      </c>
      <c r="W47" s="8" t="s">
        <v>11</v>
      </c>
      <c r="X47" s="8" t="s">
        <v>11</v>
      </c>
      <c r="Y47" s="8" t="s">
        <v>11</v>
      </c>
      <c r="Z47" s="8" t="s">
        <v>11</v>
      </c>
      <c r="AA47" s="8" t="s">
        <v>11</v>
      </c>
      <c r="AB47" s="8" t="s">
        <v>11</v>
      </c>
      <c r="AC47" s="8" t="s">
        <v>11</v>
      </c>
      <c r="AD47" s="8" t="s">
        <v>11</v>
      </c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 t="s">
        <v>7</v>
      </c>
      <c r="J48" s="8" t="s">
        <v>7</v>
      </c>
      <c r="K48" s="8" t="s">
        <v>7</v>
      </c>
      <c r="L48" s="8" t="s">
        <v>7</v>
      </c>
      <c r="M48" s="8" t="s">
        <v>7</v>
      </c>
      <c r="N48" s="8" t="s">
        <v>7</v>
      </c>
      <c r="O48" s="8" t="s">
        <v>7</v>
      </c>
      <c r="P48" s="8" t="s">
        <v>7</v>
      </c>
      <c r="Q48" s="8" t="s">
        <v>7</v>
      </c>
      <c r="R48" s="8" t="s">
        <v>7</v>
      </c>
      <c r="S48" s="8" t="s">
        <v>7</v>
      </c>
      <c r="T48" s="8" t="s">
        <v>7</v>
      </c>
      <c r="U48" s="8" t="s">
        <v>7</v>
      </c>
      <c r="V48" s="8" t="s">
        <v>7</v>
      </c>
      <c r="W48" s="8" t="s">
        <v>7</v>
      </c>
      <c r="X48" s="8" t="s">
        <v>7</v>
      </c>
      <c r="Y48" s="8" t="s">
        <v>7</v>
      </c>
      <c r="Z48" s="8" t="s">
        <v>7</v>
      </c>
      <c r="AA48" s="8" t="s">
        <v>7</v>
      </c>
      <c r="AB48" s="8" t="s">
        <v>7</v>
      </c>
      <c r="AC48" s="8" t="s">
        <v>7</v>
      </c>
      <c r="AD48" s="8" t="s">
        <v>7</v>
      </c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>
        <v>1</v>
      </c>
      <c r="I49" s="8">
        <v>1</v>
      </c>
      <c r="J49" s="8">
        <v>1</v>
      </c>
      <c r="K49" s="8">
        <v>1</v>
      </c>
      <c r="L49" s="8">
        <v>1</v>
      </c>
      <c r="M49" s="8">
        <v>1</v>
      </c>
      <c r="N49" s="8">
        <v>1</v>
      </c>
      <c r="O49" s="8">
        <v>1</v>
      </c>
      <c r="P49" s="8">
        <v>1</v>
      </c>
      <c r="Q49" s="8"/>
      <c r="R49" s="8"/>
      <c r="S49" s="8">
        <v>1</v>
      </c>
      <c r="T49" s="8">
        <v>1</v>
      </c>
      <c r="U49" s="8">
        <v>1</v>
      </c>
      <c r="V49" s="8">
        <v>1</v>
      </c>
      <c r="W49" s="8">
        <v>1</v>
      </c>
      <c r="X49" s="8">
        <v>1</v>
      </c>
      <c r="Y49" s="8">
        <v>1</v>
      </c>
      <c r="Z49" s="8"/>
      <c r="AA49" s="8"/>
      <c r="AB49" s="8"/>
      <c r="AC49" s="8"/>
      <c r="AD49" s="8"/>
      <c r="AE49" s="8"/>
      <c r="AF49" s="8"/>
      <c r="AG49" s="8"/>
      <c r="AH49" s="1">
        <f t="shared" si="7"/>
        <v>8</v>
      </c>
      <c r="AI49" s="1"/>
    </row>
    <row r="50" spans="1:35" ht="15.75" customHeight="1" x14ac:dyDescent="0.15">
      <c r="A50" s="10"/>
      <c r="B50" s="18" t="str">
        <f t="shared" si="8"/>
        <v>X218</v>
      </c>
      <c r="C50" s="19" t="s">
        <v>128</v>
      </c>
      <c r="D50" s="19" t="s">
        <v>53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>
        <v>1</v>
      </c>
      <c r="T50" s="8">
        <v>1</v>
      </c>
      <c r="U50" s="8">
        <v>1</v>
      </c>
      <c r="V50" s="8">
        <v>1</v>
      </c>
      <c r="W50" s="8">
        <v>1</v>
      </c>
      <c r="X50" s="8">
        <v>1</v>
      </c>
      <c r="Y50" s="8">
        <v>1</v>
      </c>
      <c r="Z50" s="8">
        <v>1</v>
      </c>
      <c r="AA50" s="8">
        <v>1</v>
      </c>
      <c r="AB50" s="8">
        <v>1</v>
      </c>
      <c r="AC50" s="8">
        <v>1</v>
      </c>
      <c r="AD50" s="8">
        <v>1</v>
      </c>
      <c r="AE50" s="8"/>
      <c r="AF50" s="8"/>
      <c r="AG50" s="8"/>
      <c r="AH50" s="1">
        <f t="shared" si="7"/>
        <v>6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2</v>
      </c>
      <c r="L58" s="23">
        <f t="shared" si="9"/>
        <v>2</v>
      </c>
      <c r="M58" s="23">
        <f t="shared" si="9"/>
        <v>3</v>
      </c>
      <c r="N58" s="23">
        <f t="shared" si="9"/>
        <v>3</v>
      </c>
      <c r="O58" s="23">
        <f t="shared" si="9"/>
        <v>3</v>
      </c>
      <c r="P58" s="23">
        <f t="shared" si="9"/>
        <v>3</v>
      </c>
      <c r="Q58" s="23">
        <f t="shared" si="9"/>
        <v>2</v>
      </c>
      <c r="R58" s="23">
        <f t="shared" si="9"/>
        <v>2</v>
      </c>
      <c r="S58" s="23">
        <f t="shared" si="9"/>
        <v>3</v>
      </c>
      <c r="T58" s="23">
        <f t="shared" si="9"/>
        <v>3</v>
      </c>
      <c r="U58" s="23">
        <f t="shared" si="9"/>
        <v>3</v>
      </c>
      <c r="V58" s="23">
        <f t="shared" si="9"/>
        <v>3</v>
      </c>
      <c r="W58" s="23">
        <f t="shared" si="9"/>
        <v>5</v>
      </c>
      <c r="X58" s="23">
        <f t="shared" si="9"/>
        <v>5</v>
      </c>
      <c r="Y58" s="23">
        <f t="shared" si="9"/>
        <v>5</v>
      </c>
      <c r="Z58" s="23">
        <f t="shared" si="9"/>
        <v>4</v>
      </c>
      <c r="AA58" s="23">
        <f t="shared" si="9"/>
        <v>3</v>
      </c>
      <c r="AB58" s="23">
        <f t="shared" si="9"/>
        <v>3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34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45442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 t="s">
        <v>11</v>
      </c>
      <c r="J62" s="8" t="s">
        <v>11</v>
      </c>
      <c r="K62" s="8" t="s">
        <v>11</v>
      </c>
      <c r="L62" s="8" t="s">
        <v>11</v>
      </c>
      <c r="M62" s="8" t="s">
        <v>11</v>
      </c>
      <c r="N62" s="8" t="s">
        <v>11</v>
      </c>
      <c r="O62" s="8" t="s">
        <v>11</v>
      </c>
      <c r="P62" s="8" t="s">
        <v>11</v>
      </c>
      <c r="Q62" s="8" t="s">
        <v>11</v>
      </c>
      <c r="R62" s="8" t="s">
        <v>11</v>
      </c>
      <c r="S62" s="8" t="s">
        <v>11</v>
      </c>
      <c r="T62" s="8" t="s">
        <v>11</v>
      </c>
      <c r="U62" s="8" t="s">
        <v>11</v>
      </c>
      <c r="V62" s="8" t="s">
        <v>11</v>
      </c>
      <c r="W62" s="8" t="s">
        <v>11</v>
      </c>
      <c r="X62" s="8" t="s">
        <v>11</v>
      </c>
      <c r="Y62" s="8" t="s">
        <v>11</v>
      </c>
      <c r="Z62" s="8" t="s">
        <v>11</v>
      </c>
      <c r="AA62" s="8" t="s">
        <v>11</v>
      </c>
      <c r="AB62" s="8" t="s">
        <v>11</v>
      </c>
      <c r="AC62" s="8" t="s">
        <v>11</v>
      </c>
      <c r="AD62" s="8" t="s">
        <v>11</v>
      </c>
      <c r="AE62" s="8" t="s">
        <v>11</v>
      </c>
      <c r="AF62" s="8"/>
      <c r="AG62" s="8"/>
      <c r="AH62" s="1">
        <f t="shared" si="10"/>
        <v>0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>
        <v>1</v>
      </c>
      <c r="I63" s="8">
        <v>1</v>
      </c>
      <c r="J63" s="8">
        <v>1</v>
      </c>
      <c r="K63" s="8">
        <v>1</v>
      </c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/>
      <c r="R63" s="8"/>
      <c r="S63" s="8">
        <v>1</v>
      </c>
      <c r="T63" s="8">
        <v>1</v>
      </c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/>
      <c r="AA63" s="8"/>
      <c r="AB63" s="8"/>
      <c r="AC63" s="8"/>
      <c r="AD63" s="8"/>
      <c r="AE63" s="8"/>
      <c r="AF63" s="8"/>
      <c r="AG63" s="8"/>
      <c r="AH63" s="1">
        <f t="shared" si="10"/>
        <v>8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 t="s">
        <v>7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 t="s">
        <v>11</v>
      </c>
      <c r="J66" s="8" t="s">
        <v>11</v>
      </c>
      <c r="K66" s="8" t="s">
        <v>11</v>
      </c>
      <c r="L66" s="8" t="s">
        <v>11</v>
      </c>
      <c r="M66" s="8" t="s">
        <v>11</v>
      </c>
      <c r="N66" s="8" t="s">
        <v>11</v>
      </c>
      <c r="O66" s="8" t="s">
        <v>11</v>
      </c>
      <c r="P66" s="8" t="s">
        <v>11</v>
      </c>
      <c r="Q66" s="8" t="s">
        <v>11</v>
      </c>
      <c r="R66" s="8" t="s">
        <v>11</v>
      </c>
      <c r="S66" s="8" t="s">
        <v>11</v>
      </c>
      <c r="T66" s="8" t="s">
        <v>11</v>
      </c>
      <c r="U66" s="8" t="s">
        <v>11</v>
      </c>
      <c r="V66" s="8" t="s">
        <v>11</v>
      </c>
      <c r="W66" s="8" t="s">
        <v>11</v>
      </c>
      <c r="X66" s="8" t="s">
        <v>11</v>
      </c>
      <c r="Y66" s="8" t="s">
        <v>11</v>
      </c>
      <c r="Z66" s="8" t="s">
        <v>11</v>
      </c>
      <c r="AA66" s="8" t="s">
        <v>11</v>
      </c>
      <c r="AB66" s="8" t="s">
        <v>11</v>
      </c>
      <c r="AC66" s="8" t="s">
        <v>11</v>
      </c>
      <c r="AD66" s="8" t="s">
        <v>11</v>
      </c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/>
      <c r="J67" s="8"/>
      <c r="K67" s="8"/>
      <c r="L67" s="8"/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>
        <v>1</v>
      </c>
      <c r="S67" s="8">
        <v>1</v>
      </c>
      <c r="T67" s="8">
        <v>1</v>
      </c>
      <c r="U67" s="8"/>
      <c r="V67" s="8"/>
      <c r="W67" s="8">
        <v>1</v>
      </c>
      <c r="X67" s="8">
        <v>1</v>
      </c>
      <c r="Y67" s="8">
        <v>1</v>
      </c>
      <c r="Z67" s="8">
        <v>1</v>
      </c>
      <c r="AA67" s="8">
        <v>1</v>
      </c>
      <c r="AB67" s="8">
        <v>1</v>
      </c>
      <c r="AC67" s="8">
        <v>1</v>
      </c>
      <c r="AD67" s="8">
        <v>1</v>
      </c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/>
      <c r="J68" s="8"/>
      <c r="K68" s="8">
        <v>1</v>
      </c>
      <c r="L68" s="8">
        <v>1</v>
      </c>
      <c r="M68" s="8">
        <v>1</v>
      </c>
      <c r="N68" s="8">
        <v>1</v>
      </c>
      <c r="O68" s="8">
        <v>1</v>
      </c>
      <c r="P68" s="8">
        <v>1</v>
      </c>
      <c r="Q68" s="8">
        <v>1</v>
      </c>
      <c r="R68" s="8">
        <v>1</v>
      </c>
      <c r="S68" s="8"/>
      <c r="T68" s="8"/>
      <c r="U68" s="8">
        <v>1</v>
      </c>
      <c r="V68" s="8">
        <v>1</v>
      </c>
      <c r="W68" s="8">
        <v>1</v>
      </c>
      <c r="X68" s="8">
        <v>1</v>
      </c>
      <c r="Y68" s="8">
        <v>1</v>
      </c>
      <c r="Z68" s="8">
        <v>1</v>
      </c>
      <c r="AA68" s="8">
        <v>1</v>
      </c>
      <c r="AB68" s="8">
        <v>1</v>
      </c>
      <c r="AC68" s="8"/>
      <c r="AD68" s="8"/>
      <c r="AE68" s="8"/>
      <c r="AF68" s="8"/>
      <c r="AG68" s="8"/>
      <c r="AH68" s="1">
        <f t="shared" si="10"/>
        <v>8</v>
      </c>
      <c r="AI68" s="1"/>
    </row>
    <row r="69" spans="1:35" ht="15.75" customHeight="1" x14ac:dyDescent="0.15">
      <c r="A69" s="10"/>
      <c r="B69" s="18" t="str">
        <f t="shared" si="11"/>
        <v>X218</v>
      </c>
      <c r="C69" s="19" t="s">
        <v>128</v>
      </c>
      <c r="D69" s="19" t="s">
        <v>53</v>
      </c>
      <c r="E69" s="8"/>
      <c r="F69" s="8"/>
      <c r="G69" s="8"/>
      <c r="H69" s="8"/>
      <c r="I69" s="8">
        <v>1</v>
      </c>
      <c r="J69" s="8">
        <v>1</v>
      </c>
      <c r="K69" s="8">
        <v>1</v>
      </c>
      <c r="L69" s="8">
        <v>1</v>
      </c>
      <c r="M69" s="8">
        <v>1</v>
      </c>
      <c r="N69" s="8">
        <v>1</v>
      </c>
      <c r="O69" s="8">
        <v>1</v>
      </c>
      <c r="P69" s="8">
        <v>1</v>
      </c>
      <c r="Q69" s="8">
        <v>1</v>
      </c>
      <c r="R69" s="8">
        <v>1</v>
      </c>
      <c r="S69" s="8">
        <v>1</v>
      </c>
      <c r="T69" s="8">
        <v>1</v>
      </c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6</v>
      </c>
      <c r="AI69" s="1"/>
    </row>
    <row r="70" spans="1:35" ht="15.75" customHeight="1" x14ac:dyDescent="0.15">
      <c r="A70" s="10"/>
      <c r="B70" s="18">
        <f t="shared" si="11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">
        <v>90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">
        <v>88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">
        <v>89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3</v>
      </c>
      <c r="L77" s="23">
        <f t="shared" si="12"/>
        <v>3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3</v>
      </c>
      <c r="R77" s="23">
        <f t="shared" si="12"/>
        <v>3</v>
      </c>
      <c r="S77" s="23">
        <f t="shared" si="12"/>
        <v>3</v>
      </c>
      <c r="T77" s="23">
        <f t="shared" si="12"/>
        <v>3</v>
      </c>
      <c r="U77" s="23">
        <f t="shared" si="12"/>
        <v>2</v>
      </c>
      <c r="V77" s="23">
        <f t="shared" si="12"/>
        <v>2</v>
      </c>
      <c r="W77" s="23">
        <f t="shared" si="12"/>
        <v>4</v>
      </c>
      <c r="X77" s="23">
        <f t="shared" si="12"/>
        <v>4</v>
      </c>
      <c r="Y77" s="23">
        <f t="shared" si="12"/>
        <v>4</v>
      </c>
      <c r="Z77" s="23">
        <f t="shared" si="12"/>
        <v>3</v>
      </c>
      <c r="AA77" s="23">
        <f t="shared" si="12"/>
        <v>3</v>
      </c>
      <c r="AB77" s="23">
        <f t="shared" si="12"/>
        <v>3</v>
      </c>
      <c r="AC77" s="23">
        <f t="shared" si="12"/>
        <v>2</v>
      </c>
      <c r="AD77" s="23">
        <f t="shared" si="12"/>
        <v>2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34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45443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/>
      <c r="I81" s="8" t="s">
        <v>11</v>
      </c>
      <c r="J81" s="8" t="s">
        <v>11</v>
      </c>
      <c r="K81" s="8" t="s">
        <v>11</v>
      </c>
      <c r="L81" s="8" t="s">
        <v>11</v>
      </c>
      <c r="M81" s="8" t="s">
        <v>11</v>
      </c>
      <c r="N81" s="8" t="s">
        <v>11</v>
      </c>
      <c r="O81" s="8" t="s">
        <v>11</v>
      </c>
      <c r="P81" s="8" t="s">
        <v>11</v>
      </c>
      <c r="Q81" s="8" t="s">
        <v>11</v>
      </c>
      <c r="R81" s="8" t="s">
        <v>11</v>
      </c>
      <c r="S81" s="8" t="s">
        <v>11</v>
      </c>
      <c r="T81" s="8" t="s">
        <v>11</v>
      </c>
      <c r="U81" s="8" t="s">
        <v>11</v>
      </c>
      <c r="V81" s="8" t="s">
        <v>11</v>
      </c>
      <c r="W81" s="8" t="s">
        <v>11</v>
      </c>
      <c r="X81" s="8" t="s">
        <v>11</v>
      </c>
      <c r="Y81" s="8" t="s">
        <v>11</v>
      </c>
      <c r="Z81" s="8" t="s">
        <v>11</v>
      </c>
      <c r="AA81" s="8" t="s">
        <v>11</v>
      </c>
      <c r="AB81" s="8" t="s">
        <v>11</v>
      </c>
      <c r="AC81" s="8" t="s">
        <v>11</v>
      </c>
      <c r="AD81" s="8" t="s">
        <v>11</v>
      </c>
      <c r="AE81" s="8" t="s">
        <v>11</v>
      </c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>
        <v>1</v>
      </c>
      <c r="J82" s="8">
        <v>1</v>
      </c>
      <c r="K82" s="8">
        <v>1</v>
      </c>
      <c r="L82" s="8">
        <v>1</v>
      </c>
      <c r="M82" s="8">
        <v>1</v>
      </c>
      <c r="N82" s="8">
        <v>1</v>
      </c>
      <c r="O82" s="8">
        <v>1</v>
      </c>
      <c r="P82" s="8">
        <v>1</v>
      </c>
      <c r="Q82" s="8">
        <v>1</v>
      </c>
      <c r="R82" s="8">
        <v>1</v>
      </c>
      <c r="S82" s="8"/>
      <c r="T82" s="8"/>
      <c r="U82" s="8">
        <v>1</v>
      </c>
      <c r="V82" s="8">
        <v>1</v>
      </c>
      <c r="W82" s="8">
        <v>1</v>
      </c>
      <c r="X82" s="8">
        <v>1</v>
      </c>
      <c r="Y82" s="8">
        <v>1</v>
      </c>
      <c r="Z82" s="8">
        <v>1</v>
      </c>
      <c r="AA82" s="8"/>
      <c r="AB82" s="8"/>
      <c r="AC82" s="8"/>
      <c r="AD82" s="8"/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/>
      <c r="R84" s="8"/>
      <c r="S84" s="8">
        <v>1</v>
      </c>
      <c r="T84" s="8">
        <v>1</v>
      </c>
      <c r="U84" s="8">
        <v>1</v>
      </c>
      <c r="V84" s="8">
        <v>1</v>
      </c>
      <c r="W84" s="8">
        <v>1</v>
      </c>
      <c r="X84" s="8">
        <v>1</v>
      </c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8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 t="s">
        <v>11</v>
      </c>
      <c r="J85" s="8" t="s">
        <v>11</v>
      </c>
      <c r="K85" s="8" t="s">
        <v>11</v>
      </c>
      <c r="L85" s="8" t="s">
        <v>11</v>
      </c>
      <c r="M85" s="8" t="s">
        <v>11</v>
      </c>
      <c r="N85" s="8" t="s">
        <v>11</v>
      </c>
      <c r="O85" s="8" t="s">
        <v>11</v>
      </c>
      <c r="P85" s="8" t="s">
        <v>11</v>
      </c>
      <c r="Q85" s="8" t="s">
        <v>11</v>
      </c>
      <c r="R85" s="8" t="s">
        <v>11</v>
      </c>
      <c r="S85" s="8" t="s">
        <v>11</v>
      </c>
      <c r="T85" s="8" t="s">
        <v>11</v>
      </c>
      <c r="U85" s="8" t="s">
        <v>11</v>
      </c>
      <c r="V85" s="8" t="s">
        <v>11</v>
      </c>
      <c r="W85" s="8" t="s">
        <v>11</v>
      </c>
      <c r="X85" s="8" t="s">
        <v>11</v>
      </c>
      <c r="Y85" s="8" t="s">
        <v>11</v>
      </c>
      <c r="Z85" s="8" t="s">
        <v>11</v>
      </c>
      <c r="AA85" s="8" t="s">
        <v>11</v>
      </c>
      <c r="AB85" s="8" t="s">
        <v>11</v>
      </c>
      <c r="AC85" s="8" t="s">
        <v>11</v>
      </c>
      <c r="AD85" s="8" t="s">
        <v>11</v>
      </c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/>
      <c r="L86" s="8"/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>
        <v>1</v>
      </c>
      <c r="T86" s="8">
        <v>1</v>
      </c>
      <c r="U86" s="8"/>
      <c r="V86" s="8"/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>
        <v>1</v>
      </c>
      <c r="AD86" s="8">
        <v>1</v>
      </c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 t="s">
        <v>7</v>
      </c>
      <c r="J87" s="8" t="s">
        <v>7</v>
      </c>
      <c r="K87" s="8" t="s">
        <v>7</v>
      </c>
      <c r="L87" s="8" t="s">
        <v>7</v>
      </c>
      <c r="M87" s="8" t="s">
        <v>7</v>
      </c>
      <c r="N87" s="8" t="s">
        <v>7</v>
      </c>
      <c r="O87" s="8" t="s">
        <v>7</v>
      </c>
      <c r="P87" s="8" t="s">
        <v>7</v>
      </c>
      <c r="Q87" s="8" t="s">
        <v>7</v>
      </c>
      <c r="R87" s="8" t="s">
        <v>7</v>
      </c>
      <c r="S87" s="8" t="s">
        <v>7</v>
      </c>
      <c r="T87" s="8" t="s">
        <v>7</v>
      </c>
      <c r="U87" s="8" t="s">
        <v>7</v>
      </c>
      <c r="V87" s="8" t="s">
        <v>7</v>
      </c>
      <c r="W87" s="8" t="s">
        <v>7</v>
      </c>
      <c r="X87" s="8" t="s">
        <v>7</v>
      </c>
      <c r="Y87" s="8" t="s">
        <v>7</v>
      </c>
      <c r="Z87" s="8" t="s">
        <v>7</v>
      </c>
      <c r="AA87" s="8" t="s">
        <v>7</v>
      </c>
      <c r="AB87" s="8" t="s">
        <v>7</v>
      </c>
      <c r="AC87" s="8" t="s">
        <v>7</v>
      </c>
      <c r="AD87" s="8" t="s">
        <v>7</v>
      </c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tr">
        <f t="shared" si="14"/>
        <v>X218</v>
      </c>
      <c r="C88" s="19" t="s">
        <v>128</v>
      </c>
      <c r="D88" s="19" t="s">
        <v>53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>
        <v>1</v>
      </c>
      <c r="T88" s="8">
        <v>1</v>
      </c>
      <c r="U88" s="8">
        <v>1</v>
      </c>
      <c r="V88" s="8">
        <v>1</v>
      </c>
      <c r="W88" s="8">
        <v>1</v>
      </c>
      <c r="X88" s="8">
        <v>1</v>
      </c>
      <c r="Y88" s="8">
        <v>1</v>
      </c>
      <c r="Z88" s="8">
        <v>1</v>
      </c>
      <c r="AA88" s="8">
        <v>1</v>
      </c>
      <c r="AB88" s="8">
        <v>1</v>
      </c>
      <c r="AC88" s="8">
        <v>1</v>
      </c>
      <c r="AD88" s="8">
        <v>1</v>
      </c>
      <c r="AE88" s="8"/>
      <c r="AF88" s="8"/>
      <c r="AG88" s="8"/>
      <c r="AH88" s="1">
        <f t="shared" si="13"/>
        <v>6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/>
      <c r="R93" s="8"/>
      <c r="S93" s="8" t="s">
        <v>9</v>
      </c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1</v>
      </c>
      <c r="I96" s="23">
        <f t="shared" si="15"/>
        <v>2</v>
      </c>
      <c r="J96" s="23">
        <f t="shared" si="15"/>
        <v>2</v>
      </c>
      <c r="K96" s="23">
        <f t="shared" si="15"/>
        <v>2</v>
      </c>
      <c r="L96" s="23">
        <f t="shared" si="15"/>
        <v>2</v>
      </c>
      <c r="M96" s="23">
        <f t="shared" si="15"/>
        <v>3</v>
      </c>
      <c r="N96" s="23">
        <f t="shared" si="15"/>
        <v>3</v>
      </c>
      <c r="O96" s="23">
        <f t="shared" si="15"/>
        <v>3</v>
      </c>
      <c r="P96" s="23">
        <f t="shared" si="15"/>
        <v>3</v>
      </c>
      <c r="Q96" s="23">
        <f t="shared" si="15"/>
        <v>2</v>
      </c>
      <c r="R96" s="23">
        <f t="shared" si="15"/>
        <v>2</v>
      </c>
      <c r="S96" s="23">
        <f t="shared" si="15"/>
        <v>3</v>
      </c>
      <c r="T96" s="23">
        <f t="shared" si="15"/>
        <v>3</v>
      </c>
      <c r="U96" s="23">
        <f t="shared" si="15"/>
        <v>3</v>
      </c>
      <c r="V96" s="23">
        <f t="shared" si="15"/>
        <v>3</v>
      </c>
      <c r="W96" s="23">
        <f t="shared" si="15"/>
        <v>5</v>
      </c>
      <c r="X96" s="23">
        <f t="shared" si="15"/>
        <v>5</v>
      </c>
      <c r="Y96" s="23">
        <f t="shared" si="15"/>
        <v>4</v>
      </c>
      <c r="Z96" s="23">
        <f t="shared" si="15"/>
        <v>4</v>
      </c>
      <c r="AA96" s="23">
        <f t="shared" si="15"/>
        <v>3</v>
      </c>
      <c r="AB96" s="23">
        <f t="shared" si="15"/>
        <v>3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34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45444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 t="s">
        <v>11</v>
      </c>
      <c r="J100" s="8" t="s">
        <v>11</v>
      </c>
      <c r="K100" s="8" t="s">
        <v>11</v>
      </c>
      <c r="L100" s="8" t="s">
        <v>11</v>
      </c>
      <c r="M100" s="8" t="s">
        <v>11</v>
      </c>
      <c r="N100" s="8" t="s">
        <v>11</v>
      </c>
      <c r="O100" s="8" t="s">
        <v>11</v>
      </c>
      <c r="P100" s="8" t="s">
        <v>11</v>
      </c>
      <c r="Q100" s="8" t="s">
        <v>11</v>
      </c>
      <c r="R100" s="8" t="s">
        <v>11</v>
      </c>
      <c r="S100" s="8" t="s">
        <v>11</v>
      </c>
      <c r="T100" s="8" t="s">
        <v>11</v>
      </c>
      <c r="U100" s="8" t="s">
        <v>11</v>
      </c>
      <c r="V100" s="8" t="s">
        <v>11</v>
      </c>
      <c r="W100" s="8" t="s">
        <v>11</v>
      </c>
      <c r="X100" s="8" t="s">
        <v>11</v>
      </c>
      <c r="Y100" s="8" t="s">
        <v>11</v>
      </c>
      <c r="Z100" s="8" t="s">
        <v>11</v>
      </c>
      <c r="AA100" s="8" t="s">
        <v>11</v>
      </c>
      <c r="AB100" s="8" t="s">
        <v>11</v>
      </c>
      <c r="AC100" s="8" t="s">
        <v>11</v>
      </c>
      <c r="AD100" s="8" t="s">
        <v>11</v>
      </c>
      <c r="AE100" s="8" t="s">
        <v>11</v>
      </c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/>
      <c r="J101" s="8"/>
      <c r="K101" s="8"/>
      <c r="L101" s="8"/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>
        <v>1</v>
      </c>
      <c r="T101" s="8">
        <v>1</v>
      </c>
      <c r="U101" s="8"/>
      <c r="V101" s="8"/>
      <c r="W101" s="8">
        <v>1</v>
      </c>
      <c r="X101" s="8">
        <v>1</v>
      </c>
      <c r="Y101" s="8">
        <v>1</v>
      </c>
      <c r="Z101" s="8">
        <v>1</v>
      </c>
      <c r="AA101" s="8">
        <v>1</v>
      </c>
      <c r="AB101" s="8">
        <v>1</v>
      </c>
      <c r="AC101" s="8">
        <v>1</v>
      </c>
      <c r="AD101" s="8">
        <v>1</v>
      </c>
      <c r="AE101" s="8"/>
      <c r="AF101" s="8"/>
      <c r="AG101" s="8"/>
      <c r="AH101" s="1">
        <f t="shared" si="16"/>
        <v>8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 t="s">
        <v>7</v>
      </c>
      <c r="J102" s="8" t="s">
        <v>7</v>
      </c>
      <c r="K102" s="8" t="s">
        <v>7</v>
      </c>
      <c r="L102" s="8" t="s">
        <v>7</v>
      </c>
      <c r="M102" s="8" t="s">
        <v>7</v>
      </c>
      <c r="N102" s="8" t="s">
        <v>7</v>
      </c>
      <c r="O102" s="8" t="s">
        <v>7</v>
      </c>
      <c r="P102" s="8" t="s">
        <v>7</v>
      </c>
      <c r="Q102" s="8" t="s">
        <v>7</v>
      </c>
      <c r="R102" s="8" t="s">
        <v>7</v>
      </c>
      <c r="S102" s="8" t="s">
        <v>7</v>
      </c>
      <c r="T102" s="8" t="s">
        <v>7</v>
      </c>
      <c r="U102" s="8" t="s">
        <v>7</v>
      </c>
      <c r="V102" s="8" t="s">
        <v>7</v>
      </c>
      <c r="W102" s="8" t="s">
        <v>7</v>
      </c>
      <c r="X102" s="8" t="s">
        <v>7</v>
      </c>
      <c r="Y102" s="8" t="s">
        <v>7</v>
      </c>
      <c r="Z102" s="8" t="s">
        <v>7</v>
      </c>
      <c r="AA102" s="8" t="s">
        <v>7</v>
      </c>
      <c r="AB102" s="8" t="s">
        <v>7</v>
      </c>
      <c r="AC102" s="8" t="s">
        <v>7</v>
      </c>
      <c r="AD102" s="8" t="s">
        <v>7</v>
      </c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/>
      <c r="J103" s="8"/>
      <c r="K103" s="8"/>
      <c r="L103" s="8"/>
      <c r="M103" s="8">
        <v>1</v>
      </c>
      <c r="N103" s="8">
        <v>1</v>
      </c>
      <c r="O103" s="8">
        <v>1</v>
      </c>
      <c r="P103" s="8">
        <v>1</v>
      </c>
      <c r="Q103" s="8">
        <v>1</v>
      </c>
      <c r="R103" s="8">
        <v>1</v>
      </c>
      <c r="S103" s="8"/>
      <c r="T103" s="8"/>
      <c r="U103" s="8">
        <v>1</v>
      </c>
      <c r="V103" s="8">
        <v>1</v>
      </c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 t="shared" si="16"/>
        <v>8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 t="s">
        <v>11</v>
      </c>
      <c r="J104" s="8" t="s">
        <v>11</v>
      </c>
      <c r="K104" s="8" t="s">
        <v>11</v>
      </c>
      <c r="L104" s="8" t="s">
        <v>11</v>
      </c>
      <c r="M104" s="8" t="s">
        <v>11</v>
      </c>
      <c r="N104" s="8" t="s">
        <v>11</v>
      </c>
      <c r="O104" s="8" t="s">
        <v>11</v>
      </c>
      <c r="P104" s="8" t="s">
        <v>11</v>
      </c>
      <c r="Q104" s="8" t="s">
        <v>11</v>
      </c>
      <c r="R104" s="8" t="s">
        <v>11</v>
      </c>
      <c r="S104" s="8" t="s">
        <v>11</v>
      </c>
      <c r="T104" s="8" t="s">
        <v>11</v>
      </c>
      <c r="U104" s="8" t="s">
        <v>11</v>
      </c>
      <c r="V104" s="8" t="s">
        <v>11</v>
      </c>
      <c r="W104" s="8" t="s">
        <v>11</v>
      </c>
      <c r="X104" s="8" t="s">
        <v>11</v>
      </c>
      <c r="Y104" s="8" t="s">
        <v>11</v>
      </c>
      <c r="Z104" s="8" t="s">
        <v>11</v>
      </c>
      <c r="AA104" s="8" t="s">
        <v>11</v>
      </c>
      <c r="AB104" s="8" t="s">
        <v>11</v>
      </c>
      <c r="AC104" s="8" t="s">
        <v>11</v>
      </c>
      <c r="AD104" s="8" t="s">
        <v>11</v>
      </c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 t="s">
        <v>19</v>
      </c>
      <c r="J105" s="8" t="s">
        <v>19</v>
      </c>
      <c r="K105" s="8" t="s">
        <v>19</v>
      </c>
      <c r="L105" s="8" t="s">
        <v>19</v>
      </c>
      <c r="M105" s="8" t="s">
        <v>19</v>
      </c>
      <c r="N105" s="8" t="s">
        <v>19</v>
      </c>
      <c r="O105" s="8" t="s">
        <v>19</v>
      </c>
      <c r="P105" s="8" t="s">
        <v>19</v>
      </c>
      <c r="Q105" s="8" t="s">
        <v>19</v>
      </c>
      <c r="R105" s="8" t="s">
        <v>19</v>
      </c>
      <c r="S105" s="8" t="s">
        <v>19</v>
      </c>
      <c r="T105" s="8" t="s">
        <v>19</v>
      </c>
      <c r="U105" s="8" t="s">
        <v>19</v>
      </c>
      <c r="V105" s="8" t="s">
        <v>19</v>
      </c>
      <c r="W105" s="8" t="s">
        <v>19</v>
      </c>
      <c r="X105" s="8" t="s">
        <v>19</v>
      </c>
      <c r="Y105" s="8" t="s">
        <v>19</v>
      </c>
      <c r="Z105" s="8" t="s">
        <v>19</v>
      </c>
      <c r="AA105" s="8" t="s">
        <v>19</v>
      </c>
      <c r="AB105" s="8" t="s">
        <v>19</v>
      </c>
      <c r="AC105" s="8" t="s">
        <v>19</v>
      </c>
      <c r="AD105" s="8" t="s">
        <v>19</v>
      </c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>
        <v>1</v>
      </c>
      <c r="I106" s="8">
        <v>1</v>
      </c>
      <c r="J106" s="8">
        <v>1</v>
      </c>
      <c r="K106" s="8">
        <v>1</v>
      </c>
      <c r="L106" s="8">
        <v>1</v>
      </c>
      <c r="M106" s="8">
        <v>1</v>
      </c>
      <c r="N106" s="8">
        <v>1</v>
      </c>
      <c r="O106" s="8">
        <v>1</v>
      </c>
      <c r="P106" s="8">
        <v>1</v>
      </c>
      <c r="Q106" s="8"/>
      <c r="R106" s="8"/>
      <c r="S106" s="8">
        <v>1</v>
      </c>
      <c r="T106" s="8">
        <v>1</v>
      </c>
      <c r="U106" s="8">
        <v>1</v>
      </c>
      <c r="V106" s="8">
        <v>1</v>
      </c>
      <c r="W106" s="8">
        <v>1</v>
      </c>
      <c r="X106" s="8">
        <v>1</v>
      </c>
      <c r="Y106" s="8">
        <v>1</v>
      </c>
      <c r="Z106" s="8"/>
      <c r="AA106" s="8"/>
      <c r="AB106" s="8"/>
      <c r="AC106" s="8"/>
      <c r="AD106" s="8"/>
      <c r="AE106" s="8"/>
      <c r="AF106" s="8"/>
      <c r="AG106" s="8"/>
      <c r="AH106" s="1">
        <f t="shared" si="16"/>
        <v>8</v>
      </c>
      <c r="AI106" s="1"/>
    </row>
    <row r="107" spans="1:35" ht="15.75" customHeight="1" x14ac:dyDescent="0.15">
      <c r="A107" s="10"/>
      <c r="B107" s="18" t="str">
        <f t="shared" si="17"/>
        <v>X218</v>
      </c>
      <c r="C107" s="19" t="s">
        <v>128</v>
      </c>
      <c r="D107" s="19" t="s">
        <v>53</v>
      </c>
      <c r="E107" s="8"/>
      <c r="F107" s="8"/>
      <c r="G107" s="8"/>
      <c r="H107" s="8"/>
      <c r="I107" s="8">
        <v>1</v>
      </c>
      <c r="J107" s="8">
        <v>1</v>
      </c>
      <c r="K107" s="8">
        <v>1</v>
      </c>
      <c r="L107" s="8">
        <v>1</v>
      </c>
      <c r="M107" s="8">
        <v>1</v>
      </c>
      <c r="N107" s="8">
        <v>1</v>
      </c>
      <c r="O107" s="8">
        <v>1</v>
      </c>
      <c r="P107" s="8">
        <v>1</v>
      </c>
      <c r="Q107" s="8">
        <v>1</v>
      </c>
      <c r="R107" s="8">
        <v>1</v>
      </c>
      <c r="S107" s="8">
        <v>1</v>
      </c>
      <c r="T107" s="8">
        <v>1</v>
      </c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6</v>
      </c>
      <c r="AI107" s="1"/>
    </row>
    <row r="108" spans="1:35" ht="15.75" customHeight="1" x14ac:dyDescent="0.15">
      <c r="A108" s="10"/>
      <c r="B108" s="18">
        <f t="shared" si="17"/>
        <v>0</v>
      </c>
      <c r="C108" s="62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2</v>
      </c>
      <c r="L115" s="23">
        <f t="shared" si="18"/>
        <v>2</v>
      </c>
      <c r="M115" s="23">
        <f t="shared" si="18"/>
        <v>4</v>
      </c>
      <c r="N115" s="23">
        <f t="shared" si="18"/>
        <v>4</v>
      </c>
      <c r="O115" s="23">
        <f t="shared" si="18"/>
        <v>4</v>
      </c>
      <c r="P115" s="23">
        <f t="shared" si="18"/>
        <v>4</v>
      </c>
      <c r="Q115" s="23">
        <f t="shared" si="18"/>
        <v>3</v>
      </c>
      <c r="R115" s="23">
        <f t="shared" si="18"/>
        <v>3</v>
      </c>
      <c r="S115" s="23">
        <f t="shared" si="18"/>
        <v>3</v>
      </c>
      <c r="T115" s="23">
        <f t="shared" si="18"/>
        <v>3</v>
      </c>
      <c r="U115" s="23">
        <f t="shared" si="18"/>
        <v>2</v>
      </c>
      <c r="V115" s="23">
        <f t="shared" si="18"/>
        <v>2</v>
      </c>
      <c r="W115" s="23">
        <f t="shared" si="18"/>
        <v>3</v>
      </c>
      <c r="X115" s="23">
        <f t="shared" si="18"/>
        <v>3</v>
      </c>
      <c r="Y115" s="23">
        <f t="shared" si="18"/>
        <v>3</v>
      </c>
      <c r="Z115" s="23">
        <f t="shared" si="18"/>
        <v>2</v>
      </c>
      <c r="AA115" s="23">
        <f t="shared" si="18"/>
        <v>2</v>
      </c>
      <c r="AB115" s="23">
        <f t="shared" si="18"/>
        <v>2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30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45445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 t="s">
        <v>11</v>
      </c>
      <c r="J123" s="8" t="s">
        <v>11</v>
      </c>
      <c r="K123" s="8" t="s">
        <v>11</v>
      </c>
      <c r="L123" s="8" t="s">
        <v>11</v>
      </c>
      <c r="M123" s="8" t="s">
        <v>11</v>
      </c>
      <c r="N123" s="8" t="s">
        <v>11</v>
      </c>
      <c r="O123" s="8" t="s">
        <v>11</v>
      </c>
      <c r="P123" s="8" t="s">
        <v>11</v>
      </c>
      <c r="Q123" s="8" t="s">
        <v>11</v>
      </c>
      <c r="R123" s="8" t="s">
        <v>11</v>
      </c>
      <c r="S123" s="8" t="s">
        <v>11</v>
      </c>
      <c r="T123" s="8" t="s">
        <v>11</v>
      </c>
      <c r="U123" s="8" t="s">
        <v>11</v>
      </c>
      <c r="V123" s="8" t="s">
        <v>11</v>
      </c>
      <c r="W123" s="8" t="s">
        <v>11</v>
      </c>
      <c r="X123" s="8" t="s">
        <v>11</v>
      </c>
      <c r="Y123" s="8" t="s">
        <v>11</v>
      </c>
      <c r="Z123" s="8" t="s">
        <v>11</v>
      </c>
      <c r="AA123" s="8" t="s">
        <v>11</v>
      </c>
      <c r="AB123" s="8" t="s">
        <v>11</v>
      </c>
      <c r="AC123" s="8" t="s">
        <v>11</v>
      </c>
      <c r="AD123" s="8" t="s">
        <v>11</v>
      </c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X218</v>
      </c>
      <c r="C126" s="19" t="str">
        <f>IF(ISNA(VLOOKUP(B126,Personal!$A$2:$D$21,2,FALSE)),,VLOOKUP(B126,Personal!$A$2:$D$21,2,FALSE))</f>
        <v>Nahia Campos</v>
      </c>
      <c r="D126" s="19" t="str">
        <f>IF(ISNA(VLOOKUP(B126,Personal!$A$2:$D$23,3,FALSE)),,VLOOKUP(B126,Personal!$A$2:$D$32,3,FALSE))</f>
        <v>Comercial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DfDbj9g74U21PXPU0QoVaBcMjjUaZhGv0168x9xIBzRquJYmtKFTBrCBHJelcgSgLuz9pXRf63g9PsetizUt3w==" saltValue="QQkssNwcEsZd9YwlWkG6Mw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H4 AE4:AG4 AC17:AG19 I28:AD28 I47:AD47 I66:AD66 I85:AD85 I104:AD104 I123:AD123 W45:AD45 W64:AD64 E5:AG16 H24:AE24 H43:AE43 H62:AE62 H81:AE81 H100:AE100" name="Rango2_3"/>
    <protectedRange algorithmName="SHA-512" hashValue="G5FAzGJX5ML8jdfkYHQa+XaFR9QNG29PKoYkCgHl9WmXxPVaBd5PCzjSk5Uim+XS6Movcs1vrN10mr+qn1crdA==" saltValue="5PigA186qshsPexNZFi/+w==" spinCount="100000" sqref="E25:AG27 E23:H23 AE23:AG23 AC36:AG38 E29:AG35 E28:H28 AE28:AG28 E24:G24 AF24:AG24" name="Rango2_3_1"/>
    <protectedRange algorithmName="SHA-512" hashValue="G5FAzGJX5ML8jdfkYHQa+XaFR9QNG29PKoYkCgHl9WmXxPVaBd5PCzjSk5Uim+XS6Movcs1vrN10mr+qn1crdA==" saltValue="5PigA186qshsPexNZFi/+w==" spinCount="100000" sqref="E44:AG44 E42:H42 AE42:AG42 AC55:AG57 E48:AG54 E47:H47 AE47:AG47 E43:G43 AF43:AG43 E46:AG46 E45:V45 AE45:AG45" name="Rango2_3_2"/>
    <protectedRange algorithmName="SHA-512" hashValue="G5FAzGJX5ML8jdfkYHQa+XaFR9QNG29PKoYkCgHl9WmXxPVaBd5PCzjSk5Uim+XS6Movcs1vrN10mr+qn1crdA==" saltValue="5PigA186qshsPexNZFi/+w==" spinCount="100000" sqref="E63:AG63 E61:H61 AE61:AG61 AC74:AG76 E67:AG73 E66:H66 AE66:AG66 E62:G62 AF62:AG62 E65:AG65 E64:V64 AE64:AG64" name="Rango2_3_3"/>
    <protectedRange algorithmName="SHA-512" hashValue="G5FAzGJX5ML8jdfkYHQa+XaFR9QNG29PKoYkCgHl9WmXxPVaBd5PCzjSk5Uim+XS6Movcs1vrN10mr+qn1crdA==" saltValue="5PigA186qshsPexNZFi/+w==" spinCount="100000" sqref="E82:AG82 E80:H80 AE80:AG80 AC93:AG95 E86:AG86 E85:H85 AE85:AG85 E81:G81 AF81:AG81 E84:AG84 E83:H83 AE83:AG83 E88:AG92 E87:H87 AE87:AG87" name="Rango2_3_4"/>
    <protectedRange algorithmName="SHA-512" hashValue="G5FAzGJX5ML8jdfkYHQa+XaFR9QNG29PKoYkCgHl9WmXxPVaBd5PCzjSk5Uim+XS6Movcs1vrN10mr+qn1crdA==" saltValue="5PigA186qshsPexNZFi/+w==" spinCount="100000" sqref="E101:AG103 E99:H99 AE99:AG99 E104:H104 AE104:AG104 E100:G100 AF100:AG100 I83:AD83 I87:AD87 E105:AG114" name="Rango2_3_5"/>
    <protectedRange algorithmName="SHA-512" hashValue="G5FAzGJX5ML8jdfkYHQa+XaFR9QNG29PKoYkCgHl9WmXxPVaBd5PCzjSk5Uim+XS6Movcs1vrN10mr+qn1crdA==" saltValue="5PigA186qshsPexNZFi/+w==" spinCount="100000" sqref="E118:AG122 E124:AG133 E123:H123 AE123:AG123" name="Rango2_3_6"/>
    <protectedRange algorithmName="SHA-512" hashValue="G5FAzGJX5ML8jdfkYHQa+XaFR9QNG29PKoYkCgHl9WmXxPVaBd5PCzjSk5Uim+XS6Movcs1vrN10mr+qn1crdA==" saltValue="5PigA186qshsPexNZFi/+w==" spinCount="100000" sqref="I42:AD42" name="Rango2_3_1_3"/>
    <protectedRange algorithmName="SHA-512" hashValue="G5FAzGJX5ML8jdfkYHQa+XaFR9QNG29PKoYkCgHl9WmXxPVaBd5PCzjSk5Uim+XS6Movcs1vrN10mr+qn1crdA==" saltValue="5PigA186qshsPexNZFi/+w==" spinCount="100000" sqref="I61:AD61" name="Rango2_3_1_4"/>
    <protectedRange algorithmName="SHA-512" hashValue="G5FAzGJX5ML8jdfkYHQa+XaFR9QNG29PKoYkCgHl9WmXxPVaBd5PCzjSk5Uim+XS6Movcs1vrN10mr+qn1crdA==" saltValue="5PigA186qshsPexNZFi/+w==" spinCount="100000" sqref="I80:AD80" name="Rango2_3_1_5"/>
    <protectedRange algorithmName="SHA-512" hashValue="G5FAzGJX5ML8jdfkYHQa+XaFR9QNG29PKoYkCgHl9WmXxPVaBd5PCzjSk5Uim+XS6Movcs1vrN10mr+qn1crdA==" saltValue="5PigA186qshsPexNZFi/+w==" spinCount="100000" sqref="I99:AD99" name="Rango2_3_1_6"/>
    <protectedRange algorithmName="SHA-512" hashValue="G5FAzGJX5ML8jdfkYHQa+XaFR9QNG29PKoYkCgHl9WmXxPVaBd5PCzjSk5Uim+XS6Movcs1vrN10mr+qn1crdA==" saltValue="5PigA186qshsPexNZFi/+w==" spinCount="100000" sqref="E17:H19" name="Rango2_3_5_5_2"/>
    <protectedRange algorithmName="SHA-512" hashValue="G5FAzGJX5ML8jdfkYHQa+XaFR9QNG29PKoYkCgHl9WmXxPVaBd5PCzjSk5Uim+XS6Movcs1vrN10mr+qn1crdA==" saltValue="5PigA186qshsPexNZFi/+w==" spinCount="100000" sqref="I17:AB19" name="Rango2_2_3_4_3_1_2"/>
    <protectedRange algorithmName="SHA-512" hashValue="G5FAzGJX5ML8jdfkYHQa+XaFR9QNG29PKoYkCgHl9WmXxPVaBd5PCzjSk5Uim+XS6Movcs1vrN10mr+qn1crdA==" saltValue="5PigA186qshsPexNZFi/+w==" spinCount="100000" sqref="E36:H38" name="Rango2_3_5_5_3"/>
    <protectedRange algorithmName="SHA-512" hashValue="G5FAzGJX5ML8jdfkYHQa+XaFR9QNG29PKoYkCgHl9WmXxPVaBd5PCzjSk5Uim+XS6Movcs1vrN10mr+qn1crdA==" saltValue="5PigA186qshsPexNZFi/+w==" spinCount="100000" sqref="I36:AB38" name="Rango2_2_3_4_3_1_3"/>
    <protectedRange algorithmName="SHA-512" hashValue="G5FAzGJX5ML8jdfkYHQa+XaFR9QNG29PKoYkCgHl9WmXxPVaBd5PCzjSk5Uim+XS6Movcs1vrN10mr+qn1crdA==" saltValue="5PigA186qshsPexNZFi/+w==" spinCount="100000" sqref="E55:H57" name="Rango2_3_5_5_4"/>
    <protectedRange algorithmName="SHA-512" hashValue="G5FAzGJX5ML8jdfkYHQa+XaFR9QNG29PKoYkCgHl9WmXxPVaBd5PCzjSk5Uim+XS6Movcs1vrN10mr+qn1crdA==" saltValue="5PigA186qshsPexNZFi/+w==" spinCount="100000" sqref="I55:AB57" name="Rango2_2_3_4_3_1_4"/>
    <protectedRange algorithmName="SHA-512" hashValue="G5FAzGJX5ML8jdfkYHQa+XaFR9QNG29PKoYkCgHl9WmXxPVaBd5PCzjSk5Uim+XS6Movcs1vrN10mr+qn1crdA==" saltValue="5PigA186qshsPexNZFi/+w==" spinCount="100000" sqref="E74:H76" name="Rango2_3_5_5_5"/>
    <protectedRange algorithmName="SHA-512" hashValue="G5FAzGJX5ML8jdfkYHQa+XaFR9QNG29PKoYkCgHl9WmXxPVaBd5PCzjSk5Uim+XS6Movcs1vrN10mr+qn1crdA==" saltValue="5PigA186qshsPexNZFi/+w==" spinCount="100000" sqref="I74:AB76" name="Rango2_2_3_4_3_1_5"/>
    <protectedRange algorithmName="SHA-512" hashValue="G5FAzGJX5ML8jdfkYHQa+XaFR9QNG29PKoYkCgHl9WmXxPVaBd5PCzjSk5Uim+XS6Movcs1vrN10mr+qn1crdA==" saltValue="5PigA186qshsPexNZFi/+w==" spinCount="100000" sqref="E93:H95" name="Rango2_3_5_5_6"/>
    <protectedRange algorithmName="SHA-512" hashValue="G5FAzGJX5ML8jdfkYHQa+XaFR9QNG29PKoYkCgHl9WmXxPVaBd5PCzjSk5Uim+XS6Movcs1vrN10mr+qn1crdA==" saltValue="5PigA186qshsPexNZFi/+w==" spinCount="100000" sqref="I93:AB95" name="Rango2_2_3_4_3_1_6"/>
  </protectedRanges>
  <conditionalFormatting sqref="E20:AG20 E39:AG39 E58:AG58 E77:AG77 E96:AG96 E115:AG115 E134:AG134">
    <cfRule type="colorScale" priority="809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">
    <cfRule type="expression" dxfId="12473" priority="598">
      <formula>$C$21="F"</formula>
    </cfRule>
  </conditionalFormatting>
  <conditionalFormatting sqref="E13:AG16 AC17:AG19">
    <cfRule type="expression" dxfId="12472" priority="600">
      <formula>$C$2="F"</formula>
    </cfRule>
  </conditionalFormatting>
  <conditionalFormatting sqref="E13:AG16 AC17:AG19">
    <cfRule type="expression" dxfId="12471" priority="601">
      <formula>$D13="Facturacion"</formula>
    </cfRule>
  </conditionalFormatting>
  <conditionalFormatting sqref="E13:AG16 AC17:AG19">
    <cfRule type="expression" dxfId="12470" priority="602">
      <formula>$D13="Specialist"</formula>
    </cfRule>
  </conditionalFormatting>
  <conditionalFormatting sqref="E13:AG16 AC17:AG19">
    <cfRule type="cellIs" dxfId="12469" priority="603" operator="equal">
      <formula>1</formula>
    </cfRule>
  </conditionalFormatting>
  <conditionalFormatting sqref="E13:AG16 AC17:AG19">
    <cfRule type="expression" dxfId="12468" priority="604">
      <formula>$D13="SSMM"</formula>
    </cfRule>
  </conditionalFormatting>
  <conditionalFormatting sqref="E13:AG16 AC17:AG19">
    <cfRule type="cellIs" dxfId="12467" priority="605" operator="equal">
      <formula>"F"</formula>
    </cfRule>
  </conditionalFormatting>
  <conditionalFormatting sqref="E4:H4 AE4:AG4 E5:AG12">
    <cfRule type="expression" dxfId="12466" priority="589">
      <formula>$C$2="F"</formula>
    </cfRule>
  </conditionalFormatting>
  <conditionalFormatting sqref="E4:H4 AE4:AG4 E5:AG12">
    <cfRule type="expression" dxfId="12465" priority="590">
      <formula>$D4="Facturacion"</formula>
    </cfRule>
  </conditionalFormatting>
  <conditionalFormatting sqref="E4:H4 AE4:AG4 E5:AG12">
    <cfRule type="expression" dxfId="12464" priority="591">
      <formula>$D4="Specialist"</formula>
    </cfRule>
  </conditionalFormatting>
  <conditionalFormatting sqref="E4:H4 AE4:AG4 E5:AG12">
    <cfRule type="cellIs" dxfId="12463" priority="592" operator="equal">
      <formula>1</formula>
    </cfRule>
  </conditionalFormatting>
  <conditionalFormatting sqref="E4:H4 AE4:AG4 E5:AG12">
    <cfRule type="expression" dxfId="12462" priority="593">
      <formula>$D4="SSMM"</formula>
    </cfRule>
  </conditionalFormatting>
  <conditionalFormatting sqref="E4:H4 AE4:AG4 E5:AG12">
    <cfRule type="cellIs" dxfId="12461" priority="594" operator="equal">
      <formula>"F"</formula>
    </cfRule>
  </conditionalFormatting>
  <conditionalFormatting sqref="E32:AG35 AC36:AG36">
    <cfRule type="expression" dxfId="12460" priority="580">
      <formula>$C$21="F"</formula>
    </cfRule>
  </conditionalFormatting>
  <conditionalFormatting sqref="E32:AG35 AC36:AG38">
    <cfRule type="expression" dxfId="12459" priority="582">
      <formula>$C$2="F"</formula>
    </cfRule>
  </conditionalFormatting>
  <conditionalFormatting sqref="E32:AG35 AC36:AG38">
    <cfRule type="expression" dxfId="12458" priority="583">
      <formula>$D32="Facturacion"</formula>
    </cfRule>
  </conditionalFormatting>
  <conditionalFormatting sqref="E32:AG35 AC36:AG38">
    <cfRule type="expression" dxfId="12457" priority="584">
      <formula>$D32="Specialist"</formula>
    </cfRule>
  </conditionalFormatting>
  <conditionalFormatting sqref="E32:AG35 AC36:AG38">
    <cfRule type="cellIs" dxfId="12456" priority="585" operator="equal">
      <formula>1</formula>
    </cfRule>
  </conditionalFormatting>
  <conditionalFormatting sqref="E32:AG35 AC36:AG38">
    <cfRule type="expression" dxfId="12455" priority="586">
      <formula>$D32="SSMM"</formula>
    </cfRule>
  </conditionalFormatting>
  <conditionalFormatting sqref="E32:AG35 AC36:AG38">
    <cfRule type="cellIs" dxfId="12454" priority="587" operator="equal">
      <formula>"F"</formula>
    </cfRule>
  </conditionalFormatting>
  <conditionalFormatting sqref="E25:AG27 E23:H23 AE23:AG23 E29:AG31 E28:H28 AE28:AG28 E24:G24 AF24:AG24">
    <cfRule type="expression" dxfId="12453" priority="571">
      <formula>$C$2="F"</formula>
    </cfRule>
  </conditionalFormatting>
  <conditionalFormatting sqref="E25:AG27 E23:H23 AE23:AG23 E29:AG31 E28:H28 AE28:AG28 E24:G24 AF24:AG24">
    <cfRule type="expression" dxfId="12452" priority="572">
      <formula>$D23="Facturacion"</formula>
    </cfRule>
  </conditionalFormatting>
  <conditionalFormatting sqref="E25:AG27 E23:H23 AE23:AG23 E29:AG31 E28:H28 AE28:AG28 E24:G24 AF24:AG24">
    <cfRule type="expression" dxfId="12451" priority="573">
      <formula>$D23="Specialist"</formula>
    </cfRule>
  </conditionalFormatting>
  <conditionalFormatting sqref="E25:AG27 E23:H23 AE23:AG23 E29:AG31 E28:H28 AE28:AG28 E24:G24 AF24:AG24">
    <cfRule type="cellIs" dxfId="12450" priority="574" operator="equal">
      <formula>1</formula>
    </cfRule>
  </conditionalFormatting>
  <conditionalFormatting sqref="E25:AG27 E23:H23 AE23:AG23 E29:AG31 E28:H28 AE28:AG28 E24:G24 AF24:AG24">
    <cfRule type="expression" dxfId="12449" priority="575">
      <formula>$D23="SSMM"</formula>
    </cfRule>
  </conditionalFormatting>
  <conditionalFormatting sqref="E25:AG27 E23:H23 AE23:AG23 E29:AG31 E28:H28 AE28:AG28 E24:G24 AF24:AG24">
    <cfRule type="cellIs" dxfId="12448" priority="576" operator="equal">
      <formula>"F"</formula>
    </cfRule>
  </conditionalFormatting>
  <conditionalFormatting sqref="E51:AG54 AC55:AG55">
    <cfRule type="expression" dxfId="12447" priority="562">
      <formula>$C$21="F"</formula>
    </cfRule>
  </conditionalFormatting>
  <conditionalFormatting sqref="E51:AG54 AC55:AG57">
    <cfRule type="expression" dxfId="12446" priority="564">
      <formula>$C$2="F"</formula>
    </cfRule>
  </conditionalFormatting>
  <conditionalFormatting sqref="E51:AG54 AC55:AG57">
    <cfRule type="expression" dxfId="12445" priority="565">
      <formula>$D51="Facturacion"</formula>
    </cfRule>
  </conditionalFormatting>
  <conditionalFormatting sqref="E51:AG54 AC55:AG57">
    <cfRule type="expression" dxfId="12444" priority="566">
      <formula>$D51="Specialist"</formula>
    </cfRule>
  </conditionalFormatting>
  <conditionalFormatting sqref="E51:AG54 AC55:AG57">
    <cfRule type="cellIs" dxfId="12443" priority="567" operator="equal">
      <formula>1</formula>
    </cfRule>
  </conditionalFormatting>
  <conditionalFormatting sqref="E51:AG54 AC55:AG57">
    <cfRule type="expression" dxfId="12442" priority="568">
      <formula>$D51="SSMM"</formula>
    </cfRule>
  </conditionalFormatting>
  <conditionalFormatting sqref="E51:AG54 AC55:AG57">
    <cfRule type="cellIs" dxfId="12441" priority="569" operator="equal">
      <formula>"F"</formula>
    </cfRule>
  </conditionalFormatting>
  <conditionalFormatting sqref="E44:AG44 E42:H42 AE42:AG42 E48:AG50 E47:H47 AE47:AG47 E43:G43 AF43:AG43 E46:AG46 E45:V45 AE45:AG45">
    <cfRule type="expression" dxfId="12440" priority="553">
      <formula>$C$2="F"</formula>
    </cfRule>
  </conditionalFormatting>
  <conditionalFormatting sqref="E44:AG44 E42:H42 AE42:AG42 E48:AG50 E47:H47 AE47:AG47 E43:G43 AF43:AG43 E46:AG46 E45:V45 AE45:AG45">
    <cfRule type="expression" dxfId="12439" priority="554">
      <formula>$D42="Facturacion"</formula>
    </cfRule>
  </conditionalFormatting>
  <conditionalFormatting sqref="E44:AG44 E42:H42 AE42:AG42 E48:AG50 E47:H47 AE47:AG47 E43:G43 AF43:AG43 E46:AG46 E45:V45 AE45:AG45">
    <cfRule type="expression" dxfId="12438" priority="555">
      <formula>$D42="Specialist"</formula>
    </cfRule>
  </conditionalFormatting>
  <conditionalFormatting sqref="E44:AG44 E42:H42 AE42:AG42 E48:AG50 E47:H47 AE47:AG47 E43:G43 AF43:AG43 E46:AG46 E45:V45 AE45:AG45">
    <cfRule type="cellIs" dxfId="12437" priority="556" operator="equal">
      <formula>1</formula>
    </cfRule>
  </conditionalFormatting>
  <conditionalFormatting sqref="E44:AG44 E42:H42 AE42:AG42 E48:AG50 E47:H47 AE47:AG47 E43:G43 AF43:AG43 E46:AG46 E45:V45 AE45:AG45">
    <cfRule type="expression" dxfId="12436" priority="557">
      <formula>$D42="SSMM"</formula>
    </cfRule>
  </conditionalFormatting>
  <conditionalFormatting sqref="E44:AG44 E42:H42 AE42:AG42 E48:AG50 E47:H47 AE47:AG47 E43:G43 AF43:AG43 E46:AG46 E45:V45 AE45:AG45">
    <cfRule type="cellIs" dxfId="12435" priority="558" operator="equal">
      <formula>"F"</formula>
    </cfRule>
  </conditionalFormatting>
  <conditionalFormatting sqref="E70:AG73 AC74:AG74">
    <cfRule type="expression" dxfId="12434" priority="544">
      <formula>$C$21="F"</formula>
    </cfRule>
  </conditionalFormatting>
  <conditionalFormatting sqref="E70:AG73 AC74:AG76">
    <cfRule type="expression" dxfId="12433" priority="546">
      <formula>$C$2="F"</formula>
    </cfRule>
  </conditionalFormatting>
  <conditionalFormatting sqref="E70:AG73 AC74:AG76">
    <cfRule type="expression" dxfId="12432" priority="547">
      <formula>$D70="Facturacion"</formula>
    </cfRule>
  </conditionalFormatting>
  <conditionalFormatting sqref="E70:AG73 AC74:AG76">
    <cfRule type="expression" dxfId="12431" priority="548">
      <formula>$D70="Specialist"</formula>
    </cfRule>
  </conditionalFormatting>
  <conditionalFormatting sqref="E70:AG73 AC74:AG76">
    <cfRule type="cellIs" dxfId="12430" priority="549" operator="equal">
      <formula>1</formula>
    </cfRule>
  </conditionalFormatting>
  <conditionalFormatting sqref="E70:AG73 AC74:AG76">
    <cfRule type="expression" dxfId="12429" priority="550">
      <formula>$D70="SSMM"</formula>
    </cfRule>
  </conditionalFormatting>
  <conditionalFormatting sqref="E70:AG73 AC74:AG76">
    <cfRule type="cellIs" dxfId="12428" priority="551" operator="equal">
      <formula>"F"</formula>
    </cfRule>
  </conditionalFormatting>
  <conditionalFormatting sqref="E63:AG63 E61:H61 AE61:AG61 E67:AG69 E66:H66 AE66:AG66 E62:G62 AF62:AG62 E65:AG65 E64:V64 AE64:AG64">
    <cfRule type="expression" dxfId="12427" priority="535">
      <formula>$C$2="F"</formula>
    </cfRule>
  </conditionalFormatting>
  <conditionalFormatting sqref="E63:AG63 E61:H61 AE61:AG61 E67:AG69 E66:H66 AE66:AG66 E62:G62 AF62:AG62 E65:AG65 E64:V64 AE64:AG64">
    <cfRule type="expression" dxfId="12426" priority="536">
      <formula>$D61="Facturacion"</formula>
    </cfRule>
  </conditionalFormatting>
  <conditionalFormatting sqref="E63:AG63 E61:H61 AE61:AG61 E67:AG69 E66:H66 AE66:AG66 E62:G62 AF62:AG62 E65:AG65 E64:V64 AE64:AG64">
    <cfRule type="expression" dxfId="12425" priority="537">
      <formula>$D61="Specialist"</formula>
    </cfRule>
  </conditionalFormatting>
  <conditionalFormatting sqref="E63:AG63 E61:H61 AE61:AG61 E67:AG69 E66:H66 AE66:AG66 E62:G62 AF62:AG62 E65:AG65 E64:V64 AE64:AG64">
    <cfRule type="cellIs" dxfId="12424" priority="538" operator="equal">
      <formula>1</formula>
    </cfRule>
  </conditionalFormatting>
  <conditionalFormatting sqref="E63:AG63 E61:H61 AE61:AG61 E67:AG69 E66:H66 AE66:AG66 E62:G62 AF62:AG62 E65:AG65 E64:V64 AE64:AG64">
    <cfRule type="expression" dxfId="12423" priority="539">
      <formula>$D61="SSMM"</formula>
    </cfRule>
  </conditionalFormatting>
  <conditionalFormatting sqref="E63:AG63 E61:H61 AE61:AG61 E67:AG69 E66:H66 AE66:AG66 E62:G62 AF62:AG62 E65:AG65 E64:V64 AE64:AG64">
    <cfRule type="cellIs" dxfId="12422" priority="540" operator="equal">
      <formula>"F"</formula>
    </cfRule>
  </conditionalFormatting>
  <conditionalFormatting sqref="E89:AG92 AC93:AG93">
    <cfRule type="expression" dxfId="12421" priority="526">
      <formula>$C$21="F"</formula>
    </cfRule>
  </conditionalFormatting>
  <conditionalFormatting sqref="E89:AG92 AC93:AG95">
    <cfRule type="expression" dxfId="12420" priority="528">
      <formula>$C$2="F"</formula>
    </cfRule>
  </conditionalFormatting>
  <conditionalFormatting sqref="E89:AG92 AC93:AG95">
    <cfRule type="expression" dxfId="12419" priority="529">
      <formula>$D89="Facturacion"</formula>
    </cfRule>
  </conditionalFormatting>
  <conditionalFormatting sqref="E89:AG92 AC93:AG95">
    <cfRule type="expression" dxfId="12418" priority="530">
      <formula>$D89="Specialist"</formula>
    </cfRule>
  </conditionalFormatting>
  <conditionalFormatting sqref="E89:AG92 AC93:AG95">
    <cfRule type="cellIs" dxfId="12417" priority="531" operator="equal">
      <formula>1</formula>
    </cfRule>
  </conditionalFormatting>
  <conditionalFormatting sqref="E89:AG92 AC93:AG95">
    <cfRule type="expression" dxfId="12416" priority="532">
      <formula>$D89="SSMM"</formula>
    </cfRule>
  </conditionalFormatting>
  <conditionalFormatting sqref="E89:AG92 AC93:AG95">
    <cfRule type="cellIs" dxfId="12415" priority="533" operator="equal">
      <formula>"F"</formula>
    </cfRule>
  </conditionalFormatting>
  <conditionalFormatting sqref="E82:AG82 E80:H80 AE80:AG80 E86:AG86 E85:H85 AE85:AG85 E81:G81 AF81:AG81 E84:AG84 E83:H83 AE83:AG83 E88:AG88 E87:H87 AE87:AG87">
    <cfRule type="expression" dxfId="12414" priority="517">
      <formula>$C$2="F"</formula>
    </cfRule>
  </conditionalFormatting>
  <conditionalFormatting sqref="E82:AG82 E80:H80 AE80:AG80 E86:AG86 E85:H85 AE85:AG85 E81:G81 AF81:AG81 E84:AG84 E83:H83 AE83:AG83 E88:AG88 E87:H87 AE87:AG87">
    <cfRule type="expression" dxfId="12413" priority="518">
      <formula>$D80="Facturacion"</formula>
    </cfRule>
  </conditionalFormatting>
  <conditionalFormatting sqref="E82:AG82 E80:H80 AE80:AG80 E86:AG86 E85:H85 AE85:AG85 E81:G81 AF81:AG81 E84:AG84 E83:H83 AE83:AG83 E88:AG88 E87:H87 AE87:AG87">
    <cfRule type="expression" dxfId="12412" priority="519">
      <formula>$D80="Specialist"</formula>
    </cfRule>
  </conditionalFormatting>
  <conditionalFormatting sqref="E82:AG82 E80:H80 AE80:AG80 E86:AG86 E85:H85 AE85:AG85 E81:G81 AF81:AG81 E84:AG84 E83:H83 AE83:AG83 E88:AG88 E87:H87 AE87:AG87">
    <cfRule type="cellIs" dxfId="12411" priority="520" operator="equal">
      <formula>1</formula>
    </cfRule>
  </conditionalFormatting>
  <conditionalFormatting sqref="E82:AG82 E80:H80 AE80:AG80 E86:AG86 E85:H85 AE85:AG85 E81:G81 AF81:AG81 E84:AG84 E83:H83 AE83:AG83 E88:AG88 E87:H87 AE87:AG87">
    <cfRule type="expression" dxfId="12410" priority="521">
      <formula>$D80="SSMM"</formula>
    </cfRule>
  </conditionalFormatting>
  <conditionalFormatting sqref="E82:AG82 E80:H80 AE80:AG80 E86:AG86 E85:H85 AE85:AG85 E81:G81 AF81:AG81 E84:AG84 E83:H83 AE83:AG83 E88:AG88 E87:H87 AE87:AG87">
    <cfRule type="cellIs" dxfId="12409" priority="522" operator="equal">
      <formula>"F"</formula>
    </cfRule>
  </conditionalFormatting>
  <conditionalFormatting sqref="I113:W113">
    <cfRule type="expression" dxfId="12408" priority="505">
      <formula>$C$78="F"</formula>
    </cfRule>
  </conditionalFormatting>
  <conditionalFormatting sqref="I113:W113">
    <cfRule type="expression" dxfId="12407" priority="506">
      <formula>$C$59="F"</formula>
    </cfRule>
  </conditionalFormatting>
  <conditionalFormatting sqref="I113:W113">
    <cfRule type="expression" dxfId="12406" priority="507">
      <formula>$C$40="F"</formula>
    </cfRule>
  </conditionalFormatting>
  <conditionalFormatting sqref="E108:H112 I108:W113 X108:AG112">
    <cfRule type="expression" dxfId="12405" priority="508">
      <formula>$C$21="F"</formula>
    </cfRule>
  </conditionalFormatting>
  <conditionalFormatting sqref="E108:AG114">
    <cfRule type="expression" dxfId="12404" priority="510">
      <formula>$C$2="F"</formula>
    </cfRule>
  </conditionalFormatting>
  <conditionalFormatting sqref="E108:AG114">
    <cfRule type="expression" dxfId="12403" priority="511">
      <formula>$D108="Facturacion"</formula>
    </cfRule>
  </conditionalFormatting>
  <conditionalFormatting sqref="E108:AG114">
    <cfRule type="expression" dxfId="12402" priority="512">
      <formula>$D108="Specialist"</formula>
    </cfRule>
  </conditionalFormatting>
  <conditionalFormatting sqref="E108:AG114">
    <cfRule type="cellIs" dxfId="12401" priority="513" operator="equal">
      <formula>1</formula>
    </cfRule>
  </conditionalFormatting>
  <conditionalFormatting sqref="E108:AG114">
    <cfRule type="expression" dxfId="12400" priority="514">
      <formula>$D108="SSMM"</formula>
    </cfRule>
  </conditionalFormatting>
  <conditionalFormatting sqref="E108:AG114">
    <cfRule type="cellIs" dxfId="12399" priority="515" operator="equal">
      <formula>"F"</formula>
    </cfRule>
  </conditionalFormatting>
  <conditionalFormatting sqref="E101:AG103 E99:H99 AE99:AG99 E104:H104 AE104:AG104 E100:G100 AF100:AG100 E105:AG107">
    <cfRule type="expression" dxfId="12398" priority="499">
      <formula>$C$2="F"</formula>
    </cfRule>
  </conditionalFormatting>
  <conditionalFormatting sqref="E101:AG103 E99:H99 AE99:AG99 E104:H104 AE104:AG104 E100:G100 AF100:AG100 E105:AG107">
    <cfRule type="expression" dxfId="12397" priority="500">
      <formula>$D99="Facturacion"</formula>
    </cfRule>
  </conditionalFormatting>
  <conditionalFormatting sqref="E101:AG103 E99:H99 AE99:AG99 E104:H104 AE104:AG104 E100:G100 AF100:AG100 E105:AG107">
    <cfRule type="expression" dxfId="12396" priority="501">
      <formula>$D99="Specialist"</formula>
    </cfRule>
  </conditionalFormatting>
  <conditionalFormatting sqref="E101:AG103 E99:H99 AE99:AG99 E104:H104 AE104:AG104 E100:G100 AF100:AG100 E105:AG107">
    <cfRule type="cellIs" dxfId="12395" priority="502" operator="equal">
      <formula>1</formula>
    </cfRule>
  </conditionalFormatting>
  <conditionalFormatting sqref="E101:AG103 E99:H99 AE99:AG99 E104:H104 AE104:AG104 E100:G100 AF100:AG100 E105:AG107">
    <cfRule type="expression" dxfId="12394" priority="503">
      <formula>$D99="SSMM"</formula>
    </cfRule>
  </conditionalFormatting>
  <conditionalFormatting sqref="E101:AG103 E99:H99 AE99:AG99 E104:H104 AE104:AG104 E100:G100 AF100:AG100 E105:AG107">
    <cfRule type="cellIs" dxfId="12393" priority="504" operator="equal">
      <formula>"F"</formula>
    </cfRule>
  </conditionalFormatting>
  <conditionalFormatting sqref="I132:W132">
    <cfRule type="expression" dxfId="12392" priority="487">
      <formula>$C$78="F"</formula>
    </cfRule>
  </conditionalFormatting>
  <conditionalFormatting sqref="I132:W132">
    <cfRule type="expression" dxfId="12391" priority="488">
      <formula>$C$59="F"</formula>
    </cfRule>
  </conditionalFormatting>
  <conditionalFormatting sqref="I132:W132">
    <cfRule type="expression" dxfId="12390" priority="489">
      <formula>$C$40="F"</formula>
    </cfRule>
  </conditionalFormatting>
  <conditionalFormatting sqref="E127:H131 I127:W132 X127:AG131">
    <cfRule type="expression" dxfId="12389" priority="490">
      <formula>$C$21="F"</formula>
    </cfRule>
  </conditionalFormatting>
  <conditionalFormatting sqref="E127:AG133">
    <cfRule type="expression" dxfId="12388" priority="492">
      <formula>$C$2="F"</formula>
    </cfRule>
  </conditionalFormatting>
  <conditionalFormatting sqref="E127:AG133">
    <cfRule type="expression" dxfId="12387" priority="493">
      <formula>$D127="Facturacion"</formula>
    </cfRule>
  </conditionalFormatting>
  <conditionalFormatting sqref="E127:AG133">
    <cfRule type="expression" dxfId="12386" priority="494">
      <formula>$D127="Specialist"</formula>
    </cfRule>
  </conditionalFormatting>
  <conditionalFormatting sqref="E127:AG133">
    <cfRule type="cellIs" dxfId="12385" priority="495" operator="equal">
      <formula>1</formula>
    </cfRule>
  </conditionalFormatting>
  <conditionalFormatting sqref="E127:AG133">
    <cfRule type="expression" dxfId="12384" priority="496">
      <formula>$D127="SSMM"</formula>
    </cfRule>
  </conditionalFormatting>
  <conditionalFormatting sqref="E127:AG133">
    <cfRule type="cellIs" dxfId="12383" priority="497" operator="equal">
      <formula>"F"</formula>
    </cfRule>
  </conditionalFormatting>
  <conditionalFormatting sqref="E118:AG122 E124:AG126 E123:H123 AE123:AG123">
    <cfRule type="expression" dxfId="12382" priority="481">
      <formula>$C$2="F"</formula>
    </cfRule>
  </conditionalFormatting>
  <conditionalFormatting sqref="E118:AG122 E124:AG126 E123:H123 AE123:AG123">
    <cfRule type="expression" dxfId="12381" priority="482">
      <formula>$D118="Facturacion"</formula>
    </cfRule>
  </conditionalFormatting>
  <conditionalFormatting sqref="E118:AG122 E124:AG126 E123:H123 AE123:AG123">
    <cfRule type="expression" dxfId="12380" priority="483">
      <formula>$D118="Specialist"</formula>
    </cfRule>
  </conditionalFormatting>
  <conditionalFormatting sqref="E118:AG122 E124:AG126 E123:H123 AE123:AG123">
    <cfRule type="cellIs" dxfId="12379" priority="484" operator="equal">
      <formula>1</formula>
    </cfRule>
  </conditionalFormatting>
  <conditionalFormatting sqref="E118:AG122 E124:AG126 E123:H123 AE123:AG123">
    <cfRule type="expression" dxfId="12378" priority="485">
      <formula>$D118="SSMM"</formula>
    </cfRule>
  </conditionalFormatting>
  <conditionalFormatting sqref="E118:AG122 E124:AG126 E123:H123 AE123:AG123">
    <cfRule type="cellIs" dxfId="12377" priority="486" operator="equal">
      <formula>"F"</formula>
    </cfRule>
  </conditionalFormatting>
  <conditionalFormatting sqref="I4:AD4">
    <cfRule type="expression" dxfId="12376" priority="474">
      <formula>$C$2="F"</formula>
    </cfRule>
  </conditionalFormatting>
  <conditionalFormatting sqref="I4:AD4">
    <cfRule type="expression" dxfId="12375" priority="475">
      <formula>$D4="Facturacion"</formula>
    </cfRule>
  </conditionalFormatting>
  <conditionalFormatting sqref="I4:AD4">
    <cfRule type="expression" dxfId="12374" priority="476">
      <formula>$D4="Specialist"</formula>
    </cfRule>
  </conditionalFormatting>
  <conditionalFormatting sqref="I4:AD4">
    <cfRule type="cellIs" dxfId="12373" priority="477" operator="equal">
      <formula>1</formula>
    </cfRule>
  </conditionalFormatting>
  <conditionalFormatting sqref="I4:AD4">
    <cfRule type="expression" dxfId="12372" priority="478">
      <formula>$D4="SSMM"</formula>
    </cfRule>
  </conditionalFormatting>
  <conditionalFormatting sqref="I4:AD4">
    <cfRule type="cellIs" dxfId="12371" priority="479" operator="equal">
      <formula>"F"</formula>
    </cfRule>
  </conditionalFormatting>
  <conditionalFormatting sqref="I23:AD23">
    <cfRule type="expression" dxfId="12370" priority="467">
      <formula>$C$2="F"</formula>
    </cfRule>
  </conditionalFormatting>
  <conditionalFormatting sqref="I23:AD23">
    <cfRule type="expression" dxfId="12369" priority="468">
      <formula>$D23="Facturacion"</formula>
    </cfRule>
  </conditionalFormatting>
  <conditionalFormatting sqref="I23:AD23">
    <cfRule type="expression" dxfId="12368" priority="469">
      <formula>$D23="Specialist"</formula>
    </cfRule>
  </conditionalFormatting>
  <conditionalFormatting sqref="I23:AD23">
    <cfRule type="cellIs" dxfId="12367" priority="470" operator="equal">
      <formula>1</formula>
    </cfRule>
  </conditionalFormatting>
  <conditionalFormatting sqref="I23:AD23">
    <cfRule type="expression" dxfId="12366" priority="471">
      <formula>$D23="SSMM"</formula>
    </cfRule>
  </conditionalFormatting>
  <conditionalFormatting sqref="I23:AD23">
    <cfRule type="cellIs" dxfId="12365" priority="472" operator="equal">
      <formula>"F"</formula>
    </cfRule>
  </conditionalFormatting>
  <conditionalFormatting sqref="I42:AD42">
    <cfRule type="expression" dxfId="12364" priority="460">
      <formula>$C$2="F"</formula>
    </cfRule>
  </conditionalFormatting>
  <conditionalFormatting sqref="I42:AD42">
    <cfRule type="expression" dxfId="12363" priority="461">
      <formula>$D42="Facturacion"</formula>
    </cfRule>
  </conditionalFormatting>
  <conditionalFormatting sqref="I42:AD42">
    <cfRule type="expression" dxfId="12362" priority="462">
      <formula>$D42="Specialist"</formula>
    </cfRule>
  </conditionalFormatting>
  <conditionalFormatting sqref="I42:AD42">
    <cfRule type="cellIs" dxfId="12361" priority="463" operator="equal">
      <formula>1</formula>
    </cfRule>
  </conditionalFormatting>
  <conditionalFormatting sqref="I42:AD42">
    <cfRule type="expression" dxfId="12360" priority="464">
      <formula>$D42="SSMM"</formula>
    </cfRule>
  </conditionalFormatting>
  <conditionalFormatting sqref="I42:AD42">
    <cfRule type="cellIs" dxfId="12359" priority="465" operator="equal">
      <formula>"F"</formula>
    </cfRule>
  </conditionalFormatting>
  <conditionalFormatting sqref="I61:AD61">
    <cfRule type="expression" dxfId="12358" priority="453">
      <formula>$C$2="F"</formula>
    </cfRule>
  </conditionalFormatting>
  <conditionalFormatting sqref="I61:AD61">
    <cfRule type="expression" dxfId="12357" priority="454">
      <formula>$D61="Facturacion"</formula>
    </cfRule>
  </conditionalFormatting>
  <conditionalFormatting sqref="I61:AD61">
    <cfRule type="expression" dxfId="12356" priority="455">
      <formula>$D61="Specialist"</formula>
    </cfRule>
  </conditionalFormatting>
  <conditionalFormatting sqref="I61:AD61">
    <cfRule type="cellIs" dxfId="12355" priority="456" operator="equal">
      <formula>1</formula>
    </cfRule>
  </conditionalFormatting>
  <conditionalFormatting sqref="I61:AD61">
    <cfRule type="expression" dxfId="12354" priority="457">
      <formula>$D61="SSMM"</formula>
    </cfRule>
  </conditionalFormatting>
  <conditionalFormatting sqref="I61:AD61">
    <cfRule type="cellIs" dxfId="12353" priority="458" operator="equal">
      <formula>"F"</formula>
    </cfRule>
  </conditionalFormatting>
  <conditionalFormatting sqref="I80:AD80">
    <cfRule type="expression" dxfId="12352" priority="446">
      <formula>$C$2="F"</formula>
    </cfRule>
  </conditionalFormatting>
  <conditionalFormatting sqref="I80:AD80">
    <cfRule type="expression" dxfId="12351" priority="447">
      <formula>$D80="Facturacion"</formula>
    </cfRule>
  </conditionalFormatting>
  <conditionalFormatting sqref="I80:AD80">
    <cfRule type="expression" dxfId="12350" priority="448">
      <formula>$D80="Specialist"</formula>
    </cfRule>
  </conditionalFormatting>
  <conditionalFormatting sqref="I80:AD80">
    <cfRule type="cellIs" dxfId="12349" priority="449" operator="equal">
      <formula>1</formula>
    </cfRule>
  </conditionalFormatting>
  <conditionalFormatting sqref="I80:AD80">
    <cfRule type="expression" dxfId="12348" priority="450">
      <formula>$D80="SSMM"</formula>
    </cfRule>
  </conditionalFormatting>
  <conditionalFormatting sqref="I80:AD80">
    <cfRule type="cellIs" dxfId="12347" priority="451" operator="equal">
      <formula>"F"</formula>
    </cfRule>
  </conditionalFormatting>
  <conditionalFormatting sqref="I99:AD99">
    <cfRule type="expression" dxfId="12346" priority="439">
      <formula>$C$2="F"</formula>
    </cfRule>
  </conditionalFormatting>
  <conditionalFormatting sqref="I99:AD99">
    <cfRule type="expression" dxfId="12345" priority="440">
      <formula>$D99="Facturacion"</formula>
    </cfRule>
  </conditionalFormatting>
  <conditionalFormatting sqref="I99:AD99">
    <cfRule type="expression" dxfId="12344" priority="441">
      <formula>$D99="Specialist"</formula>
    </cfRule>
  </conditionalFormatting>
  <conditionalFormatting sqref="I99:AD99">
    <cfRule type="cellIs" dxfId="12343" priority="442" operator="equal">
      <formula>1</formula>
    </cfRule>
  </conditionalFormatting>
  <conditionalFormatting sqref="I99:AD99">
    <cfRule type="expression" dxfId="12342" priority="443">
      <formula>$D99="SSMM"</formula>
    </cfRule>
  </conditionalFormatting>
  <conditionalFormatting sqref="I99:AD99">
    <cfRule type="cellIs" dxfId="12341" priority="444" operator="equal">
      <formula>"F"</formula>
    </cfRule>
  </conditionalFormatting>
  <conditionalFormatting sqref="E17:H17">
    <cfRule type="expression" dxfId="12340" priority="430">
      <formula>$C$21="F"</formula>
    </cfRule>
  </conditionalFormatting>
  <conditionalFormatting sqref="E17:H19">
    <cfRule type="expression" dxfId="12339" priority="432">
      <formula>$C$2="F"</formula>
    </cfRule>
  </conditionalFormatting>
  <conditionalFormatting sqref="E17:H19">
    <cfRule type="expression" dxfId="12338" priority="433">
      <formula>$D17="Facturacion"</formula>
    </cfRule>
  </conditionalFormatting>
  <conditionalFormatting sqref="E17:H19">
    <cfRule type="expression" dxfId="12337" priority="434">
      <formula>$D17="Specialist"</formula>
    </cfRule>
  </conditionalFormatting>
  <conditionalFormatting sqref="E17:H19">
    <cfRule type="cellIs" dxfId="12336" priority="435" operator="equal">
      <formula>1</formula>
    </cfRule>
  </conditionalFormatting>
  <conditionalFormatting sqref="E17:H19">
    <cfRule type="expression" dxfId="12335" priority="436">
      <formula>$D17="SSMM"</formula>
    </cfRule>
  </conditionalFormatting>
  <conditionalFormatting sqref="E17:H19">
    <cfRule type="cellIs" dxfId="12334" priority="437" operator="equal">
      <formula>"F"</formula>
    </cfRule>
  </conditionalFormatting>
  <conditionalFormatting sqref="AA17:AB17">
    <cfRule type="expression" dxfId="12333" priority="422">
      <formula>$C$21="F"</formula>
    </cfRule>
  </conditionalFormatting>
  <conditionalFormatting sqref="AA17:AB17">
    <cfRule type="expression" dxfId="12332" priority="424">
      <formula>$C$2="F"</formula>
    </cfRule>
  </conditionalFormatting>
  <conditionalFormatting sqref="AA17:AB17">
    <cfRule type="expression" dxfId="12331" priority="425">
      <formula>$D17="Facturacion"</formula>
    </cfRule>
  </conditionalFormatting>
  <conditionalFormatting sqref="AA17:AB17">
    <cfRule type="expression" dxfId="12330" priority="426">
      <formula>$D17="Specialist"</formula>
    </cfRule>
  </conditionalFormatting>
  <conditionalFormatting sqref="AA17:AB17">
    <cfRule type="cellIs" dxfId="12329" priority="427" operator="equal">
      <formula>1</formula>
    </cfRule>
  </conditionalFormatting>
  <conditionalFormatting sqref="AA17:AB17">
    <cfRule type="expression" dxfId="12328" priority="428">
      <formula>$D17="SSMM"</formula>
    </cfRule>
  </conditionalFormatting>
  <conditionalFormatting sqref="AA17:AB17">
    <cfRule type="cellIs" dxfId="12327" priority="429" operator="equal">
      <formula>"F"</formula>
    </cfRule>
  </conditionalFormatting>
  <conditionalFormatting sqref="I17:W17">
    <cfRule type="expression" dxfId="12326" priority="412">
      <formula>$C$78="F"</formula>
    </cfRule>
  </conditionalFormatting>
  <conditionalFormatting sqref="I17:W17">
    <cfRule type="expression" dxfId="12325" priority="413">
      <formula>$C$59="F"</formula>
    </cfRule>
  </conditionalFormatting>
  <conditionalFormatting sqref="I17:W17">
    <cfRule type="expression" dxfId="12324" priority="414">
      <formula>$C$40="F"</formula>
    </cfRule>
  </conditionalFormatting>
  <conditionalFormatting sqref="I17:W17">
    <cfRule type="expression" dxfId="12323" priority="415">
      <formula>$C$21="F"</formula>
    </cfRule>
  </conditionalFormatting>
  <conditionalFormatting sqref="I17:Z17">
    <cfRule type="expression" dxfId="12322" priority="416">
      <formula>$C$2="F"</formula>
    </cfRule>
  </conditionalFormatting>
  <conditionalFormatting sqref="I17:Z17">
    <cfRule type="expression" dxfId="12321" priority="417">
      <formula>$D17="Facturacion"</formula>
    </cfRule>
  </conditionalFormatting>
  <conditionalFormatting sqref="I17:Z17">
    <cfRule type="expression" dxfId="12320" priority="418">
      <formula>$D17="Specialist"</formula>
    </cfRule>
  </conditionalFormatting>
  <conditionalFormatting sqref="I17:Z17">
    <cfRule type="cellIs" dxfId="12319" priority="419" operator="equal">
      <formula>1</formula>
    </cfRule>
  </conditionalFormatting>
  <conditionalFormatting sqref="I17:Z17">
    <cfRule type="expression" dxfId="12318" priority="420">
      <formula>$D17="SSMM"</formula>
    </cfRule>
  </conditionalFormatting>
  <conditionalFormatting sqref="I17:Z17">
    <cfRule type="cellIs" dxfId="12317" priority="421" operator="equal">
      <formula>"F"</formula>
    </cfRule>
  </conditionalFormatting>
  <conditionalFormatting sqref="AA18:AB18">
    <cfRule type="expression" dxfId="12316" priority="406">
      <formula>$C$2="F"</formula>
    </cfRule>
  </conditionalFormatting>
  <conditionalFormatting sqref="AA18:AB18">
    <cfRule type="expression" dxfId="12315" priority="407">
      <formula>$D18="Facturacion"</formula>
    </cfRule>
  </conditionalFormatting>
  <conditionalFormatting sqref="AA18:AB18">
    <cfRule type="expression" dxfId="12314" priority="408">
      <formula>$D18="Specialist"</formula>
    </cfRule>
  </conditionalFormatting>
  <conditionalFormatting sqref="AA18:AB18">
    <cfRule type="cellIs" dxfId="12313" priority="409" operator="equal">
      <formula>1</formula>
    </cfRule>
  </conditionalFormatting>
  <conditionalFormatting sqref="AA18:AB18">
    <cfRule type="expression" dxfId="12312" priority="410">
      <formula>$D18="SSMM"</formula>
    </cfRule>
  </conditionalFormatting>
  <conditionalFormatting sqref="AA18:AB18">
    <cfRule type="cellIs" dxfId="12311" priority="411" operator="equal">
      <formula>"F"</formula>
    </cfRule>
  </conditionalFormatting>
  <conditionalFormatting sqref="I18:W18">
    <cfRule type="expression" dxfId="12310" priority="396">
      <formula>$C$78="F"</formula>
    </cfRule>
  </conditionalFormatting>
  <conditionalFormatting sqref="I18:W18">
    <cfRule type="expression" dxfId="12309" priority="397">
      <formula>$C$59="F"</formula>
    </cfRule>
  </conditionalFormatting>
  <conditionalFormatting sqref="I18:W18">
    <cfRule type="expression" dxfId="12308" priority="398">
      <formula>$C$40="F"</formula>
    </cfRule>
  </conditionalFormatting>
  <conditionalFormatting sqref="I18:W18">
    <cfRule type="expression" dxfId="12307" priority="399">
      <formula>$C$21="F"</formula>
    </cfRule>
  </conditionalFormatting>
  <conditionalFormatting sqref="I18:Z18">
    <cfRule type="expression" dxfId="12306" priority="400">
      <formula>$C$2="F"</formula>
    </cfRule>
  </conditionalFormatting>
  <conditionalFormatting sqref="I18:Z18">
    <cfRule type="expression" dxfId="12305" priority="401">
      <formula>$D18="Facturacion"</formula>
    </cfRule>
  </conditionalFormatting>
  <conditionalFormatting sqref="I18:Z18">
    <cfRule type="expression" dxfId="12304" priority="402">
      <formula>$D18="Specialist"</formula>
    </cfRule>
  </conditionalFormatting>
  <conditionalFormatting sqref="I18:Z18">
    <cfRule type="cellIs" dxfId="12303" priority="403" operator="equal">
      <formula>1</formula>
    </cfRule>
  </conditionalFormatting>
  <conditionalFormatting sqref="I18:Z18">
    <cfRule type="expression" dxfId="12302" priority="404">
      <formula>$D18="SSMM"</formula>
    </cfRule>
  </conditionalFormatting>
  <conditionalFormatting sqref="I18:Z18">
    <cfRule type="cellIs" dxfId="12301" priority="405" operator="equal">
      <formula>"F"</formula>
    </cfRule>
  </conditionalFormatting>
  <conditionalFormatting sqref="AA19:AB19">
    <cfRule type="expression" dxfId="12300" priority="390">
      <formula>$C$2="F"</formula>
    </cfRule>
  </conditionalFormatting>
  <conditionalFormatting sqref="AA19:AB19">
    <cfRule type="expression" dxfId="12299" priority="391">
      <formula>$D19="Facturacion"</formula>
    </cfRule>
  </conditionalFormatting>
  <conditionalFormatting sqref="AA19:AB19">
    <cfRule type="expression" dxfId="12298" priority="392">
      <formula>$D19="Specialist"</formula>
    </cfRule>
  </conditionalFormatting>
  <conditionalFormatting sqref="AA19:AB19">
    <cfRule type="cellIs" dxfId="12297" priority="393" operator="equal">
      <formula>1</formula>
    </cfRule>
  </conditionalFormatting>
  <conditionalFormatting sqref="AA19:AB19">
    <cfRule type="expression" dxfId="12296" priority="394">
      <formula>$D19="SSMM"</formula>
    </cfRule>
  </conditionalFormatting>
  <conditionalFormatting sqref="AA19:AB19">
    <cfRule type="cellIs" dxfId="12295" priority="395" operator="equal">
      <formula>"F"</formula>
    </cfRule>
  </conditionalFormatting>
  <conditionalFormatting sqref="I19:W19">
    <cfRule type="expression" dxfId="12294" priority="380">
      <formula>$C$78="F"</formula>
    </cfRule>
  </conditionalFormatting>
  <conditionalFormatting sqref="I19:W19">
    <cfRule type="expression" dxfId="12293" priority="381">
      <formula>$C$59="F"</formula>
    </cfRule>
  </conditionalFormatting>
  <conditionalFormatting sqref="I19:W19">
    <cfRule type="expression" dxfId="12292" priority="382">
      <formula>$C$40="F"</formula>
    </cfRule>
  </conditionalFormatting>
  <conditionalFormatting sqref="I19:W19">
    <cfRule type="expression" dxfId="12291" priority="383">
      <formula>$C$21="F"</formula>
    </cfRule>
  </conditionalFormatting>
  <conditionalFormatting sqref="I19:Z19">
    <cfRule type="expression" dxfId="12290" priority="384">
      <formula>$C$2="F"</formula>
    </cfRule>
  </conditionalFormatting>
  <conditionalFormatting sqref="I19:Z19">
    <cfRule type="expression" dxfId="12289" priority="385">
      <formula>$D19="Facturacion"</formula>
    </cfRule>
  </conditionalFormatting>
  <conditionalFormatting sqref="I19:Z19">
    <cfRule type="expression" dxfId="12288" priority="386">
      <formula>$D19="Specialist"</formula>
    </cfRule>
  </conditionalFormatting>
  <conditionalFormatting sqref="I19:Z19">
    <cfRule type="cellIs" dxfId="12287" priority="387" operator="equal">
      <formula>1</formula>
    </cfRule>
  </conditionalFormatting>
  <conditionalFormatting sqref="I19:Z19">
    <cfRule type="expression" dxfId="12286" priority="388">
      <formula>$D19="SSMM"</formula>
    </cfRule>
  </conditionalFormatting>
  <conditionalFormatting sqref="I19:Z19">
    <cfRule type="cellIs" dxfId="12285" priority="389" operator="equal">
      <formula>"F"</formula>
    </cfRule>
  </conditionalFormatting>
  <conditionalFormatting sqref="E36:H36">
    <cfRule type="expression" dxfId="12284" priority="372">
      <formula>$C$21="F"</formula>
    </cfRule>
  </conditionalFormatting>
  <conditionalFormatting sqref="E36:H38">
    <cfRule type="expression" dxfId="12283" priority="374">
      <formula>$C$2="F"</formula>
    </cfRule>
  </conditionalFormatting>
  <conditionalFormatting sqref="E36:H38">
    <cfRule type="expression" dxfId="12282" priority="375">
      <formula>$D36="Facturacion"</formula>
    </cfRule>
  </conditionalFormatting>
  <conditionalFormatting sqref="E36:H38">
    <cfRule type="expression" dxfId="12281" priority="376">
      <formula>$D36="Specialist"</formula>
    </cfRule>
  </conditionalFormatting>
  <conditionalFormatting sqref="E36:H38">
    <cfRule type="cellIs" dxfId="12280" priority="377" operator="equal">
      <formula>1</formula>
    </cfRule>
  </conditionalFormatting>
  <conditionalFormatting sqref="E36:H38">
    <cfRule type="expression" dxfId="12279" priority="378">
      <formula>$D36="SSMM"</formula>
    </cfRule>
  </conditionalFormatting>
  <conditionalFormatting sqref="E36:H38">
    <cfRule type="cellIs" dxfId="12278" priority="379" operator="equal">
      <formula>"F"</formula>
    </cfRule>
  </conditionalFormatting>
  <conditionalFormatting sqref="AA36:AB36">
    <cfRule type="expression" dxfId="12277" priority="364">
      <formula>$C$21="F"</formula>
    </cfRule>
  </conditionalFormatting>
  <conditionalFormatting sqref="AA36:AB36">
    <cfRule type="expression" dxfId="12276" priority="366">
      <formula>$C$2="F"</formula>
    </cfRule>
  </conditionalFormatting>
  <conditionalFormatting sqref="AA36:AB36">
    <cfRule type="expression" dxfId="12275" priority="367">
      <formula>$D36="Facturacion"</formula>
    </cfRule>
  </conditionalFormatting>
  <conditionalFormatting sqref="AA36:AB36">
    <cfRule type="expression" dxfId="12274" priority="368">
      <formula>$D36="Specialist"</formula>
    </cfRule>
  </conditionalFormatting>
  <conditionalFormatting sqref="AA36:AB36">
    <cfRule type="cellIs" dxfId="12273" priority="369" operator="equal">
      <formula>1</formula>
    </cfRule>
  </conditionalFormatting>
  <conditionalFormatting sqref="AA36:AB36">
    <cfRule type="expression" dxfId="12272" priority="370">
      <formula>$D36="SSMM"</formula>
    </cfRule>
  </conditionalFormatting>
  <conditionalFormatting sqref="AA36:AB36">
    <cfRule type="cellIs" dxfId="12271" priority="371" operator="equal">
      <formula>"F"</formula>
    </cfRule>
  </conditionalFormatting>
  <conditionalFormatting sqref="I36:W36">
    <cfRule type="expression" dxfId="12270" priority="354">
      <formula>$C$78="F"</formula>
    </cfRule>
  </conditionalFormatting>
  <conditionalFormatting sqref="I36:W36">
    <cfRule type="expression" dxfId="12269" priority="355">
      <formula>$C$59="F"</formula>
    </cfRule>
  </conditionalFormatting>
  <conditionalFormatting sqref="I36:W36">
    <cfRule type="expression" dxfId="12268" priority="356">
      <formula>$C$40="F"</formula>
    </cfRule>
  </conditionalFormatting>
  <conditionalFormatting sqref="I36:W36">
    <cfRule type="expression" dxfId="12267" priority="357">
      <formula>$C$21="F"</formula>
    </cfRule>
  </conditionalFormatting>
  <conditionalFormatting sqref="I36:Z36">
    <cfRule type="expression" dxfId="12266" priority="358">
      <formula>$C$2="F"</formula>
    </cfRule>
  </conditionalFormatting>
  <conditionalFormatting sqref="I36:Z36">
    <cfRule type="expression" dxfId="12265" priority="359">
      <formula>$D36="Facturacion"</formula>
    </cfRule>
  </conditionalFormatting>
  <conditionalFormatting sqref="I36:Z36">
    <cfRule type="expression" dxfId="12264" priority="360">
      <formula>$D36="Specialist"</formula>
    </cfRule>
  </conditionalFormatting>
  <conditionalFormatting sqref="I36:Z36">
    <cfRule type="cellIs" dxfId="12263" priority="361" operator="equal">
      <formula>1</formula>
    </cfRule>
  </conditionalFormatting>
  <conditionalFormatting sqref="I36:Z36">
    <cfRule type="expression" dxfId="12262" priority="362">
      <formula>$D36="SSMM"</formula>
    </cfRule>
  </conditionalFormatting>
  <conditionalFormatting sqref="I36:Z36">
    <cfRule type="cellIs" dxfId="12261" priority="363" operator="equal">
      <formula>"F"</formula>
    </cfRule>
  </conditionalFormatting>
  <conditionalFormatting sqref="AA37:AB37">
    <cfRule type="expression" dxfId="12260" priority="348">
      <formula>$C$2="F"</formula>
    </cfRule>
  </conditionalFormatting>
  <conditionalFormatting sqref="AA37:AB37">
    <cfRule type="expression" dxfId="12259" priority="349">
      <formula>$D37="Facturacion"</formula>
    </cfRule>
  </conditionalFormatting>
  <conditionalFormatting sqref="AA37:AB37">
    <cfRule type="expression" dxfId="12258" priority="350">
      <formula>$D37="Specialist"</formula>
    </cfRule>
  </conditionalFormatting>
  <conditionalFormatting sqref="AA37:AB37">
    <cfRule type="cellIs" dxfId="12257" priority="351" operator="equal">
      <formula>1</formula>
    </cfRule>
  </conditionalFormatting>
  <conditionalFormatting sqref="AA37:AB37">
    <cfRule type="expression" dxfId="12256" priority="352">
      <formula>$D37="SSMM"</formula>
    </cfRule>
  </conditionalFormatting>
  <conditionalFormatting sqref="AA37:AB37">
    <cfRule type="cellIs" dxfId="12255" priority="353" operator="equal">
      <formula>"F"</formula>
    </cfRule>
  </conditionalFormatting>
  <conditionalFormatting sqref="I37:W37">
    <cfRule type="expression" dxfId="12254" priority="338">
      <formula>$C$78="F"</formula>
    </cfRule>
  </conditionalFormatting>
  <conditionalFormatting sqref="I37:W37">
    <cfRule type="expression" dxfId="12253" priority="339">
      <formula>$C$59="F"</formula>
    </cfRule>
  </conditionalFormatting>
  <conditionalFormatting sqref="I37:W37">
    <cfRule type="expression" dxfId="12252" priority="340">
      <formula>$C$40="F"</formula>
    </cfRule>
  </conditionalFormatting>
  <conditionalFormatting sqref="I37:W37">
    <cfRule type="expression" dxfId="12251" priority="341">
      <formula>$C$21="F"</formula>
    </cfRule>
  </conditionalFormatting>
  <conditionalFormatting sqref="I37:Z37">
    <cfRule type="expression" dxfId="12250" priority="342">
      <formula>$C$2="F"</formula>
    </cfRule>
  </conditionalFormatting>
  <conditionalFormatting sqref="I37:Z37">
    <cfRule type="expression" dxfId="12249" priority="343">
      <formula>$D37="Facturacion"</formula>
    </cfRule>
  </conditionalFormatting>
  <conditionalFormatting sqref="I37:Z37">
    <cfRule type="expression" dxfId="12248" priority="344">
      <formula>$D37="Specialist"</formula>
    </cfRule>
  </conditionalFormatting>
  <conditionalFormatting sqref="I37:Z37">
    <cfRule type="cellIs" dxfId="12247" priority="345" operator="equal">
      <formula>1</formula>
    </cfRule>
  </conditionalFormatting>
  <conditionalFormatting sqref="I37:Z37">
    <cfRule type="expression" dxfId="12246" priority="346">
      <formula>$D37="SSMM"</formula>
    </cfRule>
  </conditionalFormatting>
  <conditionalFormatting sqref="I37:Z37">
    <cfRule type="cellIs" dxfId="12245" priority="347" operator="equal">
      <formula>"F"</formula>
    </cfRule>
  </conditionalFormatting>
  <conditionalFormatting sqref="AA38:AB38">
    <cfRule type="expression" dxfId="12244" priority="332">
      <formula>$C$2="F"</formula>
    </cfRule>
  </conditionalFormatting>
  <conditionalFormatting sqref="AA38:AB38">
    <cfRule type="expression" dxfId="12243" priority="333">
      <formula>$D38="Facturacion"</formula>
    </cfRule>
  </conditionalFormatting>
  <conditionalFormatting sqref="AA38:AB38">
    <cfRule type="expression" dxfId="12242" priority="334">
      <formula>$D38="Specialist"</formula>
    </cfRule>
  </conditionalFormatting>
  <conditionalFormatting sqref="AA38:AB38">
    <cfRule type="cellIs" dxfId="12241" priority="335" operator="equal">
      <formula>1</formula>
    </cfRule>
  </conditionalFormatting>
  <conditionalFormatting sqref="AA38:AB38">
    <cfRule type="expression" dxfId="12240" priority="336">
      <formula>$D38="SSMM"</formula>
    </cfRule>
  </conditionalFormatting>
  <conditionalFormatting sqref="AA38:AB38">
    <cfRule type="cellIs" dxfId="12239" priority="337" operator="equal">
      <formula>"F"</formula>
    </cfRule>
  </conditionalFormatting>
  <conditionalFormatting sqref="I38:W38">
    <cfRule type="expression" dxfId="12238" priority="322">
      <formula>$C$78="F"</formula>
    </cfRule>
  </conditionalFormatting>
  <conditionalFormatting sqref="I38:W38">
    <cfRule type="expression" dxfId="12237" priority="323">
      <formula>$C$59="F"</formula>
    </cfRule>
  </conditionalFormatting>
  <conditionalFormatting sqref="I38:W38">
    <cfRule type="expression" dxfId="12236" priority="324">
      <formula>$C$40="F"</formula>
    </cfRule>
  </conditionalFormatting>
  <conditionalFormatting sqref="I38:W38">
    <cfRule type="expression" dxfId="12235" priority="325">
      <formula>$C$21="F"</formula>
    </cfRule>
  </conditionalFormatting>
  <conditionalFormatting sqref="I38:Z38">
    <cfRule type="expression" dxfId="12234" priority="326">
      <formula>$C$2="F"</formula>
    </cfRule>
  </conditionalFormatting>
  <conditionalFormatting sqref="I38:Z38">
    <cfRule type="expression" dxfId="12233" priority="327">
      <formula>$D38="Facturacion"</formula>
    </cfRule>
  </conditionalFormatting>
  <conditionalFormatting sqref="I38:Z38">
    <cfRule type="expression" dxfId="12232" priority="328">
      <formula>$D38="Specialist"</formula>
    </cfRule>
  </conditionalFormatting>
  <conditionalFormatting sqref="I38:Z38">
    <cfRule type="cellIs" dxfId="12231" priority="329" operator="equal">
      <formula>1</formula>
    </cfRule>
  </conditionalFormatting>
  <conditionalFormatting sqref="I38:Z38">
    <cfRule type="expression" dxfId="12230" priority="330">
      <formula>$D38="SSMM"</formula>
    </cfRule>
  </conditionalFormatting>
  <conditionalFormatting sqref="I38:Z38">
    <cfRule type="cellIs" dxfId="12229" priority="331" operator="equal">
      <formula>"F"</formula>
    </cfRule>
  </conditionalFormatting>
  <conditionalFormatting sqref="E55:H55">
    <cfRule type="expression" dxfId="12228" priority="314">
      <formula>$C$21="F"</formula>
    </cfRule>
  </conditionalFormatting>
  <conditionalFormatting sqref="E55:H57">
    <cfRule type="expression" dxfId="12227" priority="316">
      <formula>$C$2="F"</formula>
    </cfRule>
  </conditionalFormatting>
  <conditionalFormatting sqref="E55:H57">
    <cfRule type="expression" dxfId="12226" priority="317">
      <formula>$D55="Facturacion"</formula>
    </cfRule>
  </conditionalFormatting>
  <conditionalFormatting sqref="E55:H57">
    <cfRule type="expression" dxfId="12225" priority="318">
      <formula>$D55="Specialist"</formula>
    </cfRule>
  </conditionalFormatting>
  <conditionalFormatting sqref="E55:H57">
    <cfRule type="cellIs" dxfId="12224" priority="319" operator="equal">
      <formula>1</formula>
    </cfRule>
  </conditionalFormatting>
  <conditionalFormatting sqref="E55:H57">
    <cfRule type="expression" dxfId="12223" priority="320">
      <formula>$D55="SSMM"</formula>
    </cfRule>
  </conditionalFormatting>
  <conditionalFormatting sqref="E55:H57">
    <cfRule type="cellIs" dxfId="12222" priority="321" operator="equal">
      <formula>"F"</formula>
    </cfRule>
  </conditionalFormatting>
  <conditionalFormatting sqref="AA55:AB55">
    <cfRule type="expression" dxfId="12221" priority="306">
      <formula>$C$21="F"</formula>
    </cfRule>
  </conditionalFormatting>
  <conditionalFormatting sqref="AA55:AB55">
    <cfRule type="expression" dxfId="12220" priority="308">
      <formula>$C$2="F"</formula>
    </cfRule>
  </conditionalFormatting>
  <conditionalFormatting sqref="AA55:AB55">
    <cfRule type="expression" dxfId="12219" priority="309">
      <formula>$D55="Facturacion"</formula>
    </cfRule>
  </conditionalFormatting>
  <conditionalFormatting sqref="AA55:AB55">
    <cfRule type="expression" dxfId="12218" priority="310">
      <formula>$D55="Specialist"</formula>
    </cfRule>
  </conditionalFormatting>
  <conditionalFormatting sqref="AA55:AB55">
    <cfRule type="cellIs" dxfId="12217" priority="311" operator="equal">
      <formula>1</formula>
    </cfRule>
  </conditionalFormatting>
  <conditionalFormatting sqref="AA55:AB55">
    <cfRule type="expression" dxfId="12216" priority="312">
      <formula>$D55="SSMM"</formula>
    </cfRule>
  </conditionalFormatting>
  <conditionalFormatting sqref="AA55:AB55">
    <cfRule type="cellIs" dxfId="12215" priority="313" operator="equal">
      <formula>"F"</formula>
    </cfRule>
  </conditionalFormatting>
  <conditionalFormatting sqref="I55:W55">
    <cfRule type="expression" dxfId="12214" priority="296">
      <formula>$C$78="F"</formula>
    </cfRule>
  </conditionalFormatting>
  <conditionalFormatting sqref="I55:W55">
    <cfRule type="expression" dxfId="12213" priority="297">
      <formula>$C$59="F"</formula>
    </cfRule>
  </conditionalFormatting>
  <conditionalFormatting sqref="I55:W55">
    <cfRule type="expression" dxfId="12212" priority="298">
      <formula>$C$40="F"</formula>
    </cfRule>
  </conditionalFormatting>
  <conditionalFormatting sqref="I55:W55">
    <cfRule type="expression" dxfId="12211" priority="299">
      <formula>$C$21="F"</formula>
    </cfRule>
  </conditionalFormatting>
  <conditionalFormatting sqref="I55:Z55">
    <cfRule type="expression" dxfId="12210" priority="300">
      <formula>$C$2="F"</formula>
    </cfRule>
  </conditionalFormatting>
  <conditionalFormatting sqref="I55:Z55">
    <cfRule type="expression" dxfId="12209" priority="301">
      <formula>$D55="Facturacion"</formula>
    </cfRule>
  </conditionalFormatting>
  <conditionalFormatting sqref="I55:Z55">
    <cfRule type="expression" dxfId="12208" priority="302">
      <formula>$D55="Specialist"</formula>
    </cfRule>
  </conditionalFormatting>
  <conditionalFormatting sqref="I55:Z55">
    <cfRule type="cellIs" dxfId="12207" priority="303" operator="equal">
      <formula>1</formula>
    </cfRule>
  </conditionalFormatting>
  <conditionalFormatting sqref="I55:Z55">
    <cfRule type="expression" dxfId="12206" priority="304">
      <formula>$D55="SSMM"</formula>
    </cfRule>
  </conditionalFormatting>
  <conditionalFormatting sqref="I55:Z55">
    <cfRule type="cellIs" dxfId="12205" priority="305" operator="equal">
      <formula>"F"</formula>
    </cfRule>
  </conditionalFormatting>
  <conditionalFormatting sqref="AA56:AB56">
    <cfRule type="expression" dxfId="12204" priority="290">
      <formula>$C$2="F"</formula>
    </cfRule>
  </conditionalFormatting>
  <conditionalFormatting sqref="AA56:AB56">
    <cfRule type="expression" dxfId="12203" priority="291">
      <formula>$D56="Facturacion"</formula>
    </cfRule>
  </conditionalFormatting>
  <conditionalFormatting sqref="AA56:AB56">
    <cfRule type="expression" dxfId="12202" priority="292">
      <formula>$D56="Specialist"</formula>
    </cfRule>
  </conditionalFormatting>
  <conditionalFormatting sqref="AA56:AB56">
    <cfRule type="cellIs" dxfId="12201" priority="293" operator="equal">
      <formula>1</formula>
    </cfRule>
  </conditionalFormatting>
  <conditionalFormatting sqref="AA56:AB56">
    <cfRule type="expression" dxfId="12200" priority="294">
      <formula>$D56="SSMM"</formula>
    </cfRule>
  </conditionalFormatting>
  <conditionalFormatting sqref="AA56:AB56">
    <cfRule type="cellIs" dxfId="12199" priority="295" operator="equal">
      <formula>"F"</formula>
    </cfRule>
  </conditionalFormatting>
  <conditionalFormatting sqref="I56:W56">
    <cfRule type="expression" dxfId="12198" priority="280">
      <formula>$C$78="F"</formula>
    </cfRule>
  </conditionalFormatting>
  <conditionalFormatting sqref="I56:W56">
    <cfRule type="expression" dxfId="12197" priority="281">
      <formula>$C$59="F"</formula>
    </cfRule>
  </conditionalFormatting>
  <conditionalFormatting sqref="I56:W56">
    <cfRule type="expression" dxfId="12196" priority="282">
      <formula>$C$40="F"</formula>
    </cfRule>
  </conditionalFormatting>
  <conditionalFormatting sqref="I56:W56">
    <cfRule type="expression" dxfId="12195" priority="283">
      <formula>$C$21="F"</formula>
    </cfRule>
  </conditionalFormatting>
  <conditionalFormatting sqref="I56:Z56">
    <cfRule type="expression" dxfId="12194" priority="284">
      <formula>$C$2="F"</formula>
    </cfRule>
  </conditionalFormatting>
  <conditionalFormatting sqref="I56:Z56">
    <cfRule type="expression" dxfId="12193" priority="285">
      <formula>$D56="Facturacion"</formula>
    </cfRule>
  </conditionalFormatting>
  <conditionalFormatting sqref="I56:Z56">
    <cfRule type="expression" dxfId="12192" priority="286">
      <formula>$D56="Specialist"</formula>
    </cfRule>
  </conditionalFormatting>
  <conditionalFormatting sqref="I56:Z56">
    <cfRule type="cellIs" dxfId="12191" priority="287" operator="equal">
      <formula>1</formula>
    </cfRule>
  </conditionalFormatting>
  <conditionalFormatting sqref="I56:Z56">
    <cfRule type="expression" dxfId="12190" priority="288">
      <formula>$D56="SSMM"</formula>
    </cfRule>
  </conditionalFormatting>
  <conditionalFormatting sqref="I56:Z56">
    <cfRule type="cellIs" dxfId="12189" priority="289" operator="equal">
      <formula>"F"</formula>
    </cfRule>
  </conditionalFormatting>
  <conditionalFormatting sqref="AA57:AB57">
    <cfRule type="expression" dxfId="12188" priority="274">
      <formula>$C$2="F"</formula>
    </cfRule>
  </conditionalFormatting>
  <conditionalFormatting sqref="AA57:AB57">
    <cfRule type="expression" dxfId="12187" priority="275">
      <formula>$D57="Facturacion"</formula>
    </cfRule>
  </conditionalFormatting>
  <conditionalFormatting sqref="AA57:AB57">
    <cfRule type="expression" dxfId="12186" priority="276">
      <formula>$D57="Specialist"</formula>
    </cfRule>
  </conditionalFormatting>
  <conditionalFormatting sqref="AA57:AB57">
    <cfRule type="cellIs" dxfId="12185" priority="277" operator="equal">
      <formula>1</formula>
    </cfRule>
  </conditionalFormatting>
  <conditionalFormatting sqref="AA57:AB57">
    <cfRule type="expression" dxfId="12184" priority="278">
      <formula>$D57="SSMM"</formula>
    </cfRule>
  </conditionalFormatting>
  <conditionalFormatting sqref="AA57:AB57">
    <cfRule type="cellIs" dxfId="12183" priority="279" operator="equal">
      <formula>"F"</formula>
    </cfRule>
  </conditionalFormatting>
  <conditionalFormatting sqref="I57:W57">
    <cfRule type="expression" dxfId="12182" priority="264">
      <formula>$C$78="F"</formula>
    </cfRule>
  </conditionalFormatting>
  <conditionalFormatting sqref="I57:W57">
    <cfRule type="expression" dxfId="12181" priority="265">
      <formula>$C$59="F"</formula>
    </cfRule>
  </conditionalFormatting>
  <conditionalFormatting sqref="I57:W57">
    <cfRule type="expression" dxfId="12180" priority="266">
      <formula>$C$40="F"</formula>
    </cfRule>
  </conditionalFormatting>
  <conditionalFormatting sqref="I57:W57">
    <cfRule type="expression" dxfId="12179" priority="267">
      <formula>$C$21="F"</formula>
    </cfRule>
  </conditionalFormatting>
  <conditionalFormatting sqref="I57:Z57">
    <cfRule type="expression" dxfId="12178" priority="268">
      <formula>$C$2="F"</formula>
    </cfRule>
  </conditionalFormatting>
  <conditionalFormatting sqref="I57:Z57">
    <cfRule type="expression" dxfId="12177" priority="269">
      <formula>$D57="Facturacion"</formula>
    </cfRule>
  </conditionalFormatting>
  <conditionalFormatting sqref="I57:Z57">
    <cfRule type="expression" dxfId="12176" priority="270">
      <formula>$D57="Specialist"</formula>
    </cfRule>
  </conditionalFormatting>
  <conditionalFormatting sqref="I57:Z57">
    <cfRule type="cellIs" dxfId="12175" priority="271" operator="equal">
      <formula>1</formula>
    </cfRule>
  </conditionalFormatting>
  <conditionalFormatting sqref="I57:Z57">
    <cfRule type="expression" dxfId="12174" priority="272">
      <formula>$D57="SSMM"</formula>
    </cfRule>
  </conditionalFormatting>
  <conditionalFormatting sqref="I57:Z57">
    <cfRule type="cellIs" dxfId="12173" priority="273" operator="equal">
      <formula>"F"</formula>
    </cfRule>
  </conditionalFormatting>
  <conditionalFormatting sqref="E74:H74">
    <cfRule type="expression" dxfId="12172" priority="256">
      <formula>$C$21="F"</formula>
    </cfRule>
  </conditionalFormatting>
  <conditionalFormatting sqref="E74:H76">
    <cfRule type="expression" dxfId="12171" priority="258">
      <formula>$C$2="F"</formula>
    </cfRule>
  </conditionalFormatting>
  <conditionalFormatting sqref="E74:H76">
    <cfRule type="expression" dxfId="12170" priority="259">
      <formula>$D74="Facturacion"</formula>
    </cfRule>
  </conditionalFormatting>
  <conditionalFormatting sqref="E74:H76">
    <cfRule type="expression" dxfId="12169" priority="260">
      <formula>$D74="Specialist"</formula>
    </cfRule>
  </conditionalFormatting>
  <conditionalFormatting sqref="E74:H76">
    <cfRule type="cellIs" dxfId="12168" priority="261" operator="equal">
      <formula>1</formula>
    </cfRule>
  </conditionalFormatting>
  <conditionalFormatting sqref="E74:H76">
    <cfRule type="expression" dxfId="12167" priority="262">
      <formula>$D74="SSMM"</formula>
    </cfRule>
  </conditionalFormatting>
  <conditionalFormatting sqref="E74:H76">
    <cfRule type="cellIs" dxfId="12166" priority="263" operator="equal">
      <formula>"F"</formula>
    </cfRule>
  </conditionalFormatting>
  <conditionalFormatting sqref="AA74:AB74">
    <cfRule type="expression" dxfId="12165" priority="248">
      <formula>$C$21="F"</formula>
    </cfRule>
  </conditionalFormatting>
  <conditionalFormatting sqref="AA74:AB74">
    <cfRule type="expression" dxfId="12164" priority="250">
      <formula>$C$2="F"</formula>
    </cfRule>
  </conditionalFormatting>
  <conditionalFormatting sqref="AA74:AB74">
    <cfRule type="expression" dxfId="12163" priority="251">
      <formula>$D74="Facturacion"</formula>
    </cfRule>
  </conditionalFormatting>
  <conditionalFormatting sqref="AA74:AB74">
    <cfRule type="expression" dxfId="12162" priority="252">
      <formula>$D74="Specialist"</formula>
    </cfRule>
  </conditionalFormatting>
  <conditionalFormatting sqref="AA74:AB74">
    <cfRule type="cellIs" dxfId="12161" priority="253" operator="equal">
      <formula>1</formula>
    </cfRule>
  </conditionalFormatting>
  <conditionalFormatting sqref="AA74:AB74">
    <cfRule type="expression" dxfId="12160" priority="254">
      <formula>$D74="SSMM"</formula>
    </cfRule>
  </conditionalFormatting>
  <conditionalFormatting sqref="AA74:AB74">
    <cfRule type="cellIs" dxfId="12159" priority="255" operator="equal">
      <formula>"F"</formula>
    </cfRule>
  </conditionalFormatting>
  <conditionalFormatting sqref="I74:W74">
    <cfRule type="expression" dxfId="12158" priority="238">
      <formula>$C$78="F"</formula>
    </cfRule>
  </conditionalFormatting>
  <conditionalFormatting sqref="I74:W74">
    <cfRule type="expression" dxfId="12157" priority="239">
      <formula>$C$59="F"</formula>
    </cfRule>
  </conditionalFormatting>
  <conditionalFormatting sqref="I74:W74">
    <cfRule type="expression" dxfId="12156" priority="240">
      <formula>$C$40="F"</formula>
    </cfRule>
  </conditionalFormatting>
  <conditionalFormatting sqref="I74:W74">
    <cfRule type="expression" dxfId="12155" priority="241">
      <formula>$C$21="F"</formula>
    </cfRule>
  </conditionalFormatting>
  <conditionalFormatting sqref="I74:Z74">
    <cfRule type="expression" dxfId="12154" priority="242">
      <formula>$C$2="F"</formula>
    </cfRule>
  </conditionalFormatting>
  <conditionalFormatting sqref="I74:Z74">
    <cfRule type="expression" dxfId="12153" priority="243">
      <formula>$D74="Facturacion"</formula>
    </cfRule>
  </conditionalFormatting>
  <conditionalFormatting sqref="I74:Z74">
    <cfRule type="expression" dxfId="12152" priority="244">
      <formula>$D74="Specialist"</formula>
    </cfRule>
  </conditionalFormatting>
  <conditionalFormatting sqref="I74:Z74">
    <cfRule type="cellIs" dxfId="12151" priority="245" operator="equal">
      <formula>1</formula>
    </cfRule>
  </conditionalFormatting>
  <conditionalFormatting sqref="I74:Z74">
    <cfRule type="expression" dxfId="12150" priority="246">
      <formula>$D74="SSMM"</formula>
    </cfRule>
  </conditionalFormatting>
  <conditionalFormatting sqref="I74:Z74">
    <cfRule type="cellIs" dxfId="12149" priority="247" operator="equal">
      <formula>"F"</formula>
    </cfRule>
  </conditionalFormatting>
  <conditionalFormatting sqref="AA75:AB75">
    <cfRule type="expression" dxfId="12148" priority="232">
      <formula>$C$2="F"</formula>
    </cfRule>
  </conditionalFormatting>
  <conditionalFormatting sqref="AA75:AB75">
    <cfRule type="expression" dxfId="12147" priority="233">
      <formula>$D75="Facturacion"</formula>
    </cfRule>
  </conditionalFormatting>
  <conditionalFormatting sqref="AA75:AB75">
    <cfRule type="expression" dxfId="12146" priority="234">
      <formula>$D75="Specialist"</formula>
    </cfRule>
  </conditionalFormatting>
  <conditionalFormatting sqref="AA75:AB75">
    <cfRule type="cellIs" dxfId="12145" priority="235" operator="equal">
      <formula>1</formula>
    </cfRule>
  </conditionalFormatting>
  <conditionalFormatting sqref="AA75:AB75">
    <cfRule type="expression" dxfId="12144" priority="236">
      <formula>$D75="SSMM"</formula>
    </cfRule>
  </conditionalFormatting>
  <conditionalFormatting sqref="AA75:AB75">
    <cfRule type="cellIs" dxfId="12143" priority="237" operator="equal">
      <formula>"F"</formula>
    </cfRule>
  </conditionalFormatting>
  <conditionalFormatting sqref="I75:W75">
    <cfRule type="expression" dxfId="12142" priority="222">
      <formula>$C$78="F"</formula>
    </cfRule>
  </conditionalFormatting>
  <conditionalFormatting sqref="I75:W75">
    <cfRule type="expression" dxfId="12141" priority="223">
      <formula>$C$59="F"</formula>
    </cfRule>
  </conditionalFormatting>
  <conditionalFormatting sqref="I75:W75">
    <cfRule type="expression" dxfId="12140" priority="224">
      <formula>$C$40="F"</formula>
    </cfRule>
  </conditionalFormatting>
  <conditionalFormatting sqref="I75:W75">
    <cfRule type="expression" dxfId="12139" priority="225">
      <formula>$C$21="F"</formula>
    </cfRule>
  </conditionalFormatting>
  <conditionalFormatting sqref="I75:Z75">
    <cfRule type="expression" dxfId="12138" priority="226">
      <formula>$C$2="F"</formula>
    </cfRule>
  </conditionalFormatting>
  <conditionalFormatting sqref="I75:Z75">
    <cfRule type="expression" dxfId="12137" priority="227">
      <formula>$D75="Facturacion"</formula>
    </cfRule>
  </conditionalFormatting>
  <conditionalFormatting sqref="I75:Z75">
    <cfRule type="expression" dxfId="12136" priority="228">
      <formula>$D75="Specialist"</formula>
    </cfRule>
  </conditionalFormatting>
  <conditionalFormatting sqref="I75:Z75">
    <cfRule type="cellIs" dxfId="12135" priority="229" operator="equal">
      <formula>1</formula>
    </cfRule>
  </conditionalFormatting>
  <conditionalFormatting sqref="I75:Z75">
    <cfRule type="expression" dxfId="12134" priority="230">
      <formula>$D75="SSMM"</formula>
    </cfRule>
  </conditionalFormatting>
  <conditionalFormatting sqref="I75:Z75">
    <cfRule type="cellIs" dxfId="12133" priority="231" operator="equal">
      <formula>"F"</formula>
    </cfRule>
  </conditionalFormatting>
  <conditionalFormatting sqref="AA76:AB76">
    <cfRule type="expression" dxfId="12132" priority="216">
      <formula>$C$2="F"</formula>
    </cfRule>
  </conditionalFormatting>
  <conditionalFormatting sqref="AA76:AB76">
    <cfRule type="expression" dxfId="12131" priority="217">
      <formula>$D76="Facturacion"</formula>
    </cfRule>
  </conditionalFormatting>
  <conditionalFormatting sqref="AA76:AB76">
    <cfRule type="expression" dxfId="12130" priority="218">
      <formula>$D76="Specialist"</formula>
    </cfRule>
  </conditionalFormatting>
  <conditionalFormatting sqref="AA76:AB76">
    <cfRule type="cellIs" dxfId="12129" priority="219" operator="equal">
      <formula>1</formula>
    </cfRule>
  </conditionalFormatting>
  <conditionalFormatting sqref="AA76:AB76">
    <cfRule type="expression" dxfId="12128" priority="220">
      <formula>$D76="SSMM"</formula>
    </cfRule>
  </conditionalFormatting>
  <conditionalFormatting sqref="AA76:AB76">
    <cfRule type="cellIs" dxfId="12127" priority="221" operator="equal">
      <formula>"F"</formula>
    </cfRule>
  </conditionalFormatting>
  <conditionalFormatting sqref="I76:W76">
    <cfRule type="expression" dxfId="12126" priority="206">
      <formula>$C$78="F"</formula>
    </cfRule>
  </conditionalFormatting>
  <conditionalFormatting sqref="I76:W76">
    <cfRule type="expression" dxfId="12125" priority="207">
      <formula>$C$59="F"</formula>
    </cfRule>
  </conditionalFormatting>
  <conditionalFormatting sqref="I76:W76">
    <cfRule type="expression" dxfId="12124" priority="208">
      <formula>$C$40="F"</formula>
    </cfRule>
  </conditionalFormatting>
  <conditionalFormatting sqref="I76:W76">
    <cfRule type="expression" dxfId="12123" priority="209">
      <formula>$C$21="F"</formula>
    </cfRule>
  </conditionalFormatting>
  <conditionalFormatting sqref="I76:Z76">
    <cfRule type="expression" dxfId="12122" priority="210">
      <formula>$C$2="F"</formula>
    </cfRule>
  </conditionalFormatting>
  <conditionalFormatting sqref="I76:Z76">
    <cfRule type="expression" dxfId="12121" priority="211">
      <formula>$D76="Facturacion"</formula>
    </cfRule>
  </conditionalFormatting>
  <conditionalFormatting sqref="I76:Z76">
    <cfRule type="expression" dxfId="12120" priority="212">
      <formula>$D76="Specialist"</formula>
    </cfRule>
  </conditionalFormatting>
  <conditionalFormatting sqref="I76:Z76">
    <cfRule type="cellIs" dxfId="12119" priority="213" operator="equal">
      <formula>1</formula>
    </cfRule>
  </conditionalFormatting>
  <conditionalFormatting sqref="I76:Z76">
    <cfRule type="expression" dxfId="12118" priority="214">
      <formula>$D76="SSMM"</formula>
    </cfRule>
  </conditionalFormatting>
  <conditionalFormatting sqref="I76:Z76">
    <cfRule type="cellIs" dxfId="12117" priority="215" operator="equal">
      <formula>"F"</formula>
    </cfRule>
  </conditionalFormatting>
  <conditionalFormatting sqref="E93:H93">
    <cfRule type="expression" dxfId="12116" priority="198">
      <formula>$C$21="F"</formula>
    </cfRule>
  </conditionalFormatting>
  <conditionalFormatting sqref="E93:H95">
    <cfRule type="expression" dxfId="12115" priority="200">
      <formula>$C$2="F"</formula>
    </cfRule>
  </conditionalFormatting>
  <conditionalFormatting sqref="E93:H95">
    <cfRule type="expression" dxfId="12114" priority="201">
      <formula>$D93="Facturacion"</formula>
    </cfRule>
  </conditionalFormatting>
  <conditionalFormatting sqref="E93:H95">
    <cfRule type="expression" dxfId="12113" priority="202">
      <formula>$D93="Specialist"</formula>
    </cfRule>
  </conditionalFormatting>
  <conditionalFormatting sqref="E93:H95">
    <cfRule type="cellIs" dxfId="12112" priority="203" operator="equal">
      <formula>1</formula>
    </cfRule>
  </conditionalFormatting>
  <conditionalFormatting sqref="E93:H95">
    <cfRule type="expression" dxfId="12111" priority="204">
      <formula>$D93="SSMM"</formula>
    </cfRule>
  </conditionalFormatting>
  <conditionalFormatting sqref="E93:H95">
    <cfRule type="cellIs" dxfId="12110" priority="205" operator="equal">
      <formula>"F"</formula>
    </cfRule>
  </conditionalFormatting>
  <conditionalFormatting sqref="AA93:AB93">
    <cfRule type="expression" dxfId="12109" priority="190">
      <formula>$C$21="F"</formula>
    </cfRule>
  </conditionalFormatting>
  <conditionalFormatting sqref="AA93:AB93">
    <cfRule type="expression" dxfId="12108" priority="192">
      <formula>$C$2="F"</formula>
    </cfRule>
  </conditionalFormatting>
  <conditionalFormatting sqref="AA93:AB93">
    <cfRule type="expression" dxfId="12107" priority="193">
      <formula>$D93="Facturacion"</formula>
    </cfRule>
  </conditionalFormatting>
  <conditionalFormatting sqref="AA93:AB93">
    <cfRule type="expression" dxfId="12106" priority="194">
      <formula>$D93="Specialist"</formula>
    </cfRule>
  </conditionalFormatting>
  <conditionalFormatting sqref="AA93:AB93">
    <cfRule type="cellIs" dxfId="12105" priority="195" operator="equal">
      <formula>1</formula>
    </cfRule>
  </conditionalFormatting>
  <conditionalFormatting sqref="AA93:AB93">
    <cfRule type="expression" dxfId="12104" priority="196">
      <formula>$D93="SSMM"</formula>
    </cfRule>
  </conditionalFormatting>
  <conditionalFormatting sqref="AA93:AB93">
    <cfRule type="cellIs" dxfId="12103" priority="197" operator="equal">
      <formula>"F"</formula>
    </cfRule>
  </conditionalFormatting>
  <conditionalFormatting sqref="I93:W93">
    <cfRule type="expression" dxfId="12102" priority="180">
      <formula>$C$78="F"</formula>
    </cfRule>
  </conditionalFormatting>
  <conditionalFormatting sqref="I93:W93">
    <cfRule type="expression" dxfId="12101" priority="181">
      <formula>$C$59="F"</formula>
    </cfRule>
  </conditionalFormatting>
  <conditionalFormatting sqref="I93:W93">
    <cfRule type="expression" dxfId="12100" priority="182">
      <formula>$C$40="F"</formula>
    </cfRule>
  </conditionalFormatting>
  <conditionalFormatting sqref="I93:W93">
    <cfRule type="expression" dxfId="12099" priority="183">
      <formula>$C$21="F"</formula>
    </cfRule>
  </conditionalFormatting>
  <conditionalFormatting sqref="I93:Z93">
    <cfRule type="expression" dxfId="12098" priority="184">
      <formula>$C$2="F"</formula>
    </cfRule>
  </conditionalFormatting>
  <conditionalFormatting sqref="I93:Z93">
    <cfRule type="expression" dxfId="12097" priority="185">
      <formula>$D93="Facturacion"</formula>
    </cfRule>
  </conditionalFormatting>
  <conditionalFormatting sqref="I93:Z93">
    <cfRule type="expression" dxfId="12096" priority="186">
      <formula>$D93="Specialist"</formula>
    </cfRule>
  </conditionalFormatting>
  <conditionalFormatting sqref="I93:Z93">
    <cfRule type="cellIs" dxfId="12095" priority="187" operator="equal">
      <formula>1</formula>
    </cfRule>
  </conditionalFormatting>
  <conditionalFormatting sqref="I93:Z93">
    <cfRule type="expression" dxfId="12094" priority="188">
      <formula>$D93="SSMM"</formula>
    </cfRule>
  </conditionalFormatting>
  <conditionalFormatting sqref="I93:Z93">
    <cfRule type="cellIs" dxfId="12093" priority="189" operator="equal">
      <formula>"F"</formula>
    </cfRule>
  </conditionalFormatting>
  <conditionalFormatting sqref="AA94:AB94">
    <cfRule type="expression" dxfId="12092" priority="174">
      <formula>$C$2="F"</formula>
    </cfRule>
  </conditionalFormatting>
  <conditionalFormatting sqref="AA94:AB94">
    <cfRule type="expression" dxfId="12091" priority="175">
      <formula>$D94="Facturacion"</formula>
    </cfRule>
  </conditionalFormatting>
  <conditionalFormatting sqref="AA94:AB94">
    <cfRule type="expression" dxfId="12090" priority="176">
      <formula>$D94="Specialist"</formula>
    </cfRule>
  </conditionalFormatting>
  <conditionalFormatting sqref="AA94:AB94">
    <cfRule type="cellIs" dxfId="12089" priority="177" operator="equal">
      <formula>1</formula>
    </cfRule>
  </conditionalFormatting>
  <conditionalFormatting sqref="AA94:AB94">
    <cfRule type="expression" dxfId="12088" priority="178">
      <formula>$D94="SSMM"</formula>
    </cfRule>
  </conditionalFormatting>
  <conditionalFormatting sqref="AA94:AB94">
    <cfRule type="cellIs" dxfId="12087" priority="179" operator="equal">
      <formula>"F"</formula>
    </cfRule>
  </conditionalFormatting>
  <conditionalFormatting sqref="I94:W94">
    <cfRule type="expression" dxfId="12086" priority="164">
      <formula>$C$78="F"</formula>
    </cfRule>
  </conditionalFormatting>
  <conditionalFormatting sqref="I94:W94">
    <cfRule type="expression" dxfId="12085" priority="165">
      <formula>$C$59="F"</formula>
    </cfRule>
  </conditionalFormatting>
  <conditionalFormatting sqref="I94:W94">
    <cfRule type="expression" dxfId="12084" priority="166">
      <formula>$C$40="F"</formula>
    </cfRule>
  </conditionalFormatting>
  <conditionalFormatting sqref="I94:W94">
    <cfRule type="expression" dxfId="12083" priority="167">
      <formula>$C$21="F"</formula>
    </cfRule>
  </conditionalFormatting>
  <conditionalFormatting sqref="I94:Z94">
    <cfRule type="expression" dxfId="12082" priority="168">
      <formula>$C$2="F"</formula>
    </cfRule>
  </conditionalFormatting>
  <conditionalFormatting sqref="I94:Z94">
    <cfRule type="expression" dxfId="12081" priority="169">
      <formula>$D94="Facturacion"</formula>
    </cfRule>
  </conditionalFormatting>
  <conditionalFormatting sqref="I94:Z94">
    <cfRule type="expression" dxfId="12080" priority="170">
      <formula>$D94="Specialist"</formula>
    </cfRule>
  </conditionalFormatting>
  <conditionalFormatting sqref="I94:Z94">
    <cfRule type="cellIs" dxfId="12079" priority="171" operator="equal">
      <formula>1</formula>
    </cfRule>
  </conditionalFormatting>
  <conditionalFormatting sqref="I94:Z94">
    <cfRule type="expression" dxfId="12078" priority="172">
      <formula>$D94="SSMM"</formula>
    </cfRule>
  </conditionalFormatting>
  <conditionalFormatting sqref="I94:Z94">
    <cfRule type="cellIs" dxfId="12077" priority="173" operator="equal">
      <formula>"F"</formula>
    </cfRule>
  </conditionalFormatting>
  <conditionalFormatting sqref="AA95:AB95">
    <cfRule type="expression" dxfId="12076" priority="158">
      <formula>$C$2="F"</formula>
    </cfRule>
  </conditionalFormatting>
  <conditionalFormatting sqref="AA95:AB95">
    <cfRule type="expression" dxfId="12075" priority="159">
      <formula>$D95="Facturacion"</formula>
    </cfRule>
  </conditionalFormatting>
  <conditionalFormatting sqref="AA95:AB95">
    <cfRule type="expression" dxfId="12074" priority="160">
      <formula>$D95="Specialist"</formula>
    </cfRule>
  </conditionalFormatting>
  <conditionalFormatting sqref="AA95:AB95">
    <cfRule type="cellIs" dxfId="12073" priority="161" operator="equal">
      <formula>1</formula>
    </cfRule>
  </conditionalFormatting>
  <conditionalFormatting sqref="AA95:AB95">
    <cfRule type="expression" dxfId="12072" priority="162">
      <formula>$D95="SSMM"</formula>
    </cfRule>
  </conditionalFormatting>
  <conditionalFormatting sqref="AA95:AB95">
    <cfRule type="cellIs" dxfId="12071" priority="163" operator="equal">
      <formula>"F"</formula>
    </cfRule>
  </conditionalFormatting>
  <conditionalFormatting sqref="I95:W95">
    <cfRule type="expression" dxfId="12070" priority="148">
      <formula>$C$78="F"</formula>
    </cfRule>
  </conditionalFormatting>
  <conditionalFormatting sqref="I95:W95">
    <cfRule type="expression" dxfId="12069" priority="149">
      <formula>$C$59="F"</formula>
    </cfRule>
  </conditionalFormatting>
  <conditionalFormatting sqref="I95:W95">
    <cfRule type="expression" dxfId="12068" priority="150">
      <formula>$C$40="F"</formula>
    </cfRule>
  </conditionalFormatting>
  <conditionalFormatting sqref="I95:W95">
    <cfRule type="expression" dxfId="12067" priority="151">
      <formula>$C$21="F"</formula>
    </cfRule>
  </conditionalFormatting>
  <conditionalFormatting sqref="I95:Z95">
    <cfRule type="expression" dxfId="12066" priority="152">
      <formula>$C$2="F"</formula>
    </cfRule>
  </conditionalFormatting>
  <conditionalFormatting sqref="I95:Z95">
    <cfRule type="expression" dxfId="12065" priority="153">
      <formula>$D95="Facturacion"</formula>
    </cfRule>
  </conditionalFormatting>
  <conditionalFormatting sqref="I95:Z95">
    <cfRule type="expression" dxfId="12064" priority="154">
      <formula>$D95="Specialist"</formula>
    </cfRule>
  </conditionalFormatting>
  <conditionalFormatting sqref="I95:Z95">
    <cfRule type="cellIs" dxfId="12063" priority="155" operator="equal">
      <formula>1</formula>
    </cfRule>
  </conditionalFormatting>
  <conditionalFormatting sqref="I95:Z95">
    <cfRule type="expression" dxfId="12062" priority="156">
      <formula>$D95="SSMM"</formula>
    </cfRule>
  </conditionalFormatting>
  <conditionalFormatting sqref="I95:Z95">
    <cfRule type="cellIs" dxfId="12061" priority="157" operator="equal">
      <formula>"F"</formula>
    </cfRule>
  </conditionalFormatting>
  <conditionalFormatting sqref="I28:AD28">
    <cfRule type="expression" dxfId="12060" priority="142">
      <formula>$C$2="F"</formula>
    </cfRule>
  </conditionalFormatting>
  <conditionalFormatting sqref="I28:AD28">
    <cfRule type="expression" dxfId="12059" priority="143">
      <formula>$D28="Facturacion"</formula>
    </cfRule>
  </conditionalFormatting>
  <conditionalFormatting sqref="I28:AD28">
    <cfRule type="expression" dxfId="12058" priority="144">
      <formula>$D28="Specialist"</formula>
    </cfRule>
  </conditionalFormatting>
  <conditionalFormatting sqref="I28:AD28">
    <cfRule type="cellIs" dxfId="12057" priority="145" operator="equal">
      <formula>1</formula>
    </cfRule>
  </conditionalFormatting>
  <conditionalFormatting sqref="I28:AD28">
    <cfRule type="expression" dxfId="12056" priority="146">
      <formula>$D28="SSMM"</formula>
    </cfRule>
  </conditionalFormatting>
  <conditionalFormatting sqref="I28:AD28">
    <cfRule type="cellIs" dxfId="12055" priority="147" operator="equal">
      <formula>"F"</formula>
    </cfRule>
  </conditionalFormatting>
  <conditionalFormatting sqref="I47:AD47">
    <cfRule type="expression" dxfId="12054" priority="135">
      <formula>$C$2="F"</formula>
    </cfRule>
  </conditionalFormatting>
  <conditionalFormatting sqref="I47:AD47">
    <cfRule type="expression" dxfId="12053" priority="136">
      <formula>$D47="Facturacion"</formula>
    </cfRule>
  </conditionalFormatting>
  <conditionalFormatting sqref="I47:AD47">
    <cfRule type="expression" dxfId="12052" priority="137">
      <formula>$D47="Specialist"</formula>
    </cfRule>
  </conditionalFormatting>
  <conditionalFormatting sqref="I47:AD47">
    <cfRule type="cellIs" dxfId="12051" priority="138" operator="equal">
      <formula>1</formula>
    </cfRule>
  </conditionalFormatting>
  <conditionalFormatting sqref="I47:AD47">
    <cfRule type="expression" dxfId="12050" priority="139">
      <formula>$D47="SSMM"</formula>
    </cfRule>
  </conditionalFormatting>
  <conditionalFormatting sqref="I47:AD47">
    <cfRule type="cellIs" dxfId="12049" priority="140" operator="equal">
      <formula>"F"</formula>
    </cfRule>
  </conditionalFormatting>
  <conditionalFormatting sqref="I66:AD66">
    <cfRule type="expression" dxfId="12048" priority="128">
      <formula>$C$2="F"</formula>
    </cfRule>
  </conditionalFormatting>
  <conditionalFormatting sqref="I66:AD66">
    <cfRule type="expression" dxfId="12047" priority="129">
      <formula>$D66="Facturacion"</formula>
    </cfRule>
  </conditionalFormatting>
  <conditionalFormatting sqref="I66:AD66">
    <cfRule type="expression" dxfId="12046" priority="130">
      <formula>$D66="Specialist"</formula>
    </cfRule>
  </conditionalFormatting>
  <conditionalFormatting sqref="I66:AD66">
    <cfRule type="cellIs" dxfId="12045" priority="131" operator="equal">
      <formula>1</formula>
    </cfRule>
  </conditionalFormatting>
  <conditionalFormatting sqref="I66:AD66">
    <cfRule type="expression" dxfId="12044" priority="132">
      <formula>$D66="SSMM"</formula>
    </cfRule>
  </conditionalFormatting>
  <conditionalFormatting sqref="I66:AD66">
    <cfRule type="cellIs" dxfId="12043" priority="133" operator="equal">
      <formula>"F"</formula>
    </cfRule>
  </conditionalFormatting>
  <conditionalFormatting sqref="I85:AD85">
    <cfRule type="expression" dxfId="12042" priority="121">
      <formula>$C$2="F"</formula>
    </cfRule>
  </conditionalFormatting>
  <conditionalFormatting sqref="I85:AD85">
    <cfRule type="expression" dxfId="12041" priority="122">
      <formula>$D85="Facturacion"</formula>
    </cfRule>
  </conditionalFormatting>
  <conditionalFormatting sqref="I85:AD85">
    <cfRule type="expression" dxfId="12040" priority="123">
      <formula>$D85="Specialist"</formula>
    </cfRule>
  </conditionalFormatting>
  <conditionalFormatting sqref="I85:AD85">
    <cfRule type="cellIs" dxfId="12039" priority="124" operator="equal">
      <formula>1</formula>
    </cfRule>
  </conditionalFormatting>
  <conditionalFormatting sqref="I85:AD85">
    <cfRule type="expression" dxfId="12038" priority="125">
      <formula>$D85="SSMM"</formula>
    </cfRule>
  </conditionalFormatting>
  <conditionalFormatting sqref="I85:AD85">
    <cfRule type="cellIs" dxfId="12037" priority="126" operator="equal">
      <formula>"F"</formula>
    </cfRule>
  </conditionalFormatting>
  <conditionalFormatting sqref="I104:AD104">
    <cfRule type="expression" dxfId="12036" priority="114">
      <formula>$C$2="F"</formula>
    </cfRule>
  </conditionalFormatting>
  <conditionalFormatting sqref="I104:AD104">
    <cfRule type="expression" dxfId="12035" priority="115">
      <formula>$D104="Facturacion"</formula>
    </cfRule>
  </conditionalFormatting>
  <conditionalFormatting sqref="I104:AD104">
    <cfRule type="expression" dxfId="12034" priority="116">
      <formula>$D104="Specialist"</formula>
    </cfRule>
  </conditionalFormatting>
  <conditionalFormatting sqref="I104:AD104">
    <cfRule type="cellIs" dxfId="12033" priority="117" operator="equal">
      <formula>1</formula>
    </cfRule>
  </conditionalFormatting>
  <conditionalFormatting sqref="I104:AD104">
    <cfRule type="expression" dxfId="12032" priority="118">
      <formula>$D104="SSMM"</formula>
    </cfRule>
  </conditionalFormatting>
  <conditionalFormatting sqref="I104:AD104">
    <cfRule type="cellIs" dxfId="12031" priority="119" operator="equal">
      <formula>"F"</formula>
    </cfRule>
  </conditionalFormatting>
  <conditionalFormatting sqref="I123:AD123">
    <cfRule type="expression" dxfId="12030" priority="107">
      <formula>$C$2="F"</formula>
    </cfRule>
  </conditionalFormatting>
  <conditionalFormatting sqref="I123:AD123">
    <cfRule type="expression" dxfId="12029" priority="108">
      <formula>$D123="Facturacion"</formula>
    </cfRule>
  </conditionalFormatting>
  <conditionalFormatting sqref="I123:AD123">
    <cfRule type="expression" dxfId="12028" priority="109">
      <formula>$D123="Specialist"</formula>
    </cfRule>
  </conditionalFormatting>
  <conditionalFormatting sqref="I123:AD123">
    <cfRule type="cellIs" dxfId="12027" priority="110" operator="equal">
      <formula>1</formula>
    </cfRule>
  </conditionalFormatting>
  <conditionalFormatting sqref="I123:AD123">
    <cfRule type="expression" dxfId="12026" priority="111">
      <formula>$D123="SSMM"</formula>
    </cfRule>
  </conditionalFormatting>
  <conditionalFormatting sqref="I123:AD123">
    <cfRule type="cellIs" dxfId="12025" priority="112" operator="equal">
      <formula>"F"</formula>
    </cfRule>
  </conditionalFormatting>
  <conditionalFormatting sqref="H24">
    <cfRule type="expression" dxfId="12024" priority="100">
      <formula>$C$2="F"</formula>
    </cfRule>
  </conditionalFormatting>
  <conditionalFormatting sqref="H24">
    <cfRule type="expression" dxfId="12023" priority="101">
      <formula>$D24="Facturacion"</formula>
    </cfRule>
  </conditionalFormatting>
  <conditionalFormatting sqref="H24">
    <cfRule type="expression" dxfId="12022" priority="102">
      <formula>$D24="Specialist"</formula>
    </cfRule>
  </conditionalFormatting>
  <conditionalFormatting sqref="H24">
    <cfRule type="cellIs" dxfId="12021" priority="103" operator="equal">
      <formula>1</formula>
    </cfRule>
  </conditionalFormatting>
  <conditionalFormatting sqref="H24">
    <cfRule type="expression" dxfId="12020" priority="104">
      <formula>$D24="SSMM"</formula>
    </cfRule>
  </conditionalFormatting>
  <conditionalFormatting sqref="H24">
    <cfRule type="cellIs" dxfId="12019" priority="105" operator="equal">
      <formula>"F"</formula>
    </cfRule>
  </conditionalFormatting>
  <conditionalFormatting sqref="H43">
    <cfRule type="expression" dxfId="12018" priority="93">
      <formula>$C$2="F"</formula>
    </cfRule>
  </conditionalFormatting>
  <conditionalFormatting sqref="H43">
    <cfRule type="expression" dxfId="12017" priority="94">
      <formula>$D43="Facturacion"</formula>
    </cfRule>
  </conditionalFormatting>
  <conditionalFormatting sqref="H43">
    <cfRule type="expression" dxfId="12016" priority="95">
      <formula>$D43="Specialist"</formula>
    </cfRule>
  </conditionalFormatting>
  <conditionalFormatting sqref="H43">
    <cfRule type="cellIs" dxfId="12015" priority="96" operator="equal">
      <formula>1</formula>
    </cfRule>
  </conditionalFormatting>
  <conditionalFormatting sqref="H43">
    <cfRule type="expression" dxfId="12014" priority="97">
      <formula>$D43="SSMM"</formula>
    </cfRule>
  </conditionalFormatting>
  <conditionalFormatting sqref="H43">
    <cfRule type="cellIs" dxfId="12013" priority="98" operator="equal">
      <formula>"F"</formula>
    </cfRule>
  </conditionalFormatting>
  <conditionalFormatting sqref="H62">
    <cfRule type="expression" dxfId="12012" priority="86">
      <formula>$C$2="F"</formula>
    </cfRule>
  </conditionalFormatting>
  <conditionalFormatting sqref="H62">
    <cfRule type="expression" dxfId="12011" priority="87">
      <formula>$D62="Facturacion"</formula>
    </cfRule>
  </conditionalFormatting>
  <conditionalFormatting sqref="H62">
    <cfRule type="expression" dxfId="12010" priority="88">
      <formula>$D62="Specialist"</formula>
    </cfRule>
  </conditionalFormatting>
  <conditionalFormatting sqref="H62">
    <cfRule type="cellIs" dxfId="12009" priority="89" operator="equal">
      <formula>1</formula>
    </cfRule>
  </conditionalFormatting>
  <conditionalFormatting sqref="H62">
    <cfRule type="expression" dxfId="12008" priority="90">
      <formula>$D62="SSMM"</formula>
    </cfRule>
  </conditionalFormatting>
  <conditionalFormatting sqref="H62">
    <cfRule type="cellIs" dxfId="12007" priority="91" operator="equal">
      <formula>"F"</formula>
    </cfRule>
  </conditionalFormatting>
  <conditionalFormatting sqref="H81">
    <cfRule type="expression" dxfId="12006" priority="79">
      <formula>$C$2="F"</formula>
    </cfRule>
  </conditionalFormatting>
  <conditionalFormatting sqref="H81">
    <cfRule type="expression" dxfId="12005" priority="80">
      <formula>$D81="Facturacion"</formula>
    </cfRule>
  </conditionalFormatting>
  <conditionalFormatting sqref="H81">
    <cfRule type="expression" dxfId="12004" priority="81">
      <formula>$D81="Specialist"</formula>
    </cfRule>
  </conditionalFormatting>
  <conditionalFormatting sqref="H81">
    <cfRule type="cellIs" dxfId="12003" priority="82" operator="equal">
      <formula>1</formula>
    </cfRule>
  </conditionalFormatting>
  <conditionalFormatting sqref="H81">
    <cfRule type="expression" dxfId="12002" priority="83">
      <formula>$D81="SSMM"</formula>
    </cfRule>
  </conditionalFormatting>
  <conditionalFormatting sqref="H81">
    <cfRule type="cellIs" dxfId="12001" priority="84" operator="equal">
      <formula>"F"</formula>
    </cfRule>
  </conditionalFormatting>
  <conditionalFormatting sqref="H100">
    <cfRule type="expression" dxfId="12000" priority="72">
      <formula>$C$2="F"</formula>
    </cfRule>
  </conditionalFormatting>
  <conditionalFormatting sqref="H100">
    <cfRule type="expression" dxfId="11999" priority="73">
      <formula>$D100="Facturacion"</formula>
    </cfRule>
  </conditionalFormatting>
  <conditionalFormatting sqref="H100">
    <cfRule type="expression" dxfId="11998" priority="74">
      <formula>$D100="Specialist"</formula>
    </cfRule>
  </conditionalFormatting>
  <conditionalFormatting sqref="H100">
    <cfRule type="cellIs" dxfId="11997" priority="75" operator="equal">
      <formula>1</formula>
    </cfRule>
  </conditionalFormatting>
  <conditionalFormatting sqref="H100">
    <cfRule type="expression" dxfId="11996" priority="76">
      <formula>$D100="SSMM"</formula>
    </cfRule>
  </conditionalFormatting>
  <conditionalFormatting sqref="H100">
    <cfRule type="cellIs" dxfId="11995" priority="77" operator="equal">
      <formula>"F"</formula>
    </cfRule>
  </conditionalFormatting>
  <conditionalFormatting sqref="W45:AD45">
    <cfRule type="expression" dxfId="11994" priority="65">
      <formula>$C$2="F"</formula>
    </cfRule>
  </conditionalFormatting>
  <conditionalFormatting sqref="W45:AD45">
    <cfRule type="expression" dxfId="11993" priority="66">
      <formula>$D45="Facturacion"</formula>
    </cfRule>
  </conditionalFormatting>
  <conditionalFormatting sqref="W45:AD45">
    <cfRule type="expression" dxfId="11992" priority="67">
      <formula>$D45="Specialist"</formula>
    </cfRule>
  </conditionalFormatting>
  <conditionalFormatting sqref="W45:AD45">
    <cfRule type="cellIs" dxfId="11991" priority="68" operator="equal">
      <formula>1</formula>
    </cfRule>
  </conditionalFormatting>
  <conditionalFormatting sqref="W45:AD45">
    <cfRule type="expression" dxfId="11990" priority="69">
      <formula>$D45="SSMM"</formula>
    </cfRule>
  </conditionalFormatting>
  <conditionalFormatting sqref="W45:AD45">
    <cfRule type="cellIs" dxfId="11989" priority="70" operator="equal">
      <formula>"F"</formula>
    </cfRule>
  </conditionalFormatting>
  <conditionalFormatting sqref="W64:AD64">
    <cfRule type="expression" dxfId="11988" priority="58">
      <formula>$C$2="F"</formula>
    </cfRule>
  </conditionalFormatting>
  <conditionalFormatting sqref="W64:AD64">
    <cfRule type="expression" dxfId="11987" priority="59">
      <formula>$D64="Facturacion"</formula>
    </cfRule>
  </conditionalFormatting>
  <conditionalFormatting sqref="W64:AD64">
    <cfRule type="expression" dxfId="11986" priority="60">
      <formula>$D64="Specialist"</formula>
    </cfRule>
  </conditionalFormatting>
  <conditionalFormatting sqref="W64:AD64">
    <cfRule type="cellIs" dxfId="11985" priority="61" operator="equal">
      <formula>1</formula>
    </cfRule>
  </conditionalFormatting>
  <conditionalFormatting sqref="W64:AD64">
    <cfRule type="expression" dxfId="11984" priority="62">
      <formula>$D64="SSMM"</formula>
    </cfRule>
  </conditionalFormatting>
  <conditionalFormatting sqref="W64:AD64">
    <cfRule type="cellIs" dxfId="11983" priority="63" operator="equal">
      <formula>"F"</formula>
    </cfRule>
  </conditionalFormatting>
  <conditionalFormatting sqref="I24:AE24">
    <cfRule type="expression" dxfId="11982" priority="44">
      <formula>$C$2="F"</formula>
    </cfRule>
  </conditionalFormatting>
  <conditionalFormatting sqref="I24:AE24">
    <cfRule type="expression" dxfId="11981" priority="45">
      <formula>$D24="Facturacion"</formula>
    </cfRule>
  </conditionalFormatting>
  <conditionalFormatting sqref="I24:AE24">
    <cfRule type="expression" dxfId="11980" priority="46">
      <formula>$D24="Specialist"</formula>
    </cfRule>
  </conditionalFormatting>
  <conditionalFormatting sqref="I24:AE24">
    <cfRule type="cellIs" dxfId="11979" priority="47" operator="equal">
      <formula>1</formula>
    </cfRule>
  </conditionalFormatting>
  <conditionalFormatting sqref="I24:AE24">
    <cfRule type="expression" dxfId="11978" priority="48">
      <formula>$D24="SSMM"</formula>
    </cfRule>
  </conditionalFormatting>
  <conditionalFormatting sqref="I24:AE24">
    <cfRule type="cellIs" dxfId="11977" priority="49" operator="equal">
      <formula>"F"</formula>
    </cfRule>
  </conditionalFormatting>
  <conditionalFormatting sqref="I43:AE43">
    <cfRule type="expression" dxfId="11976" priority="37">
      <formula>$C$2="F"</formula>
    </cfRule>
  </conditionalFormatting>
  <conditionalFormatting sqref="I43:AE43">
    <cfRule type="expression" dxfId="11975" priority="38">
      <formula>$D43="Facturacion"</formula>
    </cfRule>
  </conditionalFormatting>
  <conditionalFormatting sqref="I43:AE43">
    <cfRule type="expression" dxfId="11974" priority="39">
      <formula>$D43="Specialist"</formula>
    </cfRule>
  </conditionalFormatting>
  <conditionalFormatting sqref="I43:AE43">
    <cfRule type="cellIs" dxfId="11973" priority="40" operator="equal">
      <formula>1</formula>
    </cfRule>
  </conditionalFormatting>
  <conditionalFormatting sqref="I43:AE43">
    <cfRule type="expression" dxfId="11972" priority="41">
      <formula>$D43="SSMM"</formula>
    </cfRule>
  </conditionalFormatting>
  <conditionalFormatting sqref="I43:AE43">
    <cfRule type="cellIs" dxfId="11971" priority="42" operator="equal">
      <formula>"F"</formula>
    </cfRule>
  </conditionalFormatting>
  <conditionalFormatting sqref="I62:AE62">
    <cfRule type="expression" dxfId="11970" priority="30">
      <formula>$C$2="F"</formula>
    </cfRule>
  </conditionalFormatting>
  <conditionalFormatting sqref="I62:AE62">
    <cfRule type="expression" dxfId="11969" priority="31">
      <formula>$D62="Facturacion"</formula>
    </cfRule>
  </conditionalFormatting>
  <conditionalFormatting sqref="I62:AE62">
    <cfRule type="expression" dxfId="11968" priority="32">
      <formula>$D62="Specialist"</formula>
    </cfRule>
  </conditionalFormatting>
  <conditionalFormatting sqref="I62:AE62">
    <cfRule type="cellIs" dxfId="11967" priority="33" operator="equal">
      <formula>1</formula>
    </cfRule>
  </conditionalFormatting>
  <conditionalFormatting sqref="I62:AE62">
    <cfRule type="expression" dxfId="11966" priority="34">
      <formula>$D62="SSMM"</formula>
    </cfRule>
  </conditionalFormatting>
  <conditionalFormatting sqref="I62:AE62">
    <cfRule type="cellIs" dxfId="11965" priority="35" operator="equal">
      <formula>"F"</formula>
    </cfRule>
  </conditionalFormatting>
  <conditionalFormatting sqref="I81:AE81">
    <cfRule type="expression" dxfId="11964" priority="23">
      <formula>$C$2="F"</formula>
    </cfRule>
  </conditionalFormatting>
  <conditionalFormatting sqref="I81:AE81">
    <cfRule type="expression" dxfId="11963" priority="24">
      <formula>$D81="Facturacion"</formula>
    </cfRule>
  </conditionalFormatting>
  <conditionalFormatting sqref="I81:AE81">
    <cfRule type="expression" dxfId="11962" priority="25">
      <formula>$D81="Specialist"</formula>
    </cfRule>
  </conditionalFormatting>
  <conditionalFormatting sqref="I81:AE81">
    <cfRule type="cellIs" dxfId="11961" priority="26" operator="equal">
      <formula>1</formula>
    </cfRule>
  </conditionalFormatting>
  <conditionalFormatting sqref="I81:AE81">
    <cfRule type="expression" dxfId="11960" priority="27">
      <formula>$D81="SSMM"</formula>
    </cfRule>
  </conditionalFormatting>
  <conditionalFormatting sqref="I81:AE81">
    <cfRule type="cellIs" dxfId="11959" priority="28" operator="equal">
      <formula>"F"</formula>
    </cfRule>
  </conditionalFormatting>
  <conditionalFormatting sqref="I100:AE100">
    <cfRule type="expression" dxfId="11958" priority="16">
      <formula>$C$2="F"</formula>
    </cfRule>
  </conditionalFormatting>
  <conditionalFormatting sqref="I100:AE100">
    <cfRule type="expression" dxfId="11957" priority="17">
      <formula>$D100="Facturacion"</formula>
    </cfRule>
  </conditionalFormatting>
  <conditionalFormatting sqref="I100:AE100">
    <cfRule type="expression" dxfId="11956" priority="18">
      <formula>$D100="Specialist"</formula>
    </cfRule>
  </conditionalFormatting>
  <conditionalFormatting sqref="I100:AE100">
    <cfRule type="cellIs" dxfId="11955" priority="19" operator="equal">
      <formula>1</formula>
    </cfRule>
  </conditionalFormatting>
  <conditionalFormatting sqref="I100:AE100">
    <cfRule type="expression" dxfId="11954" priority="20">
      <formula>$D100="SSMM"</formula>
    </cfRule>
  </conditionalFormatting>
  <conditionalFormatting sqref="I100:AE100">
    <cfRule type="cellIs" dxfId="11953" priority="21" operator="equal">
      <formula>"F"</formula>
    </cfRule>
  </conditionalFormatting>
  <conditionalFormatting sqref="I83:AD83">
    <cfRule type="expression" dxfId="11952" priority="9">
      <formula>$C$2="F"</formula>
    </cfRule>
  </conditionalFormatting>
  <conditionalFormatting sqref="I83:AD83">
    <cfRule type="expression" dxfId="11951" priority="10">
      <formula>$D83="Facturacion"</formula>
    </cfRule>
  </conditionalFormatting>
  <conditionalFormatting sqref="I83:AD83">
    <cfRule type="expression" dxfId="11950" priority="11">
      <formula>$D83="Specialist"</formula>
    </cfRule>
  </conditionalFormatting>
  <conditionalFormatting sqref="I83:AD83">
    <cfRule type="cellIs" dxfId="11949" priority="12" operator="equal">
      <formula>1</formula>
    </cfRule>
  </conditionalFormatting>
  <conditionalFormatting sqref="I83:AD83">
    <cfRule type="expression" dxfId="11948" priority="13">
      <formula>$D83="SSMM"</formula>
    </cfRule>
  </conditionalFormatting>
  <conditionalFormatting sqref="I83:AD83">
    <cfRule type="cellIs" dxfId="11947" priority="14" operator="equal">
      <formula>"F"</formula>
    </cfRule>
  </conditionalFormatting>
  <conditionalFormatting sqref="I87:AD87">
    <cfRule type="expression" dxfId="11946" priority="2">
      <formula>$C$2="F"</formula>
    </cfRule>
  </conditionalFormatting>
  <conditionalFormatting sqref="I87:AD87">
    <cfRule type="expression" dxfId="11945" priority="3">
      <formula>$D87="Facturacion"</formula>
    </cfRule>
  </conditionalFormatting>
  <conditionalFormatting sqref="I87:AD87">
    <cfRule type="expression" dxfId="11944" priority="4">
      <formula>$D87="Specialist"</formula>
    </cfRule>
  </conditionalFormatting>
  <conditionalFormatting sqref="I87:AD87">
    <cfRule type="cellIs" dxfId="11943" priority="5" operator="equal">
      <formula>1</formula>
    </cfRule>
  </conditionalFormatting>
  <conditionalFormatting sqref="I87:AD87">
    <cfRule type="expression" dxfId="11942" priority="6">
      <formula>$D87="SSMM"</formula>
    </cfRule>
  </conditionalFormatting>
  <conditionalFormatting sqref="I87:AD87">
    <cfRule type="cellIs" dxfId="11941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99" id="{66BF62E7-DDB7-4DBC-AD4B-78E0D855A80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AC17:AG19</xm:sqref>
        </x14:conditionalFormatting>
        <x14:conditionalFormatting xmlns:xm="http://schemas.microsoft.com/office/excel/2006/main">
          <x14:cfRule type="expression" priority="588" id="{01CF060B-5865-4CF8-9B2A-0C1C1CA83D1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E4:H4 AE4:AG4 E5:AG12</xm:sqref>
        </x14:conditionalFormatting>
        <x14:conditionalFormatting xmlns:xm="http://schemas.microsoft.com/office/excel/2006/main">
          <x14:cfRule type="expression" priority="581" id="{FAC8F83B-1B05-48AB-A4BE-E4779B1AD13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570" id="{F7912CA5-9C26-4F80-8DCC-086DFD3B0FD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E25:AG27 E23:H23 AE23:AG23 E29:AG31 E28:H28 AE28:AG28 E24:G24 AF24:AG24</xm:sqref>
        </x14:conditionalFormatting>
        <x14:conditionalFormatting xmlns:xm="http://schemas.microsoft.com/office/excel/2006/main">
          <x14:cfRule type="expression" priority="563" id="{10897D71-91F4-4BA6-9FD2-F34D4217586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552" id="{C426E284-84AD-4AD0-9807-6AD1AE834B4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E44:AG44 E42:H42 AE42:AG42 E48:AG50 E47:H47 AE47:AG47 E43:G43 AF43:AG43 E46:AG46 E45:V45 AE45:AG45</xm:sqref>
        </x14:conditionalFormatting>
        <x14:conditionalFormatting xmlns:xm="http://schemas.microsoft.com/office/excel/2006/main">
          <x14:cfRule type="expression" priority="545" id="{3688361E-3A15-47D9-A6A0-8F33116D597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534" id="{C83C5319-D397-4862-8C60-CA2837DF646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E63:AG63 E61:H61 AE61:AG61 E67:AG69 E66:H66 AE66:AG66 E62:G62 AF62:AG62 E65:AG65 E64:V64 AE64:AG64</xm:sqref>
        </x14:conditionalFormatting>
        <x14:conditionalFormatting xmlns:xm="http://schemas.microsoft.com/office/excel/2006/main">
          <x14:cfRule type="expression" priority="527" id="{F3A7F344-F0F0-4A9B-8B96-762D233B626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516" id="{A3007770-4E33-4099-AA26-7C78256F3B6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E82:AG82 E80:H80 AE80:AG80 E86:AG86 E85:H85 AE85:AG85 E81:G81 AF81:AG81 E84:AG84 E83:H83 AE83:AG83 E88:AG88 E87:H87 AE87:AG87</xm:sqref>
        </x14:conditionalFormatting>
        <x14:conditionalFormatting xmlns:xm="http://schemas.microsoft.com/office/excel/2006/main">
          <x14:cfRule type="expression" priority="509" id="{FBA2597D-AA33-4A4A-8125-7C1ABB9C71B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498" id="{3C3195D7-40CB-4D9E-B98C-268C70E2207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E101:AG103 E99:H99 AE99:AG99 E104:H104 AE104:AG104 E100:G100 AF100:AG100 E105:AG107</xm:sqref>
        </x14:conditionalFormatting>
        <x14:conditionalFormatting xmlns:xm="http://schemas.microsoft.com/office/excel/2006/main">
          <x14:cfRule type="expression" priority="491" id="{91646C18-7CF5-4B45-97C1-9104BA7606E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480" id="{F3E1E9F4-28A2-4E59-960F-8132F9120C0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E118:AG122 E124:AG126 E123:H123 AE123:AG123</xm:sqref>
        </x14:conditionalFormatting>
        <x14:conditionalFormatting xmlns:xm="http://schemas.microsoft.com/office/excel/2006/main">
          <x14:cfRule type="expression" priority="473" id="{EA3E1FCF-0FD8-4C6F-A638-B7810B61728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I4:AD4</xm:sqref>
        </x14:conditionalFormatting>
        <x14:conditionalFormatting xmlns:xm="http://schemas.microsoft.com/office/excel/2006/main">
          <x14:cfRule type="expression" priority="466" id="{A6E8130A-0000-40DD-90C3-300190DAEF5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I23:AD23</xm:sqref>
        </x14:conditionalFormatting>
        <x14:conditionalFormatting xmlns:xm="http://schemas.microsoft.com/office/excel/2006/main">
          <x14:cfRule type="expression" priority="459" id="{1C53DE6E-8B27-4290-B059-6645192ACFF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I42:AD42</xm:sqref>
        </x14:conditionalFormatting>
        <x14:conditionalFormatting xmlns:xm="http://schemas.microsoft.com/office/excel/2006/main">
          <x14:cfRule type="expression" priority="452" id="{B8EA9035-B20D-49F9-BE04-A4A695F6F7B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I61:AD61</xm:sqref>
        </x14:conditionalFormatting>
        <x14:conditionalFormatting xmlns:xm="http://schemas.microsoft.com/office/excel/2006/main">
          <x14:cfRule type="expression" priority="445" id="{A34C2030-1C92-478A-9244-AA712C701AE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I80:AD80</xm:sqref>
        </x14:conditionalFormatting>
        <x14:conditionalFormatting xmlns:xm="http://schemas.microsoft.com/office/excel/2006/main">
          <x14:cfRule type="expression" priority="438" id="{71995D3B-969A-4F1E-AF76-3AE8919119A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I99:AD99</xm:sqref>
        </x14:conditionalFormatting>
        <x14:conditionalFormatting xmlns:xm="http://schemas.microsoft.com/office/excel/2006/main">
          <x14:cfRule type="expression" priority="431" id="{54C94282-9EA6-43C7-8CC0-F7A293695AA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</xm:sqref>
        </x14:conditionalFormatting>
        <x14:conditionalFormatting xmlns:xm="http://schemas.microsoft.com/office/excel/2006/main">
          <x14:cfRule type="expression" priority="423" id="{495D12A4-9337-475F-9F39-EB708169787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373" id="{F1F9E954-9A28-441A-800D-50C843D384A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</xm:sqref>
        </x14:conditionalFormatting>
        <x14:conditionalFormatting xmlns:xm="http://schemas.microsoft.com/office/excel/2006/main">
          <x14:cfRule type="expression" priority="365" id="{B9678172-DF62-4E1A-BE33-E69807B5753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315" id="{088D7D9A-A68F-4078-B716-09EF5BFC570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307" id="{7911D1C2-513A-4200-8BE1-27450C2772A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257" id="{A57BC566-FBD4-4D8C-B16A-5B611352654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</xm:sqref>
        </x14:conditionalFormatting>
        <x14:conditionalFormatting xmlns:xm="http://schemas.microsoft.com/office/excel/2006/main">
          <x14:cfRule type="expression" priority="249" id="{9FEDACAF-FD21-4E8C-B787-6BEDF8DA580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199" id="{8991E69C-385F-42FE-BDC1-2DD9497A001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E93:H95</xm:sqref>
        </x14:conditionalFormatting>
        <x14:conditionalFormatting xmlns:xm="http://schemas.microsoft.com/office/excel/2006/main">
          <x14:cfRule type="expression" priority="191" id="{FB42BA8A-1E3C-494B-A236-371DE6F4DC9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  <x14:conditionalFormatting xmlns:xm="http://schemas.microsoft.com/office/excel/2006/main">
          <x14:cfRule type="expression" priority="141" id="{FC2CABF9-8AB7-4F32-A9A1-F16C9856146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I28:AD28</xm:sqref>
        </x14:conditionalFormatting>
        <x14:conditionalFormatting xmlns:xm="http://schemas.microsoft.com/office/excel/2006/main">
          <x14:cfRule type="expression" priority="134" id="{066EEFB8-493E-4EA3-9DF2-19CE7B000DE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I47:AD47</xm:sqref>
        </x14:conditionalFormatting>
        <x14:conditionalFormatting xmlns:xm="http://schemas.microsoft.com/office/excel/2006/main">
          <x14:cfRule type="expression" priority="127" id="{CA6610AB-473D-4C11-A297-79FE367C558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I66:AD66</xm:sqref>
        </x14:conditionalFormatting>
        <x14:conditionalFormatting xmlns:xm="http://schemas.microsoft.com/office/excel/2006/main">
          <x14:cfRule type="expression" priority="120" id="{69F725CA-48D9-447D-9FAC-F4426DC085D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I85:AD85</xm:sqref>
        </x14:conditionalFormatting>
        <x14:conditionalFormatting xmlns:xm="http://schemas.microsoft.com/office/excel/2006/main">
          <x14:cfRule type="expression" priority="113" id="{5B370706-A2D2-4920-BE87-552C0E19D83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I104:AD104</xm:sqref>
        </x14:conditionalFormatting>
        <x14:conditionalFormatting xmlns:xm="http://schemas.microsoft.com/office/excel/2006/main">
          <x14:cfRule type="expression" priority="106" id="{84AE60E8-FDC2-451D-AF32-2E2C96316B2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I123:AD123</xm:sqref>
        </x14:conditionalFormatting>
        <x14:conditionalFormatting xmlns:xm="http://schemas.microsoft.com/office/excel/2006/main">
          <x14:cfRule type="expression" priority="99" id="{2CBB453A-FA42-4519-8E8C-CBF2BBCAD17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H24</xm:sqref>
        </x14:conditionalFormatting>
        <x14:conditionalFormatting xmlns:xm="http://schemas.microsoft.com/office/excel/2006/main">
          <x14:cfRule type="expression" priority="92" id="{DE2D3B56-002E-4C72-8CE5-21BBA8B812A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H43</xm:sqref>
        </x14:conditionalFormatting>
        <x14:conditionalFormatting xmlns:xm="http://schemas.microsoft.com/office/excel/2006/main">
          <x14:cfRule type="expression" priority="85" id="{0B494586-BE82-40C1-B08D-D1B7A06F7B1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H62</xm:sqref>
        </x14:conditionalFormatting>
        <x14:conditionalFormatting xmlns:xm="http://schemas.microsoft.com/office/excel/2006/main">
          <x14:cfRule type="expression" priority="78" id="{33D86AFF-54B5-4D8B-986F-8478EEC8D83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H81</xm:sqref>
        </x14:conditionalFormatting>
        <x14:conditionalFormatting xmlns:xm="http://schemas.microsoft.com/office/excel/2006/main">
          <x14:cfRule type="expression" priority="71" id="{FCAF3103-9D5D-4BDD-AB3C-9EECA146821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H100</xm:sqref>
        </x14:conditionalFormatting>
        <x14:conditionalFormatting xmlns:xm="http://schemas.microsoft.com/office/excel/2006/main">
          <x14:cfRule type="expression" priority="64" id="{15343E78-CE38-48D6-BCFC-3AAAA67E87E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W45:AD45</xm:sqref>
        </x14:conditionalFormatting>
        <x14:conditionalFormatting xmlns:xm="http://schemas.microsoft.com/office/excel/2006/main">
          <x14:cfRule type="expression" priority="57" id="{74BAC0B5-91DE-4950-8053-535B26FDE19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W64:AD64</xm:sqref>
        </x14:conditionalFormatting>
        <x14:conditionalFormatting xmlns:xm="http://schemas.microsoft.com/office/excel/2006/main">
          <x14:cfRule type="expression" priority="43" id="{9808EAFB-AD60-4D2A-BDC9-04C7AED428F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I24:AE24</xm:sqref>
        </x14:conditionalFormatting>
        <x14:conditionalFormatting xmlns:xm="http://schemas.microsoft.com/office/excel/2006/main">
          <x14:cfRule type="expression" priority="36" id="{348A2E7A-50D4-437F-BDF2-E9D84028856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I43:AE43</xm:sqref>
        </x14:conditionalFormatting>
        <x14:conditionalFormatting xmlns:xm="http://schemas.microsoft.com/office/excel/2006/main">
          <x14:cfRule type="expression" priority="29" id="{6F7AF56D-E18F-49C8-8E2C-C5174C4A283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I62:AE62</xm:sqref>
        </x14:conditionalFormatting>
        <x14:conditionalFormatting xmlns:xm="http://schemas.microsoft.com/office/excel/2006/main">
          <x14:cfRule type="expression" priority="22" id="{9AA4FA06-5CEF-4753-90FA-6BC6C8DAD63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I81:AE81</xm:sqref>
        </x14:conditionalFormatting>
        <x14:conditionalFormatting xmlns:xm="http://schemas.microsoft.com/office/excel/2006/main">
          <x14:cfRule type="expression" priority="15" id="{1DB48432-B56C-4E01-AB2A-DC79817AA37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I100:AE100</xm:sqref>
        </x14:conditionalFormatting>
        <x14:conditionalFormatting xmlns:xm="http://schemas.microsoft.com/office/excel/2006/main">
          <x14:cfRule type="expression" priority="8" id="{D69DD125-3D4D-43A4-A13C-A0A8694F97B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I83:AD83</xm:sqref>
        </x14:conditionalFormatting>
        <x14:conditionalFormatting xmlns:xm="http://schemas.microsoft.com/office/excel/2006/main">
          <x14:cfRule type="expression" priority="1" id="{B6ED52CB-1A54-40DE-A95F-CC3C0A5A4CB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I87:AD87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E244F45E-6323-4C8A-8904-42DC9BC29DD3}">
          <x14:formula1>
            <xm:f>Personal!$A$2:$A$50</xm:f>
          </x14:formula1>
          <xm:sqref>B99:B114 B118:B133 B4:B19 B23:B38 B42:B57 B61:B76 B80:B95</xm:sqref>
        </x14:dataValidation>
        <x14:dataValidation type="list" allowBlank="1" showInputMessage="1" showErrorMessage="1" prompt="Elige una de las opciones disponibles" xr:uid="{AA4D0A4F-23FA-4018-B9E5-68E67ACB396F}">
          <x14:formula1>
            <xm:f>Personal!$F$1:$F$15</xm:f>
          </x14:formula1>
          <xm:sqref>E42:AG57 E23:AG38 E61:AG76 E80:AG95 E118:AG133 E4:AG19 E99:AG114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85EBA-0729-46CA-89E5-B061E9A36F02}">
  <sheetPr codeName="Hoja25">
    <tabColor rgb="FFFFFFFF"/>
    <outlinePr summaryBelow="0" summaryRight="0"/>
    <pageSetUpPr fitToPage="1"/>
  </sheetPr>
  <dimension ref="A1:AJ1000"/>
  <sheetViews>
    <sheetView topLeftCell="A48" workbookViewId="0">
      <selection activeCell="U101" sqref="U101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20.7656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'S22'!C117+1</f>
        <v>45446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">
        <v>98</v>
      </c>
      <c r="D4" s="19" t="s">
        <v>53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>AH4+AH23+AH42+AH61+AH80+AH99+AH118</f>
        <v>0</v>
      </c>
    </row>
    <row r="5" spans="1:36" ht="15.75" customHeight="1" x14ac:dyDescent="0.15">
      <c r="A5" s="10"/>
      <c r="B5" s="18" t="s">
        <v>28</v>
      </c>
      <c r="C5" s="19" t="s">
        <v>100</v>
      </c>
      <c r="D5" s="19" t="s">
        <v>95</v>
      </c>
      <c r="E5" s="8"/>
      <c r="F5" s="8"/>
      <c r="G5" s="8"/>
      <c r="H5" s="8">
        <v>1</v>
      </c>
      <c r="I5" s="8">
        <v>1</v>
      </c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/>
      <c r="T5" s="8"/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/>
      <c r="AB5" s="8"/>
      <c r="AC5" s="8"/>
      <c r="AD5" s="8"/>
      <c r="AE5" s="8"/>
      <c r="AF5" s="8"/>
      <c r="AG5" s="8"/>
      <c r="AH5" s="1">
        <f t="shared" si="0"/>
        <v>8.5</v>
      </c>
      <c r="AI5" s="1"/>
      <c r="AJ5" s="1">
        <f>AH5+AH24+AH43+AH62+AH81+AH100+AH119</f>
        <v>16</v>
      </c>
    </row>
    <row r="6" spans="1:36" ht="15.75" customHeight="1" x14ac:dyDescent="0.15">
      <c r="A6" s="10"/>
      <c r="B6" s="18" t="s">
        <v>29</v>
      </c>
      <c r="C6" s="19" t="s">
        <v>101</v>
      </c>
      <c r="D6" s="19" t="s">
        <v>99</v>
      </c>
      <c r="E6" s="8"/>
      <c r="F6" s="8"/>
      <c r="G6" s="8"/>
      <c r="H6" s="8"/>
      <c r="I6" s="8">
        <v>1</v>
      </c>
      <c r="J6" s="8">
        <v>1</v>
      </c>
      <c r="K6" s="8">
        <v>1</v>
      </c>
      <c r="L6" s="8">
        <v>1</v>
      </c>
      <c r="M6" s="8">
        <v>1</v>
      </c>
      <c r="N6" s="8">
        <v>1</v>
      </c>
      <c r="O6" s="8">
        <v>1</v>
      </c>
      <c r="P6" s="8">
        <v>1</v>
      </c>
      <c r="Q6" s="8"/>
      <c r="R6" s="8"/>
      <c r="S6" s="8">
        <v>1</v>
      </c>
      <c r="T6" s="8">
        <v>1</v>
      </c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/>
      <c r="AB6" s="8"/>
      <c r="AC6" s="8"/>
      <c r="AD6" s="8"/>
      <c r="AE6" s="8"/>
      <c r="AF6" s="8"/>
      <c r="AG6" s="8"/>
      <c r="AH6" s="1">
        <f t="shared" si="0"/>
        <v>8</v>
      </c>
      <c r="AI6" s="1"/>
      <c r="AJ6" s="1">
        <f>AH6+AH25+AH44+AH63+AH82+AH101+AH120</f>
        <v>40</v>
      </c>
    </row>
    <row r="7" spans="1:36" ht="15.75" customHeight="1" x14ac:dyDescent="0.15">
      <c r="A7" s="10"/>
      <c r="B7" s="18" t="s">
        <v>30</v>
      </c>
      <c r="C7" s="19" t="s">
        <v>103</v>
      </c>
      <c r="D7" s="19" t="s">
        <v>53</v>
      </c>
      <c r="E7" s="8"/>
      <c r="F7" s="8"/>
      <c r="G7" s="8"/>
      <c r="H7" s="8"/>
      <c r="I7" s="8" t="s">
        <v>11</v>
      </c>
      <c r="J7" s="8" t="s">
        <v>11</v>
      </c>
      <c r="K7" s="8" t="s">
        <v>11</v>
      </c>
      <c r="L7" s="8" t="s">
        <v>11</v>
      </c>
      <c r="M7" s="8" t="s">
        <v>11</v>
      </c>
      <c r="N7" s="8" t="s">
        <v>11</v>
      </c>
      <c r="O7" s="8" t="s">
        <v>11</v>
      </c>
      <c r="P7" s="8" t="s">
        <v>11</v>
      </c>
      <c r="Q7" s="8" t="s">
        <v>11</v>
      </c>
      <c r="R7" s="8" t="s">
        <v>11</v>
      </c>
      <c r="S7" s="8" t="s">
        <v>11</v>
      </c>
      <c r="T7" s="8" t="s">
        <v>11</v>
      </c>
      <c r="U7" s="8" t="s">
        <v>11</v>
      </c>
      <c r="V7" s="8" t="s">
        <v>11</v>
      </c>
      <c r="W7" s="8" t="s">
        <v>11</v>
      </c>
      <c r="X7" s="8" t="s">
        <v>11</v>
      </c>
      <c r="Y7" s="8" t="s">
        <v>11</v>
      </c>
      <c r="Z7" s="8" t="s">
        <v>11</v>
      </c>
      <c r="AA7" s="8" t="s">
        <v>11</v>
      </c>
      <c r="AB7" s="8" t="s">
        <v>11</v>
      </c>
      <c r="AC7" s="8" t="s">
        <v>11</v>
      </c>
      <c r="AD7" s="8" t="s">
        <v>11</v>
      </c>
      <c r="AE7" s="8"/>
      <c r="AF7" s="8"/>
      <c r="AG7" s="8"/>
      <c r="AH7" s="1">
        <f t="shared" si="0"/>
        <v>0</v>
      </c>
      <c r="AI7" s="1"/>
      <c r="AJ7" s="1">
        <f>AH7+AH26+AH45+AH64+AH83+AH102+AH121</f>
        <v>0</v>
      </c>
    </row>
    <row r="8" spans="1:36" ht="15.75" customHeight="1" x14ac:dyDescent="0.15">
      <c r="A8" s="10"/>
      <c r="B8" s="18" t="s">
        <v>31</v>
      </c>
      <c r="C8" s="19" t="s">
        <v>104</v>
      </c>
      <c r="D8" s="19" t="s">
        <v>96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>AH8+AH27+AH46+AH65+AH84+AH103+AH122</f>
        <v>32</v>
      </c>
    </row>
    <row r="9" spans="1:36" ht="15.75" customHeight="1" x14ac:dyDescent="0.15">
      <c r="A9" s="10"/>
      <c r="B9" s="18" t="s">
        <v>32</v>
      </c>
      <c r="C9" s="19" t="s">
        <v>105</v>
      </c>
      <c r="D9" s="19" t="s">
        <v>53</v>
      </c>
      <c r="E9" s="8"/>
      <c r="F9" s="8"/>
      <c r="G9" s="8"/>
      <c r="H9" s="8"/>
      <c r="I9" s="8" t="s">
        <v>7</v>
      </c>
      <c r="J9" s="8" t="s">
        <v>7</v>
      </c>
      <c r="K9" s="8" t="s">
        <v>7</v>
      </c>
      <c r="L9" s="8" t="s">
        <v>7</v>
      </c>
      <c r="M9" s="8" t="s">
        <v>7</v>
      </c>
      <c r="N9" s="8" t="s">
        <v>7</v>
      </c>
      <c r="O9" s="8" t="s">
        <v>7</v>
      </c>
      <c r="P9" s="8" t="s">
        <v>7</v>
      </c>
      <c r="Q9" s="8" t="s">
        <v>7</v>
      </c>
      <c r="R9" s="8" t="s">
        <v>7</v>
      </c>
      <c r="S9" s="8" t="s">
        <v>7</v>
      </c>
      <c r="T9" s="8" t="s">
        <v>7</v>
      </c>
      <c r="U9" s="8" t="s">
        <v>7</v>
      </c>
      <c r="V9" s="8" t="s">
        <v>7</v>
      </c>
      <c r="W9" s="8" t="s">
        <v>7</v>
      </c>
      <c r="X9" s="8" t="s">
        <v>7</v>
      </c>
      <c r="Y9" s="8" t="s">
        <v>7</v>
      </c>
      <c r="Z9" s="8" t="s">
        <v>7</v>
      </c>
      <c r="AA9" s="8" t="s">
        <v>7</v>
      </c>
      <c r="AB9" s="8" t="s">
        <v>7</v>
      </c>
      <c r="AC9" s="8" t="s">
        <v>7</v>
      </c>
      <c r="AD9" s="8" t="s">
        <v>7</v>
      </c>
      <c r="AE9" s="8"/>
      <c r="AF9" s="8"/>
      <c r="AG9" s="8"/>
      <c r="AH9" s="1">
        <f t="shared" si="0"/>
        <v>0</v>
      </c>
      <c r="AI9" s="1"/>
      <c r="AJ9" s="1">
        <f>AH9+AH28+AH47+AH66+AH85+AH104+AH123</f>
        <v>32</v>
      </c>
    </row>
    <row r="10" spans="1:36" ht="15.75" customHeight="1" x14ac:dyDescent="0.15">
      <c r="A10" s="10"/>
      <c r="B10" s="18" t="s">
        <v>33</v>
      </c>
      <c r="C10" s="19" t="s">
        <v>106</v>
      </c>
      <c r="D10" s="19" t="s">
        <v>53</v>
      </c>
      <c r="E10" s="8"/>
      <c r="F10" s="8"/>
      <c r="G10" s="8"/>
      <c r="H10" s="8"/>
      <c r="I10" s="8"/>
      <c r="J10" s="8"/>
      <c r="K10" s="8"/>
      <c r="L10" s="8"/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>
        <v>1</v>
      </c>
      <c r="S10" s="8"/>
      <c r="T10" s="8"/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>
        <v>1</v>
      </c>
      <c r="AC10" s="8">
        <v>1</v>
      </c>
      <c r="AD10" s="8">
        <v>1</v>
      </c>
      <c r="AE10" s="8"/>
      <c r="AF10" s="8"/>
      <c r="AG10" s="8"/>
      <c r="AH10" s="1">
        <f t="shared" si="0"/>
        <v>8</v>
      </c>
      <c r="AI10" s="1"/>
      <c r="AJ10" s="1">
        <f>AH10+AH29+AH48+AH67+AH86+AH105+AH124</f>
        <v>40</v>
      </c>
    </row>
    <row r="11" spans="1:36" ht="15.75" customHeight="1" x14ac:dyDescent="0.15">
      <c r="A11" s="21"/>
      <c r="B11" s="18" t="s">
        <v>34</v>
      </c>
      <c r="C11" s="19" t="s">
        <v>107</v>
      </c>
      <c r="D11" s="19" t="s">
        <v>53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>
        <v>1</v>
      </c>
      <c r="T11" s="8">
        <v>1</v>
      </c>
      <c r="U11" s="8">
        <v>1</v>
      </c>
      <c r="V11" s="8">
        <v>1</v>
      </c>
      <c r="W11" s="8">
        <v>1</v>
      </c>
      <c r="X11" s="8">
        <v>1</v>
      </c>
      <c r="Y11" s="8">
        <v>1</v>
      </c>
      <c r="Z11" s="8">
        <v>1</v>
      </c>
      <c r="AA11" s="8">
        <v>1</v>
      </c>
      <c r="AB11" s="8">
        <v>1</v>
      </c>
      <c r="AC11" s="8">
        <v>1</v>
      </c>
      <c r="AD11" s="8">
        <v>1</v>
      </c>
      <c r="AE11" s="8"/>
      <c r="AF11" s="8"/>
      <c r="AG11" s="8"/>
      <c r="AH11" s="1">
        <f t="shared" si="0"/>
        <v>6</v>
      </c>
      <c r="AI11" s="1"/>
      <c r="AJ11" s="1">
        <f t="shared" ref="AJ11:AJ20" si="1">AH11+AH30+AH49+AH68+AH87+AH106+AH125</f>
        <v>30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>
        <v>1</v>
      </c>
      <c r="T12" s="8">
        <v>1</v>
      </c>
      <c r="U12" s="8">
        <v>1</v>
      </c>
      <c r="V12" s="8">
        <v>1</v>
      </c>
      <c r="W12" s="8">
        <v>1</v>
      </c>
      <c r="X12" s="8">
        <v>1</v>
      </c>
      <c r="Y12" s="8">
        <v>1</v>
      </c>
      <c r="Z12" s="8">
        <v>1</v>
      </c>
      <c r="AA12" s="8">
        <v>1</v>
      </c>
      <c r="AB12" s="8">
        <v>1</v>
      </c>
      <c r="AC12" s="8">
        <v>1</v>
      </c>
      <c r="AD12" s="8">
        <v>1</v>
      </c>
      <c r="AE12" s="8"/>
      <c r="AF12" s="8"/>
      <c r="AG12" s="8"/>
      <c r="AH12" s="1">
        <f t="shared" si="0"/>
        <v>6</v>
      </c>
      <c r="AI12" s="1"/>
      <c r="AJ12" s="1">
        <f t="shared" si="1"/>
        <v>30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 t="s">
        <v>21</v>
      </c>
      <c r="F17" s="59"/>
      <c r="G17" s="59"/>
      <c r="H17" s="59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3</v>
      </c>
      <c r="J20" s="23">
        <f t="shared" si="3"/>
        <v>3</v>
      </c>
      <c r="K20" s="23">
        <f t="shared" si="3"/>
        <v>3</v>
      </c>
      <c r="L20" s="23">
        <f t="shared" si="3"/>
        <v>3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3</v>
      </c>
      <c r="R20" s="23">
        <f t="shared" si="3"/>
        <v>3</v>
      </c>
      <c r="S20" s="23">
        <f t="shared" si="3"/>
        <v>3</v>
      </c>
      <c r="T20" s="23">
        <f t="shared" si="3"/>
        <v>3</v>
      </c>
      <c r="U20" s="23">
        <f t="shared" si="3"/>
        <v>5</v>
      </c>
      <c r="V20" s="23">
        <f t="shared" si="3"/>
        <v>5</v>
      </c>
      <c r="W20" s="23">
        <f t="shared" si="3"/>
        <v>5</v>
      </c>
      <c r="X20" s="23">
        <f t="shared" si="3"/>
        <v>5</v>
      </c>
      <c r="Y20" s="23">
        <f t="shared" si="3"/>
        <v>5</v>
      </c>
      <c r="Z20" s="23">
        <f t="shared" si="3"/>
        <v>5</v>
      </c>
      <c r="AA20" s="23">
        <f t="shared" si="3"/>
        <v>3</v>
      </c>
      <c r="AB20" s="23">
        <f t="shared" si="3"/>
        <v>3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42.5</v>
      </c>
      <c r="AI20" s="1">
        <f>SUM(AI13:AI19)</f>
        <v>16</v>
      </c>
      <c r="AJ20" s="1">
        <f t="shared" si="1"/>
        <v>220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45447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>
        <v>1</v>
      </c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/>
      <c r="R24" s="8"/>
      <c r="S24" s="8">
        <v>1</v>
      </c>
      <c r="T24" s="8">
        <v>1</v>
      </c>
      <c r="U24" s="8">
        <v>1</v>
      </c>
      <c r="V24" s="8">
        <v>1</v>
      </c>
      <c r="W24" s="8">
        <v>1</v>
      </c>
      <c r="X24" s="8">
        <v>1</v>
      </c>
      <c r="Y24" s="8"/>
      <c r="Z24" s="8"/>
      <c r="AA24" s="8"/>
      <c r="AB24" s="8"/>
      <c r="AC24" s="8"/>
      <c r="AD24" s="8"/>
      <c r="AE24" s="8"/>
      <c r="AF24" s="8"/>
      <c r="AG24" s="8"/>
      <c r="AH24" s="1">
        <f t="shared" si="4"/>
        <v>7.5</v>
      </c>
      <c r="AI24" s="1"/>
    </row>
    <row r="25" spans="1:36" ht="15.75" customHeight="1" x14ac:dyDescent="0.15">
      <c r="A25" s="10"/>
      <c r="B25" s="18" t="str">
        <f>B6</f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 t="s">
        <v>7</v>
      </c>
      <c r="J25" s="8" t="s">
        <v>7</v>
      </c>
      <c r="K25" s="8" t="s">
        <v>7</v>
      </c>
      <c r="L25" s="8" t="s">
        <v>7</v>
      </c>
      <c r="M25" s="8" t="s">
        <v>7</v>
      </c>
      <c r="N25" s="8" t="s">
        <v>7</v>
      </c>
      <c r="O25" s="8" t="s">
        <v>7</v>
      </c>
      <c r="P25" s="8" t="s">
        <v>7</v>
      </c>
      <c r="Q25" s="8" t="s">
        <v>7</v>
      </c>
      <c r="R25" s="8" t="s">
        <v>7</v>
      </c>
      <c r="S25" s="8" t="s">
        <v>7</v>
      </c>
      <c r="T25" s="8" t="s">
        <v>7</v>
      </c>
      <c r="U25" s="8" t="s">
        <v>7</v>
      </c>
      <c r="V25" s="8" t="s">
        <v>7</v>
      </c>
      <c r="W25" s="8" t="s">
        <v>7</v>
      </c>
      <c r="X25" s="8" t="s">
        <v>7</v>
      </c>
      <c r="Y25" s="8" t="s">
        <v>7</v>
      </c>
      <c r="Z25" s="8" t="s">
        <v>7</v>
      </c>
      <c r="AA25" s="8" t="s">
        <v>7</v>
      </c>
      <c r="AB25" s="8" t="s">
        <v>7</v>
      </c>
      <c r="AC25" s="8" t="s">
        <v>7</v>
      </c>
      <c r="AD25" s="8" t="s">
        <v>7</v>
      </c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 t="str">
        <f>B7</f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 t="s">
        <v>11</v>
      </c>
      <c r="J26" s="8" t="s">
        <v>11</v>
      </c>
      <c r="K26" s="8" t="s">
        <v>11</v>
      </c>
      <c r="L26" s="8" t="s">
        <v>11</v>
      </c>
      <c r="M26" s="8" t="s">
        <v>11</v>
      </c>
      <c r="N26" s="8" t="s">
        <v>11</v>
      </c>
      <c r="O26" s="8" t="s">
        <v>11</v>
      </c>
      <c r="P26" s="8" t="s">
        <v>11</v>
      </c>
      <c r="Q26" s="8" t="s">
        <v>11</v>
      </c>
      <c r="R26" s="8" t="s">
        <v>11</v>
      </c>
      <c r="S26" s="8" t="s">
        <v>11</v>
      </c>
      <c r="T26" s="8" t="s">
        <v>11</v>
      </c>
      <c r="U26" s="8" t="s">
        <v>11</v>
      </c>
      <c r="V26" s="8" t="s">
        <v>11</v>
      </c>
      <c r="W26" s="8" t="s">
        <v>11</v>
      </c>
      <c r="X26" s="8" t="s">
        <v>11</v>
      </c>
      <c r="Y26" s="8" t="s">
        <v>11</v>
      </c>
      <c r="Z26" s="8" t="s">
        <v>11</v>
      </c>
      <c r="AA26" s="8" t="s">
        <v>11</v>
      </c>
      <c r="AB26" s="8" t="s">
        <v>11</v>
      </c>
      <c r="AC26" s="8" t="s">
        <v>11</v>
      </c>
      <c r="AD26" s="8" t="s">
        <v>11</v>
      </c>
      <c r="AE26" s="8"/>
      <c r="AF26" s="8"/>
      <c r="AG26" s="8"/>
      <c r="AH26" s="1">
        <f t="shared" si="4"/>
        <v>0</v>
      </c>
      <c r="AI26" s="1"/>
    </row>
    <row r="27" spans="1:36" ht="15.75" customHeight="1" x14ac:dyDescent="0.15">
      <c r="A27" s="10"/>
      <c r="B27" s="18" t="str">
        <f>B8</f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>
        <v>1</v>
      </c>
      <c r="J27" s="8">
        <v>1</v>
      </c>
      <c r="K27" s="8">
        <v>1</v>
      </c>
      <c r="L27" s="8">
        <v>1</v>
      </c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/>
      <c r="T27" s="8"/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/>
      <c r="AB27" s="8"/>
      <c r="AC27" s="8"/>
      <c r="AD27" s="8"/>
      <c r="AE27" s="8"/>
      <c r="AF27" s="8"/>
      <c r="AG27" s="8"/>
      <c r="AH27" s="1">
        <f t="shared" si="4"/>
        <v>8</v>
      </c>
      <c r="AI27" s="1"/>
    </row>
    <row r="28" spans="1:36" ht="15.75" customHeight="1" x14ac:dyDescent="0.15">
      <c r="A28" s="10"/>
      <c r="B28" s="18" t="str">
        <f>B9</f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>
        <v>1</v>
      </c>
      <c r="T28" s="8">
        <v>1</v>
      </c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>
        <v>1</v>
      </c>
      <c r="AA28" s="8">
        <v>1</v>
      </c>
      <c r="AB28" s="8">
        <v>1</v>
      </c>
      <c r="AC28" s="8">
        <v>1</v>
      </c>
      <c r="AD28" s="8">
        <v>1</v>
      </c>
      <c r="AE28" s="8"/>
      <c r="AF28" s="8"/>
      <c r="AG28" s="8"/>
      <c r="AH28" s="1">
        <f t="shared" si="4"/>
        <v>6</v>
      </c>
      <c r="AI28" s="1"/>
    </row>
    <row r="29" spans="1:36" ht="15.75" customHeight="1" x14ac:dyDescent="0.15">
      <c r="A29" s="10"/>
      <c r="B29" s="18" t="str">
        <f>B10</f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/>
      <c r="J29" s="8"/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/>
      <c r="T29" s="8"/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>
        <v>1</v>
      </c>
      <c r="AB29" s="8">
        <v>1</v>
      </c>
      <c r="AC29" s="8"/>
      <c r="AD29" s="8"/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tr">
        <f t="shared" ref="B30:B35" si="5">B11</f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 t="s">
        <v>7</v>
      </c>
      <c r="J30" s="8" t="s">
        <v>7</v>
      </c>
      <c r="K30" s="8" t="s">
        <v>7</v>
      </c>
      <c r="L30" s="8" t="s">
        <v>7</v>
      </c>
      <c r="M30" s="8" t="s">
        <v>7</v>
      </c>
      <c r="N30" s="8" t="s">
        <v>7</v>
      </c>
      <c r="O30" s="8" t="s">
        <v>7</v>
      </c>
      <c r="P30" s="8" t="s">
        <v>7</v>
      </c>
      <c r="Q30" s="8" t="s">
        <v>7</v>
      </c>
      <c r="R30" s="8" t="s">
        <v>7</v>
      </c>
      <c r="S30" s="8" t="s">
        <v>7</v>
      </c>
      <c r="T30" s="8" t="s">
        <v>7</v>
      </c>
      <c r="U30" s="8" t="s">
        <v>7</v>
      </c>
      <c r="V30" s="8" t="s">
        <v>7</v>
      </c>
      <c r="W30" s="8" t="s">
        <v>7</v>
      </c>
      <c r="X30" s="8" t="s">
        <v>7</v>
      </c>
      <c r="Y30" s="8" t="s">
        <v>7</v>
      </c>
      <c r="Z30" s="8" t="s">
        <v>7</v>
      </c>
      <c r="AA30" s="8" t="s">
        <v>7</v>
      </c>
      <c r="AB30" s="8" t="s">
        <v>7</v>
      </c>
      <c r="AC30" s="8" t="s">
        <v>7</v>
      </c>
      <c r="AD30" s="8" t="s">
        <v>7</v>
      </c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 t="str">
        <f t="shared" si="5"/>
        <v>X218</v>
      </c>
      <c r="C31" s="19" t="s">
        <v>128</v>
      </c>
      <c r="D31" s="19" t="s">
        <v>53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>
        <v>1</v>
      </c>
      <c r="T31" s="8">
        <v>1</v>
      </c>
      <c r="U31" s="8">
        <v>1</v>
      </c>
      <c r="V31" s="8">
        <v>1</v>
      </c>
      <c r="W31" s="8">
        <v>1</v>
      </c>
      <c r="X31" s="8">
        <v>1</v>
      </c>
      <c r="Y31" s="8">
        <v>1</v>
      </c>
      <c r="Z31" s="8">
        <v>1</v>
      </c>
      <c r="AA31" s="8">
        <v>1</v>
      </c>
      <c r="AB31" s="8">
        <v>1</v>
      </c>
      <c r="AC31" s="8">
        <v>1</v>
      </c>
      <c r="AD31" s="8">
        <v>1</v>
      </c>
      <c r="AE31" s="8"/>
      <c r="AF31" s="8"/>
      <c r="AG31" s="8"/>
      <c r="AH31" s="1">
        <f t="shared" si="4"/>
        <v>6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 t="s">
        <v>21</v>
      </c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/>
      <c r="T36" s="8"/>
      <c r="U36" s="8"/>
      <c r="V36" s="8"/>
      <c r="W36" s="8"/>
      <c r="X36" s="8"/>
      <c r="Y36" s="8"/>
      <c r="Z36" s="8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3</v>
      </c>
      <c r="L39" s="23">
        <f t="shared" si="6"/>
        <v>3</v>
      </c>
      <c r="M39" s="23">
        <f t="shared" si="6"/>
        <v>3</v>
      </c>
      <c r="N39" s="23">
        <f t="shared" si="6"/>
        <v>3</v>
      </c>
      <c r="O39" s="23">
        <f t="shared" si="6"/>
        <v>3</v>
      </c>
      <c r="P39" s="23">
        <f t="shared" si="6"/>
        <v>3</v>
      </c>
      <c r="Q39" s="23">
        <f t="shared" si="6"/>
        <v>2</v>
      </c>
      <c r="R39" s="23">
        <f t="shared" si="6"/>
        <v>2</v>
      </c>
      <c r="S39" s="23">
        <f t="shared" si="6"/>
        <v>3</v>
      </c>
      <c r="T39" s="23">
        <f t="shared" si="6"/>
        <v>3</v>
      </c>
      <c r="U39" s="23">
        <f t="shared" si="6"/>
        <v>5</v>
      </c>
      <c r="V39" s="23">
        <f t="shared" si="6"/>
        <v>5</v>
      </c>
      <c r="W39" s="23">
        <f t="shared" si="6"/>
        <v>5</v>
      </c>
      <c r="X39" s="23">
        <f t="shared" si="6"/>
        <v>5</v>
      </c>
      <c r="Y39" s="23">
        <f t="shared" si="6"/>
        <v>4</v>
      </c>
      <c r="Z39" s="23">
        <f t="shared" si="6"/>
        <v>4</v>
      </c>
      <c r="AA39" s="23">
        <f t="shared" si="6"/>
        <v>3</v>
      </c>
      <c r="AB39" s="23">
        <f t="shared" si="6"/>
        <v>3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35.5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45448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 t="s">
        <v>21</v>
      </c>
      <c r="J43" s="8" t="s">
        <v>21</v>
      </c>
      <c r="K43" s="8" t="s">
        <v>21</v>
      </c>
      <c r="L43" s="8" t="s">
        <v>21</v>
      </c>
      <c r="M43" s="8" t="s">
        <v>21</v>
      </c>
      <c r="N43" s="8" t="s">
        <v>21</v>
      </c>
      <c r="O43" s="8" t="s">
        <v>21</v>
      </c>
      <c r="P43" s="8" t="s">
        <v>21</v>
      </c>
      <c r="Q43" s="8" t="s">
        <v>21</v>
      </c>
      <c r="R43" s="8" t="s">
        <v>21</v>
      </c>
      <c r="S43" s="8" t="s">
        <v>21</v>
      </c>
      <c r="T43" s="8" t="s">
        <v>21</v>
      </c>
      <c r="U43" s="8" t="s">
        <v>21</v>
      </c>
      <c r="V43" s="8" t="s">
        <v>21</v>
      </c>
      <c r="W43" s="8" t="s">
        <v>21</v>
      </c>
      <c r="X43" s="8" t="s">
        <v>21</v>
      </c>
      <c r="Y43" s="8" t="s">
        <v>21</v>
      </c>
      <c r="Z43" s="8" t="s">
        <v>21</v>
      </c>
      <c r="AA43" s="8" t="s">
        <v>21</v>
      </c>
      <c r="AB43" s="8" t="s">
        <v>21</v>
      </c>
      <c r="AC43" s="8" t="s">
        <v>21</v>
      </c>
      <c r="AD43" s="8" t="s">
        <v>21</v>
      </c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/>
      <c r="J44" s="8"/>
      <c r="K44" s="8"/>
      <c r="L44" s="8"/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/>
      <c r="T44" s="8"/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>
        <v>1</v>
      </c>
      <c r="AD44" s="8">
        <v>1</v>
      </c>
      <c r="AE44" s="8"/>
      <c r="AF44" s="8"/>
      <c r="AG44" s="8"/>
      <c r="AH44" s="1">
        <f t="shared" si="7"/>
        <v>8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 t="s">
        <v>11</v>
      </c>
      <c r="J45" s="8" t="s">
        <v>11</v>
      </c>
      <c r="K45" s="8" t="s">
        <v>11</v>
      </c>
      <c r="L45" s="8" t="s">
        <v>11</v>
      </c>
      <c r="M45" s="8" t="s">
        <v>11</v>
      </c>
      <c r="N45" s="8" t="s">
        <v>11</v>
      </c>
      <c r="O45" s="8" t="s">
        <v>11</v>
      </c>
      <c r="P45" s="8" t="s">
        <v>11</v>
      </c>
      <c r="Q45" s="8" t="s">
        <v>11</v>
      </c>
      <c r="R45" s="8" t="s">
        <v>11</v>
      </c>
      <c r="S45" s="8" t="s">
        <v>11</v>
      </c>
      <c r="T45" s="8" t="s">
        <v>11</v>
      </c>
      <c r="U45" s="8" t="s">
        <v>11</v>
      </c>
      <c r="V45" s="8" t="s">
        <v>11</v>
      </c>
      <c r="W45" s="8" t="s">
        <v>11</v>
      </c>
      <c r="X45" s="8" t="s">
        <v>11</v>
      </c>
      <c r="Y45" s="8" t="s">
        <v>11</v>
      </c>
      <c r="Z45" s="8" t="s">
        <v>11</v>
      </c>
      <c r="AA45" s="8" t="s">
        <v>11</v>
      </c>
      <c r="AB45" s="8" t="s">
        <v>11</v>
      </c>
      <c r="AC45" s="8" t="s">
        <v>11</v>
      </c>
      <c r="AD45" s="8" t="s">
        <v>11</v>
      </c>
      <c r="AE45" s="8"/>
      <c r="AF45" s="8"/>
      <c r="AG45" s="8"/>
      <c r="AH45" s="1">
        <f t="shared" si="7"/>
        <v>0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>
        <v>1</v>
      </c>
      <c r="T46" s="8">
        <v>1</v>
      </c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>
        <v>1</v>
      </c>
      <c r="AA46" s="8">
        <v>1</v>
      </c>
      <c r="AB46" s="8">
        <v>1</v>
      </c>
      <c r="AC46" s="8">
        <v>1</v>
      </c>
      <c r="AD46" s="8">
        <v>1</v>
      </c>
      <c r="AE46" s="8"/>
      <c r="AF46" s="8"/>
      <c r="AG46" s="8"/>
      <c r="AH46" s="1">
        <f t="shared" si="7"/>
        <v>6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>
        <v>1</v>
      </c>
      <c r="I47" s="8">
        <v>1</v>
      </c>
      <c r="J47" s="8">
        <v>1</v>
      </c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>
        <v>1</v>
      </c>
      <c r="R47" s="8">
        <v>1</v>
      </c>
      <c r="S47" s="8">
        <v>1</v>
      </c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1">
        <f t="shared" si="7"/>
        <v>6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 t="s">
        <v>7</v>
      </c>
      <c r="J48" s="8" t="s">
        <v>7</v>
      </c>
      <c r="K48" s="8" t="s">
        <v>7</v>
      </c>
      <c r="L48" s="8" t="s">
        <v>7</v>
      </c>
      <c r="M48" s="8" t="s">
        <v>7</v>
      </c>
      <c r="N48" s="8" t="s">
        <v>7</v>
      </c>
      <c r="O48" s="8" t="s">
        <v>7</v>
      </c>
      <c r="P48" s="8" t="s">
        <v>7</v>
      </c>
      <c r="Q48" s="8" t="s">
        <v>7</v>
      </c>
      <c r="R48" s="8" t="s">
        <v>7</v>
      </c>
      <c r="S48" s="8" t="s">
        <v>7</v>
      </c>
      <c r="T48" s="8" t="s">
        <v>7</v>
      </c>
      <c r="U48" s="8" t="s">
        <v>7</v>
      </c>
      <c r="V48" s="8" t="s">
        <v>7</v>
      </c>
      <c r="W48" s="8" t="s">
        <v>7</v>
      </c>
      <c r="X48" s="8" t="s">
        <v>7</v>
      </c>
      <c r="Y48" s="8" t="s">
        <v>7</v>
      </c>
      <c r="Z48" s="8" t="s">
        <v>7</v>
      </c>
      <c r="AA48" s="8" t="s">
        <v>7</v>
      </c>
      <c r="AB48" s="8" t="s">
        <v>7</v>
      </c>
      <c r="AC48" s="8" t="s">
        <v>7</v>
      </c>
      <c r="AD48" s="8" t="s">
        <v>7</v>
      </c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>
        <v>1</v>
      </c>
      <c r="J49" s="8">
        <v>1</v>
      </c>
      <c r="K49" s="8">
        <v>1</v>
      </c>
      <c r="L49" s="8">
        <v>1</v>
      </c>
      <c r="M49" s="8">
        <v>1</v>
      </c>
      <c r="N49" s="8">
        <v>1</v>
      </c>
      <c r="O49" s="8">
        <v>1</v>
      </c>
      <c r="P49" s="8">
        <v>1</v>
      </c>
      <c r="Q49" s="8">
        <v>1</v>
      </c>
      <c r="R49" s="8">
        <v>1</v>
      </c>
      <c r="S49" s="8">
        <v>1</v>
      </c>
      <c r="T49" s="8">
        <v>1</v>
      </c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1">
        <f t="shared" si="7"/>
        <v>6</v>
      </c>
      <c r="AI49" s="1"/>
    </row>
    <row r="50" spans="1:35" ht="15.75" customHeight="1" x14ac:dyDescent="0.15">
      <c r="A50" s="10"/>
      <c r="B50" s="18" t="str">
        <f t="shared" si="8"/>
        <v>X218</v>
      </c>
      <c r="C50" s="19" t="s">
        <v>128</v>
      </c>
      <c r="D50" s="19" t="s">
        <v>53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>
        <v>1</v>
      </c>
      <c r="R50" s="8">
        <v>1</v>
      </c>
      <c r="S50" s="8">
        <v>1</v>
      </c>
      <c r="T50" s="8">
        <v>1</v>
      </c>
      <c r="U50" s="8">
        <v>1</v>
      </c>
      <c r="V50" s="8">
        <v>1</v>
      </c>
      <c r="W50" s="8">
        <v>1</v>
      </c>
      <c r="X50" s="8">
        <v>1</v>
      </c>
      <c r="Y50" s="8">
        <v>1</v>
      </c>
      <c r="Z50" s="8">
        <v>1</v>
      </c>
      <c r="AA50" s="8">
        <v>1</v>
      </c>
      <c r="AB50" s="8">
        <v>1</v>
      </c>
      <c r="AC50" s="8"/>
      <c r="AD50" s="8"/>
      <c r="AE50" s="8"/>
      <c r="AF50" s="8"/>
      <c r="AG50" s="8"/>
      <c r="AH50" s="1">
        <f t="shared" si="7"/>
        <v>6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 t="s">
        <v>21</v>
      </c>
      <c r="F55" s="59"/>
      <c r="G55" s="59"/>
      <c r="H55" s="59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2</v>
      </c>
      <c r="L58" s="23">
        <f t="shared" si="9"/>
        <v>2</v>
      </c>
      <c r="M58" s="23">
        <f t="shared" si="9"/>
        <v>3</v>
      </c>
      <c r="N58" s="23">
        <f t="shared" si="9"/>
        <v>3</v>
      </c>
      <c r="O58" s="23">
        <f t="shared" si="9"/>
        <v>3</v>
      </c>
      <c r="P58" s="23">
        <f t="shared" si="9"/>
        <v>3</v>
      </c>
      <c r="Q58" s="23">
        <f t="shared" si="9"/>
        <v>4</v>
      </c>
      <c r="R58" s="23">
        <f t="shared" si="9"/>
        <v>4</v>
      </c>
      <c r="S58" s="23">
        <f t="shared" si="9"/>
        <v>4</v>
      </c>
      <c r="T58" s="23">
        <f t="shared" si="9"/>
        <v>3</v>
      </c>
      <c r="U58" s="23">
        <f t="shared" si="9"/>
        <v>3</v>
      </c>
      <c r="V58" s="23">
        <f t="shared" si="9"/>
        <v>3</v>
      </c>
      <c r="W58" s="23">
        <f t="shared" si="9"/>
        <v>3</v>
      </c>
      <c r="X58" s="23">
        <f t="shared" si="9"/>
        <v>3</v>
      </c>
      <c r="Y58" s="23">
        <f t="shared" si="9"/>
        <v>3</v>
      </c>
      <c r="Z58" s="23">
        <f t="shared" si="9"/>
        <v>3</v>
      </c>
      <c r="AA58" s="23">
        <f t="shared" si="9"/>
        <v>3</v>
      </c>
      <c r="AB58" s="23">
        <f t="shared" si="9"/>
        <v>3</v>
      </c>
      <c r="AC58" s="23">
        <f t="shared" si="9"/>
        <v>2</v>
      </c>
      <c r="AD58" s="23">
        <f t="shared" si="9"/>
        <v>2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32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45449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 t="s">
        <v>21</v>
      </c>
      <c r="J62" s="8" t="s">
        <v>21</v>
      </c>
      <c r="K62" s="8" t="s">
        <v>21</v>
      </c>
      <c r="L62" s="8" t="s">
        <v>21</v>
      </c>
      <c r="M62" s="8" t="s">
        <v>21</v>
      </c>
      <c r="N62" s="8" t="s">
        <v>21</v>
      </c>
      <c r="O62" s="8" t="s">
        <v>21</v>
      </c>
      <c r="P62" s="8" t="s">
        <v>21</v>
      </c>
      <c r="Q62" s="8" t="s">
        <v>21</v>
      </c>
      <c r="R62" s="8" t="s">
        <v>21</v>
      </c>
      <c r="S62" s="8" t="s">
        <v>21</v>
      </c>
      <c r="T62" s="8" t="s">
        <v>21</v>
      </c>
      <c r="U62" s="8" t="s">
        <v>21</v>
      </c>
      <c r="V62" s="8" t="s">
        <v>21</v>
      </c>
      <c r="W62" s="8" t="s">
        <v>21</v>
      </c>
      <c r="X62" s="8" t="s">
        <v>21</v>
      </c>
      <c r="Y62" s="8" t="s">
        <v>21</v>
      </c>
      <c r="Z62" s="8" t="s">
        <v>21</v>
      </c>
      <c r="AA62" s="8" t="s">
        <v>21</v>
      </c>
      <c r="AB62" s="8" t="s">
        <v>21</v>
      </c>
      <c r="AC62" s="8" t="s">
        <v>21</v>
      </c>
      <c r="AD62" s="8" t="s">
        <v>21</v>
      </c>
      <c r="AE62" s="8"/>
      <c r="AF62" s="8"/>
      <c r="AG62" s="8"/>
      <c r="AH62" s="1">
        <f t="shared" si="10"/>
        <v>0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/>
      <c r="J63" s="8"/>
      <c r="K63" s="8">
        <v>1</v>
      </c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>
        <v>1</v>
      </c>
      <c r="R63" s="8">
        <v>1</v>
      </c>
      <c r="S63" s="8"/>
      <c r="T63" s="8"/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/>
      <c r="AD63" s="8"/>
      <c r="AE63" s="8"/>
      <c r="AF63" s="8"/>
      <c r="AG63" s="8"/>
      <c r="AH63" s="1">
        <f t="shared" si="10"/>
        <v>8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 t="s">
        <v>11</v>
      </c>
      <c r="J64" s="8" t="s">
        <v>11</v>
      </c>
      <c r="K64" s="8" t="s">
        <v>11</v>
      </c>
      <c r="L64" s="8" t="s">
        <v>11</v>
      </c>
      <c r="M64" s="8" t="s">
        <v>11</v>
      </c>
      <c r="N64" s="8" t="s">
        <v>11</v>
      </c>
      <c r="O64" s="8" t="s">
        <v>11</v>
      </c>
      <c r="P64" s="8" t="s">
        <v>11</v>
      </c>
      <c r="Q64" s="8" t="s">
        <v>11</v>
      </c>
      <c r="R64" s="8" t="s">
        <v>11</v>
      </c>
      <c r="S64" s="8" t="s">
        <v>11</v>
      </c>
      <c r="T64" s="8" t="s">
        <v>11</v>
      </c>
      <c r="U64" s="8" t="s">
        <v>11</v>
      </c>
      <c r="V64" s="8" t="s">
        <v>11</v>
      </c>
      <c r="W64" s="8" t="s">
        <v>11</v>
      </c>
      <c r="X64" s="8" t="s">
        <v>11</v>
      </c>
      <c r="Y64" s="8" t="s">
        <v>11</v>
      </c>
      <c r="Z64" s="8" t="s">
        <v>11</v>
      </c>
      <c r="AA64" s="8" t="s">
        <v>11</v>
      </c>
      <c r="AB64" s="8" t="s">
        <v>11</v>
      </c>
      <c r="AC64" s="8" t="s">
        <v>11</v>
      </c>
      <c r="AD64" s="8" t="s">
        <v>11</v>
      </c>
      <c r="AE64" s="8"/>
      <c r="AF64" s="8"/>
      <c r="AG64" s="8"/>
      <c r="AH64" s="1">
        <f t="shared" si="10"/>
        <v>0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>
        <v>1</v>
      </c>
      <c r="T65" s="8">
        <v>1</v>
      </c>
      <c r="U65" s="8">
        <v>1</v>
      </c>
      <c r="V65" s="8">
        <v>1</v>
      </c>
      <c r="W65" s="8">
        <v>1</v>
      </c>
      <c r="X65" s="8">
        <v>1</v>
      </c>
      <c r="Y65" s="8">
        <v>1</v>
      </c>
      <c r="Z65" s="8">
        <v>1</v>
      </c>
      <c r="AA65" s="8">
        <v>1</v>
      </c>
      <c r="AB65" s="8">
        <v>1</v>
      </c>
      <c r="AC65" s="8">
        <v>1</v>
      </c>
      <c r="AD65" s="8">
        <v>1</v>
      </c>
      <c r="AE65" s="8"/>
      <c r="AF65" s="8"/>
      <c r="AG65" s="8"/>
      <c r="AH65" s="1">
        <f t="shared" si="10"/>
        <v>6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>
        <v>1</v>
      </c>
      <c r="I66" s="8">
        <v>1</v>
      </c>
      <c r="J66" s="8">
        <v>1</v>
      </c>
      <c r="K66" s="8">
        <v>1</v>
      </c>
      <c r="L66" s="8">
        <v>1</v>
      </c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>
        <v>1</v>
      </c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6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/>
      <c r="J67" s="8"/>
      <c r="K67" s="8"/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>
        <v>1</v>
      </c>
      <c r="S67" s="8"/>
      <c r="T67" s="8"/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>
        <v>1</v>
      </c>
      <c r="AB67" s="8">
        <v>1</v>
      </c>
      <c r="AC67" s="8">
        <v>1</v>
      </c>
      <c r="AD67" s="8"/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>
        <v>1</v>
      </c>
      <c r="T68" s="8">
        <v>1</v>
      </c>
      <c r="U68" s="8">
        <v>1</v>
      </c>
      <c r="V68" s="8">
        <v>1</v>
      </c>
      <c r="W68" s="8">
        <v>1</v>
      </c>
      <c r="X68" s="8">
        <v>1</v>
      </c>
      <c r="Y68" s="8">
        <v>1</v>
      </c>
      <c r="Z68" s="8">
        <v>1</v>
      </c>
      <c r="AA68" s="8">
        <v>1</v>
      </c>
      <c r="AB68" s="8">
        <v>1</v>
      </c>
      <c r="AC68" s="8">
        <v>1</v>
      </c>
      <c r="AD68" s="8">
        <v>1</v>
      </c>
      <c r="AE68" s="8"/>
      <c r="AF68" s="8"/>
      <c r="AG68" s="8"/>
      <c r="AH68" s="1">
        <f t="shared" si="10"/>
        <v>6</v>
      </c>
      <c r="AI68" s="1"/>
    </row>
    <row r="69" spans="1:35" ht="15.75" customHeight="1" x14ac:dyDescent="0.15">
      <c r="A69" s="10"/>
      <c r="B69" s="18" t="str">
        <f t="shared" si="11"/>
        <v>X218</v>
      </c>
      <c r="C69" s="19" t="s">
        <v>128</v>
      </c>
      <c r="D69" s="19" t="s">
        <v>53</v>
      </c>
      <c r="E69" s="8"/>
      <c r="F69" s="8"/>
      <c r="G69" s="8"/>
      <c r="H69" s="8"/>
      <c r="I69" s="8">
        <v>1</v>
      </c>
      <c r="J69" s="8">
        <v>1</v>
      </c>
      <c r="K69" s="8">
        <v>1</v>
      </c>
      <c r="L69" s="8">
        <v>1</v>
      </c>
      <c r="M69" s="8">
        <v>1</v>
      </c>
      <c r="N69" s="8">
        <v>1</v>
      </c>
      <c r="O69" s="8">
        <v>1</v>
      </c>
      <c r="P69" s="8">
        <v>1</v>
      </c>
      <c r="Q69" s="8">
        <v>1</v>
      </c>
      <c r="R69" s="8">
        <v>1</v>
      </c>
      <c r="S69" s="8">
        <v>1</v>
      </c>
      <c r="T69" s="8">
        <v>1</v>
      </c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6</v>
      </c>
      <c r="AI69" s="1"/>
    </row>
    <row r="70" spans="1:35" ht="15.75" customHeight="1" x14ac:dyDescent="0.15">
      <c r="A70" s="10"/>
      <c r="B70" s="18">
        <f t="shared" si="11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">
        <v>90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 t="s">
        <v>21</v>
      </c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/>
      <c r="T74" s="8"/>
      <c r="U74" s="8"/>
      <c r="V74" s="8"/>
      <c r="W74" s="8"/>
      <c r="X74" s="8"/>
      <c r="Y74" s="8"/>
      <c r="Z74" s="8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">
        <v>88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">
        <v>89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3</v>
      </c>
      <c r="L77" s="23">
        <f t="shared" si="12"/>
        <v>4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4</v>
      </c>
      <c r="R77" s="23">
        <f t="shared" si="12"/>
        <v>4</v>
      </c>
      <c r="S77" s="23">
        <f t="shared" si="12"/>
        <v>4</v>
      </c>
      <c r="T77" s="23">
        <f t="shared" si="12"/>
        <v>3</v>
      </c>
      <c r="U77" s="23">
        <f t="shared" si="12"/>
        <v>4</v>
      </c>
      <c r="V77" s="23">
        <f t="shared" si="12"/>
        <v>4</v>
      </c>
      <c r="W77" s="23">
        <f t="shared" si="12"/>
        <v>4</v>
      </c>
      <c r="X77" s="23">
        <f t="shared" si="12"/>
        <v>4</v>
      </c>
      <c r="Y77" s="23">
        <f t="shared" si="12"/>
        <v>4</v>
      </c>
      <c r="Z77" s="23">
        <f t="shared" si="12"/>
        <v>4</v>
      </c>
      <c r="AA77" s="23">
        <f t="shared" si="12"/>
        <v>4</v>
      </c>
      <c r="AB77" s="23">
        <f t="shared" si="12"/>
        <v>4</v>
      </c>
      <c r="AC77" s="23">
        <f t="shared" si="12"/>
        <v>3</v>
      </c>
      <c r="AD77" s="23">
        <f t="shared" si="12"/>
        <v>2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40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45450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/>
      <c r="I81" s="8" t="s">
        <v>21</v>
      </c>
      <c r="J81" s="8" t="s">
        <v>21</v>
      </c>
      <c r="K81" s="8" t="s">
        <v>21</v>
      </c>
      <c r="L81" s="8" t="s">
        <v>21</v>
      </c>
      <c r="M81" s="8" t="s">
        <v>21</v>
      </c>
      <c r="N81" s="8" t="s">
        <v>21</v>
      </c>
      <c r="O81" s="8" t="s">
        <v>21</v>
      </c>
      <c r="P81" s="8" t="s">
        <v>21</v>
      </c>
      <c r="Q81" s="8" t="s">
        <v>21</v>
      </c>
      <c r="R81" s="8" t="s">
        <v>21</v>
      </c>
      <c r="S81" s="8" t="s">
        <v>21</v>
      </c>
      <c r="T81" s="8" t="s">
        <v>21</v>
      </c>
      <c r="U81" s="8" t="s">
        <v>21</v>
      </c>
      <c r="V81" s="8" t="s">
        <v>21</v>
      </c>
      <c r="W81" s="8" t="s">
        <v>21</v>
      </c>
      <c r="X81" s="8" t="s">
        <v>21</v>
      </c>
      <c r="Y81" s="8" t="s">
        <v>21</v>
      </c>
      <c r="Z81" s="8" t="s">
        <v>21</v>
      </c>
      <c r="AA81" s="8" t="s">
        <v>21</v>
      </c>
      <c r="AB81" s="8" t="s">
        <v>21</v>
      </c>
      <c r="AC81" s="8" t="s">
        <v>21</v>
      </c>
      <c r="AD81" s="8" t="s">
        <v>21</v>
      </c>
      <c r="AE81" s="8"/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/>
      <c r="J82" s="8"/>
      <c r="K82" s="8"/>
      <c r="L82" s="8"/>
      <c r="M82" s="8">
        <v>1</v>
      </c>
      <c r="N82" s="8">
        <v>1</v>
      </c>
      <c r="O82" s="8">
        <v>1</v>
      </c>
      <c r="P82" s="8">
        <v>1</v>
      </c>
      <c r="Q82" s="8">
        <v>1</v>
      </c>
      <c r="R82" s="8">
        <v>1</v>
      </c>
      <c r="S82" s="8">
        <v>1</v>
      </c>
      <c r="T82" s="8">
        <v>1</v>
      </c>
      <c r="U82" s="8"/>
      <c r="V82" s="8"/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>
        <v>1</v>
      </c>
      <c r="AD82" s="8">
        <v>1</v>
      </c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 t="s">
        <v>11</v>
      </c>
      <c r="J83" s="8" t="s">
        <v>11</v>
      </c>
      <c r="K83" s="8" t="s">
        <v>11</v>
      </c>
      <c r="L83" s="8" t="s">
        <v>11</v>
      </c>
      <c r="M83" s="8" t="s">
        <v>11</v>
      </c>
      <c r="N83" s="8" t="s">
        <v>11</v>
      </c>
      <c r="O83" s="8" t="s">
        <v>11</v>
      </c>
      <c r="P83" s="8" t="s">
        <v>11</v>
      </c>
      <c r="Q83" s="8" t="s">
        <v>11</v>
      </c>
      <c r="R83" s="8" t="s">
        <v>11</v>
      </c>
      <c r="S83" s="8" t="s">
        <v>11</v>
      </c>
      <c r="T83" s="8" t="s">
        <v>11</v>
      </c>
      <c r="U83" s="8" t="s">
        <v>11</v>
      </c>
      <c r="V83" s="8" t="s">
        <v>11</v>
      </c>
      <c r="W83" s="8" t="s">
        <v>11</v>
      </c>
      <c r="X83" s="8" t="s">
        <v>11</v>
      </c>
      <c r="Y83" s="8" t="s">
        <v>11</v>
      </c>
      <c r="Z83" s="8" t="s">
        <v>11</v>
      </c>
      <c r="AA83" s="8" t="s">
        <v>11</v>
      </c>
      <c r="AB83" s="8" t="s">
        <v>11</v>
      </c>
      <c r="AC83" s="8" t="s">
        <v>11</v>
      </c>
      <c r="AD83" s="8" t="s">
        <v>11</v>
      </c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>
        <v>1</v>
      </c>
      <c r="R84" s="8">
        <v>1</v>
      </c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6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>
        <v>1</v>
      </c>
      <c r="T85" s="8">
        <v>1</v>
      </c>
      <c r="U85" s="8">
        <v>1</v>
      </c>
      <c r="V85" s="8">
        <v>1</v>
      </c>
      <c r="W85" s="8">
        <v>1</v>
      </c>
      <c r="X85" s="8">
        <v>1</v>
      </c>
      <c r="Y85" s="8">
        <v>1</v>
      </c>
      <c r="Z85" s="8">
        <v>1</v>
      </c>
      <c r="AA85" s="8">
        <v>1</v>
      </c>
      <c r="AB85" s="8">
        <v>1</v>
      </c>
      <c r="AC85" s="8">
        <v>1</v>
      </c>
      <c r="AD85" s="8">
        <v>1</v>
      </c>
      <c r="AE85" s="8"/>
      <c r="AF85" s="8"/>
      <c r="AG85" s="8"/>
      <c r="AH85" s="1">
        <f t="shared" si="13"/>
        <v>6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>
        <v>1</v>
      </c>
      <c r="L86" s="8">
        <v>1</v>
      </c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/>
      <c r="T86" s="8"/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/>
      <c r="AD86" s="8"/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>
        <v>1</v>
      </c>
      <c r="T87" s="8">
        <v>1</v>
      </c>
      <c r="U87" s="8">
        <v>1</v>
      </c>
      <c r="V87" s="8">
        <v>1</v>
      </c>
      <c r="W87" s="8">
        <v>1</v>
      </c>
      <c r="X87" s="8">
        <v>1</v>
      </c>
      <c r="Y87" s="8">
        <v>1</v>
      </c>
      <c r="Z87" s="8">
        <v>1</v>
      </c>
      <c r="AA87" s="8">
        <v>1</v>
      </c>
      <c r="AB87" s="8">
        <v>1</v>
      </c>
      <c r="AC87" s="8">
        <v>1</v>
      </c>
      <c r="AD87" s="8">
        <v>1</v>
      </c>
      <c r="AE87" s="8"/>
      <c r="AF87" s="8"/>
      <c r="AG87" s="8"/>
      <c r="AH87" s="1">
        <f t="shared" si="13"/>
        <v>6</v>
      </c>
      <c r="AI87" s="1"/>
    </row>
    <row r="88" spans="1:35" ht="17.25" customHeight="1" x14ac:dyDescent="0.15">
      <c r="A88" s="10"/>
      <c r="B88" s="18" t="str">
        <f t="shared" si="14"/>
        <v>X218</v>
      </c>
      <c r="C88" s="19" t="s">
        <v>128</v>
      </c>
      <c r="D88" s="19" t="s">
        <v>53</v>
      </c>
      <c r="E88" s="8"/>
      <c r="F88" s="8"/>
      <c r="G88" s="8"/>
      <c r="H88" s="8">
        <v>1</v>
      </c>
      <c r="I88" s="8">
        <v>1</v>
      </c>
      <c r="J88" s="8">
        <v>1</v>
      </c>
      <c r="K88" s="8">
        <v>1</v>
      </c>
      <c r="L88" s="8">
        <v>1</v>
      </c>
      <c r="M88" s="8">
        <v>1</v>
      </c>
      <c r="N88" s="8">
        <v>1</v>
      </c>
      <c r="O88" s="8">
        <v>1</v>
      </c>
      <c r="P88" s="8">
        <v>1</v>
      </c>
      <c r="Q88" s="8">
        <v>1</v>
      </c>
      <c r="R88" s="8">
        <v>1</v>
      </c>
      <c r="S88" s="8">
        <v>1</v>
      </c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6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 t="s">
        <v>19</v>
      </c>
      <c r="F93" s="59"/>
      <c r="G93" s="59"/>
      <c r="H93" s="59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 t="s">
        <v>21</v>
      </c>
      <c r="F94" s="59"/>
      <c r="G94" s="59"/>
      <c r="H94" s="59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2</v>
      </c>
      <c r="I96" s="23">
        <f t="shared" si="15"/>
        <v>2</v>
      </c>
      <c r="J96" s="23">
        <f t="shared" si="15"/>
        <v>2</v>
      </c>
      <c r="K96" s="23">
        <f t="shared" si="15"/>
        <v>3</v>
      </c>
      <c r="L96" s="23">
        <f t="shared" si="15"/>
        <v>3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4</v>
      </c>
      <c r="R96" s="23">
        <f t="shared" si="15"/>
        <v>4</v>
      </c>
      <c r="S96" s="23">
        <f t="shared" si="15"/>
        <v>4</v>
      </c>
      <c r="T96" s="23">
        <f t="shared" si="15"/>
        <v>3</v>
      </c>
      <c r="U96" s="23">
        <f t="shared" si="15"/>
        <v>3</v>
      </c>
      <c r="V96" s="23">
        <f t="shared" si="15"/>
        <v>3</v>
      </c>
      <c r="W96" s="23">
        <f t="shared" si="15"/>
        <v>4</v>
      </c>
      <c r="X96" s="23">
        <f t="shared" si="15"/>
        <v>4</v>
      </c>
      <c r="Y96" s="23">
        <f t="shared" si="15"/>
        <v>4</v>
      </c>
      <c r="Z96" s="23">
        <f t="shared" si="15"/>
        <v>4</v>
      </c>
      <c r="AA96" s="23">
        <f t="shared" si="15"/>
        <v>4</v>
      </c>
      <c r="AB96" s="23">
        <f t="shared" si="15"/>
        <v>4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40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45451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 t="s">
        <v>7</v>
      </c>
      <c r="J100" s="8" t="s">
        <v>7</v>
      </c>
      <c r="K100" s="8" t="s">
        <v>7</v>
      </c>
      <c r="L100" s="8" t="s">
        <v>7</v>
      </c>
      <c r="M100" s="8" t="s">
        <v>7</v>
      </c>
      <c r="N100" s="8" t="s">
        <v>7</v>
      </c>
      <c r="O100" s="8" t="s">
        <v>7</v>
      </c>
      <c r="P100" s="8" t="s">
        <v>7</v>
      </c>
      <c r="Q100" s="8" t="s">
        <v>7</v>
      </c>
      <c r="R100" s="8" t="s">
        <v>7</v>
      </c>
      <c r="S100" s="8" t="s">
        <v>7</v>
      </c>
      <c r="T100" s="8" t="s">
        <v>7</v>
      </c>
      <c r="U100" s="8" t="s">
        <v>7</v>
      </c>
      <c r="V100" s="8" t="s">
        <v>7</v>
      </c>
      <c r="W100" s="8" t="s">
        <v>7</v>
      </c>
      <c r="X100" s="8" t="s">
        <v>7</v>
      </c>
      <c r="Y100" s="8" t="s">
        <v>7</v>
      </c>
      <c r="Z100" s="8" t="s">
        <v>7</v>
      </c>
      <c r="AA100" s="8" t="s">
        <v>7</v>
      </c>
      <c r="AB100" s="8" t="s">
        <v>7</v>
      </c>
      <c r="AC100" s="8" t="s">
        <v>7</v>
      </c>
      <c r="AD100" s="8" t="s">
        <v>7</v>
      </c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>
        <v>1</v>
      </c>
      <c r="J101" s="8">
        <v>1</v>
      </c>
      <c r="K101" s="8">
        <v>1</v>
      </c>
      <c r="L101" s="8">
        <v>1</v>
      </c>
      <c r="M101" s="8">
        <v>1</v>
      </c>
      <c r="N101" s="8">
        <v>1</v>
      </c>
      <c r="O101" s="8">
        <v>1</v>
      </c>
      <c r="P101" s="8">
        <v>1</v>
      </c>
      <c r="Q101" s="8"/>
      <c r="R101" s="8"/>
      <c r="S101" s="8">
        <v>1</v>
      </c>
      <c r="T101" s="8">
        <v>1</v>
      </c>
      <c r="U101" s="8">
        <v>1</v>
      </c>
      <c r="V101" s="8">
        <v>1</v>
      </c>
      <c r="W101" s="8">
        <v>1</v>
      </c>
      <c r="X101" s="8">
        <v>1</v>
      </c>
      <c r="Y101" s="8">
        <v>1</v>
      </c>
      <c r="Z101" s="8">
        <v>1</v>
      </c>
      <c r="AA101" s="8"/>
      <c r="AB101" s="8"/>
      <c r="AC101" s="8"/>
      <c r="AD101" s="8"/>
      <c r="AE101" s="8"/>
      <c r="AF101" s="8"/>
      <c r="AG101" s="8"/>
      <c r="AH101" s="1">
        <f t="shared" si="16"/>
        <v>8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 t="s">
        <v>11</v>
      </c>
      <c r="J102" s="8" t="s">
        <v>11</v>
      </c>
      <c r="K102" s="8" t="s">
        <v>11</v>
      </c>
      <c r="L102" s="8" t="s">
        <v>11</v>
      </c>
      <c r="M102" s="8" t="s">
        <v>11</v>
      </c>
      <c r="N102" s="8" t="s">
        <v>11</v>
      </c>
      <c r="O102" s="8" t="s">
        <v>11</v>
      </c>
      <c r="P102" s="8" t="s">
        <v>11</v>
      </c>
      <c r="Q102" s="8" t="s">
        <v>11</v>
      </c>
      <c r="R102" s="8" t="s">
        <v>11</v>
      </c>
      <c r="S102" s="8" t="s">
        <v>11</v>
      </c>
      <c r="T102" s="8" t="s">
        <v>11</v>
      </c>
      <c r="U102" s="8" t="s">
        <v>11</v>
      </c>
      <c r="V102" s="8" t="s">
        <v>11</v>
      </c>
      <c r="W102" s="8" t="s">
        <v>11</v>
      </c>
      <c r="X102" s="8" t="s">
        <v>11</v>
      </c>
      <c r="Y102" s="8" t="s">
        <v>11</v>
      </c>
      <c r="Z102" s="8" t="s">
        <v>11</v>
      </c>
      <c r="AA102" s="8" t="s">
        <v>11</v>
      </c>
      <c r="AB102" s="8" t="s">
        <v>11</v>
      </c>
      <c r="AC102" s="8" t="s">
        <v>11</v>
      </c>
      <c r="AD102" s="8" t="s">
        <v>11</v>
      </c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 t="s">
        <v>7</v>
      </c>
      <c r="J103" s="8" t="s">
        <v>7</v>
      </c>
      <c r="K103" s="8" t="s">
        <v>7</v>
      </c>
      <c r="L103" s="8" t="s">
        <v>7</v>
      </c>
      <c r="M103" s="8" t="s">
        <v>7</v>
      </c>
      <c r="N103" s="8" t="s">
        <v>7</v>
      </c>
      <c r="O103" s="8" t="s">
        <v>7</v>
      </c>
      <c r="P103" s="8" t="s">
        <v>7</v>
      </c>
      <c r="Q103" s="8" t="s">
        <v>7</v>
      </c>
      <c r="R103" s="8" t="s">
        <v>7</v>
      </c>
      <c r="S103" s="8" t="s">
        <v>7</v>
      </c>
      <c r="T103" s="8" t="s">
        <v>7</v>
      </c>
      <c r="U103" s="8" t="s">
        <v>7</v>
      </c>
      <c r="V103" s="8" t="s">
        <v>7</v>
      </c>
      <c r="W103" s="8" t="s">
        <v>7</v>
      </c>
      <c r="X103" s="8" t="s">
        <v>7</v>
      </c>
      <c r="Y103" s="8" t="s">
        <v>7</v>
      </c>
      <c r="Z103" s="8" t="s">
        <v>7</v>
      </c>
      <c r="AA103" s="8" t="s">
        <v>7</v>
      </c>
      <c r="AB103" s="8" t="s">
        <v>7</v>
      </c>
      <c r="AC103" s="8" t="s">
        <v>7</v>
      </c>
      <c r="AD103" s="8" t="s">
        <v>7</v>
      </c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/>
      <c r="J104" s="8"/>
      <c r="K104" s="8"/>
      <c r="L104" s="8"/>
      <c r="M104" s="8">
        <v>1</v>
      </c>
      <c r="N104" s="8">
        <v>1</v>
      </c>
      <c r="O104" s="8">
        <v>1</v>
      </c>
      <c r="P104" s="8">
        <v>1</v>
      </c>
      <c r="Q104" s="8">
        <v>1</v>
      </c>
      <c r="R104" s="8">
        <v>1</v>
      </c>
      <c r="S104" s="8"/>
      <c r="T104" s="8"/>
      <c r="U104" s="8">
        <v>1</v>
      </c>
      <c r="V104" s="8">
        <v>1</v>
      </c>
      <c r="W104" s="8">
        <v>1</v>
      </c>
      <c r="X104" s="8">
        <v>1</v>
      </c>
      <c r="Y104" s="8">
        <v>1</v>
      </c>
      <c r="Z104" s="8">
        <v>1</v>
      </c>
      <c r="AA104" s="8">
        <v>1</v>
      </c>
      <c r="AB104" s="8">
        <v>1</v>
      </c>
      <c r="AC104" s="8">
        <v>1</v>
      </c>
      <c r="AD104" s="8">
        <v>1</v>
      </c>
      <c r="AE104" s="8"/>
      <c r="AF104" s="8"/>
      <c r="AG104" s="8"/>
      <c r="AH104" s="1">
        <f t="shared" si="16"/>
        <v>8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/>
      <c r="J105" s="8"/>
      <c r="K105" s="8"/>
      <c r="L105" s="8"/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>
        <v>1</v>
      </c>
      <c r="T105" s="8">
        <v>1</v>
      </c>
      <c r="U105" s="8"/>
      <c r="V105" s="8"/>
      <c r="W105" s="8">
        <v>1</v>
      </c>
      <c r="X105" s="8">
        <v>1</v>
      </c>
      <c r="Y105" s="8">
        <v>1</v>
      </c>
      <c r="Z105" s="8">
        <v>1</v>
      </c>
      <c r="AA105" s="8">
        <v>1</v>
      </c>
      <c r="AB105" s="8">
        <v>1</v>
      </c>
      <c r="AC105" s="8">
        <v>1</v>
      </c>
      <c r="AD105" s="8">
        <v>1</v>
      </c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>
        <v>1</v>
      </c>
      <c r="I106" s="8">
        <v>1</v>
      </c>
      <c r="J106" s="8">
        <v>1</v>
      </c>
      <c r="K106" s="8">
        <v>1</v>
      </c>
      <c r="L106" s="8">
        <v>1</v>
      </c>
      <c r="M106" s="8">
        <v>1</v>
      </c>
      <c r="N106" s="8">
        <v>1</v>
      </c>
      <c r="O106" s="8">
        <v>1</v>
      </c>
      <c r="P106" s="8">
        <v>1</v>
      </c>
      <c r="Q106" s="8">
        <v>1</v>
      </c>
      <c r="R106" s="8">
        <v>1</v>
      </c>
      <c r="S106" s="8">
        <v>1</v>
      </c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6"/>
        <v>6</v>
      </c>
      <c r="AI106" s="1"/>
    </row>
    <row r="107" spans="1:35" ht="15.75" customHeight="1" x14ac:dyDescent="0.15">
      <c r="A107" s="10"/>
      <c r="B107" s="18" t="str">
        <f t="shared" si="17"/>
        <v>X218</v>
      </c>
      <c r="C107" s="19" t="s">
        <v>128</v>
      </c>
      <c r="D107" s="19" t="s">
        <v>53</v>
      </c>
      <c r="E107" s="8"/>
      <c r="F107" s="8"/>
      <c r="G107" s="8"/>
      <c r="H107" s="8"/>
      <c r="I107" s="8" t="s">
        <v>7</v>
      </c>
      <c r="J107" s="8" t="s">
        <v>7</v>
      </c>
      <c r="K107" s="8" t="s">
        <v>7</v>
      </c>
      <c r="L107" s="8" t="s">
        <v>7</v>
      </c>
      <c r="M107" s="8" t="s">
        <v>7</v>
      </c>
      <c r="N107" s="8" t="s">
        <v>7</v>
      </c>
      <c r="O107" s="8" t="s">
        <v>7</v>
      </c>
      <c r="P107" s="8" t="s">
        <v>7</v>
      </c>
      <c r="Q107" s="8" t="s">
        <v>7</v>
      </c>
      <c r="R107" s="8" t="s">
        <v>7</v>
      </c>
      <c r="S107" s="8" t="s">
        <v>7</v>
      </c>
      <c r="T107" s="8" t="s">
        <v>7</v>
      </c>
      <c r="U107" s="8" t="s">
        <v>7</v>
      </c>
      <c r="V107" s="8" t="s">
        <v>7</v>
      </c>
      <c r="W107" s="8" t="s">
        <v>7</v>
      </c>
      <c r="X107" s="8" t="s">
        <v>7</v>
      </c>
      <c r="Y107" s="8" t="s">
        <v>7</v>
      </c>
      <c r="Z107" s="8" t="s">
        <v>7</v>
      </c>
      <c r="AA107" s="8" t="s">
        <v>7</v>
      </c>
      <c r="AB107" s="8" t="s">
        <v>7</v>
      </c>
      <c r="AC107" s="8" t="s">
        <v>7</v>
      </c>
      <c r="AD107" s="8" t="s">
        <v>7</v>
      </c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62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2</v>
      </c>
      <c r="L115" s="23">
        <f t="shared" si="18"/>
        <v>2</v>
      </c>
      <c r="M115" s="23">
        <f t="shared" si="18"/>
        <v>4</v>
      </c>
      <c r="N115" s="23">
        <f t="shared" si="18"/>
        <v>4</v>
      </c>
      <c r="O115" s="23">
        <f t="shared" si="18"/>
        <v>4</v>
      </c>
      <c r="P115" s="23">
        <f t="shared" si="18"/>
        <v>4</v>
      </c>
      <c r="Q115" s="23">
        <f t="shared" si="18"/>
        <v>3</v>
      </c>
      <c r="R115" s="23">
        <f t="shared" si="18"/>
        <v>3</v>
      </c>
      <c r="S115" s="23">
        <f t="shared" si="18"/>
        <v>3</v>
      </c>
      <c r="T115" s="23">
        <f t="shared" si="18"/>
        <v>2</v>
      </c>
      <c r="U115" s="23">
        <f t="shared" si="18"/>
        <v>2</v>
      </c>
      <c r="V115" s="23">
        <f t="shared" si="18"/>
        <v>2</v>
      </c>
      <c r="W115" s="23">
        <f t="shared" si="18"/>
        <v>3</v>
      </c>
      <c r="X115" s="23">
        <f t="shared" si="18"/>
        <v>3</v>
      </c>
      <c r="Y115" s="23">
        <f t="shared" si="18"/>
        <v>3</v>
      </c>
      <c r="Z115" s="23">
        <f t="shared" si="18"/>
        <v>3</v>
      </c>
      <c r="AA115" s="23">
        <f t="shared" si="18"/>
        <v>2</v>
      </c>
      <c r="AB115" s="23">
        <f t="shared" si="18"/>
        <v>2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30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45452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 t="s">
        <v>11</v>
      </c>
      <c r="J121" s="8" t="s">
        <v>11</v>
      </c>
      <c r="K121" s="8" t="s">
        <v>11</v>
      </c>
      <c r="L121" s="8" t="s">
        <v>11</v>
      </c>
      <c r="M121" s="8" t="s">
        <v>11</v>
      </c>
      <c r="N121" s="8" t="s">
        <v>11</v>
      </c>
      <c r="O121" s="8" t="s">
        <v>11</v>
      </c>
      <c r="P121" s="8" t="s">
        <v>11</v>
      </c>
      <c r="Q121" s="8" t="s">
        <v>11</v>
      </c>
      <c r="R121" s="8" t="s">
        <v>11</v>
      </c>
      <c r="S121" s="8" t="s">
        <v>11</v>
      </c>
      <c r="T121" s="8" t="s">
        <v>11</v>
      </c>
      <c r="U121" s="8" t="s">
        <v>11</v>
      </c>
      <c r="V121" s="8" t="s">
        <v>11</v>
      </c>
      <c r="W121" s="8" t="s">
        <v>11</v>
      </c>
      <c r="X121" s="8" t="s">
        <v>11</v>
      </c>
      <c r="Y121" s="8" t="s">
        <v>11</v>
      </c>
      <c r="Z121" s="8" t="s">
        <v>11</v>
      </c>
      <c r="AA121" s="8" t="s">
        <v>11</v>
      </c>
      <c r="AB121" s="8" t="s">
        <v>11</v>
      </c>
      <c r="AC121" s="8" t="s">
        <v>11</v>
      </c>
      <c r="AD121" s="8" t="s">
        <v>11</v>
      </c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X218</v>
      </c>
      <c r="C126" s="19" t="s">
        <v>128</v>
      </c>
      <c r="D126" s="19" t="s">
        <v>53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PX4SZKjmkirQahjdvMvhl1/t15HL5vsv8XfzE4u4O0OgJZv2WNk6J5q5Lh2rWeOEGhKeOwrDZCDlCTK6wAcKlQ==" saltValue="LoifQg68K2UnR1bAQvEbXA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6 E7:H7 AE7:AG7 AC17:AG19 I24:Z24 E8:AG16 I25:AD25 I31:AD31 I106:AD107 I62:AD62 I81:AD81" name="Rango2_3"/>
    <protectedRange algorithmName="SHA-512" hashValue="G5FAzGJX5ML8jdfkYHQa+XaFR9QNG29PKoYkCgHl9WmXxPVaBd5PCzjSk5Uim+XS6Movcs1vrN10mr+qn1crdA==" saltValue="5PigA186qshsPexNZFi/+w==" spinCount="100000" sqref="E23:AG23 E27:AG30 AC36:AG38 E24:H26 AA24:AG24 AE25:AG26 E32:AG35 E31:H31 AE31:AG31 S46:AD46 S65:AD65" name="Rango2_3_1"/>
    <protectedRange algorithmName="SHA-512" hashValue="G5FAzGJX5ML8jdfkYHQa+XaFR9QNG29PKoYkCgHl9WmXxPVaBd5PCzjSk5Uim+XS6Movcs1vrN10mr+qn1crdA==" saltValue="5PigA186qshsPexNZFi/+w==" spinCount="100000" sqref="E47:AG54 E45:H45 AC55:AG57 E46:R46 AE45:AG46 E42:AG44" name="Rango2_3_2"/>
    <protectedRange algorithmName="SHA-512" hashValue="G5FAzGJX5ML8jdfkYHQa+XaFR9QNG29PKoYkCgHl9WmXxPVaBd5PCzjSk5Uim+XS6Movcs1vrN10mr+qn1crdA==" saltValue="5PigA186qshsPexNZFi/+w==" spinCount="100000" sqref="E61:AG61 E66:AG73 E64:H64 AC74:AG76 E63:AG63 E62:H62 AE62:AG62 E65:R65 AE64:AG65" name="Rango2_3_3"/>
    <protectedRange algorithmName="SHA-512" hashValue="G5FAzGJX5ML8jdfkYHQa+XaFR9QNG29PKoYkCgHl9WmXxPVaBd5PCzjSk5Uim+XS6Movcs1vrN10mr+qn1crdA==" saltValue="5PigA186qshsPexNZFi/+w==" spinCount="100000" sqref="E80:AG80 E84:AG92 E83:H83 AE83:AG83 AC93:AG95 E82:AG82 E81:H81 AE81:AG81" name="Rango2_3_4"/>
    <protectedRange algorithmName="SHA-512" hashValue="G5FAzGJX5ML8jdfkYHQa+XaFR9QNG29PKoYkCgHl9WmXxPVaBd5PCzjSk5Uim+XS6Movcs1vrN10mr+qn1crdA==" saltValue="5PigA186qshsPexNZFi/+w==" spinCount="100000" sqref="E99:AG99 E104:AG105 E102:H103 AE102:AG103 E101:AG101 E100:H100 AE100:AG100 E108:AG114 E106:H107 AE106:AG107" name="Rango2_3_5"/>
    <protectedRange algorithmName="SHA-512" hashValue="G5FAzGJX5ML8jdfkYHQa+XaFR9QNG29PKoYkCgHl9WmXxPVaBd5PCzjSk5Uim+XS6Movcs1vrN10mr+qn1crdA==" saltValue="5PigA186qshsPexNZFi/+w==" spinCount="100000" sqref="E118:AG120 E122:AG133 E121:H121 AE121:AG121" name="Rango2_3_6"/>
    <protectedRange algorithmName="SHA-512" hashValue="G5FAzGJX5ML8jdfkYHQa+XaFR9QNG29PKoYkCgHl9WmXxPVaBd5PCzjSk5Uim+XS6Movcs1vrN10mr+qn1crdA==" saltValue="5PigA186qshsPexNZFi/+w==" spinCount="100000" sqref="I7:AD7" name="Rango2_3_1_1"/>
    <protectedRange algorithmName="SHA-512" hashValue="G5FAzGJX5ML8jdfkYHQa+XaFR9QNG29PKoYkCgHl9WmXxPVaBd5PCzjSk5Uim+XS6Movcs1vrN10mr+qn1crdA==" saltValue="5PigA186qshsPexNZFi/+w==" spinCount="100000" sqref="I26:AD26" name="Rango2_3_1_2"/>
    <protectedRange algorithmName="SHA-512" hashValue="G5FAzGJX5ML8jdfkYHQa+XaFR9QNG29PKoYkCgHl9WmXxPVaBd5PCzjSk5Uim+XS6Movcs1vrN10mr+qn1crdA==" saltValue="5PigA186qshsPexNZFi/+w==" spinCount="100000" sqref="I45:AD45" name="Rango2_3_1_3"/>
    <protectedRange algorithmName="SHA-512" hashValue="G5FAzGJX5ML8jdfkYHQa+XaFR9QNG29PKoYkCgHl9WmXxPVaBd5PCzjSk5Uim+XS6Movcs1vrN10mr+qn1crdA==" saltValue="5PigA186qshsPexNZFi/+w==" spinCount="100000" sqref="I64:AD64" name="Rango2_3_1_4"/>
    <protectedRange algorithmName="SHA-512" hashValue="G5FAzGJX5ML8jdfkYHQa+XaFR9QNG29PKoYkCgHl9WmXxPVaBd5PCzjSk5Uim+XS6Movcs1vrN10mr+qn1crdA==" saltValue="5PigA186qshsPexNZFi/+w==" spinCount="100000" sqref="I83:AD83" name="Rango2_3_1_5"/>
    <protectedRange algorithmName="SHA-512" hashValue="G5FAzGJX5ML8jdfkYHQa+XaFR9QNG29PKoYkCgHl9WmXxPVaBd5PCzjSk5Uim+XS6Movcs1vrN10mr+qn1crdA==" saltValue="5PigA186qshsPexNZFi/+w==" spinCount="100000" sqref="I102:AD102" name="Rango2_3_1_6"/>
    <protectedRange algorithmName="SHA-512" hashValue="G5FAzGJX5ML8jdfkYHQa+XaFR9QNG29PKoYkCgHl9WmXxPVaBd5PCzjSk5Uim+XS6Movcs1vrN10mr+qn1crdA==" saltValue="5PigA186qshsPexNZFi/+w==" spinCount="100000" sqref="I121:AD121" name="Rango2_3_1_7"/>
    <protectedRange algorithmName="SHA-512" hashValue="G5FAzGJX5ML8jdfkYHQa+XaFR9QNG29PKoYkCgHl9WmXxPVaBd5PCzjSk5Uim+XS6Movcs1vrN10mr+qn1crdA==" saltValue="5PigA186qshsPexNZFi/+w==" spinCount="100000" sqref="E17:H19" name="Rango2_3_5_5"/>
    <protectedRange algorithmName="SHA-512" hashValue="G5FAzGJX5ML8jdfkYHQa+XaFR9QNG29PKoYkCgHl9WmXxPVaBd5PCzjSk5Uim+XS6Movcs1vrN10mr+qn1crdA==" saltValue="5PigA186qshsPexNZFi/+w==" spinCount="100000" sqref="I17:AB19" name="Rango2_2_3_4_3_1"/>
    <protectedRange algorithmName="SHA-512" hashValue="G5FAzGJX5ML8jdfkYHQa+XaFR9QNG29PKoYkCgHl9WmXxPVaBd5PCzjSk5Uim+XS6Movcs1vrN10mr+qn1crdA==" saltValue="5PigA186qshsPexNZFi/+w==" spinCount="100000" sqref="E55:H57" name="Rango2_3_5_5_2"/>
    <protectedRange algorithmName="SHA-512" hashValue="G5FAzGJX5ML8jdfkYHQa+XaFR9QNG29PKoYkCgHl9WmXxPVaBd5PCzjSk5Uim+XS6Movcs1vrN10mr+qn1crdA==" saltValue="5PigA186qshsPexNZFi/+w==" spinCount="100000" sqref="I55:AB57" name="Rango2_2_3_4_3_1_2"/>
    <protectedRange algorithmName="SHA-512" hashValue="G5FAzGJX5ML8jdfkYHQa+XaFR9QNG29PKoYkCgHl9WmXxPVaBd5PCzjSk5Uim+XS6Movcs1vrN10mr+qn1crdA==" saltValue="5PigA186qshsPexNZFi/+w==" spinCount="100000" sqref="E74:H76 E36:H38" name="Rango2_3_5_5_3"/>
    <protectedRange algorithmName="SHA-512" hashValue="G5FAzGJX5ML8jdfkYHQa+XaFR9QNG29PKoYkCgHl9WmXxPVaBd5PCzjSk5Uim+XS6Movcs1vrN10mr+qn1crdA==" saltValue="5PigA186qshsPexNZFi/+w==" spinCount="100000" sqref="I74:AB76 I36:AB38" name="Rango2_2_3_4_3_1_3"/>
    <protectedRange algorithmName="SHA-512" hashValue="G5FAzGJX5ML8jdfkYHQa+XaFR9QNG29PKoYkCgHl9WmXxPVaBd5PCzjSk5Uim+XS6Movcs1vrN10mr+qn1crdA==" saltValue="5PigA186qshsPexNZFi/+w==" spinCount="100000" sqref="E93:H95" name="Rango2_3_5_5_4"/>
    <protectedRange algorithmName="SHA-512" hashValue="G5FAzGJX5ML8jdfkYHQa+XaFR9QNG29PKoYkCgHl9WmXxPVaBd5PCzjSk5Uim+XS6Movcs1vrN10mr+qn1crdA==" saltValue="5PigA186qshsPexNZFi/+w==" spinCount="100000" sqref="I93:AB95" name="Rango2_2_3_4_3_1_4"/>
    <protectedRange algorithmName="SHA-512" hashValue="G5FAzGJX5ML8jdfkYHQa+XaFR9QNG29PKoYkCgHl9WmXxPVaBd5PCzjSk5Uim+XS6Movcs1vrN10mr+qn1crdA==" saltValue="5PigA186qshsPexNZFi/+w==" spinCount="100000" sqref="I103:AD103 I100:AD100" name="Rango2_3_4_1"/>
  </protectedRanges>
  <conditionalFormatting sqref="E20:AG20 E39:AG39 E58:AG58 E77:AG77 E96:AG96 E115:AG115 E134:AG134">
    <cfRule type="colorScale" priority="818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">
    <cfRule type="expression" dxfId="11890" priority="607">
      <formula>$C$21="F"</formula>
    </cfRule>
  </conditionalFormatting>
  <conditionalFormatting sqref="E13:AG16 AC17:AG19">
    <cfRule type="expression" dxfId="11889" priority="609">
      <formula>$C$2="F"</formula>
    </cfRule>
  </conditionalFormatting>
  <conditionalFormatting sqref="E13:AG16 AC17:AG19">
    <cfRule type="expression" dxfId="11888" priority="610">
      <formula>$D13="Facturacion"</formula>
    </cfRule>
  </conditionalFormatting>
  <conditionalFormatting sqref="E13:AG16 AC17:AG19">
    <cfRule type="expression" dxfId="11887" priority="611">
      <formula>$D13="Specialist"</formula>
    </cfRule>
  </conditionalFormatting>
  <conditionalFormatting sqref="E13:AG16 AC17:AG19">
    <cfRule type="cellIs" dxfId="11886" priority="612" operator="equal">
      <formula>1</formula>
    </cfRule>
  </conditionalFormatting>
  <conditionalFormatting sqref="E13:AG16 AC17:AG19">
    <cfRule type="expression" dxfId="11885" priority="613">
      <formula>$D13="SSMM"</formula>
    </cfRule>
  </conditionalFormatting>
  <conditionalFormatting sqref="E13:AG16 AC17:AG19">
    <cfRule type="cellIs" dxfId="11884" priority="614" operator="equal">
      <formula>"F"</formula>
    </cfRule>
  </conditionalFormatting>
  <conditionalFormatting sqref="E4:AG6 E7:H7 AE7:AG7 E8:AG12">
    <cfRule type="expression" dxfId="11883" priority="598">
      <formula>$C$2="F"</formula>
    </cfRule>
  </conditionalFormatting>
  <conditionalFormatting sqref="E4:AG6 E7:H7 AE7:AG7 E8:AG12">
    <cfRule type="expression" dxfId="11882" priority="599">
      <formula>$D4="Facturacion"</formula>
    </cfRule>
  </conditionalFormatting>
  <conditionalFormatting sqref="E4:AG6 E7:H7 AE7:AG7 E8:AG12">
    <cfRule type="expression" dxfId="11881" priority="600">
      <formula>$D4="Specialist"</formula>
    </cfRule>
  </conditionalFormatting>
  <conditionalFormatting sqref="E4:AG6 E7:H7 AE7:AG7 E8:AG12">
    <cfRule type="cellIs" dxfId="11880" priority="601" operator="equal">
      <formula>1</formula>
    </cfRule>
  </conditionalFormatting>
  <conditionalFormatting sqref="E4:AG6 E7:H7 AE7:AG7 E8:AG12">
    <cfRule type="expression" dxfId="11879" priority="602">
      <formula>$D4="SSMM"</formula>
    </cfRule>
  </conditionalFormatting>
  <conditionalFormatting sqref="E4:AG6 E7:H7 AE7:AG7 E8:AG12">
    <cfRule type="cellIs" dxfId="11878" priority="603" operator="equal">
      <formula>"F"</formula>
    </cfRule>
  </conditionalFormatting>
  <conditionalFormatting sqref="E32:AG35 AC36:AG36">
    <cfRule type="expression" dxfId="11877" priority="589">
      <formula>$C$21="F"</formula>
    </cfRule>
  </conditionalFormatting>
  <conditionalFormatting sqref="E32:AG35 AC36:AG38">
    <cfRule type="expression" dxfId="11876" priority="591">
      <formula>$C$2="F"</formula>
    </cfRule>
  </conditionalFormatting>
  <conditionalFormatting sqref="E32:AG35 AC36:AG38">
    <cfRule type="expression" dxfId="11875" priority="592">
      <formula>$D32="Facturacion"</formula>
    </cfRule>
  </conditionalFormatting>
  <conditionalFormatting sqref="E32:AG35 AC36:AG38">
    <cfRule type="expression" dxfId="11874" priority="593">
      <formula>$D32="Specialist"</formula>
    </cfRule>
  </conditionalFormatting>
  <conditionalFormatting sqref="E32:AG35 AC36:AG38">
    <cfRule type="cellIs" dxfId="11873" priority="594" operator="equal">
      <formula>1</formula>
    </cfRule>
  </conditionalFormatting>
  <conditionalFormatting sqref="E32:AG35 AC36:AG38">
    <cfRule type="expression" dxfId="11872" priority="595">
      <formula>$D32="SSMM"</formula>
    </cfRule>
  </conditionalFormatting>
  <conditionalFormatting sqref="E32:AG35 AC36:AG38">
    <cfRule type="cellIs" dxfId="11871" priority="596" operator="equal">
      <formula>"F"</formula>
    </cfRule>
  </conditionalFormatting>
  <conditionalFormatting sqref="E23:AG23 E27:AG30 E24:H26 AA24:AG24 AE25:AG26 E31:H31 AE31:AG31">
    <cfRule type="expression" dxfId="11870" priority="580">
      <formula>$C$2="F"</formula>
    </cfRule>
  </conditionalFormatting>
  <conditionalFormatting sqref="E23:AG23 E27:AG30 E24:H26 AA24:AG24 AE25:AG26 E31:H31 AE31:AG31">
    <cfRule type="expression" dxfId="11869" priority="581">
      <formula>$D23="Facturacion"</formula>
    </cfRule>
  </conditionalFormatting>
  <conditionalFormatting sqref="E23:AG23 E27:AG30 E24:H26 AA24:AG24 AE25:AG26 E31:H31 AE31:AG31">
    <cfRule type="expression" dxfId="11868" priority="582">
      <formula>$D23="Specialist"</formula>
    </cfRule>
  </conditionalFormatting>
  <conditionalFormatting sqref="E23:AG23 E27:AG30 E24:H26 AA24:AG24 AE25:AG26 E31:H31 AE31:AG31">
    <cfRule type="cellIs" dxfId="11867" priority="583" operator="equal">
      <formula>1</formula>
    </cfRule>
  </conditionalFormatting>
  <conditionalFormatting sqref="E23:AG23 E27:AG30 E24:H26 AA24:AG24 AE25:AG26 E31:H31 AE31:AG31">
    <cfRule type="expression" dxfId="11866" priority="584">
      <formula>$D23="SSMM"</formula>
    </cfRule>
  </conditionalFormatting>
  <conditionalFormatting sqref="E23:AG23 E27:AG30 E24:H26 AA24:AG24 AE25:AG26 E31:H31 AE31:AG31">
    <cfRule type="cellIs" dxfId="11865" priority="585" operator="equal">
      <formula>"F"</formula>
    </cfRule>
  </conditionalFormatting>
  <conditionalFormatting sqref="E51:AG54 AC55:AG55">
    <cfRule type="expression" dxfId="11864" priority="571">
      <formula>$C$21="F"</formula>
    </cfRule>
  </conditionalFormatting>
  <conditionalFormatting sqref="E51:AG54 AC55:AG57">
    <cfRule type="expression" dxfId="11863" priority="573">
      <formula>$C$2="F"</formula>
    </cfRule>
  </conditionalFormatting>
  <conditionalFormatting sqref="E51:AG54 AC55:AG57">
    <cfRule type="expression" dxfId="11862" priority="574">
      <formula>$D51="Facturacion"</formula>
    </cfRule>
  </conditionalFormatting>
  <conditionalFormatting sqref="E51:AG54 AC55:AG57">
    <cfRule type="expression" dxfId="11861" priority="575">
      <formula>$D51="Specialist"</formula>
    </cfRule>
  </conditionalFormatting>
  <conditionalFormatting sqref="E51:AG54 AC55:AG57">
    <cfRule type="cellIs" dxfId="11860" priority="576" operator="equal">
      <formula>1</formula>
    </cfRule>
  </conditionalFormatting>
  <conditionalFormatting sqref="E51:AG54 AC55:AG57">
    <cfRule type="expression" dxfId="11859" priority="577">
      <formula>$D51="SSMM"</formula>
    </cfRule>
  </conditionalFormatting>
  <conditionalFormatting sqref="E51:AG54 AC55:AG57">
    <cfRule type="cellIs" dxfId="11858" priority="578" operator="equal">
      <formula>"F"</formula>
    </cfRule>
  </conditionalFormatting>
  <conditionalFormatting sqref="E47:AG50 E45:H45 E46:R46 AE45:AG46 E42:AG44">
    <cfRule type="expression" dxfId="11857" priority="562">
      <formula>$C$2="F"</formula>
    </cfRule>
  </conditionalFormatting>
  <conditionalFormatting sqref="E47:AG50 E45:H45 E46:R46 AE45:AG46 E42:AG44">
    <cfRule type="expression" dxfId="11856" priority="563">
      <formula>$D42="Facturacion"</formula>
    </cfRule>
  </conditionalFormatting>
  <conditionalFormatting sqref="E47:AG50 E45:H45 E46:R46 AE45:AG46 E42:AG44">
    <cfRule type="expression" dxfId="11855" priority="564">
      <formula>$D42="Specialist"</formula>
    </cfRule>
  </conditionalFormatting>
  <conditionalFormatting sqref="E47:AG50 E45:H45 E46:R46 AE45:AG46 E42:AG44">
    <cfRule type="cellIs" dxfId="11854" priority="565" operator="equal">
      <formula>1</formula>
    </cfRule>
  </conditionalFormatting>
  <conditionalFormatting sqref="E47:AG50 E45:H45 E46:R46 AE45:AG46 E42:AG44">
    <cfRule type="expression" dxfId="11853" priority="566">
      <formula>$D42="SSMM"</formula>
    </cfRule>
  </conditionalFormatting>
  <conditionalFormatting sqref="E47:AG50 E45:H45 E46:R46 AE45:AG46 E42:AG44">
    <cfRule type="cellIs" dxfId="11852" priority="567" operator="equal">
      <formula>"F"</formula>
    </cfRule>
  </conditionalFormatting>
  <conditionalFormatting sqref="E70:AG73 AC74:AG74">
    <cfRule type="expression" dxfId="11851" priority="553">
      <formula>$C$21="F"</formula>
    </cfRule>
  </conditionalFormatting>
  <conditionalFormatting sqref="E70:AG73 AC74:AG76">
    <cfRule type="expression" dxfId="11850" priority="555">
      <formula>$C$2="F"</formula>
    </cfRule>
  </conditionalFormatting>
  <conditionalFormatting sqref="E70:AG73 AC74:AG76">
    <cfRule type="expression" dxfId="11849" priority="556">
      <formula>$D70="Facturacion"</formula>
    </cfRule>
  </conditionalFormatting>
  <conditionalFormatting sqref="E70:AG73 AC74:AG76">
    <cfRule type="expression" dxfId="11848" priority="557">
      <formula>$D70="Specialist"</formula>
    </cfRule>
  </conditionalFormatting>
  <conditionalFormatting sqref="E70:AG73 AC74:AG76">
    <cfRule type="cellIs" dxfId="11847" priority="558" operator="equal">
      <formula>1</formula>
    </cfRule>
  </conditionalFormatting>
  <conditionalFormatting sqref="E70:AG73 AC74:AG76">
    <cfRule type="expression" dxfId="11846" priority="559">
      <formula>$D70="SSMM"</formula>
    </cfRule>
  </conditionalFormatting>
  <conditionalFormatting sqref="E70:AG73 AC74:AG76">
    <cfRule type="cellIs" dxfId="11845" priority="560" operator="equal">
      <formula>"F"</formula>
    </cfRule>
  </conditionalFormatting>
  <conditionalFormatting sqref="E61:AG61 E66:AG69 E64:H64 E63:AG63 E62:H62 AE62:AG62 E65:R65 AE64:AG65">
    <cfRule type="expression" dxfId="11844" priority="544">
      <formula>$C$2="F"</formula>
    </cfRule>
  </conditionalFormatting>
  <conditionalFormatting sqref="E61:AG61 E66:AG69 E64:H64 E63:AG63 E62:H62 AE62:AG62 E65:R65 AE64:AG65">
    <cfRule type="expression" dxfId="11843" priority="545">
      <formula>$D61="Facturacion"</formula>
    </cfRule>
  </conditionalFormatting>
  <conditionalFormatting sqref="E61:AG61 E66:AG69 E64:H64 E63:AG63 E62:H62 AE62:AG62 E65:R65 AE64:AG65">
    <cfRule type="expression" dxfId="11842" priority="546">
      <formula>$D61="Specialist"</formula>
    </cfRule>
  </conditionalFormatting>
  <conditionalFormatting sqref="E61:AG61 E66:AG69 E64:H64 E63:AG63 E62:H62 AE62:AG62 E65:R65 AE64:AG65">
    <cfRule type="cellIs" dxfId="11841" priority="547" operator="equal">
      <formula>1</formula>
    </cfRule>
  </conditionalFormatting>
  <conditionalFormatting sqref="E61:AG61 E66:AG69 E64:H64 E63:AG63 E62:H62 AE62:AG62 E65:R65 AE64:AG65">
    <cfRule type="expression" dxfId="11840" priority="548">
      <formula>$D61="SSMM"</formula>
    </cfRule>
  </conditionalFormatting>
  <conditionalFormatting sqref="E61:AG61 E66:AG69 E64:H64 E63:AG63 E62:H62 AE62:AG62 E65:R65 AE64:AG65">
    <cfRule type="cellIs" dxfId="11839" priority="549" operator="equal">
      <formula>"F"</formula>
    </cfRule>
  </conditionalFormatting>
  <conditionalFormatting sqref="E89:AG92 AC93:AG93">
    <cfRule type="expression" dxfId="11838" priority="535">
      <formula>$C$21="F"</formula>
    </cfRule>
  </conditionalFormatting>
  <conditionalFormatting sqref="E89:AG92 AC93:AG95">
    <cfRule type="expression" dxfId="11837" priority="537">
      <formula>$C$2="F"</formula>
    </cfRule>
  </conditionalFormatting>
  <conditionalFormatting sqref="E89:AG92 AC93:AG95">
    <cfRule type="expression" dxfId="11836" priority="538">
      <formula>$D89="Facturacion"</formula>
    </cfRule>
  </conditionalFormatting>
  <conditionalFormatting sqref="E89:AG92 AC93:AG95">
    <cfRule type="expression" dxfId="11835" priority="539">
      <formula>$D89="Specialist"</formula>
    </cfRule>
  </conditionalFormatting>
  <conditionalFormatting sqref="E89:AG92 AC93:AG95">
    <cfRule type="cellIs" dxfId="11834" priority="540" operator="equal">
      <formula>1</formula>
    </cfRule>
  </conditionalFormatting>
  <conditionalFormatting sqref="E89:AG92 AC93:AG95">
    <cfRule type="expression" dxfId="11833" priority="541">
      <formula>$D89="SSMM"</formula>
    </cfRule>
  </conditionalFormatting>
  <conditionalFormatting sqref="E89:AG92 AC93:AG95">
    <cfRule type="cellIs" dxfId="11832" priority="542" operator="equal">
      <formula>"F"</formula>
    </cfRule>
  </conditionalFormatting>
  <conditionalFormatting sqref="E80:AG80 E84:AG88 E83:H83 AE83:AG83 E82:AG82 E81:H81 AE81:AG81">
    <cfRule type="expression" dxfId="11831" priority="526">
      <formula>$C$2="F"</formula>
    </cfRule>
  </conditionalFormatting>
  <conditionalFormatting sqref="E80:AG80 E84:AG88 E83:H83 AE83:AG83 E82:AG82 E81:H81 AE81:AG81">
    <cfRule type="expression" dxfId="11830" priority="527">
      <formula>$D80="Facturacion"</formula>
    </cfRule>
  </conditionalFormatting>
  <conditionalFormatting sqref="E80:AG80 E84:AG88 E83:H83 AE83:AG83 E82:AG82 E81:H81 AE81:AG81">
    <cfRule type="expression" dxfId="11829" priority="528">
      <formula>$D80="Specialist"</formula>
    </cfRule>
  </conditionalFormatting>
  <conditionalFormatting sqref="E80:AG80 E84:AG88 E83:H83 AE83:AG83 E82:AG82 E81:H81 AE81:AG81">
    <cfRule type="cellIs" dxfId="11828" priority="529" operator="equal">
      <formula>1</formula>
    </cfRule>
  </conditionalFormatting>
  <conditionalFormatting sqref="E80:AG80 E84:AG88 E83:H83 AE83:AG83 E82:AG82 E81:H81 AE81:AG81">
    <cfRule type="expression" dxfId="11827" priority="530">
      <formula>$D80="SSMM"</formula>
    </cfRule>
  </conditionalFormatting>
  <conditionalFormatting sqref="E80:AG80 E84:AG88 E83:H83 AE83:AG83 E82:AG82 E81:H81 AE81:AG81">
    <cfRule type="cellIs" dxfId="11826" priority="531" operator="equal">
      <formula>"F"</formula>
    </cfRule>
  </conditionalFormatting>
  <conditionalFormatting sqref="I113:W113">
    <cfRule type="expression" dxfId="11825" priority="514">
      <formula>$C$78="F"</formula>
    </cfRule>
  </conditionalFormatting>
  <conditionalFormatting sqref="I113:W113">
    <cfRule type="expression" dxfId="11824" priority="515">
      <formula>$C$59="F"</formula>
    </cfRule>
  </conditionalFormatting>
  <conditionalFormatting sqref="I113:W113">
    <cfRule type="expression" dxfId="11823" priority="516">
      <formula>$C$40="F"</formula>
    </cfRule>
  </conditionalFormatting>
  <conditionalFormatting sqref="E108:H112 I108:W113 X108:AG112">
    <cfRule type="expression" dxfId="11822" priority="517">
      <formula>$C$21="F"</formula>
    </cfRule>
  </conditionalFormatting>
  <conditionalFormatting sqref="E108:AG114">
    <cfRule type="expression" dxfId="11821" priority="519">
      <formula>$C$2="F"</formula>
    </cfRule>
  </conditionalFormatting>
  <conditionalFormatting sqref="E108:AG114">
    <cfRule type="expression" dxfId="11820" priority="520">
      <formula>$D108="Facturacion"</formula>
    </cfRule>
  </conditionalFormatting>
  <conditionalFormatting sqref="E108:AG114">
    <cfRule type="expression" dxfId="11819" priority="521">
      <formula>$D108="Specialist"</formula>
    </cfRule>
  </conditionalFormatting>
  <conditionalFormatting sqref="E108:AG114">
    <cfRule type="cellIs" dxfId="11818" priority="522" operator="equal">
      <formula>1</formula>
    </cfRule>
  </conditionalFormatting>
  <conditionalFormatting sqref="E108:AG114">
    <cfRule type="expression" dxfId="11817" priority="523">
      <formula>$D108="SSMM"</formula>
    </cfRule>
  </conditionalFormatting>
  <conditionalFormatting sqref="E108:AG114">
    <cfRule type="cellIs" dxfId="11816" priority="524" operator="equal">
      <formula>"F"</formula>
    </cfRule>
  </conditionalFormatting>
  <conditionalFormatting sqref="E99:AG99 E104:AG105 E102:H103 AE102:AG103 E101:AG101 E100:H100 AE100:AG100 E106:H107 AE106:AG107">
    <cfRule type="expression" dxfId="11815" priority="508">
      <formula>$C$2="F"</formula>
    </cfRule>
  </conditionalFormatting>
  <conditionalFormatting sqref="E99:AG99 E104:AG105 E102:H103 AE102:AG103 E101:AG101 E100:H100 AE100:AG100 E106:H107 AE106:AG107">
    <cfRule type="expression" dxfId="11814" priority="509">
      <formula>$D99="Facturacion"</formula>
    </cfRule>
  </conditionalFormatting>
  <conditionalFormatting sqref="E99:AG99 E104:AG105 E102:H103 AE102:AG103 E101:AG101 E100:H100 AE100:AG100 E106:H107 AE106:AG107">
    <cfRule type="expression" dxfId="11813" priority="510">
      <formula>$D99="Specialist"</formula>
    </cfRule>
  </conditionalFormatting>
  <conditionalFormatting sqref="E99:AG99 E104:AG105 E102:H103 AE102:AG103 E101:AG101 E100:H100 AE100:AG100 E106:H107 AE106:AG107">
    <cfRule type="cellIs" dxfId="11812" priority="511" operator="equal">
      <formula>1</formula>
    </cfRule>
  </conditionalFormatting>
  <conditionalFormatting sqref="E99:AG99 E104:AG105 E102:H103 AE102:AG103 E101:AG101 E100:H100 AE100:AG100 E106:H107 AE106:AG107">
    <cfRule type="expression" dxfId="11811" priority="512">
      <formula>$D99="SSMM"</formula>
    </cfRule>
  </conditionalFormatting>
  <conditionalFormatting sqref="E99:AG99 E104:AG105 E102:H103 AE102:AG103 E101:AG101 E100:H100 AE100:AG100 E106:H107 AE106:AG107">
    <cfRule type="cellIs" dxfId="11810" priority="513" operator="equal">
      <formula>"F"</formula>
    </cfRule>
  </conditionalFormatting>
  <conditionalFormatting sqref="I132:W132">
    <cfRule type="expression" dxfId="11809" priority="496">
      <formula>$C$78="F"</formula>
    </cfRule>
  </conditionalFormatting>
  <conditionalFormatting sqref="I132:W132">
    <cfRule type="expression" dxfId="11808" priority="497">
      <formula>$C$59="F"</formula>
    </cfRule>
  </conditionalFormatting>
  <conditionalFormatting sqref="I132:W132">
    <cfRule type="expression" dxfId="11807" priority="498">
      <formula>$C$40="F"</formula>
    </cfRule>
  </conditionalFormatting>
  <conditionalFormatting sqref="E127:H131 I127:W132 X127:AG131">
    <cfRule type="expression" dxfId="11806" priority="499">
      <formula>$C$21="F"</formula>
    </cfRule>
  </conditionalFormatting>
  <conditionalFormatting sqref="E127:AG133">
    <cfRule type="expression" dxfId="11805" priority="501">
      <formula>$C$2="F"</formula>
    </cfRule>
  </conditionalFormatting>
  <conditionalFormatting sqref="E127:AG133">
    <cfRule type="expression" dxfId="11804" priority="502">
      <formula>$D127="Facturacion"</formula>
    </cfRule>
  </conditionalFormatting>
  <conditionalFormatting sqref="E127:AG133">
    <cfRule type="expression" dxfId="11803" priority="503">
      <formula>$D127="Specialist"</formula>
    </cfRule>
  </conditionalFormatting>
  <conditionalFormatting sqref="E127:AG133">
    <cfRule type="cellIs" dxfId="11802" priority="504" operator="equal">
      <formula>1</formula>
    </cfRule>
  </conditionalFormatting>
  <conditionalFormatting sqref="E127:AG133">
    <cfRule type="expression" dxfId="11801" priority="505">
      <formula>$D127="SSMM"</formula>
    </cfRule>
  </conditionalFormatting>
  <conditionalFormatting sqref="E127:AG133">
    <cfRule type="cellIs" dxfId="11800" priority="506" operator="equal">
      <formula>"F"</formula>
    </cfRule>
  </conditionalFormatting>
  <conditionalFormatting sqref="E118:AG120 E122:AG126 E121:H121 AE121:AG121">
    <cfRule type="expression" dxfId="11799" priority="490">
      <formula>$C$2="F"</formula>
    </cfRule>
  </conditionalFormatting>
  <conditionalFormatting sqref="E118:AG120 E122:AG126 E121:H121 AE121:AG121">
    <cfRule type="expression" dxfId="11798" priority="491">
      <formula>$D118="Facturacion"</formula>
    </cfRule>
  </conditionalFormatting>
  <conditionalFormatting sqref="E118:AG120 E122:AG126 E121:H121 AE121:AG121">
    <cfRule type="expression" dxfId="11797" priority="492">
      <formula>$D118="Specialist"</formula>
    </cfRule>
  </conditionalFormatting>
  <conditionalFormatting sqref="E118:AG120 E122:AG126 E121:H121 AE121:AG121">
    <cfRule type="cellIs" dxfId="11796" priority="493" operator="equal">
      <formula>1</formula>
    </cfRule>
  </conditionalFormatting>
  <conditionalFormatting sqref="E118:AG120 E122:AG126 E121:H121 AE121:AG121">
    <cfRule type="expression" dxfId="11795" priority="494">
      <formula>$D118="SSMM"</formula>
    </cfRule>
  </conditionalFormatting>
  <conditionalFormatting sqref="E118:AG120 E122:AG126 E121:H121 AE121:AG121">
    <cfRule type="cellIs" dxfId="11794" priority="495" operator="equal">
      <formula>"F"</formula>
    </cfRule>
  </conditionalFormatting>
  <conditionalFormatting sqref="I7:AD7">
    <cfRule type="expression" dxfId="11793" priority="483">
      <formula>$C$2="F"</formula>
    </cfRule>
  </conditionalFormatting>
  <conditionalFormatting sqref="I7:AD7">
    <cfRule type="expression" dxfId="11792" priority="484">
      <formula>$D7="Facturacion"</formula>
    </cfRule>
  </conditionalFormatting>
  <conditionalFormatting sqref="I7:AD7">
    <cfRule type="expression" dxfId="11791" priority="485">
      <formula>$D7="Specialist"</formula>
    </cfRule>
  </conditionalFormatting>
  <conditionalFormatting sqref="I7:AD7">
    <cfRule type="cellIs" dxfId="11790" priority="486" operator="equal">
      <formula>1</formula>
    </cfRule>
  </conditionalFormatting>
  <conditionalFormatting sqref="I7:AD7">
    <cfRule type="expression" dxfId="11789" priority="487">
      <formula>$D7="SSMM"</formula>
    </cfRule>
  </conditionalFormatting>
  <conditionalFormatting sqref="I7:AD7">
    <cfRule type="cellIs" dxfId="11788" priority="488" operator="equal">
      <formula>"F"</formula>
    </cfRule>
  </conditionalFormatting>
  <conditionalFormatting sqref="I26:AD26">
    <cfRule type="expression" dxfId="11787" priority="476">
      <formula>$C$2="F"</formula>
    </cfRule>
  </conditionalFormatting>
  <conditionalFormatting sqref="I26:AD26">
    <cfRule type="expression" dxfId="11786" priority="477">
      <formula>$D26="Facturacion"</formula>
    </cfRule>
  </conditionalFormatting>
  <conditionalFormatting sqref="I26:AD26">
    <cfRule type="expression" dxfId="11785" priority="478">
      <formula>$D26="Specialist"</formula>
    </cfRule>
  </conditionalFormatting>
  <conditionalFormatting sqref="I26:AD26">
    <cfRule type="cellIs" dxfId="11784" priority="479" operator="equal">
      <formula>1</formula>
    </cfRule>
  </conditionalFormatting>
  <conditionalFormatting sqref="I26:AD26">
    <cfRule type="expression" dxfId="11783" priority="480">
      <formula>$D26="SSMM"</formula>
    </cfRule>
  </conditionalFormatting>
  <conditionalFormatting sqref="I26:AD26">
    <cfRule type="cellIs" dxfId="11782" priority="481" operator="equal">
      <formula>"F"</formula>
    </cfRule>
  </conditionalFormatting>
  <conditionalFormatting sqref="I45:AD45">
    <cfRule type="expression" dxfId="11781" priority="469">
      <formula>$C$2="F"</formula>
    </cfRule>
  </conditionalFormatting>
  <conditionalFormatting sqref="I45:AD45">
    <cfRule type="expression" dxfId="11780" priority="470">
      <formula>$D45="Facturacion"</formula>
    </cfRule>
  </conditionalFormatting>
  <conditionalFormatting sqref="I45:AD45">
    <cfRule type="expression" dxfId="11779" priority="471">
      <formula>$D45="Specialist"</formula>
    </cfRule>
  </conditionalFormatting>
  <conditionalFormatting sqref="I45:AD45">
    <cfRule type="cellIs" dxfId="11778" priority="472" operator="equal">
      <formula>1</formula>
    </cfRule>
  </conditionalFormatting>
  <conditionalFormatting sqref="I45:AD45">
    <cfRule type="expression" dxfId="11777" priority="473">
      <formula>$D45="SSMM"</formula>
    </cfRule>
  </conditionalFormatting>
  <conditionalFormatting sqref="I45:AD45">
    <cfRule type="cellIs" dxfId="11776" priority="474" operator="equal">
      <formula>"F"</formula>
    </cfRule>
  </conditionalFormatting>
  <conditionalFormatting sqref="I64:AD64">
    <cfRule type="expression" dxfId="11775" priority="462">
      <formula>$C$2="F"</formula>
    </cfRule>
  </conditionalFormatting>
  <conditionalFormatting sqref="I64:AD64">
    <cfRule type="expression" dxfId="11774" priority="463">
      <formula>$D64="Facturacion"</formula>
    </cfRule>
  </conditionalFormatting>
  <conditionalFormatting sqref="I64:AD64">
    <cfRule type="expression" dxfId="11773" priority="464">
      <formula>$D64="Specialist"</formula>
    </cfRule>
  </conditionalFormatting>
  <conditionalFormatting sqref="I64:AD64">
    <cfRule type="cellIs" dxfId="11772" priority="465" operator="equal">
      <formula>1</formula>
    </cfRule>
  </conditionalFormatting>
  <conditionalFormatting sqref="I64:AD64">
    <cfRule type="expression" dxfId="11771" priority="466">
      <formula>$D64="SSMM"</formula>
    </cfRule>
  </conditionalFormatting>
  <conditionalFormatting sqref="I64:AD64">
    <cfRule type="cellIs" dxfId="11770" priority="467" operator="equal">
      <formula>"F"</formula>
    </cfRule>
  </conditionalFormatting>
  <conditionalFormatting sqref="I83:AD83">
    <cfRule type="expression" dxfId="11769" priority="455">
      <formula>$C$2="F"</formula>
    </cfRule>
  </conditionalFormatting>
  <conditionalFormatting sqref="I83:AD83">
    <cfRule type="expression" dxfId="11768" priority="456">
      <formula>$D83="Facturacion"</formula>
    </cfRule>
  </conditionalFormatting>
  <conditionalFormatting sqref="I83:AD83">
    <cfRule type="expression" dxfId="11767" priority="457">
      <formula>$D83="Specialist"</formula>
    </cfRule>
  </conditionalFormatting>
  <conditionalFormatting sqref="I83:AD83">
    <cfRule type="cellIs" dxfId="11766" priority="458" operator="equal">
      <formula>1</formula>
    </cfRule>
  </conditionalFormatting>
  <conditionalFormatting sqref="I83:AD83">
    <cfRule type="expression" dxfId="11765" priority="459">
      <formula>$D83="SSMM"</formula>
    </cfRule>
  </conditionalFormatting>
  <conditionalFormatting sqref="I83:AD83">
    <cfRule type="cellIs" dxfId="11764" priority="460" operator="equal">
      <formula>"F"</formula>
    </cfRule>
  </conditionalFormatting>
  <conditionalFormatting sqref="I102:AD102">
    <cfRule type="expression" dxfId="11763" priority="448">
      <formula>$C$2="F"</formula>
    </cfRule>
  </conditionalFormatting>
  <conditionalFormatting sqref="I102:AD102">
    <cfRule type="expression" dxfId="11762" priority="449">
      <formula>$D102="Facturacion"</formula>
    </cfRule>
  </conditionalFormatting>
  <conditionalFormatting sqref="I102:AD102">
    <cfRule type="expression" dxfId="11761" priority="450">
      <formula>$D102="Specialist"</formula>
    </cfRule>
  </conditionalFormatting>
  <conditionalFormatting sqref="I102:AD102">
    <cfRule type="cellIs" dxfId="11760" priority="451" operator="equal">
      <formula>1</formula>
    </cfRule>
  </conditionalFormatting>
  <conditionalFormatting sqref="I102:AD102">
    <cfRule type="expression" dxfId="11759" priority="452">
      <formula>$D102="SSMM"</formula>
    </cfRule>
  </conditionalFormatting>
  <conditionalFormatting sqref="I102:AD102">
    <cfRule type="cellIs" dxfId="11758" priority="453" operator="equal">
      <formula>"F"</formula>
    </cfRule>
  </conditionalFormatting>
  <conditionalFormatting sqref="I121:AD121">
    <cfRule type="expression" dxfId="11757" priority="441">
      <formula>$C$2="F"</formula>
    </cfRule>
  </conditionalFormatting>
  <conditionalFormatting sqref="I121:AD121">
    <cfRule type="expression" dxfId="11756" priority="442">
      <formula>$D121="Facturacion"</formula>
    </cfRule>
  </conditionalFormatting>
  <conditionalFormatting sqref="I121:AD121">
    <cfRule type="expression" dxfId="11755" priority="443">
      <formula>$D121="Specialist"</formula>
    </cfRule>
  </conditionalFormatting>
  <conditionalFormatting sqref="I121:AD121">
    <cfRule type="cellIs" dxfId="11754" priority="444" operator="equal">
      <formula>1</formula>
    </cfRule>
  </conditionalFormatting>
  <conditionalFormatting sqref="I121:AD121">
    <cfRule type="expression" dxfId="11753" priority="445">
      <formula>$D121="SSMM"</formula>
    </cfRule>
  </conditionalFormatting>
  <conditionalFormatting sqref="I121:AD121">
    <cfRule type="cellIs" dxfId="11752" priority="446" operator="equal">
      <formula>"F"</formula>
    </cfRule>
  </conditionalFormatting>
  <conditionalFormatting sqref="E17:H17">
    <cfRule type="expression" dxfId="11751" priority="432">
      <formula>$C$21="F"</formula>
    </cfRule>
  </conditionalFormatting>
  <conditionalFormatting sqref="E17:H19">
    <cfRule type="expression" dxfId="11750" priority="434">
      <formula>$C$2="F"</formula>
    </cfRule>
  </conditionalFormatting>
  <conditionalFormatting sqref="E17:H19">
    <cfRule type="expression" dxfId="11749" priority="435">
      <formula>$D17="Facturacion"</formula>
    </cfRule>
  </conditionalFormatting>
  <conditionalFormatting sqref="E17:H19">
    <cfRule type="expression" dxfId="11748" priority="436">
      <formula>$D17="Specialist"</formula>
    </cfRule>
  </conditionalFormatting>
  <conditionalFormatting sqref="E17:H19">
    <cfRule type="cellIs" dxfId="11747" priority="437" operator="equal">
      <formula>1</formula>
    </cfRule>
  </conditionalFormatting>
  <conditionalFormatting sqref="E17:H19">
    <cfRule type="expression" dxfId="11746" priority="438">
      <formula>$D17="SSMM"</formula>
    </cfRule>
  </conditionalFormatting>
  <conditionalFormatting sqref="E17:H19">
    <cfRule type="cellIs" dxfId="11745" priority="439" operator="equal">
      <formula>"F"</formula>
    </cfRule>
  </conditionalFormatting>
  <conditionalFormatting sqref="AA17:AB17">
    <cfRule type="expression" dxfId="11744" priority="424">
      <formula>$C$21="F"</formula>
    </cfRule>
  </conditionalFormatting>
  <conditionalFormatting sqref="AA17:AB17">
    <cfRule type="expression" dxfId="11743" priority="426">
      <formula>$C$2="F"</formula>
    </cfRule>
  </conditionalFormatting>
  <conditionalFormatting sqref="AA17:AB17">
    <cfRule type="expression" dxfId="11742" priority="427">
      <formula>$D17="Facturacion"</formula>
    </cfRule>
  </conditionalFormatting>
  <conditionalFormatting sqref="AA17:AB17">
    <cfRule type="expression" dxfId="11741" priority="428">
      <formula>$D17="Specialist"</formula>
    </cfRule>
  </conditionalFormatting>
  <conditionalFormatting sqref="AA17:AB17">
    <cfRule type="cellIs" dxfId="11740" priority="429" operator="equal">
      <formula>1</formula>
    </cfRule>
  </conditionalFormatting>
  <conditionalFormatting sqref="AA17:AB17">
    <cfRule type="expression" dxfId="11739" priority="430">
      <formula>$D17="SSMM"</formula>
    </cfRule>
  </conditionalFormatting>
  <conditionalFormatting sqref="AA17:AB17">
    <cfRule type="cellIs" dxfId="11738" priority="431" operator="equal">
      <formula>"F"</formula>
    </cfRule>
  </conditionalFormatting>
  <conditionalFormatting sqref="I17:W17">
    <cfRule type="expression" dxfId="11737" priority="414">
      <formula>$C$78="F"</formula>
    </cfRule>
  </conditionalFormatting>
  <conditionalFormatting sqref="I17:W17">
    <cfRule type="expression" dxfId="11736" priority="415">
      <formula>$C$59="F"</formula>
    </cfRule>
  </conditionalFormatting>
  <conditionalFormatting sqref="I17:W17">
    <cfRule type="expression" dxfId="11735" priority="416">
      <formula>$C$40="F"</formula>
    </cfRule>
  </conditionalFormatting>
  <conditionalFormatting sqref="I17:W17">
    <cfRule type="expression" dxfId="11734" priority="417">
      <formula>$C$21="F"</formula>
    </cfRule>
  </conditionalFormatting>
  <conditionalFormatting sqref="I17:Z17">
    <cfRule type="expression" dxfId="11733" priority="418">
      <formula>$C$2="F"</formula>
    </cfRule>
  </conditionalFormatting>
  <conditionalFormatting sqref="I17:Z17">
    <cfRule type="expression" dxfId="11732" priority="419">
      <formula>$D17="Facturacion"</formula>
    </cfRule>
  </conditionalFormatting>
  <conditionalFormatting sqref="I17:Z17">
    <cfRule type="expression" dxfId="11731" priority="420">
      <formula>$D17="Specialist"</formula>
    </cfRule>
  </conditionalFormatting>
  <conditionalFormatting sqref="I17:Z17">
    <cfRule type="cellIs" dxfId="11730" priority="421" operator="equal">
      <formula>1</formula>
    </cfRule>
  </conditionalFormatting>
  <conditionalFormatting sqref="I17:Z17">
    <cfRule type="expression" dxfId="11729" priority="422">
      <formula>$D17="SSMM"</formula>
    </cfRule>
  </conditionalFormatting>
  <conditionalFormatting sqref="I17:Z17">
    <cfRule type="cellIs" dxfId="11728" priority="423" operator="equal">
      <formula>"F"</formula>
    </cfRule>
  </conditionalFormatting>
  <conditionalFormatting sqref="AA18:AB18">
    <cfRule type="expression" dxfId="11727" priority="408">
      <formula>$C$2="F"</formula>
    </cfRule>
  </conditionalFormatting>
  <conditionalFormatting sqref="AA18:AB18">
    <cfRule type="expression" dxfId="11726" priority="409">
      <formula>$D18="Facturacion"</formula>
    </cfRule>
  </conditionalFormatting>
  <conditionalFormatting sqref="AA18:AB18">
    <cfRule type="expression" dxfId="11725" priority="410">
      <formula>$D18="Specialist"</formula>
    </cfRule>
  </conditionalFormatting>
  <conditionalFormatting sqref="AA18:AB18">
    <cfRule type="cellIs" dxfId="11724" priority="411" operator="equal">
      <formula>1</formula>
    </cfRule>
  </conditionalFormatting>
  <conditionalFormatting sqref="AA18:AB18">
    <cfRule type="expression" dxfId="11723" priority="412">
      <formula>$D18="SSMM"</formula>
    </cfRule>
  </conditionalFormatting>
  <conditionalFormatting sqref="AA18:AB18">
    <cfRule type="cellIs" dxfId="11722" priority="413" operator="equal">
      <formula>"F"</formula>
    </cfRule>
  </conditionalFormatting>
  <conditionalFormatting sqref="I18:W18">
    <cfRule type="expression" dxfId="11721" priority="398">
      <formula>$C$78="F"</formula>
    </cfRule>
  </conditionalFormatting>
  <conditionalFormatting sqref="I18:W18">
    <cfRule type="expression" dxfId="11720" priority="399">
      <formula>$C$59="F"</formula>
    </cfRule>
  </conditionalFormatting>
  <conditionalFormatting sqref="I18:W18">
    <cfRule type="expression" dxfId="11719" priority="400">
      <formula>$C$40="F"</formula>
    </cfRule>
  </conditionalFormatting>
  <conditionalFormatting sqref="I18:W18">
    <cfRule type="expression" dxfId="11718" priority="401">
      <formula>$C$21="F"</formula>
    </cfRule>
  </conditionalFormatting>
  <conditionalFormatting sqref="I18:Z18">
    <cfRule type="expression" dxfId="11717" priority="402">
      <formula>$C$2="F"</formula>
    </cfRule>
  </conditionalFormatting>
  <conditionalFormatting sqref="I18:Z18">
    <cfRule type="expression" dxfId="11716" priority="403">
      <formula>$D18="Facturacion"</formula>
    </cfRule>
  </conditionalFormatting>
  <conditionalFormatting sqref="I18:Z18">
    <cfRule type="expression" dxfId="11715" priority="404">
      <formula>$D18="Specialist"</formula>
    </cfRule>
  </conditionalFormatting>
  <conditionalFormatting sqref="I18:Z18">
    <cfRule type="cellIs" dxfId="11714" priority="405" operator="equal">
      <formula>1</formula>
    </cfRule>
  </conditionalFormatting>
  <conditionalFormatting sqref="I18:Z18">
    <cfRule type="expression" dxfId="11713" priority="406">
      <formula>$D18="SSMM"</formula>
    </cfRule>
  </conditionalFormatting>
  <conditionalFormatting sqref="I18:Z18">
    <cfRule type="cellIs" dxfId="11712" priority="407" operator="equal">
      <formula>"F"</formula>
    </cfRule>
  </conditionalFormatting>
  <conditionalFormatting sqref="AA19:AB19">
    <cfRule type="expression" dxfId="11711" priority="392">
      <formula>$C$2="F"</formula>
    </cfRule>
  </conditionalFormatting>
  <conditionalFormatting sqref="AA19:AB19">
    <cfRule type="expression" dxfId="11710" priority="393">
      <formula>$D19="Facturacion"</formula>
    </cfRule>
  </conditionalFormatting>
  <conditionalFormatting sqref="AA19:AB19">
    <cfRule type="expression" dxfId="11709" priority="394">
      <formula>$D19="Specialist"</formula>
    </cfRule>
  </conditionalFormatting>
  <conditionalFormatting sqref="AA19:AB19">
    <cfRule type="cellIs" dxfId="11708" priority="395" operator="equal">
      <formula>1</formula>
    </cfRule>
  </conditionalFormatting>
  <conditionalFormatting sqref="AA19:AB19">
    <cfRule type="expression" dxfId="11707" priority="396">
      <formula>$D19="SSMM"</formula>
    </cfRule>
  </conditionalFormatting>
  <conditionalFormatting sqref="AA19:AB19">
    <cfRule type="cellIs" dxfId="11706" priority="397" operator="equal">
      <formula>"F"</formula>
    </cfRule>
  </conditionalFormatting>
  <conditionalFormatting sqref="I19:W19">
    <cfRule type="expression" dxfId="11705" priority="382">
      <formula>$C$78="F"</formula>
    </cfRule>
  </conditionalFormatting>
  <conditionalFormatting sqref="I19:W19">
    <cfRule type="expression" dxfId="11704" priority="383">
      <formula>$C$59="F"</formula>
    </cfRule>
  </conditionalFormatting>
  <conditionalFormatting sqref="I19:W19">
    <cfRule type="expression" dxfId="11703" priority="384">
      <formula>$C$40="F"</formula>
    </cfRule>
  </conditionalFormatting>
  <conditionalFormatting sqref="I19:W19">
    <cfRule type="expression" dxfId="11702" priority="385">
      <formula>$C$21="F"</formula>
    </cfRule>
  </conditionalFormatting>
  <conditionalFormatting sqref="I19:Z19">
    <cfRule type="expression" dxfId="11701" priority="386">
      <formula>$C$2="F"</formula>
    </cfRule>
  </conditionalFormatting>
  <conditionalFormatting sqref="I19:Z19">
    <cfRule type="expression" dxfId="11700" priority="387">
      <formula>$D19="Facturacion"</formula>
    </cfRule>
  </conditionalFormatting>
  <conditionalFormatting sqref="I19:Z19">
    <cfRule type="expression" dxfId="11699" priority="388">
      <formula>$D19="Specialist"</formula>
    </cfRule>
  </conditionalFormatting>
  <conditionalFormatting sqref="I19:Z19">
    <cfRule type="cellIs" dxfId="11698" priority="389" operator="equal">
      <formula>1</formula>
    </cfRule>
  </conditionalFormatting>
  <conditionalFormatting sqref="I19:Z19">
    <cfRule type="expression" dxfId="11697" priority="390">
      <formula>$D19="SSMM"</formula>
    </cfRule>
  </conditionalFormatting>
  <conditionalFormatting sqref="I19:Z19">
    <cfRule type="cellIs" dxfId="11696" priority="391" operator="equal">
      <formula>"F"</formula>
    </cfRule>
  </conditionalFormatting>
  <conditionalFormatting sqref="E55:H55">
    <cfRule type="expression" dxfId="11695" priority="316">
      <formula>$C$21="F"</formula>
    </cfRule>
  </conditionalFormatting>
  <conditionalFormatting sqref="E55:H57">
    <cfRule type="expression" dxfId="11694" priority="318">
      <formula>$C$2="F"</formula>
    </cfRule>
  </conditionalFormatting>
  <conditionalFormatting sqref="E55:H57">
    <cfRule type="expression" dxfId="11693" priority="319">
      <formula>$D55="Facturacion"</formula>
    </cfRule>
  </conditionalFormatting>
  <conditionalFormatting sqref="E55:H57">
    <cfRule type="expression" dxfId="11692" priority="320">
      <formula>$D55="Specialist"</formula>
    </cfRule>
  </conditionalFormatting>
  <conditionalFormatting sqref="E55:H57">
    <cfRule type="cellIs" dxfId="11691" priority="321" operator="equal">
      <formula>1</formula>
    </cfRule>
  </conditionalFormatting>
  <conditionalFormatting sqref="E55:H57">
    <cfRule type="expression" dxfId="11690" priority="322">
      <formula>$D55="SSMM"</formula>
    </cfRule>
  </conditionalFormatting>
  <conditionalFormatting sqref="E55:H57">
    <cfRule type="cellIs" dxfId="11689" priority="323" operator="equal">
      <formula>"F"</formula>
    </cfRule>
  </conditionalFormatting>
  <conditionalFormatting sqref="AA55:AB55">
    <cfRule type="expression" dxfId="11688" priority="308">
      <formula>$C$21="F"</formula>
    </cfRule>
  </conditionalFormatting>
  <conditionalFormatting sqref="AA55:AB55">
    <cfRule type="expression" dxfId="11687" priority="310">
      <formula>$C$2="F"</formula>
    </cfRule>
  </conditionalFormatting>
  <conditionalFormatting sqref="AA55:AB55">
    <cfRule type="expression" dxfId="11686" priority="311">
      <formula>$D55="Facturacion"</formula>
    </cfRule>
  </conditionalFormatting>
  <conditionalFormatting sqref="AA55:AB55">
    <cfRule type="expression" dxfId="11685" priority="312">
      <formula>$D55="Specialist"</formula>
    </cfRule>
  </conditionalFormatting>
  <conditionalFormatting sqref="AA55:AB55">
    <cfRule type="cellIs" dxfId="11684" priority="313" operator="equal">
      <formula>1</formula>
    </cfRule>
  </conditionalFormatting>
  <conditionalFormatting sqref="AA55:AB55">
    <cfRule type="expression" dxfId="11683" priority="314">
      <formula>$D55="SSMM"</formula>
    </cfRule>
  </conditionalFormatting>
  <conditionalFormatting sqref="AA55:AB55">
    <cfRule type="cellIs" dxfId="11682" priority="315" operator="equal">
      <formula>"F"</formula>
    </cfRule>
  </conditionalFormatting>
  <conditionalFormatting sqref="I55:W55">
    <cfRule type="expression" dxfId="11681" priority="298">
      <formula>$C$78="F"</formula>
    </cfRule>
  </conditionalFormatting>
  <conditionalFormatting sqref="I55:W55">
    <cfRule type="expression" dxfId="11680" priority="299">
      <formula>$C$59="F"</formula>
    </cfRule>
  </conditionalFormatting>
  <conditionalFormatting sqref="I55:W55">
    <cfRule type="expression" dxfId="11679" priority="300">
      <formula>$C$40="F"</formula>
    </cfRule>
  </conditionalFormatting>
  <conditionalFormatting sqref="I55:W55">
    <cfRule type="expression" dxfId="11678" priority="301">
      <formula>$C$21="F"</formula>
    </cfRule>
  </conditionalFormatting>
  <conditionalFormatting sqref="I55:Z55">
    <cfRule type="expression" dxfId="11677" priority="302">
      <formula>$C$2="F"</formula>
    </cfRule>
  </conditionalFormatting>
  <conditionalFormatting sqref="I55:Z55">
    <cfRule type="expression" dxfId="11676" priority="303">
      <formula>$D55="Facturacion"</formula>
    </cfRule>
  </conditionalFormatting>
  <conditionalFormatting sqref="I55:Z55">
    <cfRule type="expression" dxfId="11675" priority="304">
      <formula>$D55="Specialist"</formula>
    </cfRule>
  </conditionalFormatting>
  <conditionalFormatting sqref="I55:Z55">
    <cfRule type="cellIs" dxfId="11674" priority="305" operator="equal">
      <formula>1</formula>
    </cfRule>
  </conditionalFormatting>
  <conditionalFormatting sqref="I55:Z55">
    <cfRule type="expression" dxfId="11673" priority="306">
      <formula>$D55="SSMM"</formula>
    </cfRule>
  </conditionalFormatting>
  <conditionalFormatting sqref="I55:Z55">
    <cfRule type="cellIs" dxfId="11672" priority="307" operator="equal">
      <formula>"F"</formula>
    </cfRule>
  </conditionalFormatting>
  <conditionalFormatting sqref="AA56:AB56">
    <cfRule type="expression" dxfId="11671" priority="292">
      <formula>$C$2="F"</formula>
    </cfRule>
  </conditionalFormatting>
  <conditionalFormatting sqref="AA56:AB56">
    <cfRule type="expression" dxfId="11670" priority="293">
      <formula>$D56="Facturacion"</formula>
    </cfRule>
  </conditionalFormatting>
  <conditionalFormatting sqref="AA56:AB56">
    <cfRule type="expression" dxfId="11669" priority="294">
      <formula>$D56="Specialist"</formula>
    </cfRule>
  </conditionalFormatting>
  <conditionalFormatting sqref="AA56:AB56">
    <cfRule type="cellIs" dxfId="11668" priority="295" operator="equal">
      <formula>1</formula>
    </cfRule>
  </conditionalFormatting>
  <conditionalFormatting sqref="AA56:AB56">
    <cfRule type="expression" dxfId="11667" priority="296">
      <formula>$D56="SSMM"</formula>
    </cfRule>
  </conditionalFormatting>
  <conditionalFormatting sqref="AA56:AB56">
    <cfRule type="cellIs" dxfId="11666" priority="297" operator="equal">
      <formula>"F"</formula>
    </cfRule>
  </conditionalFormatting>
  <conditionalFormatting sqref="I56:W56">
    <cfRule type="expression" dxfId="11665" priority="282">
      <formula>$C$78="F"</formula>
    </cfRule>
  </conditionalFormatting>
  <conditionalFormatting sqref="I56:W56">
    <cfRule type="expression" dxfId="11664" priority="283">
      <formula>$C$59="F"</formula>
    </cfRule>
  </conditionalFormatting>
  <conditionalFormatting sqref="I56:W56">
    <cfRule type="expression" dxfId="11663" priority="284">
      <formula>$C$40="F"</formula>
    </cfRule>
  </conditionalFormatting>
  <conditionalFormatting sqref="I56:W56">
    <cfRule type="expression" dxfId="11662" priority="285">
      <formula>$C$21="F"</formula>
    </cfRule>
  </conditionalFormatting>
  <conditionalFormatting sqref="I56:Z56">
    <cfRule type="expression" dxfId="11661" priority="286">
      <formula>$C$2="F"</formula>
    </cfRule>
  </conditionalFormatting>
  <conditionalFormatting sqref="I56:Z56">
    <cfRule type="expression" dxfId="11660" priority="287">
      <formula>$D56="Facturacion"</formula>
    </cfRule>
  </conditionalFormatting>
  <conditionalFormatting sqref="I56:Z56">
    <cfRule type="expression" dxfId="11659" priority="288">
      <formula>$D56="Specialist"</formula>
    </cfRule>
  </conditionalFormatting>
  <conditionalFormatting sqref="I56:Z56">
    <cfRule type="cellIs" dxfId="11658" priority="289" operator="equal">
      <formula>1</formula>
    </cfRule>
  </conditionalFormatting>
  <conditionalFormatting sqref="I56:Z56">
    <cfRule type="expression" dxfId="11657" priority="290">
      <formula>$D56="SSMM"</formula>
    </cfRule>
  </conditionalFormatting>
  <conditionalFormatting sqref="I56:Z56">
    <cfRule type="cellIs" dxfId="11656" priority="291" operator="equal">
      <formula>"F"</formula>
    </cfRule>
  </conditionalFormatting>
  <conditionalFormatting sqref="AA57:AB57">
    <cfRule type="expression" dxfId="11655" priority="276">
      <formula>$C$2="F"</formula>
    </cfRule>
  </conditionalFormatting>
  <conditionalFormatting sqref="AA57:AB57">
    <cfRule type="expression" dxfId="11654" priority="277">
      <formula>$D57="Facturacion"</formula>
    </cfRule>
  </conditionalFormatting>
  <conditionalFormatting sqref="AA57:AB57">
    <cfRule type="expression" dxfId="11653" priority="278">
      <formula>$D57="Specialist"</formula>
    </cfRule>
  </conditionalFormatting>
  <conditionalFormatting sqref="AA57:AB57">
    <cfRule type="cellIs" dxfId="11652" priority="279" operator="equal">
      <formula>1</formula>
    </cfRule>
  </conditionalFormatting>
  <conditionalFormatting sqref="AA57:AB57">
    <cfRule type="expression" dxfId="11651" priority="280">
      <formula>$D57="SSMM"</formula>
    </cfRule>
  </conditionalFormatting>
  <conditionalFormatting sqref="AA57:AB57">
    <cfRule type="cellIs" dxfId="11650" priority="281" operator="equal">
      <formula>"F"</formula>
    </cfRule>
  </conditionalFormatting>
  <conditionalFormatting sqref="I57:W57">
    <cfRule type="expression" dxfId="11649" priority="266">
      <formula>$C$78="F"</formula>
    </cfRule>
  </conditionalFormatting>
  <conditionalFormatting sqref="I57:W57">
    <cfRule type="expression" dxfId="11648" priority="267">
      <formula>$C$59="F"</formula>
    </cfRule>
  </conditionalFormatting>
  <conditionalFormatting sqref="I57:W57">
    <cfRule type="expression" dxfId="11647" priority="268">
      <formula>$C$40="F"</formula>
    </cfRule>
  </conditionalFormatting>
  <conditionalFormatting sqref="I57:W57">
    <cfRule type="expression" dxfId="11646" priority="269">
      <formula>$C$21="F"</formula>
    </cfRule>
  </conditionalFormatting>
  <conditionalFormatting sqref="I57:Z57">
    <cfRule type="expression" dxfId="11645" priority="270">
      <formula>$C$2="F"</formula>
    </cfRule>
  </conditionalFormatting>
  <conditionalFormatting sqref="I57:Z57">
    <cfRule type="expression" dxfId="11644" priority="271">
      <formula>$D57="Facturacion"</formula>
    </cfRule>
  </conditionalFormatting>
  <conditionalFormatting sqref="I57:Z57">
    <cfRule type="expression" dxfId="11643" priority="272">
      <formula>$D57="Specialist"</formula>
    </cfRule>
  </conditionalFormatting>
  <conditionalFormatting sqref="I57:Z57">
    <cfRule type="cellIs" dxfId="11642" priority="273" operator="equal">
      <formula>1</formula>
    </cfRule>
  </conditionalFormatting>
  <conditionalFormatting sqref="I57:Z57">
    <cfRule type="expression" dxfId="11641" priority="274">
      <formula>$D57="SSMM"</formula>
    </cfRule>
  </conditionalFormatting>
  <conditionalFormatting sqref="I57:Z57">
    <cfRule type="cellIs" dxfId="11640" priority="275" operator="equal">
      <formula>"F"</formula>
    </cfRule>
  </conditionalFormatting>
  <conditionalFormatting sqref="E74:H74">
    <cfRule type="expression" dxfId="11639" priority="258">
      <formula>$C$21="F"</formula>
    </cfRule>
  </conditionalFormatting>
  <conditionalFormatting sqref="E74:H76">
    <cfRule type="expression" dxfId="11638" priority="260">
      <formula>$C$2="F"</formula>
    </cfRule>
  </conditionalFormatting>
  <conditionalFormatting sqref="E74:H76">
    <cfRule type="expression" dxfId="11637" priority="261">
      <formula>$D74="Facturacion"</formula>
    </cfRule>
  </conditionalFormatting>
  <conditionalFormatting sqref="E74:H76">
    <cfRule type="expression" dxfId="11636" priority="262">
      <formula>$D74="Specialist"</formula>
    </cfRule>
  </conditionalFormatting>
  <conditionalFormatting sqref="E74:H76">
    <cfRule type="cellIs" dxfId="11635" priority="263" operator="equal">
      <formula>1</formula>
    </cfRule>
  </conditionalFormatting>
  <conditionalFormatting sqref="E74:H76">
    <cfRule type="expression" dxfId="11634" priority="264">
      <formula>$D74="SSMM"</formula>
    </cfRule>
  </conditionalFormatting>
  <conditionalFormatting sqref="E74:H76">
    <cfRule type="cellIs" dxfId="11633" priority="265" operator="equal">
      <formula>"F"</formula>
    </cfRule>
  </conditionalFormatting>
  <conditionalFormatting sqref="AA74:AB74">
    <cfRule type="expression" dxfId="11632" priority="250">
      <formula>$C$21="F"</formula>
    </cfRule>
  </conditionalFormatting>
  <conditionalFormatting sqref="AA74:AB74">
    <cfRule type="expression" dxfId="11631" priority="252">
      <formula>$C$2="F"</formula>
    </cfRule>
  </conditionalFormatting>
  <conditionalFormatting sqref="AA74:AB74">
    <cfRule type="expression" dxfId="11630" priority="253">
      <formula>$D74="Facturacion"</formula>
    </cfRule>
  </conditionalFormatting>
  <conditionalFormatting sqref="AA74:AB74">
    <cfRule type="expression" dxfId="11629" priority="254">
      <formula>$D74="Specialist"</formula>
    </cfRule>
  </conditionalFormatting>
  <conditionalFormatting sqref="AA74:AB74">
    <cfRule type="cellIs" dxfId="11628" priority="255" operator="equal">
      <formula>1</formula>
    </cfRule>
  </conditionalFormatting>
  <conditionalFormatting sqref="AA74:AB74">
    <cfRule type="expression" dxfId="11627" priority="256">
      <formula>$D74="SSMM"</formula>
    </cfRule>
  </conditionalFormatting>
  <conditionalFormatting sqref="AA74:AB74">
    <cfRule type="cellIs" dxfId="11626" priority="257" operator="equal">
      <formula>"F"</formula>
    </cfRule>
  </conditionalFormatting>
  <conditionalFormatting sqref="I74:W74">
    <cfRule type="expression" dxfId="11625" priority="240">
      <formula>$C$78="F"</formula>
    </cfRule>
  </conditionalFormatting>
  <conditionalFormatting sqref="I74:W74">
    <cfRule type="expression" dxfId="11624" priority="241">
      <formula>$C$59="F"</formula>
    </cfRule>
  </conditionalFormatting>
  <conditionalFormatting sqref="I74:W74">
    <cfRule type="expression" dxfId="11623" priority="242">
      <formula>$C$40="F"</formula>
    </cfRule>
  </conditionalFormatting>
  <conditionalFormatting sqref="I74:W74">
    <cfRule type="expression" dxfId="11622" priority="243">
      <formula>$C$21="F"</formula>
    </cfRule>
  </conditionalFormatting>
  <conditionalFormatting sqref="I74:Z74">
    <cfRule type="expression" dxfId="11621" priority="244">
      <formula>$C$2="F"</formula>
    </cfRule>
  </conditionalFormatting>
  <conditionalFormatting sqref="I74:Z74">
    <cfRule type="expression" dxfId="11620" priority="245">
      <formula>$D74="Facturacion"</formula>
    </cfRule>
  </conditionalFormatting>
  <conditionalFormatting sqref="I74:Z74">
    <cfRule type="expression" dxfId="11619" priority="246">
      <formula>$D74="Specialist"</formula>
    </cfRule>
  </conditionalFormatting>
  <conditionalFormatting sqref="I74:Z74">
    <cfRule type="cellIs" dxfId="11618" priority="247" operator="equal">
      <formula>1</formula>
    </cfRule>
  </conditionalFormatting>
  <conditionalFormatting sqref="I74:Z74">
    <cfRule type="expression" dxfId="11617" priority="248">
      <formula>$D74="SSMM"</formula>
    </cfRule>
  </conditionalFormatting>
  <conditionalFormatting sqref="I74:Z74">
    <cfRule type="cellIs" dxfId="11616" priority="249" operator="equal">
      <formula>"F"</formula>
    </cfRule>
  </conditionalFormatting>
  <conditionalFormatting sqref="AA75:AB75">
    <cfRule type="expression" dxfId="11615" priority="234">
      <formula>$C$2="F"</formula>
    </cfRule>
  </conditionalFormatting>
  <conditionalFormatting sqref="AA75:AB75">
    <cfRule type="expression" dxfId="11614" priority="235">
      <formula>$D75="Facturacion"</formula>
    </cfRule>
  </conditionalFormatting>
  <conditionalFormatting sqref="AA75:AB75">
    <cfRule type="expression" dxfId="11613" priority="236">
      <formula>$D75="Specialist"</formula>
    </cfRule>
  </conditionalFormatting>
  <conditionalFormatting sqref="AA75:AB75">
    <cfRule type="cellIs" dxfId="11612" priority="237" operator="equal">
      <formula>1</formula>
    </cfRule>
  </conditionalFormatting>
  <conditionalFormatting sqref="AA75:AB75">
    <cfRule type="expression" dxfId="11611" priority="238">
      <formula>$D75="SSMM"</formula>
    </cfRule>
  </conditionalFormatting>
  <conditionalFormatting sqref="AA75:AB75">
    <cfRule type="cellIs" dxfId="11610" priority="239" operator="equal">
      <formula>"F"</formula>
    </cfRule>
  </conditionalFormatting>
  <conditionalFormatting sqref="I75:W75">
    <cfRule type="expression" dxfId="11609" priority="224">
      <formula>$C$78="F"</formula>
    </cfRule>
  </conditionalFormatting>
  <conditionalFormatting sqref="I75:W75">
    <cfRule type="expression" dxfId="11608" priority="225">
      <formula>$C$59="F"</formula>
    </cfRule>
  </conditionalFormatting>
  <conditionalFormatting sqref="I75:W75">
    <cfRule type="expression" dxfId="11607" priority="226">
      <formula>$C$40="F"</formula>
    </cfRule>
  </conditionalFormatting>
  <conditionalFormatting sqref="I75:W75">
    <cfRule type="expression" dxfId="11606" priority="227">
      <formula>$C$21="F"</formula>
    </cfRule>
  </conditionalFormatting>
  <conditionalFormatting sqref="I75:Z75">
    <cfRule type="expression" dxfId="11605" priority="228">
      <formula>$C$2="F"</formula>
    </cfRule>
  </conditionalFormatting>
  <conditionalFormatting sqref="I75:Z75">
    <cfRule type="expression" dxfId="11604" priority="229">
      <formula>$D75="Facturacion"</formula>
    </cfRule>
  </conditionalFormatting>
  <conditionalFormatting sqref="I75:Z75">
    <cfRule type="expression" dxfId="11603" priority="230">
      <formula>$D75="Specialist"</formula>
    </cfRule>
  </conditionalFormatting>
  <conditionalFormatting sqref="I75:Z75">
    <cfRule type="cellIs" dxfId="11602" priority="231" operator="equal">
      <formula>1</formula>
    </cfRule>
  </conditionalFormatting>
  <conditionalFormatting sqref="I75:Z75">
    <cfRule type="expression" dxfId="11601" priority="232">
      <formula>$D75="SSMM"</formula>
    </cfRule>
  </conditionalFormatting>
  <conditionalFormatting sqref="I75:Z75">
    <cfRule type="cellIs" dxfId="11600" priority="233" operator="equal">
      <formula>"F"</formula>
    </cfRule>
  </conditionalFormatting>
  <conditionalFormatting sqref="AA76:AB76">
    <cfRule type="expression" dxfId="11599" priority="218">
      <formula>$C$2="F"</formula>
    </cfRule>
  </conditionalFormatting>
  <conditionalFormatting sqref="AA76:AB76">
    <cfRule type="expression" dxfId="11598" priority="219">
      <formula>$D76="Facturacion"</formula>
    </cfRule>
  </conditionalFormatting>
  <conditionalFormatting sqref="AA76:AB76">
    <cfRule type="expression" dxfId="11597" priority="220">
      <formula>$D76="Specialist"</formula>
    </cfRule>
  </conditionalFormatting>
  <conditionalFormatting sqref="AA76:AB76">
    <cfRule type="cellIs" dxfId="11596" priority="221" operator="equal">
      <formula>1</formula>
    </cfRule>
  </conditionalFormatting>
  <conditionalFormatting sqref="AA76:AB76">
    <cfRule type="expression" dxfId="11595" priority="222">
      <formula>$D76="SSMM"</formula>
    </cfRule>
  </conditionalFormatting>
  <conditionalFormatting sqref="AA76:AB76">
    <cfRule type="cellIs" dxfId="11594" priority="223" operator="equal">
      <formula>"F"</formula>
    </cfRule>
  </conditionalFormatting>
  <conditionalFormatting sqref="I76:W76">
    <cfRule type="expression" dxfId="11593" priority="208">
      <formula>$C$78="F"</formula>
    </cfRule>
  </conditionalFormatting>
  <conditionalFormatting sqref="I76:W76">
    <cfRule type="expression" dxfId="11592" priority="209">
      <formula>$C$59="F"</formula>
    </cfRule>
  </conditionalFormatting>
  <conditionalFormatting sqref="I76:W76">
    <cfRule type="expression" dxfId="11591" priority="210">
      <formula>$C$40="F"</formula>
    </cfRule>
  </conditionalFormatting>
  <conditionalFormatting sqref="I76:W76">
    <cfRule type="expression" dxfId="11590" priority="211">
      <formula>$C$21="F"</formula>
    </cfRule>
  </conditionalFormatting>
  <conditionalFormatting sqref="I76:Z76">
    <cfRule type="expression" dxfId="11589" priority="212">
      <formula>$C$2="F"</formula>
    </cfRule>
  </conditionalFormatting>
  <conditionalFormatting sqref="I76:Z76">
    <cfRule type="expression" dxfId="11588" priority="213">
      <formula>$D76="Facturacion"</formula>
    </cfRule>
  </conditionalFormatting>
  <conditionalFormatting sqref="I76:Z76">
    <cfRule type="expression" dxfId="11587" priority="214">
      <formula>$D76="Specialist"</formula>
    </cfRule>
  </conditionalFormatting>
  <conditionalFormatting sqref="I76:Z76">
    <cfRule type="cellIs" dxfId="11586" priority="215" operator="equal">
      <formula>1</formula>
    </cfRule>
  </conditionalFormatting>
  <conditionalFormatting sqref="I76:Z76">
    <cfRule type="expression" dxfId="11585" priority="216">
      <formula>$D76="SSMM"</formula>
    </cfRule>
  </conditionalFormatting>
  <conditionalFormatting sqref="I76:Z76">
    <cfRule type="cellIs" dxfId="11584" priority="217" operator="equal">
      <formula>"F"</formula>
    </cfRule>
  </conditionalFormatting>
  <conditionalFormatting sqref="E93:H93">
    <cfRule type="expression" dxfId="11583" priority="200">
      <formula>$C$21="F"</formula>
    </cfRule>
  </conditionalFormatting>
  <conditionalFormatting sqref="E93:H95">
    <cfRule type="expression" dxfId="11582" priority="202">
      <formula>$C$2="F"</formula>
    </cfRule>
  </conditionalFormatting>
  <conditionalFormatting sqref="E93:H95">
    <cfRule type="expression" dxfId="11581" priority="203">
      <formula>$D93="Facturacion"</formula>
    </cfRule>
  </conditionalFormatting>
  <conditionalFormatting sqref="E93:H95">
    <cfRule type="expression" dxfId="11580" priority="204">
      <formula>$D93="Specialist"</formula>
    </cfRule>
  </conditionalFormatting>
  <conditionalFormatting sqref="E93:H95">
    <cfRule type="cellIs" dxfId="11579" priority="205" operator="equal">
      <formula>1</formula>
    </cfRule>
  </conditionalFormatting>
  <conditionalFormatting sqref="E93:H95">
    <cfRule type="expression" dxfId="11578" priority="206">
      <formula>$D93="SSMM"</formula>
    </cfRule>
  </conditionalFormatting>
  <conditionalFormatting sqref="E93:H95">
    <cfRule type="cellIs" dxfId="11577" priority="207" operator="equal">
      <formula>"F"</formula>
    </cfRule>
  </conditionalFormatting>
  <conditionalFormatting sqref="AA93:AB93">
    <cfRule type="expression" dxfId="11576" priority="192">
      <formula>$C$21="F"</formula>
    </cfRule>
  </conditionalFormatting>
  <conditionalFormatting sqref="AA93:AB93">
    <cfRule type="expression" dxfId="11575" priority="194">
      <formula>$C$2="F"</formula>
    </cfRule>
  </conditionalFormatting>
  <conditionalFormatting sqref="AA93:AB93">
    <cfRule type="expression" dxfId="11574" priority="195">
      <formula>$D93="Facturacion"</formula>
    </cfRule>
  </conditionalFormatting>
  <conditionalFormatting sqref="AA93:AB93">
    <cfRule type="expression" dxfId="11573" priority="196">
      <formula>$D93="Specialist"</formula>
    </cfRule>
  </conditionalFormatting>
  <conditionalFormatting sqref="AA93:AB93">
    <cfRule type="cellIs" dxfId="11572" priority="197" operator="equal">
      <formula>1</formula>
    </cfRule>
  </conditionalFormatting>
  <conditionalFormatting sqref="AA93:AB93">
    <cfRule type="expression" dxfId="11571" priority="198">
      <formula>$D93="SSMM"</formula>
    </cfRule>
  </conditionalFormatting>
  <conditionalFormatting sqref="AA93:AB93">
    <cfRule type="cellIs" dxfId="11570" priority="199" operator="equal">
      <formula>"F"</formula>
    </cfRule>
  </conditionalFormatting>
  <conditionalFormatting sqref="I93:W93">
    <cfRule type="expression" dxfId="11569" priority="182">
      <formula>$C$78="F"</formula>
    </cfRule>
  </conditionalFormatting>
  <conditionalFormatting sqref="I93:W93">
    <cfRule type="expression" dxfId="11568" priority="183">
      <formula>$C$59="F"</formula>
    </cfRule>
  </conditionalFormatting>
  <conditionalFormatting sqref="I93:W93">
    <cfRule type="expression" dxfId="11567" priority="184">
      <formula>$C$40="F"</formula>
    </cfRule>
  </conditionalFormatting>
  <conditionalFormatting sqref="I93:W93">
    <cfRule type="expression" dxfId="11566" priority="185">
      <formula>$C$21="F"</formula>
    </cfRule>
  </conditionalFormatting>
  <conditionalFormatting sqref="I93:Z93">
    <cfRule type="expression" dxfId="11565" priority="186">
      <formula>$C$2="F"</formula>
    </cfRule>
  </conditionalFormatting>
  <conditionalFormatting sqref="I93:Z93">
    <cfRule type="expression" dxfId="11564" priority="187">
      <formula>$D93="Facturacion"</formula>
    </cfRule>
  </conditionalFormatting>
  <conditionalFormatting sqref="I93:Z93">
    <cfRule type="expression" dxfId="11563" priority="188">
      <formula>$D93="Specialist"</formula>
    </cfRule>
  </conditionalFormatting>
  <conditionalFormatting sqref="I93:Z93">
    <cfRule type="cellIs" dxfId="11562" priority="189" operator="equal">
      <formula>1</formula>
    </cfRule>
  </conditionalFormatting>
  <conditionalFormatting sqref="I93:Z93">
    <cfRule type="expression" dxfId="11561" priority="190">
      <formula>$D93="SSMM"</formula>
    </cfRule>
  </conditionalFormatting>
  <conditionalFormatting sqref="I93:Z93">
    <cfRule type="cellIs" dxfId="11560" priority="191" operator="equal">
      <formula>"F"</formula>
    </cfRule>
  </conditionalFormatting>
  <conditionalFormatting sqref="AA94:AB94">
    <cfRule type="expression" dxfId="11559" priority="176">
      <formula>$C$2="F"</formula>
    </cfRule>
  </conditionalFormatting>
  <conditionalFormatting sqref="AA94:AB94">
    <cfRule type="expression" dxfId="11558" priority="177">
      <formula>$D94="Facturacion"</formula>
    </cfRule>
  </conditionalFormatting>
  <conditionalFormatting sqref="AA94:AB94">
    <cfRule type="expression" dxfId="11557" priority="178">
      <formula>$D94="Specialist"</formula>
    </cfRule>
  </conditionalFormatting>
  <conditionalFormatting sqref="AA94:AB94">
    <cfRule type="cellIs" dxfId="11556" priority="179" operator="equal">
      <formula>1</formula>
    </cfRule>
  </conditionalFormatting>
  <conditionalFormatting sqref="AA94:AB94">
    <cfRule type="expression" dxfId="11555" priority="180">
      <formula>$D94="SSMM"</formula>
    </cfRule>
  </conditionalFormatting>
  <conditionalFormatting sqref="AA94:AB94">
    <cfRule type="cellIs" dxfId="11554" priority="181" operator="equal">
      <formula>"F"</formula>
    </cfRule>
  </conditionalFormatting>
  <conditionalFormatting sqref="I94:W94">
    <cfRule type="expression" dxfId="11553" priority="166">
      <formula>$C$78="F"</formula>
    </cfRule>
  </conditionalFormatting>
  <conditionalFormatting sqref="I94:W94">
    <cfRule type="expression" dxfId="11552" priority="167">
      <formula>$C$59="F"</formula>
    </cfRule>
  </conditionalFormatting>
  <conditionalFormatting sqref="I94:W94">
    <cfRule type="expression" dxfId="11551" priority="168">
      <formula>$C$40="F"</formula>
    </cfRule>
  </conditionalFormatting>
  <conditionalFormatting sqref="I94:W94">
    <cfRule type="expression" dxfId="11550" priority="169">
      <formula>$C$21="F"</formula>
    </cfRule>
  </conditionalFormatting>
  <conditionalFormatting sqref="I94:Z94">
    <cfRule type="expression" dxfId="11549" priority="170">
      <formula>$C$2="F"</formula>
    </cfRule>
  </conditionalFormatting>
  <conditionalFormatting sqref="I94:Z94">
    <cfRule type="expression" dxfId="11548" priority="171">
      <formula>$D94="Facturacion"</formula>
    </cfRule>
  </conditionalFormatting>
  <conditionalFormatting sqref="I94:Z94">
    <cfRule type="expression" dxfId="11547" priority="172">
      <formula>$D94="Specialist"</formula>
    </cfRule>
  </conditionalFormatting>
  <conditionalFormatting sqref="I94:Z94">
    <cfRule type="cellIs" dxfId="11546" priority="173" operator="equal">
      <formula>1</formula>
    </cfRule>
  </conditionalFormatting>
  <conditionalFormatting sqref="I94:Z94">
    <cfRule type="expression" dxfId="11545" priority="174">
      <formula>$D94="SSMM"</formula>
    </cfRule>
  </conditionalFormatting>
  <conditionalFormatting sqref="I94:Z94">
    <cfRule type="cellIs" dxfId="11544" priority="175" operator="equal">
      <formula>"F"</formula>
    </cfRule>
  </conditionalFormatting>
  <conditionalFormatting sqref="AA95:AB95">
    <cfRule type="expression" dxfId="11543" priority="160">
      <formula>$C$2="F"</formula>
    </cfRule>
  </conditionalFormatting>
  <conditionalFormatting sqref="AA95:AB95">
    <cfRule type="expression" dxfId="11542" priority="161">
      <formula>$D95="Facturacion"</formula>
    </cfRule>
  </conditionalFormatting>
  <conditionalFormatting sqref="AA95:AB95">
    <cfRule type="expression" dxfId="11541" priority="162">
      <formula>$D95="Specialist"</formula>
    </cfRule>
  </conditionalFormatting>
  <conditionalFormatting sqref="AA95:AB95">
    <cfRule type="cellIs" dxfId="11540" priority="163" operator="equal">
      <formula>1</formula>
    </cfRule>
  </conditionalFormatting>
  <conditionalFormatting sqref="AA95:AB95">
    <cfRule type="expression" dxfId="11539" priority="164">
      <formula>$D95="SSMM"</formula>
    </cfRule>
  </conditionalFormatting>
  <conditionalFormatting sqref="AA95:AB95">
    <cfRule type="cellIs" dxfId="11538" priority="165" operator="equal">
      <formula>"F"</formula>
    </cfRule>
  </conditionalFormatting>
  <conditionalFormatting sqref="I95:W95">
    <cfRule type="expression" dxfId="11537" priority="150">
      <formula>$C$78="F"</formula>
    </cfRule>
  </conditionalFormatting>
  <conditionalFormatting sqref="I95:W95">
    <cfRule type="expression" dxfId="11536" priority="151">
      <formula>$C$59="F"</formula>
    </cfRule>
  </conditionalFormatting>
  <conditionalFormatting sqref="I95:W95">
    <cfRule type="expression" dxfId="11535" priority="152">
      <formula>$C$40="F"</formula>
    </cfRule>
  </conditionalFormatting>
  <conditionalFormatting sqref="I95:W95">
    <cfRule type="expression" dxfId="11534" priority="153">
      <formula>$C$21="F"</formula>
    </cfRule>
  </conditionalFormatting>
  <conditionalFormatting sqref="I95:Z95">
    <cfRule type="expression" dxfId="11533" priority="154">
      <formula>$C$2="F"</formula>
    </cfRule>
  </conditionalFormatting>
  <conditionalFormatting sqref="I95:Z95">
    <cfRule type="expression" dxfId="11532" priority="155">
      <formula>$D95="Facturacion"</formula>
    </cfRule>
  </conditionalFormatting>
  <conditionalFormatting sqref="I95:Z95">
    <cfRule type="expression" dxfId="11531" priority="156">
      <formula>$D95="Specialist"</formula>
    </cfRule>
  </conditionalFormatting>
  <conditionalFormatting sqref="I95:Z95">
    <cfRule type="cellIs" dxfId="11530" priority="157" operator="equal">
      <formula>1</formula>
    </cfRule>
  </conditionalFormatting>
  <conditionalFormatting sqref="I95:Z95">
    <cfRule type="expression" dxfId="11529" priority="158">
      <formula>$D95="SSMM"</formula>
    </cfRule>
  </conditionalFormatting>
  <conditionalFormatting sqref="I95:Z95">
    <cfRule type="cellIs" dxfId="11528" priority="159" operator="equal">
      <formula>"F"</formula>
    </cfRule>
  </conditionalFormatting>
  <conditionalFormatting sqref="I103:AD103">
    <cfRule type="expression" dxfId="11527" priority="144">
      <formula>$C$2="F"</formula>
    </cfRule>
  </conditionalFormatting>
  <conditionalFormatting sqref="I103:AD103">
    <cfRule type="expression" dxfId="11526" priority="145">
      <formula>$D103="Facturacion"</formula>
    </cfRule>
  </conditionalFormatting>
  <conditionalFormatting sqref="I103:AD103">
    <cfRule type="expression" dxfId="11525" priority="146">
      <formula>$D103="Specialist"</formula>
    </cfRule>
  </conditionalFormatting>
  <conditionalFormatting sqref="I103:AD103">
    <cfRule type="cellIs" dxfId="11524" priority="147" operator="equal">
      <formula>1</formula>
    </cfRule>
  </conditionalFormatting>
  <conditionalFormatting sqref="I103:AD103">
    <cfRule type="expression" dxfId="11523" priority="148">
      <formula>$D103="SSMM"</formula>
    </cfRule>
  </conditionalFormatting>
  <conditionalFormatting sqref="I103:AD103">
    <cfRule type="cellIs" dxfId="11522" priority="149" operator="equal">
      <formula>"F"</formula>
    </cfRule>
  </conditionalFormatting>
  <conditionalFormatting sqref="I24:Z24">
    <cfRule type="expression" dxfId="11521" priority="137">
      <formula>$C$2="F"</formula>
    </cfRule>
  </conditionalFormatting>
  <conditionalFormatting sqref="I24:Z24">
    <cfRule type="expression" dxfId="11520" priority="138">
      <formula>$D24="Facturacion"</formula>
    </cfRule>
  </conditionalFormatting>
  <conditionalFormatting sqref="I24:Z24">
    <cfRule type="expression" dxfId="11519" priority="139">
      <formula>$D24="Specialist"</formula>
    </cfRule>
  </conditionalFormatting>
  <conditionalFormatting sqref="I24:Z24">
    <cfRule type="cellIs" dxfId="11518" priority="140" operator="equal">
      <formula>1</formula>
    </cfRule>
  </conditionalFormatting>
  <conditionalFormatting sqref="I24:Z24">
    <cfRule type="expression" dxfId="11517" priority="141">
      <formula>$D24="SSMM"</formula>
    </cfRule>
  </conditionalFormatting>
  <conditionalFormatting sqref="I24:Z24">
    <cfRule type="cellIs" dxfId="11516" priority="142" operator="equal">
      <formula>"F"</formula>
    </cfRule>
  </conditionalFormatting>
  <conditionalFormatting sqref="I62:AD62">
    <cfRule type="expression" dxfId="11515" priority="123">
      <formula>$C$2="F"</formula>
    </cfRule>
  </conditionalFormatting>
  <conditionalFormatting sqref="I62:AD62">
    <cfRule type="expression" dxfId="11514" priority="124">
      <formula>$D62="Facturacion"</formula>
    </cfRule>
  </conditionalFormatting>
  <conditionalFormatting sqref="I62:AD62">
    <cfRule type="expression" dxfId="11513" priority="125">
      <formula>$D62="Specialist"</formula>
    </cfRule>
  </conditionalFormatting>
  <conditionalFormatting sqref="I62:AD62">
    <cfRule type="cellIs" dxfId="11512" priority="126" operator="equal">
      <formula>1</formula>
    </cfRule>
  </conditionalFormatting>
  <conditionalFormatting sqref="I62:AD62">
    <cfRule type="expression" dxfId="11511" priority="127">
      <formula>$D62="SSMM"</formula>
    </cfRule>
  </conditionalFormatting>
  <conditionalFormatting sqref="I62:AD62">
    <cfRule type="cellIs" dxfId="11510" priority="128" operator="equal">
      <formula>"F"</formula>
    </cfRule>
  </conditionalFormatting>
  <conditionalFormatting sqref="I81:AD81">
    <cfRule type="expression" dxfId="11509" priority="116">
      <formula>$C$2="F"</formula>
    </cfRule>
  </conditionalFormatting>
  <conditionalFormatting sqref="I81:AD81">
    <cfRule type="expression" dxfId="11508" priority="117">
      <formula>$D81="Facturacion"</formula>
    </cfRule>
  </conditionalFormatting>
  <conditionalFormatting sqref="I81:AD81">
    <cfRule type="expression" dxfId="11507" priority="118">
      <formula>$D81="Specialist"</formula>
    </cfRule>
  </conditionalFormatting>
  <conditionalFormatting sqref="I81:AD81">
    <cfRule type="cellIs" dxfId="11506" priority="119" operator="equal">
      <formula>1</formula>
    </cfRule>
  </conditionalFormatting>
  <conditionalFormatting sqref="I81:AD81">
    <cfRule type="expression" dxfId="11505" priority="120">
      <formula>$D81="SSMM"</formula>
    </cfRule>
  </conditionalFormatting>
  <conditionalFormatting sqref="I81:AD81">
    <cfRule type="cellIs" dxfId="11504" priority="121" operator="equal">
      <formula>"F"</formula>
    </cfRule>
  </conditionalFormatting>
  <conditionalFormatting sqref="I100:AD100">
    <cfRule type="expression" dxfId="11503" priority="102">
      <formula>$C$2="F"</formula>
    </cfRule>
  </conditionalFormatting>
  <conditionalFormatting sqref="I100:AD100">
    <cfRule type="expression" dxfId="11502" priority="103">
      <formula>$D100="Facturacion"</formula>
    </cfRule>
  </conditionalFormatting>
  <conditionalFormatting sqref="I100:AD100">
    <cfRule type="expression" dxfId="11501" priority="104">
      <formula>$D100="Specialist"</formula>
    </cfRule>
  </conditionalFormatting>
  <conditionalFormatting sqref="I100:AD100">
    <cfRule type="cellIs" dxfId="11500" priority="105" operator="equal">
      <formula>1</formula>
    </cfRule>
  </conditionalFormatting>
  <conditionalFormatting sqref="I100:AD100">
    <cfRule type="expression" dxfId="11499" priority="106">
      <formula>$D100="SSMM"</formula>
    </cfRule>
  </conditionalFormatting>
  <conditionalFormatting sqref="I100:AD100">
    <cfRule type="cellIs" dxfId="11498" priority="107" operator="equal">
      <formula>"F"</formula>
    </cfRule>
  </conditionalFormatting>
  <conditionalFormatting sqref="I25:AD25">
    <cfRule type="expression" dxfId="11497" priority="95">
      <formula>$C$2="F"</formula>
    </cfRule>
  </conditionalFormatting>
  <conditionalFormatting sqref="I25:AD25">
    <cfRule type="expression" dxfId="11496" priority="96">
      <formula>$D25="Facturacion"</formula>
    </cfRule>
  </conditionalFormatting>
  <conditionalFormatting sqref="I25:AD25">
    <cfRule type="expression" dxfId="11495" priority="97">
      <formula>$D25="Specialist"</formula>
    </cfRule>
  </conditionalFormatting>
  <conditionalFormatting sqref="I25:AD25">
    <cfRule type="cellIs" dxfId="11494" priority="98" operator="equal">
      <formula>1</formula>
    </cfRule>
  </conditionalFormatting>
  <conditionalFormatting sqref="I25:AD25">
    <cfRule type="expression" dxfId="11493" priority="99">
      <formula>$D25="SSMM"</formula>
    </cfRule>
  </conditionalFormatting>
  <conditionalFormatting sqref="I25:AD25">
    <cfRule type="cellIs" dxfId="11492" priority="100" operator="equal">
      <formula>"F"</formula>
    </cfRule>
  </conditionalFormatting>
  <conditionalFormatting sqref="I31:AD31">
    <cfRule type="expression" dxfId="11491" priority="88">
      <formula>$C$2="F"</formula>
    </cfRule>
  </conditionalFormatting>
  <conditionalFormatting sqref="I31:AD31">
    <cfRule type="expression" dxfId="11490" priority="89">
      <formula>$D31="Facturacion"</formula>
    </cfRule>
  </conditionalFormatting>
  <conditionalFormatting sqref="I31:AD31">
    <cfRule type="expression" dxfId="11489" priority="90">
      <formula>$D31="Specialist"</formula>
    </cfRule>
  </conditionalFormatting>
  <conditionalFormatting sqref="I31:AD31">
    <cfRule type="cellIs" dxfId="11488" priority="91" operator="equal">
      <formula>1</formula>
    </cfRule>
  </conditionalFormatting>
  <conditionalFormatting sqref="I31:AD31">
    <cfRule type="expression" dxfId="11487" priority="92">
      <formula>$D31="SSMM"</formula>
    </cfRule>
  </conditionalFormatting>
  <conditionalFormatting sqref="I31:AD31">
    <cfRule type="cellIs" dxfId="11486" priority="93" operator="equal">
      <formula>"F"</formula>
    </cfRule>
  </conditionalFormatting>
  <conditionalFormatting sqref="I106:AD106">
    <cfRule type="expression" dxfId="11485" priority="81">
      <formula>$C$2="F"</formula>
    </cfRule>
  </conditionalFormatting>
  <conditionalFormatting sqref="I106:AD106">
    <cfRule type="expression" dxfId="11484" priority="82">
      <formula>$D106="Facturacion"</formula>
    </cfRule>
  </conditionalFormatting>
  <conditionalFormatting sqref="I106:AD106">
    <cfRule type="expression" dxfId="11483" priority="83">
      <formula>$D106="Specialist"</formula>
    </cfRule>
  </conditionalFormatting>
  <conditionalFormatting sqref="I106:AD106">
    <cfRule type="cellIs" dxfId="11482" priority="84" operator="equal">
      <formula>1</formula>
    </cfRule>
  </conditionalFormatting>
  <conditionalFormatting sqref="I106:AD106">
    <cfRule type="expression" dxfId="11481" priority="85">
      <formula>$D106="SSMM"</formula>
    </cfRule>
  </conditionalFormatting>
  <conditionalFormatting sqref="I106:AD106">
    <cfRule type="cellIs" dxfId="11480" priority="86" operator="equal">
      <formula>"F"</formula>
    </cfRule>
  </conditionalFormatting>
  <conditionalFormatting sqref="S46:AD46">
    <cfRule type="expression" dxfId="11479" priority="74">
      <formula>$C$2="F"</formula>
    </cfRule>
  </conditionalFormatting>
  <conditionalFormatting sqref="S46:AD46">
    <cfRule type="expression" dxfId="11478" priority="75">
      <formula>$D46="Facturacion"</formula>
    </cfRule>
  </conditionalFormatting>
  <conditionalFormatting sqref="S46:AD46">
    <cfRule type="expression" dxfId="11477" priority="76">
      <formula>$D46="Specialist"</formula>
    </cfRule>
  </conditionalFormatting>
  <conditionalFormatting sqref="S46:AD46">
    <cfRule type="cellIs" dxfId="11476" priority="77" operator="equal">
      <formula>1</formula>
    </cfRule>
  </conditionalFormatting>
  <conditionalFormatting sqref="S46:AD46">
    <cfRule type="expression" dxfId="11475" priority="78">
      <formula>$D46="SSMM"</formula>
    </cfRule>
  </conditionalFormatting>
  <conditionalFormatting sqref="S46:AD46">
    <cfRule type="cellIs" dxfId="11474" priority="79" operator="equal">
      <formula>"F"</formula>
    </cfRule>
  </conditionalFormatting>
  <conditionalFormatting sqref="S65:AD65">
    <cfRule type="expression" dxfId="11473" priority="67">
      <formula>$C$2="F"</formula>
    </cfRule>
  </conditionalFormatting>
  <conditionalFormatting sqref="S65:AD65">
    <cfRule type="expression" dxfId="11472" priority="68">
      <formula>$D65="Facturacion"</formula>
    </cfRule>
  </conditionalFormatting>
  <conditionalFormatting sqref="S65:AD65">
    <cfRule type="expression" dxfId="11471" priority="69">
      <formula>$D65="Specialist"</formula>
    </cfRule>
  </conditionalFormatting>
  <conditionalFormatting sqref="S65:AD65">
    <cfRule type="cellIs" dxfId="11470" priority="70" operator="equal">
      <formula>1</formula>
    </cfRule>
  </conditionalFormatting>
  <conditionalFormatting sqref="S65:AD65">
    <cfRule type="expression" dxfId="11469" priority="71">
      <formula>$D65="SSMM"</formula>
    </cfRule>
  </conditionalFormatting>
  <conditionalFormatting sqref="S65:AD65">
    <cfRule type="cellIs" dxfId="11468" priority="72" operator="equal">
      <formula>"F"</formula>
    </cfRule>
  </conditionalFormatting>
  <conditionalFormatting sqref="I107:AD107">
    <cfRule type="expression" dxfId="11467" priority="60">
      <formula>$C$2="F"</formula>
    </cfRule>
  </conditionalFormatting>
  <conditionalFormatting sqref="I107:AD107">
    <cfRule type="expression" dxfId="11466" priority="61">
      <formula>$D107="Facturacion"</formula>
    </cfRule>
  </conditionalFormatting>
  <conditionalFormatting sqref="I107:AD107">
    <cfRule type="expression" dxfId="11465" priority="62">
      <formula>$D107="Specialist"</formula>
    </cfRule>
  </conditionalFormatting>
  <conditionalFormatting sqref="I107:AD107">
    <cfRule type="cellIs" dxfId="11464" priority="63" operator="equal">
      <formula>1</formula>
    </cfRule>
  </conditionalFormatting>
  <conditionalFormatting sqref="I107:AD107">
    <cfRule type="expression" dxfId="11463" priority="64">
      <formula>$D107="SSMM"</formula>
    </cfRule>
  </conditionalFormatting>
  <conditionalFormatting sqref="I107:AD107">
    <cfRule type="cellIs" dxfId="11462" priority="65" operator="equal">
      <formula>"F"</formula>
    </cfRule>
  </conditionalFormatting>
  <conditionalFormatting sqref="E36:H36">
    <cfRule type="expression" dxfId="11461" priority="51">
      <formula>$C$21="F"</formula>
    </cfRule>
  </conditionalFormatting>
  <conditionalFormatting sqref="E36:H38">
    <cfRule type="expression" dxfId="11460" priority="53">
      <formula>$C$2="F"</formula>
    </cfRule>
  </conditionalFormatting>
  <conditionalFormatting sqref="E36:H38">
    <cfRule type="expression" dxfId="11459" priority="54">
      <formula>$D36="Facturacion"</formula>
    </cfRule>
  </conditionalFormatting>
  <conditionalFormatting sqref="E36:H38">
    <cfRule type="expression" dxfId="11458" priority="55">
      <formula>$D36="Specialist"</formula>
    </cfRule>
  </conditionalFormatting>
  <conditionalFormatting sqref="E36:H38">
    <cfRule type="cellIs" dxfId="11457" priority="56" operator="equal">
      <formula>1</formula>
    </cfRule>
  </conditionalFormatting>
  <conditionalFormatting sqref="E36:H38">
    <cfRule type="expression" dxfId="11456" priority="57">
      <formula>$D36="SSMM"</formula>
    </cfRule>
  </conditionalFormatting>
  <conditionalFormatting sqref="E36:H38">
    <cfRule type="cellIs" dxfId="11455" priority="58" operator="equal">
      <formula>"F"</formula>
    </cfRule>
  </conditionalFormatting>
  <conditionalFormatting sqref="AA36:AB36">
    <cfRule type="expression" dxfId="11454" priority="43">
      <formula>$C$21="F"</formula>
    </cfRule>
  </conditionalFormatting>
  <conditionalFormatting sqref="AA36:AB36">
    <cfRule type="expression" dxfId="11453" priority="45">
      <formula>$C$2="F"</formula>
    </cfRule>
  </conditionalFormatting>
  <conditionalFormatting sqref="AA36:AB36">
    <cfRule type="expression" dxfId="11452" priority="46">
      <formula>$D36="Facturacion"</formula>
    </cfRule>
  </conditionalFormatting>
  <conditionalFormatting sqref="AA36:AB36">
    <cfRule type="expression" dxfId="11451" priority="47">
      <formula>$D36="Specialist"</formula>
    </cfRule>
  </conditionalFormatting>
  <conditionalFormatting sqref="AA36:AB36">
    <cfRule type="cellIs" dxfId="11450" priority="48" operator="equal">
      <formula>1</formula>
    </cfRule>
  </conditionalFormatting>
  <conditionalFormatting sqref="AA36:AB36">
    <cfRule type="expression" dxfId="11449" priority="49">
      <formula>$D36="SSMM"</formula>
    </cfRule>
  </conditionalFormatting>
  <conditionalFormatting sqref="AA36:AB36">
    <cfRule type="cellIs" dxfId="11448" priority="50" operator="equal">
      <formula>"F"</formula>
    </cfRule>
  </conditionalFormatting>
  <conditionalFormatting sqref="I36:W36">
    <cfRule type="expression" dxfId="11447" priority="33">
      <formula>$C$78="F"</formula>
    </cfRule>
  </conditionalFormatting>
  <conditionalFormatting sqref="I36:W36">
    <cfRule type="expression" dxfId="11446" priority="34">
      <formula>$C$59="F"</formula>
    </cfRule>
  </conditionalFormatting>
  <conditionalFormatting sqref="I36:W36">
    <cfRule type="expression" dxfId="11445" priority="35">
      <formula>$C$40="F"</formula>
    </cfRule>
  </conditionalFormatting>
  <conditionalFormatting sqref="I36:W36">
    <cfRule type="expression" dxfId="11444" priority="36">
      <formula>$C$21="F"</formula>
    </cfRule>
  </conditionalFormatting>
  <conditionalFormatting sqref="I36:Z36">
    <cfRule type="expression" dxfId="11443" priority="37">
      <formula>$C$2="F"</formula>
    </cfRule>
  </conditionalFormatting>
  <conditionalFormatting sqref="I36:Z36">
    <cfRule type="expression" dxfId="11442" priority="38">
      <formula>$D36="Facturacion"</formula>
    </cfRule>
  </conditionalFormatting>
  <conditionalFormatting sqref="I36:Z36">
    <cfRule type="expression" dxfId="11441" priority="39">
      <formula>$D36="Specialist"</formula>
    </cfRule>
  </conditionalFormatting>
  <conditionalFormatting sqref="I36:Z36">
    <cfRule type="cellIs" dxfId="11440" priority="40" operator="equal">
      <formula>1</formula>
    </cfRule>
  </conditionalFormatting>
  <conditionalFormatting sqref="I36:Z36">
    <cfRule type="expression" dxfId="11439" priority="41">
      <formula>$D36="SSMM"</formula>
    </cfRule>
  </conditionalFormatting>
  <conditionalFormatting sqref="I36:Z36">
    <cfRule type="cellIs" dxfId="11438" priority="42" operator="equal">
      <formula>"F"</formula>
    </cfRule>
  </conditionalFormatting>
  <conditionalFormatting sqref="AA37:AB37">
    <cfRule type="expression" dxfId="11437" priority="27">
      <formula>$C$2="F"</formula>
    </cfRule>
  </conditionalFormatting>
  <conditionalFormatting sqref="AA37:AB37">
    <cfRule type="expression" dxfId="11436" priority="28">
      <formula>$D37="Facturacion"</formula>
    </cfRule>
  </conditionalFormatting>
  <conditionalFormatting sqref="AA37:AB37">
    <cfRule type="expression" dxfId="11435" priority="29">
      <formula>$D37="Specialist"</formula>
    </cfRule>
  </conditionalFormatting>
  <conditionalFormatting sqref="AA37:AB37">
    <cfRule type="cellIs" dxfId="11434" priority="30" operator="equal">
      <formula>1</formula>
    </cfRule>
  </conditionalFormatting>
  <conditionalFormatting sqref="AA37:AB37">
    <cfRule type="expression" dxfId="11433" priority="31">
      <formula>$D37="SSMM"</formula>
    </cfRule>
  </conditionalFormatting>
  <conditionalFormatting sqref="AA37:AB37">
    <cfRule type="cellIs" dxfId="11432" priority="32" operator="equal">
      <formula>"F"</formula>
    </cfRule>
  </conditionalFormatting>
  <conditionalFormatting sqref="I37:W37">
    <cfRule type="expression" dxfId="11431" priority="17">
      <formula>$C$78="F"</formula>
    </cfRule>
  </conditionalFormatting>
  <conditionalFormatting sqref="I37:W37">
    <cfRule type="expression" dxfId="11430" priority="18">
      <formula>$C$59="F"</formula>
    </cfRule>
  </conditionalFormatting>
  <conditionalFormatting sqref="I37:W37">
    <cfRule type="expression" dxfId="11429" priority="19">
      <formula>$C$40="F"</formula>
    </cfRule>
  </conditionalFormatting>
  <conditionalFormatting sqref="I37:W37">
    <cfRule type="expression" dxfId="11428" priority="20">
      <formula>$C$21="F"</formula>
    </cfRule>
  </conditionalFormatting>
  <conditionalFormatting sqref="I37:Z37">
    <cfRule type="expression" dxfId="11427" priority="21">
      <formula>$C$2="F"</formula>
    </cfRule>
  </conditionalFormatting>
  <conditionalFormatting sqref="I37:Z37">
    <cfRule type="expression" dxfId="11426" priority="22">
      <formula>$D37="Facturacion"</formula>
    </cfRule>
  </conditionalFormatting>
  <conditionalFormatting sqref="I37:Z37">
    <cfRule type="expression" dxfId="11425" priority="23">
      <formula>$D37="Specialist"</formula>
    </cfRule>
  </conditionalFormatting>
  <conditionalFormatting sqref="I37:Z37">
    <cfRule type="cellIs" dxfId="11424" priority="24" operator="equal">
      <formula>1</formula>
    </cfRule>
  </conditionalFormatting>
  <conditionalFormatting sqref="I37:Z37">
    <cfRule type="expression" dxfId="11423" priority="25">
      <formula>$D37="SSMM"</formula>
    </cfRule>
  </conditionalFormatting>
  <conditionalFormatting sqref="I37:Z37">
    <cfRule type="cellIs" dxfId="11422" priority="26" operator="equal">
      <formula>"F"</formula>
    </cfRule>
  </conditionalFormatting>
  <conditionalFormatting sqref="AA38:AB38">
    <cfRule type="expression" dxfId="11421" priority="11">
      <formula>$C$2="F"</formula>
    </cfRule>
  </conditionalFormatting>
  <conditionalFormatting sqref="AA38:AB38">
    <cfRule type="expression" dxfId="11420" priority="12">
      <formula>$D38="Facturacion"</formula>
    </cfRule>
  </conditionalFormatting>
  <conditionalFormatting sqref="AA38:AB38">
    <cfRule type="expression" dxfId="11419" priority="13">
      <formula>$D38="Specialist"</formula>
    </cfRule>
  </conditionalFormatting>
  <conditionalFormatting sqref="AA38:AB38">
    <cfRule type="cellIs" dxfId="11418" priority="14" operator="equal">
      <formula>1</formula>
    </cfRule>
  </conditionalFormatting>
  <conditionalFormatting sqref="AA38:AB38">
    <cfRule type="expression" dxfId="11417" priority="15">
      <formula>$D38="SSMM"</formula>
    </cfRule>
  </conditionalFormatting>
  <conditionalFormatting sqref="AA38:AB38">
    <cfRule type="cellIs" dxfId="11416" priority="16" operator="equal">
      <formula>"F"</formula>
    </cfRule>
  </conditionalFormatting>
  <conditionalFormatting sqref="I38:W38">
    <cfRule type="expression" dxfId="11415" priority="1">
      <formula>$C$78="F"</formula>
    </cfRule>
  </conditionalFormatting>
  <conditionalFormatting sqref="I38:W38">
    <cfRule type="expression" dxfId="11414" priority="2">
      <formula>$C$59="F"</formula>
    </cfRule>
  </conditionalFormatting>
  <conditionalFormatting sqref="I38:W38">
    <cfRule type="expression" dxfId="11413" priority="3">
      <formula>$C$40="F"</formula>
    </cfRule>
  </conditionalFormatting>
  <conditionalFormatting sqref="I38:W38">
    <cfRule type="expression" dxfId="11412" priority="4">
      <formula>$C$21="F"</formula>
    </cfRule>
  </conditionalFormatting>
  <conditionalFormatting sqref="I38:Z38">
    <cfRule type="expression" dxfId="11411" priority="5">
      <formula>$C$2="F"</formula>
    </cfRule>
  </conditionalFormatting>
  <conditionalFormatting sqref="I38:Z38">
    <cfRule type="expression" dxfId="11410" priority="6">
      <formula>$D38="Facturacion"</formula>
    </cfRule>
  </conditionalFormatting>
  <conditionalFormatting sqref="I38:Z38">
    <cfRule type="expression" dxfId="11409" priority="7">
      <formula>$D38="Specialist"</formula>
    </cfRule>
  </conditionalFormatting>
  <conditionalFormatting sqref="I38:Z38">
    <cfRule type="cellIs" dxfId="11408" priority="8" operator="equal">
      <formula>1</formula>
    </cfRule>
  </conditionalFormatting>
  <conditionalFormatting sqref="I38:Z38">
    <cfRule type="expression" dxfId="11407" priority="9">
      <formula>$D38="SSMM"</formula>
    </cfRule>
  </conditionalFormatting>
  <conditionalFormatting sqref="I38:Z38">
    <cfRule type="cellIs" dxfId="11406" priority="10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8" id="{C78E5FD4-C73C-434D-B470-67DFF1E4574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AC17:AG19</xm:sqref>
        </x14:conditionalFormatting>
        <x14:conditionalFormatting xmlns:xm="http://schemas.microsoft.com/office/excel/2006/main">
          <x14:cfRule type="expression" priority="597" id="{5C638145-313F-45C8-B6B2-6808B246EDD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E4:AG6 E7:H7 AE7:AG7 E8:AG12</xm:sqref>
        </x14:conditionalFormatting>
        <x14:conditionalFormatting xmlns:xm="http://schemas.microsoft.com/office/excel/2006/main">
          <x14:cfRule type="expression" priority="590" id="{CC906D7E-170A-48AD-ADFC-08DDA8B7B1E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579" id="{72FBCB16-EC2A-4748-8A41-45C32D6A8CC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E23:AG23 E27:AG30 E24:H26 AA24:AG24 AE25:AG26 E31:H31 AE31:AG31</xm:sqref>
        </x14:conditionalFormatting>
        <x14:conditionalFormatting xmlns:xm="http://schemas.microsoft.com/office/excel/2006/main">
          <x14:cfRule type="expression" priority="572" id="{7E18CE62-6627-43D2-81B4-5B4DE18B015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561" id="{EF3DB7BB-8DFF-4E4D-9167-18F457B03BA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E47:AG50 E45:H45 E46:R46 AE45:AG46 E42:AG44</xm:sqref>
        </x14:conditionalFormatting>
        <x14:conditionalFormatting xmlns:xm="http://schemas.microsoft.com/office/excel/2006/main">
          <x14:cfRule type="expression" priority="554" id="{81B5824A-85B9-4631-B3D5-7C25A374ED2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543" id="{EE4F0E9F-7F6B-4B57-9C57-D6DE0C5E438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E61:AG61 E66:AG69 E64:H64 E63:AG63 E62:H62 AE62:AG62 E65:R65 AE64:AG65</xm:sqref>
        </x14:conditionalFormatting>
        <x14:conditionalFormatting xmlns:xm="http://schemas.microsoft.com/office/excel/2006/main">
          <x14:cfRule type="expression" priority="536" id="{B15FF3DB-4FD1-49A7-8B14-EB1732C2CA1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525" id="{F12DD477-30E4-46E9-91FD-4ADEDC4F314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E80:AG80 E84:AG88 E83:H83 AE83:AG83 E82:AG82 E81:H81 AE81:AG81</xm:sqref>
        </x14:conditionalFormatting>
        <x14:conditionalFormatting xmlns:xm="http://schemas.microsoft.com/office/excel/2006/main">
          <x14:cfRule type="expression" priority="518" id="{EC2360EE-F390-49E3-AE5D-0F53A4FA2FA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507" id="{4DAED185-CCD5-49AE-BC7D-7773B6E5142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E99:AG99 E104:AG105 E102:H103 AE102:AG103 E101:AG101 E100:H100 AE100:AG100 E106:H107 AE106:AG107</xm:sqref>
        </x14:conditionalFormatting>
        <x14:conditionalFormatting xmlns:xm="http://schemas.microsoft.com/office/excel/2006/main">
          <x14:cfRule type="expression" priority="500" id="{ED870B0D-23B1-4356-9835-C237E132C13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489" id="{87E87408-0B68-4467-8617-4EEAB87E5E1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E118:AG120 E122:AG126 E121:H121 AE121:AG121</xm:sqref>
        </x14:conditionalFormatting>
        <x14:conditionalFormatting xmlns:xm="http://schemas.microsoft.com/office/excel/2006/main">
          <x14:cfRule type="expression" priority="482" id="{3714C853-9446-499F-AF0A-8008972DC14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I7:AD7</xm:sqref>
        </x14:conditionalFormatting>
        <x14:conditionalFormatting xmlns:xm="http://schemas.microsoft.com/office/excel/2006/main">
          <x14:cfRule type="expression" priority="475" id="{0FC27E92-B104-4A05-A60B-D9A62C8202C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I26:AD26</xm:sqref>
        </x14:conditionalFormatting>
        <x14:conditionalFormatting xmlns:xm="http://schemas.microsoft.com/office/excel/2006/main">
          <x14:cfRule type="expression" priority="468" id="{E826FBED-3798-4D6C-BA62-C4D737A3372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I45:AD45</xm:sqref>
        </x14:conditionalFormatting>
        <x14:conditionalFormatting xmlns:xm="http://schemas.microsoft.com/office/excel/2006/main">
          <x14:cfRule type="expression" priority="461" id="{39667E20-4BE4-4C1B-B3E9-9CC5F130D74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I64:AD64</xm:sqref>
        </x14:conditionalFormatting>
        <x14:conditionalFormatting xmlns:xm="http://schemas.microsoft.com/office/excel/2006/main">
          <x14:cfRule type="expression" priority="454" id="{6D954889-95AE-4B5E-9BB3-B646C3EF913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I83:AD83</xm:sqref>
        </x14:conditionalFormatting>
        <x14:conditionalFormatting xmlns:xm="http://schemas.microsoft.com/office/excel/2006/main">
          <x14:cfRule type="expression" priority="447" id="{12DF202C-E299-442A-AB20-3658F6DFAC5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I102:AD102</xm:sqref>
        </x14:conditionalFormatting>
        <x14:conditionalFormatting xmlns:xm="http://schemas.microsoft.com/office/excel/2006/main">
          <x14:cfRule type="expression" priority="440" id="{5792992F-86C7-4A58-82C3-2B8EA12B765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I121:AD121</xm:sqref>
        </x14:conditionalFormatting>
        <x14:conditionalFormatting xmlns:xm="http://schemas.microsoft.com/office/excel/2006/main">
          <x14:cfRule type="expression" priority="433" id="{5BF598E0-C1B5-44FB-91A1-2342671CD9F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</xm:sqref>
        </x14:conditionalFormatting>
        <x14:conditionalFormatting xmlns:xm="http://schemas.microsoft.com/office/excel/2006/main">
          <x14:cfRule type="expression" priority="425" id="{2FA84A40-17F1-46F9-AA95-E97FA82CB6B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317" id="{14623C23-7035-4C5C-BCF3-49EFF03303C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309" id="{83ABAC62-9F61-46AC-9100-C8D9F2DF5C9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259" id="{C1DBFE66-D274-4E1E-80C4-219540DFF0A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</xm:sqref>
        </x14:conditionalFormatting>
        <x14:conditionalFormatting xmlns:xm="http://schemas.microsoft.com/office/excel/2006/main">
          <x14:cfRule type="expression" priority="251" id="{7F027B57-1764-4598-BC16-1B4FBFBACB1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201" id="{DC7BB21D-08FD-4AC0-AD34-7E8C72B13F1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E93:H95</xm:sqref>
        </x14:conditionalFormatting>
        <x14:conditionalFormatting xmlns:xm="http://schemas.microsoft.com/office/excel/2006/main">
          <x14:cfRule type="expression" priority="193" id="{6D084C1C-489E-49EF-BBC7-298F36D7E17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  <x14:conditionalFormatting xmlns:xm="http://schemas.microsoft.com/office/excel/2006/main">
          <x14:cfRule type="expression" priority="143" id="{F0F36262-C037-4288-B015-AE943E5F330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I103:AD103</xm:sqref>
        </x14:conditionalFormatting>
        <x14:conditionalFormatting xmlns:xm="http://schemas.microsoft.com/office/excel/2006/main">
          <x14:cfRule type="expression" priority="136" id="{02EE06EC-CF05-4CAC-A53B-F5B6BABDF0B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I24:Z24</xm:sqref>
        </x14:conditionalFormatting>
        <x14:conditionalFormatting xmlns:xm="http://schemas.microsoft.com/office/excel/2006/main">
          <x14:cfRule type="expression" priority="122" id="{CCDBAD57-68CA-4E1A-BCE6-1608587F28B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I62:AD62</xm:sqref>
        </x14:conditionalFormatting>
        <x14:conditionalFormatting xmlns:xm="http://schemas.microsoft.com/office/excel/2006/main">
          <x14:cfRule type="expression" priority="115" id="{2378AEC1-32E3-4CE0-B07F-FA6EC1D37BE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I81:AD81</xm:sqref>
        </x14:conditionalFormatting>
        <x14:conditionalFormatting xmlns:xm="http://schemas.microsoft.com/office/excel/2006/main">
          <x14:cfRule type="expression" priority="101" id="{F653241F-A218-4F15-86E5-3A1E424807B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I100:AD100</xm:sqref>
        </x14:conditionalFormatting>
        <x14:conditionalFormatting xmlns:xm="http://schemas.microsoft.com/office/excel/2006/main">
          <x14:cfRule type="expression" priority="94" id="{C00E3F9C-EBBF-4508-8024-51D56114398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I25:AD25</xm:sqref>
        </x14:conditionalFormatting>
        <x14:conditionalFormatting xmlns:xm="http://schemas.microsoft.com/office/excel/2006/main">
          <x14:cfRule type="expression" priority="87" id="{EF149EF3-7275-4AAE-BB0A-843F5E05A7A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I31:AD31</xm:sqref>
        </x14:conditionalFormatting>
        <x14:conditionalFormatting xmlns:xm="http://schemas.microsoft.com/office/excel/2006/main">
          <x14:cfRule type="expression" priority="80" id="{355C7CE2-207D-428A-BFF2-D8B5FAACB2F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I106:AD106</xm:sqref>
        </x14:conditionalFormatting>
        <x14:conditionalFormatting xmlns:xm="http://schemas.microsoft.com/office/excel/2006/main">
          <x14:cfRule type="expression" priority="73" id="{65C1F219-A766-4681-8C82-934C685769D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expression" priority="66" id="{B580DC8A-C803-43B5-80CA-36A957B6FF9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expression" priority="59" id="{099E29FA-18BA-441D-8803-447ABD1B6DA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I107:AD107</xm:sqref>
        </x14:conditionalFormatting>
        <x14:conditionalFormatting xmlns:xm="http://schemas.microsoft.com/office/excel/2006/main">
          <x14:cfRule type="expression" priority="52" id="{E3F33F91-E75A-45CA-A9F0-3032EF43F3A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</xm:sqref>
        </x14:conditionalFormatting>
        <x14:conditionalFormatting xmlns:xm="http://schemas.microsoft.com/office/excel/2006/main">
          <x14:cfRule type="expression" priority="44" id="{49286B1C-BF8F-41E3-8340-070A9CDCA9A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8ECF3A7C-607B-4815-8927-DC4A95AABEA8}">
          <x14:formula1>
            <xm:f>Personal!$A$2:$A$50</xm:f>
          </x14:formula1>
          <xm:sqref>B99:B114 B118:B133 B4:B19 B80:B95 B42:B57 B61:B76 B23:B38</xm:sqref>
        </x14:dataValidation>
        <x14:dataValidation type="list" allowBlank="1" showInputMessage="1" showErrorMessage="1" prompt="Elige una de las opciones disponibles" xr:uid="{096B404F-CA2E-4D75-A7C0-1F7672E79DDA}">
          <x14:formula1>
            <xm:f>Personal!$F$1:$F$15</xm:f>
          </x14:formula1>
          <xm:sqref>E99:AG114 E118:AG133 E80:AG95 E61:AG76 E4:AG19 E42:AG57 E23:AG38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14598-01CB-4E1A-A091-A99CBCD7F2D3}">
  <sheetPr codeName="Hoja26">
    <tabColor rgb="FFFFFFFF"/>
    <outlinePr summaryBelow="0" summaryRight="0"/>
    <pageSetUpPr fitToPage="1"/>
  </sheetPr>
  <dimension ref="A1:AJ1000"/>
  <sheetViews>
    <sheetView topLeftCell="A72" workbookViewId="0">
      <selection activeCell="V111" sqref="V111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6523437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'S23'!C117+1</f>
        <v>45453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>
        <v>1</v>
      </c>
      <c r="S5" s="8">
        <v>1</v>
      </c>
      <c r="T5" s="8">
        <v>1</v>
      </c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>
        <v>1</v>
      </c>
      <c r="AC5" s="8">
        <v>1</v>
      </c>
      <c r="AD5" s="8">
        <v>1</v>
      </c>
      <c r="AE5" s="8"/>
      <c r="AF5" s="8"/>
      <c r="AG5" s="8"/>
      <c r="AH5" s="1">
        <f t="shared" si="0"/>
        <v>6.5</v>
      </c>
      <c r="AI5" s="1"/>
      <c r="AJ5" s="1">
        <f t="shared" si="1"/>
        <v>39</v>
      </c>
    </row>
    <row r="6" spans="1:36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/>
      <c r="I6" s="8"/>
      <c r="J6" s="8"/>
      <c r="K6" s="8"/>
      <c r="L6" s="8"/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/>
      <c r="T6" s="8"/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8</v>
      </c>
      <c r="AI6" s="1"/>
      <c r="AJ6" s="1">
        <f t="shared" si="1"/>
        <v>40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 t="s">
        <v>7</v>
      </c>
      <c r="J7" s="8" t="s">
        <v>7</v>
      </c>
      <c r="K7" s="8" t="s">
        <v>7</v>
      </c>
      <c r="L7" s="8" t="s">
        <v>7</v>
      </c>
      <c r="M7" s="8" t="s">
        <v>7</v>
      </c>
      <c r="N7" s="8" t="s">
        <v>7</v>
      </c>
      <c r="O7" s="8" t="s">
        <v>7</v>
      </c>
      <c r="P7" s="8" t="s">
        <v>7</v>
      </c>
      <c r="Q7" s="8" t="s">
        <v>7</v>
      </c>
      <c r="R7" s="8" t="s">
        <v>7</v>
      </c>
      <c r="S7" s="8" t="s">
        <v>7</v>
      </c>
      <c r="T7" s="8" t="s">
        <v>7</v>
      </c>
      <c r="U7" s="8" t="s">
        <v>7</v>
      </c>
      <c r="V7" s="8" t="s">
        <v>7</v>
      </c>
      <c r="W7" s="8" t="s">
        <v>7</v>
      </c>
      <c r="X7" s="8" t="s">
        <v>7</v>
      </c>
      <c r="Y7" s="8" t="s">
        <v>7</v>
      </c>
      <c r="Z7" s="8" t="s">
        <v>7</v>
      </c>
      <c r="AA7" s="8" t="s">
        <v>7</v>
      </c>
      <c r="AB7" s="8" t="s">
        <v>7</v>
      </c>
      <c r="AC7" s="8" t="s">
        <v>7</v>
      </c>
      <c r="AD7" s="8" t="s">
        <v>7</v>
      </c>
      <c r="AE7" s="8"/>
      <c r="AF7" s="8"/>
      <c r="AG7" s="8"/>
      <c r="AH7" s="1">
        <f t="shared" si="0"/>
        <v>0</v>
      </c>
      <c r="AI7" s="1"/>
      <c r="AJ7" s="1">
        <f t="shared" si="1"/>
        <v>21</v>
      </c>
    </row>
    <row r="8" spans="1:36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 t="shared" si="1"/>
        <v>36</v>
      </c>
    </row>
    <row r="9" spans="1:36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6</v>
      </c>
      <c r="AI9" s="1"/>
      <c r="AJ9" s="1">
        <f t="shared" si="1"/>
        <v>30</v>
      </c>
    </row>
    <row r="10" spans="1:36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/>
      <c r="J10" s="8"/>
      <c r="K10" s="8">
        <v>1</v>
      </c>
      <c r="L10" s="8">
        <v>1</v>
      </c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/>
      <c r="S10" s="8"/>
      <c r="T10" s="8">
        <v>1</v>
      </c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>
        <v>1</v>
      </c>
      <c r="AC10" s="8"/>
      <c r="AD10" s="8"/>
      <c r="AE10" s="8"/>
      <c r="AF10" s="8"/>
      <c r="AG10" s="8"/>
      <c r="AH10" s="1">
        <f t="shared" si="0"/>
        <v>8</v>
      </c>
      <c r="AI10" s="1"/>
      <c r="AJ10" s="1">
        <f t="shared" si="1"/>
        <v>40</v>
      </c>
    </row>
    <row r="11" spans="1:36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/>
      <c r="I11" s="8" t="s">
        <v>11</v>
      </c>
      <c r="J11" s="8" t="s">
        <v>11</v>
      </c>
      <c r="K11" s="8" t="s">
        <v>11</v>
      </c>
      <c r="L11" s="8" t="s">
        <v>11</v>
      </c>
      <c r="M11" s="8" t="s">
        <v>11</v>
      </c>
      <c r="N11" s="8" t="s">
        <v>11</v>
      </c>
      <c r="O11" s="8" t="s">
        <v>11</v>
      </c>
      <c r="P11" s="8" t="s">
        <v>11</v>
      </c>
      <c r="Q11" s="8" t="s">
        <v>11</v>
      </c>
      <c r="R11" s="8" t="s">
        <v>11</v>
      </c>
      <c r="S11" s="8" t="s">
        <v>11</v>
      </c>
      <c r="T11" s="8" t="s">
        <v>11</v>
      </c>
      <c r="U11" s="8" t="s">
        <v>11</v>
      </c>
      <c r="V11" s="8" t="s">
        <v>11</v>
      </c>
      <c r="W11" s="8" t="s">
        <v>11</v>
      </c>
      <c r="X11" s="8" t="s">
        <v>11</v>
      </c>
      <c r="Y11" s="8" t="s">
        <v>11</v>
      </c>
      <c r="Z11" s="8" t="s">
        <v>11</v>
      </c>
      <c r="AA11" s="8" t="s">
        <v>11</v>
      </c>
      <c r="AB11" s="8" t="s">
        <v>11</v>
      </c>
      <c r="AC11" s="8" t="s">
        <v>11</v>
      </c>
      <c r="AD11" s="8" t="s">
        <v>11</v>
      </c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>
        <v>1</v>
      </c>
      <c r="I12" s="8">
        <v>1</v>
      </c>
      <c r="J12" s="8">
        <v>1</v>
      </c>
      <c r="K12" s="8">
        <v>1</v>
      </c>
      <c r="L12" s="8">
        <v>1</v>
      </c>
      <c r="M12" s="8">
        <v>1</v>
      </c>
      <c r="N12" s="8">
        <v>1</v>
      </c>
      <c r="O12" s="8">
        <v>1</v>
      </c>
      <c r="P12" s="8">
        <v>1</v>
      </c>
      <c r="Q12" s="8">
        <v>1</v>
      </c>
      <c r="R12" s="8">
        <v>1</v>
      </c>
      <c r="S12" s="8">
        <v>1</v>
      </c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6</v>
      </c>
      <c r="AI12" s="1"/>
      <c r="AJ12" s="1">
        <f t="shared" si="1"/>
        <v>30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 t="s">
        <v>21</v>
      </c>
      <c r="F17" s="59"/>
      <c r="G17" s="59"/>
      <c r="H17" s="59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2</v>
      </c>
      <c r="J20" s="23">
        <f t="shared" si="3"/>
        <v>2</v>
      </c>
      <c r="K20" s="23">
        <f t="shared" si="3"/>
        <v>3</v>
      </c>
      <c r="L20" s="23">
        <f t="shared" si="3"/>
        <v>3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4</v>
      </c>
      <c r="R20" s="23">
        <f t="shared" si="3"/>
        <v>4</v>
      </c>
      <c r="S20" s="23">
        <f t="shared" si="3"/>
        <v>3</v>
      </c>
      <c r="T20" s="23">
        <f t="shared" si="3"/>
        <v>3</v>
      </c>
      <c r="U20" s="23">
        <f t="shared" si="3"/>
        <v>4</v>
      </c>
      <c r="V20" s="23">
        <f t="shared" si="3"/>
        <v>4</v>
      </c>
      <c r="W20" s="23">
        <f t="shared" si="3"/>
        <v>4</v>
      </c>
      <c r="X20" s="23">
        <f t="shared" si="3"/>
        <v>4</v>
      </c>
      <c r="Y20" s="23">
        <f t="shared" si="3"/>
        <v>4</v>
      </c>
      <c r="Z20" s="23">
        <f t="shared" si="3"/>
        <v>4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40.5</v>
      </c>
      <c r="AI20" s="1">
        <f>SUM(AI13:AI19)</f>
        <v>16</v>
      </c>
      <c r="AJ20" s="1">
        <f t="shared" si="1"/>
        <v>236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45454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>
        <v>1</v>
      </c>
      <c r="S24" s="8">
        <v>1</v>
      </c>
      <c r="T24" s="8">
        <v>1</v>
      </c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>
        <v>1</v>
      </c>
      <c r="AB24" s="8">
        <v>1</v>
      </c>
      <c r="AC24" s="8">
        <v>1</v>
      </c>
      <c r="AD24" s="8">
        <v>1</v>
      </c>
      <c r="AE24" s="8"/>
      <c r="AF24" s="8"/>
      <c r="AG24" s="8"/>
      <c r="AH24" s="1">
        <f t="shared" si="4"/>
        <v>6.5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/>
      <c r="J25" s="8"/>
      <c r="K25" s="8"/>
      <c r="L25" s="8"/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>
        <v>1</v>
      </c>
      <c r="S25" s="8">
        <v>1</v>
      </c>
      <c r="T25" s="8">
        <v>1</v>
      </c>
      <c r="U25" s="8"/>
      <c r="V25" s="8"/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>
        <v>1</v>
      </c>
      <c r="AD25" s="8">
        <v>1</v>
      </c>
      <c r="AE25" s="8"/>
      <c r="AF25" s="8"/>
      <c r="AG25" s="8"/>
      <c r="AH25" s="1">
        <f t="shared" si="4"/>
        <v>8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/>
      <c r="J27" s="8"/>
      <c r="K27" s="8">
        <v>1</v>
      </c>
      <c r="L27" s="8">
        <v>1</v>
      </c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/>
      <c r="T27" s="8"/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/>
      <c r="AD27" s="8"/>
      <c r="AE27" s="8"/>
      <c r="AF27" s="8"/>
      <c r="AG27" s="8"/>
      <c r="AH27" s="1">
        <f t="shared" si="4"/>
        <v>8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>
        <v>1</v>
      </c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>
        <v>1</v>
      </c>
      <c r="R28" s="8">
        <v>1</v>
      </c>
      <c r="S28" s="8">
        <v>1</v>
      </c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1">
        <f t="shared" si="4"/>
        <v>6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>
        <v>1</v>
      </c>
      <c r="J29" s="8">
        <v>1</v>
      </c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/>
      <c r="R29" s="8"/>
      <c r="S29" s="8">
        <v>1</v>
      </c>
      <c r="T29" s="8">
        <v>1</v>
      </c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/>
      <c r="AB29" s="8"/>
      <c r="AC29" s="8"/>
      <c r="AD29" s="8"/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 t="s">
        <v>11</v>
      </c>
      <c r="J30" s="8" t="s">
        <v>11</v>
      </c>
      <c r="K30" s="8" t="s">
        <v>11</v>
      </c>
      <c r="L30" s="8" t="s">
        <v>11</v>
      </c>
      <c r="M30" s="8" t="s">
        <v>11</v>
      </c>
      <c r="N30" s="8" t="s">
        <v>11</v>
      </c>
      <c r="O30" s="8" t="s">
        <v>11</v>
      </c>
      <c r="P30" s="8" t="s">
        <v>11</v>
      </c>
      <c r="Q30" s="8" t="s">
        <v>11</v>
      </c>
      <c r="R30" s="8" t="s">
        <v>11</v>
      </c>
      <c r="S30" s="8" t="s">
        <v>11</v>
      </c>
      <c r="T30" s="8" t="s">
        <v>11</v>
      </c>
      <c r="U30" s="8" t="s">
        <v>11</v>
      </c>
      <c r="V30" s="8" t="s">
        <v>11</v>
      </c>
      <c r="W30" s="8" t="s">
        <v>11</v>
      </c>
      <c r="X30" s="8" t="s">
        <v>11</v>
      </c>
      <c r="Y30" s="8" t="s">
        <v>11</v>
      </c>
      <c r="Z30" s="8" t="s">
        <v>11</v>
      </c>
      <c r="AA30" s="8" t="s">
        <v>11</v>
      </c>
      <c r="AB30" s="8" t="s">
        <v>11</v>
      </c>
      <c r="AC30" s="8" t="s">
        <v>11</v>
      </c>
      <c r="AD30" s="8" t="s">
        <v>11</v>
      </c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 t="str">
        <f t="shared" si="5"/>
        <v>X218</v>
      </c>
      <c r="C31" s="19" t="s">
        <v>128</v>
      </c>
      <c r="D31" s="19" t="s">
        <v>53</v>
      </c>
      <c r="E31" s="8"/>
      <c r="F31" s="8"/>
      <c r="G31" s="8"/>
      <c r="H31" s="8"/>
      <c r="I31" s="8" t="s">
        <v>7</v>
      </c>
      <c r="J31" s="8" t="s">
        <v>7</v>
      </c>
      <c r="K31" s="8" t="s">
        <v>7</v>
      </c>
      <c r="L31" s="8" t="s">
        <v>7</v>
      </c>
      <c r="M31" s="8" t="s">
        <v>7</v>
      </c>
      <c r="N31" s="8" t="s">
        <v>7</v>
      </c>
      <c r="O31" s="8" t="s">
        <v>7</v>
      </c>
      <c r="P31" s="8" t="s">
        <v>7</v>
      </c>
      <c r="Q31" s="8" t="s">
        <v>7</v>
      </c>
      <c r="R31" s="8" t="s">
        <v>7</v>
      </c>
      <c r="S31" s="8" t="s">
        <v>7</v>
      </c>
      <c r="T31" s="8" t="s">
        <v>7</v>
      </c>
      <c r="U31" s="8" t="s">
        <v>7</v>
      </c>
      <c r="V31" s="8" t="s">
        <v>7</v>
      </c>
      <c r="W31" s="8" t="s">
        <v>7</v>
      </c>
      <c r="X31" s="8" t="s">
        <v>7</v>
      </c>
      <c r="Y31" s="8" t="s">
        <v>7</v>
      </c>
      <c r="Z31" s="8" t="s">
        <v>7</v>
      </c>
      <c r="AA31" s="8" t="s">
        <v>7</v>
      </c>
      <c r="AB31" s="8" t="s">
        <v>7</v>
      </c>
      <c r="AC31" s="8" t="s">
        <v>7</v>
      </c>
      <c r="AD31" s="8" t="s">
        <v>7</v>
      </c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 t="s">
        <v>21</v>
      </c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/>
      <c r="T36" s="8"/>
      <c r="U36" s="8"/>
      <c r="V36" s="8"/>
      <c r="W36" s="8"/>
      <c r="X36" s="8"/>
      <c r="Y36" s="8"/>
      <c r="Z36" s="8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3</v>
      </c>
      <c r="L39" s="23">
        <f t="shared" si="6"/>
        <v>3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3</v>
      </c>
      <c r="R39" s="23">
        <f t="shared" si="6"/>
        <v>4</v>
      </c>
      <c r="S39" s="23">
        <f t="shared" si="6"/>
        <v>4</v>
      </c>
      <c r="T39" s="23">
        <f t="shared" si="6"/>
        <v>3</v>
      </c>
      <c r="U39" s="23">
        <f t="shared" si="6"/>
        <v>3</v>
      </c>
      <c r="V39" s="23">
        <f t="shared" si="6"/>
        <v>3</v>
      </c>
      <c r="W39" s="23">
        <f t="shared" si="6"/>
        <v>5</v>
      </c>
      <c r="X39" s="23">
        <f t="shared" si="6"/>
        <v>5</v>
      </c>
      <c r="Y39" s="23">
        <f t="shared" si="6"/>
        <v>5</v>
      </c>
      <c r="Z39" s="23">
        <f t="shared" si="6"/>
        <v>5</v>
      </c>
      <c r="AA39" s="23">
        <f t="shared" si="6"/>
        <v>4</v>
      </c>
      <c r="AB39" s="23">
        <f t="shared" si="6"/>
        <v>4</v>
      </c>
      <c r="AC39" s="23">
        <f t="shared" si="6"/>
        <v>3</v>
      </c>
      <c r="AD39" s="23">
        <f t="shared" si="6"/>
        <v>3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40.5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45455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>
        <v>1</v>
      </c>
      <c r="S43" s="8">
        <v>1</v>
      </c>
      <c r="T43" s="8">
        <v>1</v>
      </c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>
        <v>1</v>
      </c>
      <c r="AB43" s="8">
        <v>1</v>
      </c>
      <c r="AC43" s="8">
        <v>1</v>
      </c>
      <c r="AD43" s="8">
        <v>1</v>
      </c>
      <c r="AE43" s="8"/>
      <c r="AF43" s="8"/>
      <c r="AG43" s="8"/>
      <c r="AH43" s="1">
        <f t="shared" si="7"/>
        <v>6.5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>
        <v>1</v>
      </c>
      <c r="J44" s="8">
        <v>1</v>
      </c>
      <c r="K44" s="8">
        <v>1</v>
      </c>
      <c r="L44" s="8">
        <v>1</v>
      </c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/>
      <c r="S44" s="8"/>
      <c r="T44" s="8">
        <v>1</v>
      </c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/>
      <c r="AB44" s="8"/>
      <c r="AC44" s="8"/>
      <c r="AD44" s="8"/>
      <c r="AE44" s="8"/>
      <c r="AF44" s="8"/>
      <c r="AG44" s="8"/>
      <c r="AH44" s="1">
        <f t="shared" si="7"/>
        <v>8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/>
      <c r="J46" s="8"/>
      <c r="K46" s="8">
        <v>1</v>
      </c>
      <c r="L46" s="8">
        <v>1</v>
      </c>
      <c r="M46" s="8">
        <v>1</v>
      </c>
      <c r="N46" s="8">
        <v>1</v>
      </c>
      <c r="O46" s="8">
        <v>1</v>
      </c>
      <c r="P46" s="8">
        <v>1</v>
      </c>
      <c r="Q46" s="8">
        <v>1</v>
      </c>
      <c r="R46" s="8">
        <v>1</v>
      </c>
      <c r="S46" s="8"/>
      <c r="T46" s="8"/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>
        <v>1</v>
      </c>
      <c r="AA46" s="8">
        <v>1</v>
      </c>
      <c r="AB46" s="8">
        <v>1</v>
      </c>
      <c r="AC46" s="8"/>
      <c r="AD46" s="8"/>
      <c r="AE46" s="8"/>
      <c r="AF46" s="8"/>
      <c r="AG46" s="8"/>
      <c r="AH46" s="1">
        <f t="shared" si="7"/>
        <v>8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>
        <v>1</v>
      </c>
      <c r="I47" s="8">
        <v>1</v>
      </c>
      <c r="J47" s="8">
        <v>1</v>
      </c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>
        <v>1</v>
      </c>
      <c r="R47" s="8">
        <v>1</v>
      </c>
      <c r="S47" s="8">
        <v>1</v>
      </c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1">
        <f t="shared" si="7"/>
        <v>6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 t="s">
        <v>7</v>
      </c>
      <c r="J48" s="8" t="s">
        <v>7</v>
      </c>
      <c r="K48" s="8" t="s">
        <v>7</v>
      </c>
      <c r="L48" s="8" t="s">
        <v>7</v>
      </c>
      <c r="M48" s="8" t="s">
        <v>7</v>
      </c>
      <c r="N48" s="8" t="s">
        <v>7</v>
      </c>
      <c r="O48" s="8" t="s">
        <v>7</v>
      </c>
      <c r="P48" s="8" t="s">
        <v>7</v>
      </c>
      <c r="Q48" s="8" t="s">
        <v>7</v>
      </c>
      <c r="R48" s="8" t="s">
        <v>7</v>
      </c>
      <c r="S48" s="8" t="s">
        <v>7</v>
      </c>
      <c r="T48" s="8" t="s">
        <v>7</v>
      </c>
      <c r="U48" s="8" t="s">
        <v>7</v>
      </c>
      <c r="V48" s="8" t="s">
        <v>7</v>
      </c>
      <c r="W48" s="8" t="s">
        <v>7</v>
      </c>
      <c r="X48" s="8" t="s">
        <v>7</v>
      </c>
      <c r="Y48" s="8" t="s">
        <v>7</v>
      </c>
      <c r="Z48" s="8" t="s">
        <v>7</v>
      </c>
      <c r="AA48" s="8" t="s">
        <v>7</v>
      </c>
      <c r="AB48" s="8" t="s">
        <v>7</v>
      </c>
      <c r="AC48" s="8" t="s">
        <v>7</v>
      </c>
      <c r="AD48" s="8" t="s">
        <v>7</v>
      </c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 t="s">
        <v>11</v>
      </c>
      <c r="J49" s="8" t="s">
        <v>11</v>
      </c>
      <c r="K49" s="8" t="s">
        <v>11</v>
      </c>
      <c r="L49" s="8" t="s">
        <v>11</v>
      </c>
      <c r="M49" s="8" t="s">
        <v>11</v>
      </c>
      <c r="N49" s="8" t="s">
        <v>11</v>
      </c>
      <c r="O49" s="8" t="s">
        <v>11</v>
      </c>
      <c r="P49" s="8" t="s">
        <v>11</v>
      </c>
      <c r="Q49" s="8" t="s">
        <v>11</v>
      </c>
      <c r="R49" s="8" t="s">
        <v>11</v>
      </c>
      <c r="S49" s="8" t="s">
        <v>11</v>
      </c>
      <c r="T49" s="8" t="s">
        <v>11</v>
      </c>
      <c r="U49" s="8" t="s">
        <v>11</v>
      </c>
      <c r="V49" s="8" t="s">
        <v>11</v>
      </c>
      <c r="W49" s="8" t="s">
        <v>11</v>
      </c>
      <c r="X49" s="8" t="s">
        <v>11</v>
      </c>
      <c r="Y49" s="8" t="s">
        <v>11</v>
      </c>
      <c r="Z49" s="8" t="s">
        <v>11</v>
      </c>
      <c r="AA49" s="8" t="s">
        <v>11</v>
      </c>
      <c r="AB49" s="8" t="s">
        <v>11</v>
      </c>
      <c r="AC49" s="8" t="s">
        <v>11</v>
      </c>
      <c r="AD49" s="8" t="s">
        <v>11</v>
      </c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 t="str">
        <f t="shared" si="8"/>
        <v>X218</v>
      </c>
      <c r="C50" s="19" t="s">
        <v>128</v>
      </c>
      <c r="D50" s="19" t="s">
        <v>53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>
        <v>1</v>
      </c>
      <c r="T50" s="8">
        <v>1</v>
      </c>
      <c r="U50" s="8">
        <v>1</v>
      </c>
      <c r="V50" s="8">
        <v>1</v>
      </c>
      <c r="W50" s="8">
        <v>1</v>
      </c>
      <c r="X50" s="8">
        <v>1</v>
      </c>
      <c r="Y50" s="8">
        <v>1</v>
      </c>
      <c r="Z50" s="8">
        <v>1</v>
      </c>
      <c r="AA50" s="8">
        <v>1</v>
      </c>
      <c r="AB50" s="8">
        <v>1</v>
      </c>
      <c r="AC50" s="8">
        <v>1</v>
      </c>
      <c r="AD50" s="8">
        <v>1</v>
      </c>
      <c r="AE50" s="8"/>
      <c r="AF50" s="8"/>
      <c r="AG50" s="8"/>
      <c r="AH50" s="1">
        <f t="shared" si="7"/>
        <v>6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 t="s">
        <v>21</v>
      </c>
      <c r="F55" s="59"/>
      <c r="G55" s="59"/>
      <c r="H55" s="59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3</v>
      </c>
      <c r="N58" s="23">
        <f t="shared" si="9"/>
        <v>3</v>
      </c>
      <c r="O58" s="23">
        <f t="shared" si="9"/>
        <v>3</v>
      </c>
      <c r="P58" s="23">
        <f t="shared" si="9"/>
        <v>3</v>
      </c>
      <c r="Q58" s="23">
        <f t="shared" si="9"/>
        <v>3</v>
      </c>
      <c r="R58" s="23">
        <f t="shared" si="9"/>
        <v>3</v>
      </c>
      <c r="S58" s="23">
        <f t="shared" si="9"/>
        <v>3</v>
      </c>
      <c r="T58" s="23">
        <f t="shared" si="9"/>
        <v>3</v>
      </c>
      <c r="U58" s="23">
        <f t="shared" si="9"/>
        <v>4</v>
      </c>
      <c r="V58" s="23">
        <f t="shared" si="9"/>
        <v>4</v>
      </c>
      <c r="W58" s="23">
        <f t="shared" si="9"/>
        <v>5</v>
      </c>
      <c r="X58" s="23">
        <f t="shared" si="9"/>
        <v>5</v>
      </c>
      <c r="Y58" s="23">
        <f t="shared" si="9"/>
        <v>5</v>
      </c>
      <c r="Z58" s="23">
        <f t="shared" si="9"/>
        <v>5</v>
      </c>
      <c r="AA58" s="23">
        <f t="shared" si="9"/>
        <v>4</v>
      </c>
      <c r="AB58" s="23">
        <f t="shared" si="9"/>
        <v>4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38.5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45456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>
        <v>1</v>
      </c>
      <c r="P62" s="8">
        <v>1</v>
      </c>
      <c r="Q62" s="8">
        <v>1</v>
      </c>
      <c r="R62" s="8">
        <v>1</v>
      </c>
      <c r="S62" s="8">
        <v>1</v>
      </c>
      <c r="T62" s="8">
        <v>1</v>
      </c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>
        <v>1</v>
      </c>
      <c r="AA62" s="8">
        <v>1</v>
      </c>
      <c r="AB62" s="8"/>
      <c r="AC62" s="8"/>
      <c r="AD62" s="8"/>
      <c r="AE62" s="8"/>
      <c r="AF62" s="8"/>
      <c r="AG62" s="8"/>
      <c r="AH62" s="1">
        <f t="shared" si="10"/>
        <v>6.5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/>
      <c r="J63" s="8"/>
      <c r="K63" s="8">
        <v>1</v>
      </c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>
        <v>1</v>
      </c>
      <c r="R63" s="8">
        <v>1</v>
      </c>
      <c r="S63" s="8"/>
      <c r="T63" s="8"/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/>
      <c r="AD63" s="8"/>
      <c r="AE63" s="8"/>
      <c r="AF63" s="8"/>
      <c r="AG63" s="8"/>
      <c r="AH63" s="1">
        <f t="shared" si="10"/>
        <v>8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 t="s">
        <v>7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>
        <v>1</v>
      </c>
      <c r="T66" s="8">
        <v>1</v>
      </c>
      <c r="U66" s="8">
        <v>1</v>
      </c>
      <c r="V66" s="8">
        <v>1</v>
      </c>
      <c r="W66" s="8">
        <v>1</v>
      </c>
      <c r="X66" s="8">
        <v>1</v>
      </c>
      <c r="Y66" s="8">
        <v>1</v>
      </c>
      <c r="Z66" s="8">
        <v>1</v>
      </c>
      <c r="AA66" s="8">
        <v>1</v>
      </c>
      <c r="AB66" s="8">
        <v>1</v>
      </c>
      <c r="AC66" s="8">
        <v>1</v>
      </c>
      <c r="AD66" s="8">
        <v>1</v>
      </c>
      <c r="AE66" s="8"/>
      <c r="AF66" s="8"/>
      <c r="AG66" s="8"/>
      <c r="AH66" s="1">
        <f t="shared" si="10"/>
        <v>6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>
        <v>1</v>
      </c>
      <c r="I67" s="8">
        <v>1</v>
      </c>
      <c r="J67" s="8">
        <v>1</v>
      </c>
      <c r="K67" s="8">
        <v>1</v>
      </c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/>
      <c r="S67" s="8"/>
      <c r="T67" s="8">
        <v>1</v>
      </c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 t="s">
        <v>11</v>
      </c>
      <c r="J68" s="8" t="s">
        <v>11</v>
      </c>
      <c r="K68" s="8" t="s">
        <v>11</v>
      </c>
      <c r="L68" s="8" t="s">
        <v>11</v>
      </c>
      <c r="M68" s="8" t="s">
        <v>11</v>
      </c>
      <c r="N68" s="8" t="s">
        <v>11</v>
      </c>
      <c r="O68" s="8" t="s">
        <v>11</v>
      </c>
      <c r="P68" s="8" t="s">
        <v>11</v>
      </c>
      <c r="Q68" s="8" t="s">
        <v>11</v>
      </c>
      <c r="R68" s="8" t="s">
        <v>11</v>
      </c>
      <c r="S68" s="8" t="s">
        <v>11</v>
      </c>
      <c r="T68" s="8" t="s">
        <v>11</v>
      </c>
      <c r="U68" s="8" t="s">
        <v>11</v>
      </c>
      <c r="V68" s="8" t="s">
        <v>11</v>
      </c>
      <c r="W68" s="8" t="s">
        <v>11</v>
      </c>
      <c r="X68" s="8" t="s">
        <v>11</v>
      </c>
      <c r="Y68" s="8" t="s">
        <v>11</v>
      </c>
      <c r="Z68" s="8" t="s">
        <v>11</v>
      </c>
      <c r="AA68" s="8" t="s">
        <v>11</v>
      </c>
      <c r="AB68" s="8" t="s">
        <v>11</v>
      </c>
      <c r="AC68" s="8" t="s">
        <v>11</v>
      </c>
      <c r="AD68" s="8" t="s">
        <v>11</v>
      </c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 t="str">
        <f t="shared" si="11"/>
        <v>X218</v>
      </c>
      <c r="C69" s="19" t="s">
        <v>128</v>
      </c>
      <c r="D69" s="19" t="s">
        <v>53</v>
      </c>
      <c r="E69" s="8"/>
      <c r="F69" s="8"/>
      <c r="G69" s="8"/>
      <c r="H69" s="8">
        <v>1</v>
      </c>
      <c r="I69" s="8">
        <v>1</v>
      </c>
      <c r="J69" s="8">
        <v>1</v>
      </c>
      <c r="K69" s="8">
        <v>1</v>
      </c>
      <c r="L69" s="8">
        <v>1</v>
      </c>
      <c r="M69" s="8">
        <v>1</v>
      </c>
      <c r="N69" s="8">
        <v>1</v>
      </c>
      <c r="O69" s="8">
        <v>1</v>
      </c>
      <c r="P69" s="8">
        <v>1</v>
      </c>
      <c r="Q69" s="8">
        <v>1</v>
      </c>
      <c r="R69" s="8">
        <v>1</v>
      </c>
      <c r="S69" s="8">
        <v>1</v>
      </c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6</v>
      </c>
      <c r="AI69" s="1"/>
    </row>
    <row r="70" spans="1:35" ht="15.75" customHeight="1" x14ac:dyDescent="0.15">
      <c r="A70" s="10"/>
      <c r="B70" s="18">
        <f t="shared" si="11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">
        <v>90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 t="s">
        <v>21</v>
      </c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/>
      <c r="T74" s="8"/>
      <c r="U74" s="8"/>
      <c r="V74" s="8"/>
      <c r="W74" s="8"/>
      <c r="X74" s="8"/>
      <c r="Y74" s="8"/>
      <c r="Z74" s="8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">
        <v>88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">
        <v>89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2</v>
      </c>
      <c r="I77" s="23">
        <f t="shared" si="12"/>
        <v>2</v>
      </c>
      <c r="J77" s="23">
        <f t="shared" si="12"/>
        <v>2</v>
      </c>
      <c r="K77" s="23">
        <f t="shared" si="12"/>
        <v>3</v>
      </c>
      <c r="L77" s="23">
        <f t="shared" si="12"/>
        <v>3</v>
      </c>
      <c r="M77" s="23">
        <f t="shared" si="12"/>
        <v>3</v>
      </c>
      <c r="N77" s="23">
        <f t="shared" si="12"/>
        <v>3</v>
      </c>
      <c r="O77" s="23">
        <f t="shared" si="12"/>
        <v>4</v>
      </c>
      <c r="P77" s="23">
        <f t="shared" si="12"/>
        <v>4</v>
      </c>
      <c r="Q77" s="23">
        <f t="shared" si="12"/>
        <v>4</v>
      </c>
      <c r="R77" s="23">
        <f t="shared" si="12"/>
        <v>3</v>
      </c>
      <c r="S77" s="23">
        <f t="shared" si="12"/>
        <v>3</v>
      </c>
      <c r="T77" s="23">
        <f t="shared" si="12"/>
        <v>3</v>
      </c>
      <c r="U77" s="23">
        <f t="shared" si="12"/>
        <v>4</v>
      </c>
      <c r="V77" s="23">
        <f t="shared" si="12"/>
        <v>4</v>
      </c>
      <c r="W77" s="23">
        <f t="shared" si="12"/>
        <v>5</v>
      </c>
      <c r="X77" s="23">
        <f t="shared" si="12"/>
        <v>5</v>
      </c>
      <c r="Y77" s="23">
        <f t="shared" si="12"/>
        <v>5</v>
      </c>
      <c r="Z77" s="23">
        <f t="shared" si="12"/>
        <v>4</v>
      </c>
      <c r="AA77" s="23">
        <f t="shared" si="12"/>
        <v>4</v>
      </c>
      <c r="AB77" s="23">
        <f t="shared" si="12"/>
        <v>3</v>
      </c>
      <c r="AC77" s="23">
        <f t="shared" si="12"/>
        <v>2</v>
      </c>
      <c r="AD77" s="23">
        <f t="shared" si="12"/>
        <v>2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38.5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45457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>
        <v>1</v>
      </c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</v>
      </c>
      <c r="AA81" s="8">
        <v>1</v>
      </c>
      <c r="AB81" s="8">
        <v>1</v>
      </c>
      <c r="AC81" s="8">
        <v>1</v>
      </c>
      <c r="AD81" s="8">
        <v>1</v>
      </c>
      <c r="AE81" s="8"/>
      <c r="AF81" s="8"/>
      <c r="AG81" s="8"/>
      <c r="AH81" s="1">
        <f t="shared" si="13"/>
        <v>6.5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/>
      <c r="J82" s="8"/>
      <c r="K82" s="8">
        <v>1</v>
      </c>
      <c r="L82" s="8">
        <v>1</v>
      </c>
      <c r="M82" s="8">
        <v>1</v>
      </c>
      <c r="N82" s="8">
        <v>1</v>
      </c>
      <c r="O82" s="8">
        <v>1</v>
      </c>
      <c r="P82" s="8">
        <v>1</v>
      </c>
      <c r="Q82" s="8">
        <v>1</v>
      </c>
      <c r="R82" s="8">
        <v>1</v>
      </c>
      <c r="S82" s="8"/>
      <c r="T82" s="8"/>
      <c r="U82" s="8">
        <v>1</v>
      </c>
      <c r="V82" s="8">
        <v>1</v>
      </c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/>
      <c r="AD82" s="8"/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>
        <v>1</v>
      </c>
      <c r="F84" s="8">
        <v>1</v>
      </c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6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>
        <v>1</v>
      </c>
      <c r="I85" s="8">
        <v>1</v>
      </c>
      <c r="J85" s="8">
        <v>1</v>
      </c>
      <c r="K85" s="8">
        <v>1</v>
      </c>
      <c r="L85" s="8">
        <v>1</v>
      </c>
      <c r="M85" s="8">
        <v>1</v>
      </c>
      <c r="N85" s="8">
        <v>1</v>
      </c>
      <c r="O85" s="8">
        <v>1</v>
      </c>
      <c r="P85" s="8">
        <v>1</v>
      </c>
      <c r="Q85" s="8">
        <v>1</v>
      </c>
      <c r="R85" s="8">
        <v>1</v>
      </c>
      <c r="S85" s="8">
        <v>1</v>
      </c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1">
        <f t="shared" si="13"/>
        <v>6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>
        <v>1</v>
      </c>
      <c r="K86" s="8">
        <v>1</v>
      </c>
      <c r="L86" s="8">
        <v>1</v>
      </c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/>
      <c r="S86" s="8"/>
      <c r="T86" s="8">
        <v>1</v>
      </c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/>
      <c r="AC86" s="8"/>
      <c r="AD86" s="8"/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 t="s">
        <v>11</v>
      </c>
      <c r="J87" s="8" t="s">
        <v>11</v>
      </c>
      <c r="K87" s="8" t="s">
        <v>11</v>
      </c>
      <c r="L87" s="8" t="s">
        <v>11</v>
      </c>
      <c r="M87" s="8" t="s">
        <v>11</v>
      </c>
      <c r="N87" s="8" t="s">
        <v>11</v>
      </c>
      <c r="O87" s="8" t="s">
        <v>11</v>
      </c>
      <c r="P87" s="8" t="s">
        <v>11</v>
      </c>
      <c r="Q87" s="8" t="s">
        <v>11</v>
      </c>
      <c r="R87" s="8" t="s">
        <v>11</v>
      </c>
      <c r="S87" s="8" t="s">
        <v>11</v>
      </c>
      <c r="T87" s="8" t="s">
        <v>11</v>
      </c>
      <c r="U87" s="8" t="s">
        <v>11</v>
      </c>
      <c r="V87" s="8" t="s">
        <v>11</v>
      </c>
      <c r="W87" s="8" t="s">
        <v>11</v>
      </c>
      <c r="X87" s="8" t="s">
        <v>11</v>
      </c>
      <c r="Y87" s="8" t="s">
        <v>11</v>
      </c>
      <c r="Z87" s="8" t="s">
        <v>11</v>
      </c>
      <c r="AA87" s="8" t="s">
        <v>11</v>
      </c>
      <c r="AB87" s="8" t="s">
        <v>11</v>
      </c>
      <c r="AC87" s="8" t="s">
        <v>11</v>
      </c>
      <c r="AD87" s="8" t="s">
        <v>11</v>
      </c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tr">
        <f t="shared" si="14"/>
        <v>X218</v>
      </c>
      <c r="C88" s="19" t="s">
        <v>128</v>
      </c>
      <c r="D88" s="19" t="s">
        <v>53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>
        <v>1</v>
      </c>
      <c r="T88" s="8">
        <v>1</v>
      </c>
      <c r="U88" s="8">
        <v>1</v>
      </c>
      <c r="V88" s="8">
        <v>1</v>
      </c>
      <c r="W88" s="8">
        <v>1</v>
      </c>
      <c r="X88" s="8">
        <v>1</v>
      </c>
      <c r="Y88" s="8">
        <v>1</v>
      </c>
      <c r="Z88" s="8">
        <v>1</v>
      </c>
      <c r="AA88" s="8">
        <v>1</v>
      </c>
      <c r="AB88" s="8">
        <v>1</v>
      </c>
      <c r="AC88" s="8">
        <v>1</v>
      </c>
      <c r="AD88" s="8">
        <v>1</v>
      </c>
      <c r="AE88" s="8"/>
      <c r="AF88" s="8"/>
      <c r="AG88" s="8"/>
      <c r="AH88" s="1">
        <f t="shared" si="13"/>
        <v>6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 t="s">
        <v>21</v>
      </c>
      <c r="F93" s="59"/>
      <c r="G93" s="59"/>
      <c r="H93" s="59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1</v>
      </c>
      <c r="F96" s="23">
        <f t="shared" si="15"/>
        <v>1</v>
      </c>
      <c r="G96" s="23">
        <f t="shared" si="15"/>
        <v>1</v>
      </c>
      <c r="H96" s="23">
        <f t="shared" si="15"/>
        <v>2</v>
      </c>
      <c r="I96" s="23">
        <f t="shared" si="15"/>
        <v>2</v>
      </c>
      <c r="J96" s="23">
        <f t="shared" si="15"/>
        <v>3</v>
      </c>
      <c r="K96" s="23">
        <f t="shared" si="15"/>
        <v>4</v>
      </c>
      <c r="L96" s="23">
        <f t="shared" si="15"/>
        <v>4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3</v>
      </c>
      <c r="R96" s="23">
        <f t="shared" si="15"/>
        <v>3</v>
      </c>
      <c r="S96" s="23">
        <f t="shared" si="15"/>
        <v>3</v>
      </c>
      <c r="T96" s="23">
        <f t="shared" si="15"/>
        <v>3</v>
      </c>
      <c r="U96" s="23">
        <f t="shared" si="15"/>
        <v>4</v>
      </c>
      <c r="V96" s="23">
        <f t="shared" si="15"/>
        <v>4</v>
      </c>
      <c r="W96" s="23">
        <f t="shared" si="15"/>
        <v>5</v>
      </c>
      <c r="X96" s="23">
        <f t="shared" si="15"/>
        <v>5</v>
      </c>
      <c r="Y96" s="23">
        <f t="shared" si="15"/>
        <v>5</v>
      </c>
      <c r="Z96" s="23">
        <f t="shared" si="15"/>
        <v>5</v>
      </c>
      <c r="AA96" s="23">
        <f t="shared" si="15"/>
        <v>5</v>
      </c>
      <c r="AB96" s="23">
        <f t="shared" si="15"/>
        <v>4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44.5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45458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>
        <v>1</v>
      </c>
      <c r="S100" s="8">
        <v>1</v>
      </c>
      <c r="T100" s="8">
        <v>1</v>
      </c>
      <c r="U100" s="8">
        <v>1</v>
      </c>
      <c r="V100" s="8">
        <v>1</v>
      </c>
      <c r="W100" s="8">
        <v>1</v>
      </c>
      <c r="X100" s="8">
        <v>1</v>
      </c>
      <c r="Y100" s="8">
        <v>1</v>
      </c>
      <c r="Z100" s="8">
        <v>1</v>
      </c>
      <c r="AA100" s="8">
        <v>1</v>
      </c>
      <c r="AB100" s="8">
        <v>1</v>
      </c>
      <c r="AC100" s="8">
        <v>1</v>
      </c>
      <c r="AD100" s="8">
        <v>1</v>
      </c>
      <c r="AE100" s="8"/>
      <c r="AF100" s="8"/>
      <c r="AG100" s="8"/>
      <c r="AH100" s="1">
        <f t="shared" si="16"/>
        <v>6.5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 t="s">
        <v>7</v>
      </c>
      <c r="J101" s="8" t="s">
        <v>7</v>
      </c>
      <c r="K101" s="8" t="s">
        <v>7</v>
      </c>
      <c r="L101" s="8" t="s">
        <v>7</v>
      </c>
      <c r="M101" s="8" t="s">
        <v>7</v>
      </c>
      <c r="N101" s="8" t="s">
        <v>7</v>
      </c>
      <c r="O101" s="8" t="s">
        <v>7</v>
      </c>
      <c r="P101" s="8" t="s">
        <v>7</v>
      </c>
      <c r="Q101" s="8" t="s">
        <v>7</v>
      </c>
      <c r="R101" s="8" t="s">
        <v>7</v>
      </c>
      <c r="S101" s="8" t="s">
        <v>7</v>
      </c>
      <c r="T101" s="8" t="s">
        <v>7</v>
      </c>
      <c r="U101" s="8" t="s">
        <v>7</v>
      </c>
      <c r="V101" s="8" t="s">
        <v>7</v>
      </c>
      <c r="W101" s="8" t="s">
        <v>7</v>
      </c>
      <c r="X101" s="8" t="s">
        <v>7</v>
      </c>
      <c r="Y101" s="8" t="s">
        <v>7</v>
      </c>
      <c r="Z101" s="8" t="s">
        <v>7</v>
      </c>
      <c r="AA101" s="8" t="s">
        <v>7</v>
      </c>
      <c r="AB101" s="8" t="s">
        <v>7</v>
      </c>
      <c r="AC101" s="8" t="s">
        <v>7</v>
      </c>
      <c r="AD101" s="8" t="s">
        <v>7</v>
      </c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>
        <v>1</v>
      </c>
      <c r="I102" s="8">
        <v>1</v>
      </c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>
        <v>1</v>
      </c>
      <c r="Q102" s="8">
        <v>1</v>
      </c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5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>
        <v>1</v>
      </c>
      <c r="J103" s="8">
        <v>1</v>
      </c>
      <c r="K103" s="8">
        <v>1</v>
      </c>
      <c r="L103" s="8">
        <v>1</v>
      </c>
      <c r="M103" s="8">
        <v>1</v>
      </c>
      <c r="N103" s="8">
        <v>1</v>
      </c>
      <c r="O103" s="8">
        <v>1</v>
      </c>
      <c r="P103" s="8">
        <v>1</v>
      </c>
      <c r="Q103" s="8">
        <v>1</v>
      </c>
      <c r="R103" s="8"/>
      <c r="S103" s="8"/>
      <c r="T103" s="8">
        <v>1</v>
      </c>
      <c r="U103" s="8">
        <v>1</v>
      </c>
      <c r="V103" s="8">
        <v>1</v>
      </c>
      <c r="W103" s="8">
        <v>1</v>
      </c>
      <c r="X103" s="8">
        <v>1</v>
      </c>
      <c r="Y103" s="8">
        <v>1</v>
      </c>
      <c r="Z103" s="8">
        <v>1</v>
      </c>
      <c r="AA103" s="8"/>
      <c r="AB103" s="8"/>
      <c r="AC103" s="8"/>
      <c r="AD103" s="8"/>
      <c r="AE103" s="8"/>
      <c r="AF103" s="8"/>
      <c r="AG103" s="8"/>
      <c r="AH103" s="1">
        <f t="shared" si="16"/>
        <v>8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 t="s">
        <v>7</v>
      </c>
      <c r="J104" s="8" t="s">
        <v>7</v>
      </c>
      <c r="K104" s="8" t="s">
        <v>7</v>
      </c>
      <c r="L104" s="8" t="s">
        <v>7</v>
      </c>
      <c r="M104" s="8" t="s">
        <v>7</v>
      </c>
      <c r="N104" s="8" t="s">
        <v>7</v>
      </c>
      <c r="O104" s="8" t="s">
        <v>7</v>
      </c>
      <c r="P104" s="8" t="s">
        <v>7</v>
      </c>
      <c r="Q104" s="8" t="s">
        <v>7</v>
      </c>
      <c r="R104" s="8" t="s">
        <v>7</v>
      </c>
      <c r="S104" s="8" t="s">
        <v>7</v>
      </c>
      <c r="T104" s="8" t="s">
        <v>7</v>
      </c>
      <c r="U104" s="8" t="s">
        <v>7</v>
      </c>
      <c r="V104" s="8" t="s">
        <v>7</v>
      </c>
      <c r="W104" s="8" t="s">
        <v>7</v>
      </c>
      <c r="X104" s="8" t="s">
        <v>7</v>
      </c>
      <c r="Y104" s="8" t="s">
        <v>7</v>
      </c>
      <c r="Z104" s="8" t="s">
        <v>7</v>
      </c>
      <c r="AA104" s="8" t="s">
        <v>7</v>
      </c>
      <c r="AB104" s="8" t="s">
        <v>7</v>
      </c>
      <c r="AC104" s="8" t="s">
        <v>7</v>
      </c>
      <c r="AD104" s="8" t="s">
        <v>7</v>
      </c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/>
      <c r="J105" s="8"/>
      <c r="K105" s="8"/>
      <c r="L105" s="8"/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>
        <v>1</v>
      </c>
      <c r="T105" s="8">
        <v>1</v>
      </c>
      <c r="U105" s="8"/>
      <c r="V105" s="8"/>
      <c r="W105" s="8">
        <v>1</v>
      </c>
      <c r="X105" s="8">
        <v>1</v>
      </c>
      <c r="Y105" s="8">
        <v>1</v>
      </c>
      <c r="Z105" s="8">
        <v>1</v>
      </c>
      <c r="AA105" s="8">
        <v>1</v>
      </c>
      <c r="AB105" s="8">
        <v>1</v>
      </c>
      <c r="AC105" s="8">
        <v>1</v>
      </c>
      <c r="AD105" s="8">
        <v>1</v>
      </c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 t="s">
        <v>11</v>
      </c>
      <c r="J106" s="8" t="s">
        <v>11</v>
      </c>
      <c r="K106" s="8" t="s">
        <v>11</v>
      </c>
      <c r="L106" s="8" t="s">
        <v>11</v>
      </c>
      <c r="M106" s="8" t="s">
        <v>11</v>
      </c>
      <c r="N106" s="8" t="s">
        <v>11</v>
      </c>
      <c r="O106" s="8" t="s">
        <v>11</v>
      </c>
      <c r="P106" s="8" t="s">
        <v>11</v>
      </c>
      <c r="Q106" s="8" t="s">
        <v>11</v>
      </c>
      <c r="R106" s="8" t="s">
        <v>11</v>
      </c>
      <c r="S106" s="8" t="s">
        <v>11</v>
      </c>
      <c r="T106" s="8" t="s">
        <v>11</v>
      </c>
      <c r="U106" s="8" t="s">
        <v>11</v>
      </c>
      <c r="V106" s="8" t="s">
        <v>11</v>
      </c>
      <c r="W106" s="8" t="s">
        <v>11</v>
      </c>
      <c r="X106" s="8" t="s">
        <v>11</v>
      </c>
      <c r="Y106" s="8" t="s">
        <v>11</v>
      </c>
      <c r="Z106" s="8" t="s">
        <v>11</v>
      </c>
      <c r="AA106" s="8" t="s">
        <v>11</v>
      </c>
      <c r="AB106" s="8" t="s">
        <v>11</v>
      </c>
      <c r="AC106" s="8" t="s">
        <v>11</v>
      </c>
      <c r="AD106" s="8" t="s">
        <v>11</v>
      </c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 t="str">
        <f t="shared" si="17"/>
        <v>X218</v>
      </c>
      <c r="C107" s="19" t="s">
        <v>128</v>
      </c>
      <c r="D107" s="19" t="s">
        <v>53</v>
      </c>
      <c r="E107" s="8"/>
      <c r="F107" s="8"/>
      <c r="G107" s="8"/>
      <c r="H107" s="8"/>
      <c r="I107" s="8"/>
      <c r="J107" s="8"/>
      <c r="K107" s="8"/>
      <c r="L107" s="8"/>
      <c r="M107" s="8"/>
      <c r="Q107" s="8">
        <v>1</v>
      </c>
      <c r="R107" s="8">
        <v>1</v>
      </c>
      <c r="S107" s="8">
        <v>1</v>
      </c>
      <c r="T107" s="8">
        <v>1</v>
      </c>
      <c r="U107" s="8">
        <v>1</v>
      </c>
      <c r="V107" s="8">
        <v>1</v>
      </c>
      <c r="W107" s="8">
        <v>1</v>
      </c>
      <c r="X107" s="8">
        <v>1</v>
      </c>
      <c r="Y107" s="8">
        <v>1</v>
      </c>
      <c r="Z107" s="8">
        <v>1</v>
      </c>
      <c r="AA107" s="8">
        <v>1</v>
      </c>
      <c r="AB107" s="8">
        <v>1</v>
      </c>
      <c r="AC107" s="8"/>
      <c r="AD107" s="8"/>
      <c r="AE107" s="8"/>
      <c r="AF107" s="8"/>
      <c r="AG107" s="8"/>
      <c r="AH107" s="1">
        <f t="shared" si="16"/>
        <v>6</v>
      </c>
      <c r="AI107" s="1"/>
    </row>
    <row r="108" spans="1:35" ht="15.75" customHeight="1" x14ac:dyDescent="0.15">
      <c r="A108" s="10"/>
      <c r="B108" s="18">
        <f t="shared" si="17"/>
        <v>0</v>
      </c>
      <c r="C108" s="62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2</v>
      </c>
      <c r="L115" s="23">
        <f t="shared" si="18"/>
        <v>2</v>
      </c>
      <c r="M115" s="23">
        <f t="shared" si="18"/>
        <v>3</v>
      </c>
      <c r="N115" s="23">
        <f t="shared" si="18"/>
        <v>3</v>
      </c>
      <c r="O115" s="23">
        <f t="shared" si="18"/>
        <v>3</v>
      </c>
      <c r="P115" s="23">
        <f t="shared" si="18"/>
        <v>3</v>
      </c>
      <c r="Q115" s="23">
        <f t="shared" si="18"/>
        <v>4</v>
      </c>
      <c r="R115" s="23">
        <f t="shared" si="18"/>
        <v>3</v>
      </c>
      <c r="S115" s="23">
        <f t="shared" si="18"/>
        <v>3</v>
      </c>
      <c r="T115" s="23">
        <f t="shared" si="18"/>
        <v>4</v>
      </c>
      <c r="U115" s="23">
        <f t="shared" si="18"/>
        <v>3</v>
      </c>
      <c r="V115" s="23">
        <f t="shared" si="18"/>
        <v>3</v>
      </c>
      <c r="W115" s="23">
        <f t="shared" si="18"/>
        <v>4</v>
      </c>
      <c r="X115" s="23">
        <f t="shared" si="18"/>
        <v>4</v>
      </c>
      <c r="Y115" s="23">
        <f t="shared" si="18"/>
        <v>4</v>
      </c>
      <c r="Z115" s="23">
        <f t="shared" si="18"/>
        <v>4</v>
      </c>
      <c r="AA115" s="23">
        <f t="shared" si="18"/>
        <v>3</v>
      </c>
      <c r="AB115" s="23">
        <f t="shared" si="18"/>
        <v>3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33.5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45459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 t="s">
        <v>11</v>
      </c>
      <c r="J125" s="8" t="s">
        <v>11</v>
      </c>
      <c r="K125" s="8" t="s">
        <v>11</v>
      </c>
      <c r="L125" s="8" t="s">
        <v>11</v>
      </c>
      <c r="M125" s="8" t="s">
        <v>11</v>
      </c>
      <c r="N125" s="8" t="s">
        <v>11</v>
      </c>
      <c r="O125" s="8" t="s">
        <v>11</v>
      </c>
      <c r="P125" s="8" t="s">
        <v>11</v>
      </c>
      <c r="Q125" s="8" t="s">
        <v>11</v>
      </c>
      <c r="R125" s="8" t="s">
        <v>11</v>
      </c>
      <c r="S125" s="8" t="s">
        <v>11</v>
      </c>
      <c r="T125" s="8" t="s">
        <v>11</v>
      </c>
      <c r="U125" s="8" t="s">
        <v>11</v>
      </c>
      <c r="V125" s="8" t="s">
        <v>11</v>
      </c>
      <c r="W125" s="8" t="s">
        <v>11</v>
      </c>
      <c r="X125" s="8" t="s">
        <v>11</v>
      </c>
      <c r="Y125" s="8" t="s">
        <v>11</v>
      </c>
      <c r="Z125" s="8" t="s">
        <v>11</v>
      </c>
      <c r="AA125" s="8" t="s">
        <v>11</v>
      </c>
      <c r="AB125" s="8" t="s">
        <v>11</v>
      </c>
      <c r="AC125" s="8" t="s">
        <v>11</v>
      </c>
      <c r="AD125" s="8" t="s">
        <v>11</v>
      </c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X218</v>
      </c>
      <c r="C126" s="19" t="str">
        <f>IF(ISNA(VLOOKUP(B126,Personal!$A$2:$D$21,2,FALSE)),,VLOOKUP(B126,Personal!$A$2:$D$21,2,FALSE))</f>
        <v>Nahia Campos</v>
      </c>
      <c r="D126" s="19" t="str">
        <f>IF(ISNA(VLOOKUP(B126,Personal!$A$2:$D$23,3,FALSE)),,VLOOKUP(B126,Personal!$A$2:$D$32,3,FALSE))</f>
        <v>Comercial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t+RnysAytF1vsDYXKYN/NgKLAa6i2tdCzWSazlj22ybPvYRqv+rW68PVnUArRT0hB3NMuty/eh4PORGE9GQMRg==" saltValue="9erid1H6lVlVeTv4dLOPSA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10 E12:AG16 E11:H11 AE11:AG11 AC17:AG19 G84:R84 R24:AD24 R43:AD43 R62:AD62 R81:AD81 R100:AD100 W26:AD26 W45:AD45 W64:AD64 W83:AD83" name="Rango2_3"/>
    <protectedRange algorithmName="SHA-512" hashValue="G5FAzGJX5ML8jdfkYHQa+XaFR9QNG29PKoYkCgHl9WmXxPVaBd5PCzjSk5Uim+XS6Movcs1vrN10mr+qn1crdA==" saltValue="5PigA186qshsPexNZFi/+w==" spinCount="100000" sqref="E23:AG23 E31:AG35 E30:H30 AE30:AG30 AC36:AG38 E25:AG25 E24:Q24 AE24:AG24 E27:AG29 E26:V26 AE26:AG26" name="Rango2_3_1"/>
    <protectedRange algorithmName="SHA-512" hashValue="G5FAzGJX5ML8jdfkYHQa+XaFR9QNG29PKoYkCgHl9WmXxPVaBd5PCzjSk5Uim+XS6Movcs1vrN10mr+qn1crdA==" saltValue="5PigA186qshsPexNZFi/+w==" spinCount="100000" sqref="E42:AG42 E50:AG54 E49:H49 AE49:AG49 AC55:AG57 E44:AG44 E43:Q43 AE43:AG43 E46:AG48 E45:V45 AE45:AG45" name="Rango2_3_2"/>
    <protectedRange algorithmName="SHA-512" hashValue="G5FAzGJX5ML8jdfkYHQa+XaFR9QNG29PKoYkCgHl9WmXxPVaBd5PCzjSk5Uim+XS6Movcs1vrN10mr+qn1crdA==" saltValue="5PigA186qshsPexNZFi/+w==" spinCount="100000" sqref="E61:AG61 E69:AG73 E68:H68 AE68:AG68 AC74:AG76 E63:AG63 E62:Q62 AE62:AG62 E65:AG67 E64:V64 AE64:AG64" name="Rango2_3_3"/>
    <protectedRange algorithmName="SHA-512" hashValue="G5FAzGJX5ML8jdfkYHQa+XaFR9QNG29PKoYkCgHl9WmXxPVaBd5PCzjSk5Uim+XS6Movcs1vrN10mr+qn1crdA==" saltValue="5PigA186qshsPexNZFi/+w==" spinCount="100000" sqref="E80:AG80 E88:AG92 E87:H87 AE87:AG87 AC93:AG95 E85:AG86 E84:F84 S84:AG84 E82:AG82 E81:Q81 AE81:AG81 E83:V83 AE83:AG83" name="Rango2_3_4"/>
    <protectedRange algorithmName="SHA-512" hashValue="G5FAzGJX5ML8jdfkYHQa+XaFR9QNG29PKoYkCgHl9WmXxPVaBd5PCzjSk5Uim+XS6Movcs1vrN10mr+qn1crdA==" saltValue="5PigA186qshsPexNZFi/+w==" spinCount="100000" sqref="E99:AG99 E106:H106 AE106:AG106 E101:AG105 E100:Q100 AE100:AG100 E107:M114 V107:AG114 N108:U114 Q107:U107" name="Rango2_3_5"/>
    <protectedRange algorithmName="SHA-512" hashValue="G5FAzGJX5ML8jdfkYHQa+XaFR9QNG29PKoYkCgHl9WmXxPVaBd5PCzjSk5Uim+XS6Movcs1vrN10mr+qn1crdA==" saltValue="5PigA186qshsPexNZFi/+w==" spinCount="100000" sqref="E118:AG124 E126:AG133 E125:H125 AE125:AG125" name="Rango2_3_6"/>
    <protectedRange algorithmName="SHA-512" hashValue="G5FAzGJX5ML8jdfkYHQa+XaFR9QNG29PKoYkCgHl9WmXxPVaBd5PCzjSk5Uim+XS6Movcs1vrN10mr+qn1crdA==" saltValue="5PigA186qshsPexNZFi/+w==" spinCount="100000" sqref="I11:AD11" name="Rango2_3_1_1"/>
    <protectedRange algorithmName="SHA-512" hashValue="G5FAzGJX5ML8jdfkYHQa+XaFR9QNG29PKoYkCgHl9WmXxPVaBd5PCzjSk5Uim+XS6Movcs1vrN10mr+qn1crdA==" saltValue="5PigA186qshsPexNZFi/+w==" spinCount="100000" sqref="I30:AD30" name="Rango2_3_1_2"/>
    <protectedRange algorithmName="SHA-512" hashValue="G5FAzGJX5ML8jdfkYHQa+XaFR9QNG29PKoYkCgHl9WmXxPVaBd5PCzjSk5Uim+XS6Movcs1vrN10mr+qn1crdA==" saltValue="5PigA186qshsPexNZFi/+w==" spinCount="100000" sqref="I49:AD49" name="Rango2_3_1_3"/>
    <protectedRange algorithmName="SHA-512" hashValue="G5FAzGJX5ML8jdfkYHQa+XaFR9QNG29PKoYkCgHl9WmXxPVaBd5PCzjSk5Uim+XS6Movcs1vrN10mr+qn1crdA==" saltValue="5PigA186qshsPexNZFi/+w==" spinCount="100000" sqref="I68:AD68" name="Rango2_3_1_4"/>
    <protectedRange algorithmName="SHA-512" hashValue="G5FAzGJX5ML8jdfkYHQa+XaFR9QNG29PKoYkCgHl9WmXxPVaBd5PCzjSk5Uim+XS6Movcs1vrN10mr+qn1crdA==" saltValue="5PigA186qshsPexNZFi/+w==" spinCount="100000" sqref="I87:AD87" name="Rango2_3_1_5"/>
    <protectedRange algorithmName="SHA-512" hashValue="G5FAzGJX5ML8jdfkYHQa+XaFR9QNG29PKoYkCgHl9WmXxPVaBd5PCzjSk5Uim+XS6Movcs1vrN10mr+qn1crdA==" saltValue="5PigA186qshsPexNZFi/+w==" spinCount="100000" sqref="I106:AD106" name="Rango2_3_1_6"/>
    <protectedRange algorithmName="SHA-512" hashValue="G5FAzGJX5ML8jdfkYHQa+XaFR9QNG29PKoYkCgHl9WmXxPVaBd5PCzjSk5Uim+XS6Movcs1vrN10mr+qn1crdA==" saltValue="5PigA186qshsPexNZFi/+w==" spinCount="100000" sqref="I125:AD125" name="Rango2_3_1_7"/>
    <protectedRange algorithmName="SHA-512" hashValue="G5FAzGJX5ML8jdfkYHQa+XaFR9QNG29PKoYkCgHl9WmXxPVaBd5PCzjSk5Uim+XS6Movcs1vrN10mr+qn1crdA==" saltValue="5PigA186qshsPexNZFi/+w==" spinCount="100000" sqref="E17:H19" name="Rango2_3_5_5"/>
    <protectedRange algorithmName="SHA-512" hashValue="G5FAzGJX5ML8jdfkYHQa+XaFR9QNG29PKoYkCgHl9WmXxPVaBd5PCzjSk5Uim+XS6Movcs1vrN10mr+qn1crdA==" saltValue="5PigA186qshsPexNZFi/+w==" spinCount="100000" sqref="I17:AB19" name="Rango2_2_3_4_3_1"/>
    <protectedRange algorithmName="SHA-512" hashValue="G5FAzGJX5ML8jdfkYHQa+XaFR9QNG29PKoYkCgHl9WmXxPVaBd5PCzjSk5Uim+XS6Movcs1vrN10mr+qn1crdA==" saltValue="5PigA186qshsPexNZFi/+w==" spinCount="100000" sqref="E55:H57" name="Rango2_3_5_5_2"/>
    <protectedRange algorithmName="SHA-512" hashValue="G5FAzGJX5ML8jdfkYHQa+XaFR9QNG29PKoYkCgHl9WmXxPVaBd5PCzjSk5Uim+XS6Movcs1vrN10mr+qn1crdA==" saltValue="5PigA186qshsPexNZFi/+w==" spinCount="100000" sqref="I55:AB57" name="Rango2_2_3_4_3_1_2"/>
    <protectedRange algorithmName="SHA-512" hashValue="G5FAzGJX5ML8jdfkYHQa+XaFR9QNG29PKoYkCgHl9WmXxPVaBd5PCzjSk5Uim+XS6Movcs1vrN10mr+qn1crdA==" saltValue="5PigA186qshsPexNZFi/+w==" spinCount="100000" sqref="E93:H95" name="Rango2_3_5_5_4"/>
    <protectedRange algorithmName="SHA-512" hashValue="G5FAzGJX5ML8jdfkYHQa+XaFR9QNG29PKoYkCgHl9WmXxPVaBd5PCzjSk5Uim+XS6Movcs1vrN10mr+qn1crdA==" saltValue="5PigA186qshsPexNZFi/+w==" spinCount="100000" sqref="I93:AB95" name="Rango2_2_3_4_3_1_4"/>
    <protectedRange algorithmName="SHA-512" hashValue="G5FAzGJX5ML8jdfkYHQa+XaFR9QNG29PKoYkCgHl9WmXxPVaBd5PCzjSk5Uim+XS6Movcs1vrN10mr+qn1crdA==" saltValue="5PigA186qshsPexNZFi/+w==" spinCount="100000" sqref="E36:H38" name="Rango2_3_5_5_3_1"/>
    <protectedRange algorithmName="SHA-512" hashValue="G5FAzGJX5ML8jdfkYHQa+XaFR9QNG29PKoYkCgHl9WmXxPVaBd5PCzjSk5Uim+XS6Movcs1vrN10mr+qn1crdA==" saltValue="5PigA186qshsPexNZFi/+w==" spinCount="100000" sqref="I36:AB38" name="Rango2_2_3_4_3_1_3_1"/>
    <protectedRange algorithmName="SHA-512" hashValue="G5FAzGJX5ML8jdfkYHQa+XaFR9QNG29PKoYkCgHl9WmXxPVaBd5PCzjSk5Uim+XS6Movcs1vrN10mr+qn1crdA==" saltValue="5PigA186qshsPexNZFi/+w==" spinCount="100000" sqref="E74:H76" name="Rango2_3_5_5_3_2"/>
    <protectedRange algorithmName="SHA-512" hashValue="G5FAzGJX5ML8jdfkYHQa+XaFR9QNG29PKoYkCgHl9WmXxPVaBd5PCzjSk5Uim+XS6Movcs1vrN10mr+qn1crdA==" saltValue="5PigA186qshsPexNZFi/+w==" spinCount="100000" sqref="I74:AB76" name="Rango2_2_3_4_3_1_3_2"/>
  </protectedRanges>
  <conditionalFormatting sqref="E20:AG20 E39:AG39 E58:AG58 E77:AG77 E96:AG96 E115:AG115 E134:AG134">
    <cfRule type="colorScale" priority="855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">
    <cfRule type="expression" dxfId="11363" priority="644">
      <formula>$C$21="F"</formula>
    </cfRule>
  </conditionalFormatting>
  <conditionalFormatting sqref="E13:AG16 AC17:AG19 E107:M107 Q107:AG107">
    <cfRule type="expression" dxfId="11362" priority="646">
      <formula>$C$2="F"</formula>
    </cfRule>
  </conditionalFormatting>
  <conditionalFormatting sqref="E13:AG16 AC17:AG19 E107:M107 Q107:AG107">
    <cfRule type="expression" dxfId="11361" priority="647">
      <formula>$D13="Facturacion"</formula>
    </cfRule>
  </conditionalFormatting>
  <conditionalFormatting sqref="E13:AG16 AC17:AG19 E107:M107 Q107:AG107">
    <cfRule type="expression" dxfId="11360" priority="648">
      <formula>$D13="Specialist"</formula>
    </cfRule>
  </conditionalFormatting>
  <conditionalFormatting sqref="E13:AG16 AC17:AG19 E107:M107 Q107:AG107">
    <cfRule type="cellIs" dxfId="11359" priority="649" operator="equal">
      <formula>1</formula>
    </cfRule>
  </conditionalFormatting>
  <conditionalFormatting sqref="E13:AG16 AC17:AG19 E107:M107 Q107:AG107">
    <cfRule type="expression" dxfId="11358" priority="650">
      <formula>$D13="SSMM"</formula>
    </cfRule>
  </conditionalFormatting>
  <conditionalFormatting sqref="E13:AG16 AC17:AG19 E107:M107 Q107:AG107">
    <cfRule type="cellIs" dxfId="11357" priority="651" operator="equal">
      <formula>"F"</formula>
    </cfRule>
  </conditionalFormatting>
  <conditionalFormatting sqref="E4:AG10 E12:AG12 E11:H11 AE11:AG11">
    <cfRule type="expression" dxfId="11356" priority="635">
      <formula>$C$2="F"</formula>
    </cfRule>
  </conditionalFormatting>
  <conditionalFormatting sqref="E4:AG10 E12:AG12 E11:H11 AE11:AG11">
    <cfRule type="expression" dxfId="11355" priority="636">
      <formula>$D4="Facturacion"</formula>
    </cfRule>
  </conditionalFormatting>
  <conditionalFormatting sqref="E4:AG10 E12:AG12 E11:H11 AE11:AG11">
    <cfRule type="expression" dxfId="11354" priority="637">
      <formula>$D4="Specialist"</formula>
    </cfRule>
  </conditionalFormatting>
  <conditionalFormatting sqref="E4:AG10 E12:AG12 E11:H11 AE11:AG11">
    <cfRule type="cellIs" dxfId="11353" priority="638" operator="equal">
      <formula>1</formula>
    </cfRule>
  </conditionalFormatting>
  <conditionalFormatting sqref="E4:AG10 E12:AG12 E11:H11 AE11:AG11">
    <cfRule type="expression" dxfId="11352" priority="639">
      <formula>$D4="SSMM"</formula>
    </cfRule>
  </conditionalFormatting>
  <conditionalFormatting sqref="E4:AG10 E12:AG12 E11:H11 AE11:AG11">
    <cfRule type="cellIs" dxfId="11351" priority="640" operator="equal">
      <formula>"F"</formula>
    </cfRule>
  </conditionalFormatting>
  <conditionalFormatting sqref="E32:AG35 AC36:AG36">
    <cfRule type="expression" dxfId="11350" priority="626">
      <formula>$C$21="F"</formula>
    </cfRule>
  </conditionalFormatting>
  <conditionalFormatting sqref="E32:AG35 AC36:AG38">
    <cfRule type="expression" dxfId="11349" priority="628">
      <formula>$C$2="F"</formula>
    </cfRule>
  </conditionalFormatting>
  <conditionalFormatting sqref="E32:AG35 AC36:AG38">
    <cfRule type="expression" dxfId="11348" priority="629">
      <formula>$D32="Facturacion"</formula>
    </cfRule>
  </conditionalFormatting>
  <conditionalFormatting sqref="E32:AG35 AC36:AG38">
    <cfRule type="expression" dxfId="11347" priority="630">
      <formula>$D32="Specialist"</formula>
    </cfRule>
  </conditionalFormatting>
  <conditionalFormatting sqref="E32:AG35 AC36:AG38">
    <cfRule type="cellIs" dxfId="11346" priority="631" operator="equal">
      <formula>1</formula>
    </cfRule>
  </conditionalFormatting>
  <conditionalFormatting sqref="E32:AG35 AC36:AG38">
    <cfRule type="expression" dxfId="11345" priority="632">
      <formula>$D32="SSMM"</formula>
    </cfRule>
  </conditionalFormatting>
  <conditionalFormatting sqref="E32:AG35 AC36:AG38">
    <cfRule type="cellIs" dxfId="11344" priority="633" operator="equal">
      <formula>"F"</formula>
    </cfRule>
  </conditionalFormatting>
  <conditionalFormatting sqref="E23:AG23 E31:AG31 E30:H30 AE30:AG30 E25:AG25 E24:Q24 AE24:AG24 E27:AG29 E26:V26 AE26:AG26">
    <cfRule type="expression" dxfId="11343" priority="617">
      <formula>$C$2="F"</formula>
    </cfRule>
  </conditionalFormatting>
  <conditionalFormatting sqref="E23:AG23 E31:AG31 E30:H30 AE30:AG30 E25:AG25 E24:Q24 AE24:AG24 E27:AG29 E26:V26 AE26:AG26">
    <cfRule type="expression" dxfId="11342" priority="618">
      <formula>$D23="Facturacion"</formula>
    </cfRule>
  </conditionalFormatting>
  <conditionalFormatting sqref="E23:AG23 E31:AG31 E30:H30 AE30:AG30 E25:AG25 E24:Q24 AE24:AG24 E27:AG29 E26:V26 AE26:AG26">
    <cfRule type="expression" dxfId="11341" priority="619">
      <formula>$D23="Specialist"</formula>
    </cfRule>
  </conditionalFormatting>
  <conditionalFormatting sqref="E23:AG23 E31:AG31 E30:H30 AE30:AG30 E25:AG25 E24:Q24 AE24:AG24 E27:AG29 E26:V26 AE26:AG26">
    <cfRule type="cellIs" dxfId="11340" priority="620" operator="equal">
      <formula>1</formula>
    </cfRule>
  </conditionalFormatting>
  <conditionalFormatting sqref="E23:AG23 E31:AG31 E30:H30 AE30:AG30 E25:AG25 E24:Q24 AE24:AG24 E27:AG29 E26:V26 AE26:AG26">
    <cfRule type="expression" dxfId="11339" priority="621">
      <formula>$D23="SSMM"</formula>
    </cfRule>
  </conditionalFormatting>
  <conditionalFormatting sqref="E23:AG23 E31:AG31 E30:H30 AE30:AG30 E25:AG25 E24:Q24 AE24:AG24 E27:AG29 E26:V26 AE26:AG26">
    <cfRule type="cellIs" dxfId="11338" priority="622" operator="equal">
      <formula>"F"</formula>
    </cfRule>
  </conditionalFormatting>
  <conditionalFormatting sqref="E51:AG54 AC55:AG55">
    <cfRule type="expression" dxfId="11337" priority="608">
      <formula>$C$21="F"</formula>
    </cfRule>
  </conditionalFormatting>
  <conditionalFormatting sqref="E51:AG54 AC55:AG57">
    <cfRule type="expression" dxfId="11336" priority="610">
      <formula>$C$2="F"</formula>
    </cfRule>
  </conditionalFormatting>
  <conditionalFormatting sqref="E51:AG54 AC55:AG57">
    <cfRule type="expression" dxfId="11335" priority="611">
      <formula>$D51="Facturacion"</formula>
    </cfRule>
  </conditionalFormatting>
  <conditionalFormatting sqref="E51:AG54 AC55:AG57">
    <cfRule type="expression" dxfId="11334" priority="612">
      <formula>$D51="Specialist"</formula>
    </cfRule>
  </conditionalFormatting>
  <conditionalFormatting sqref="E51:AG54 AC55:AG57">
    <cfRule type="cellIs" dxfId="11333" priority="613" operator="equal">
      <formula>1</formula>
    </cfRule>
  </conditionalFormatting>
  <conditionalFormatting sqref="E51:AG54 AC55:AG57">
    <cfRule type="expression" dxfId="11332" priority="614">
      <formula>$D51="SSMM"</formula>
    </cfRule>
  </conditionalFormatting>
  <conditionalFormatting sqref="E51:AG54 AC55:AG57">
    <cfRule type="cellIs" dxfId="11331" priority="615" operator="equal">
      <formula>"F"</formula>
    </cfRule>
  </conditionalFormatting>
  <conditionalFormatting sqref="E42:AG42 E50:AG50 E49:H49 AE49:AG49 E44:AG44 E43:Q43 AE43:AG43 E46:AG48 E45:V45 AE45:AG45">
    <cfRule type="expression" dxfId="11330" priority="599">
      <formula>$C$2="F"</formula>
    </cfRule>
  </conditionalFormatting>
  <conditionalFormatting sqref="E42:AG42 E50:AG50 E49:H49 AE49:AG49 E44:AG44 E43:Q43 AE43:AG43 E46:AG48 E45:V45 AE45:AG45">
    <cfRule type="expression" dxfId="11329" priority="600">
      <formula>$D42="Facturacion"</formula>
    </cfRule>
  </conditionalFormatting>
  <conditionalFormatting sqref="E42:AG42 E50:AG50 E49:H49 AE49:AG49 E44:AG44 E43:Q43 AE43:AG43 E46:AG48 E45:V45 AE45:AG45">
    <cfRule type="expression" dxfId="11328" priority="601">
      <formula>$D42="Specialist"</formula>
    </cfRule>
  </conditionalFormatting>
  <conditionalFormatting sqref="E42:AG42 E50:AG50 E49:H49 AE49:AG49 E44:AG44 E43:Q43 AE43:AG43 E46:AG48 E45:V45 AE45:AG45">
    <cfRule type="cellIs" dxfId="11327" priority="602" operator="equal">
      <formula>1</formula>
    </cfRule>
  </conditionalFormatting>
  <conditionalFormatting sqref="E42:AG42 E50:AG50 E49:H49 AE49:AG49 E44:AG44 E43:Q43 AE43:AG43 E46:AG48 E45:V45 AE45:AG45">
    <cfRule type="expression" dxfId="11326" priority="603">
      <formula>$D42="SSMM"</formula>
    </cfRule>
  </conditionalFormatting>
  <conditionalFormatting sqref="E42:AG42 E50:AG50 E49:H49 AE49:AG49 E44:AG44 E43:Q43 AE43:AG43 E46:AG48 E45:V45 AE45:AG45">
    <cfRule type="cellIs" dxfId="11325" priority="604" operator="equal">
      <formula>"F"</formula>
    </cfRule>
  </conditionalFormatting>
  <conditionalFormatting sqref="E70:AG73 AC74:AG74">
    <cfRule type="expression" dxfId="11324" priority="590">
      <formula>$C$21="F"</formula>
    </cfRule>
  </conditionalFormatting>
  <conditionalFormatting sqref="E70:AG73 AC74:AG76">
    <cfRule type="expression" dxfId="11323" priority="592">
      <formula>$C$2="F"</formula>
    </cfRule>
  </conditionalFormatting>
  <conditionalFormatting sqref="E70:AG73 AC74:AG76">
    <cfRule type="expression" dxfId="11322" priority="593">
      <formula>$D70="Facturacion"</formula>
    </cfRule>
  </conditionalFormatting>
  <conditionalFormatting sqref="E70:AG73 AC74:AG76">
    <cfRule type="expression" dxfId="11321" priority="594">
      <formula>$D70="Specialist"</formula>
    </cfRule>
  </conditionalFormatting>
  <conditionalFormatting sqref="E70:AG73 AC74:AG76">
    <cfRule type="cellIs" dxfId="11320" priority="595" operator="equal">
      <formula>1</formula>
    </cfRule>
  </conditionalFormatting>
  <conditionalFormatting sqref="E70:AG73 AC74:AG76">
    <cfRule type="expression" dxfId="11319" priority="596">
      <formula>$D70="SSMM"</formula>
    </cfRule>
  </conditionalFormatting>
  <conditionalFormatting sqref="E70:AG73 AC74:AG76">
    <cfRule type="cellIs" dxfId="11318" priority="597" operator="equal">
      <formula>"F"</formula>
    </cfRule>
  </conditionalFormatting>
  <conditionalFormatting sqref="E61:AG61 E69:AG69 E68:H68 AE68:AG68 E63:AG63 E62:Q62 AE62:AG62 E65:AG67 E64:V64 AE64:AG64">
    <cfRule type="expression" dxfId="11317" priority="581">
      <formula>$C$2="F"</formula>
    </cfRule>
  </conditionalFormatting>
  <conditionalFormatting sqref="E61:AG61 E69:AG69 E68:H68 AE68:AG68 E63:AG63 E62:Q62 AE62:AG62 E65:AG67 E64:V64 AE64:AG64">
    <cfRule type="expression" dxfId="11316" priority="582">
      <formula>$D61="Facturacion"</formula>
    </cfRule>
  </conditionalFormatting>
  <conditionalFormatting sqref="E61:AG61 E69:AG69 E68:H68 AE68:AG68 E63:AG63 E62:Q62 AE62:AG62 E65:AG67 E64:V64 AE64:AG64">
    <cfRule type="expression" dxfId="11315" priority="583">
      <formula>$D61="Specialist"</formula>
    </cfRule>
  </conditionalFormatting>
  <conditionalFormatting sqref="E61:AG61 E69:AG69 E68:H68 AE68:AG68 E63:AG63 E62:Q62 AE62:AG62 E65:AG67 E64:V64 AE64:AG64">
    <cfRule type="cellIs" dxfId="11314" priority="584" operator="equal">
      <formula>1</formula>
    </cfRule>
  </conditionalFormatting>
  <conditionalFormatting sqref="E61:AG61 E69:AG69 E68:H68 AE68:AG68 E63:AG63 E62:Q62 AE62:AG62 E65:AG67 E64:V64 AE64:AG64">
    <cfRule type="expression" dxfId="11313" priority="585">
      <formula>$D61="SSMM"</formula>
    </cfRule>
  </conditionalFormatting>
  <conditionalFormatting sqref="E61:AG61 E69:AG69 E68:H68 AE68:AG68 E63:AG63 E62:Q62 AE62:AG62 E65:AG67 E64:V64 AE64:AG64">
    <cfRule type="cellIs" dxfId="11312" priority="586" operator="equal">
      <formula>"F"</formula>
    </cfRule>
  </conditionalFormatting>
  <conditionalFormatting sqref="E89:AG92 AC93:AG93">
    <cfRule type="expression" dxfId="11311" priority="572">
      <formula>$C$21="F"</formula>
    </cfRule>
  </conditionalFormatting>
  <conditionalFormatting sqref="E89:AG92 AC93:AG95">
    <cfRule type="expression" dxfId="11310" priority="574">
      <formula>$C$2="F"</formula>
    </cfRule>
  </conditionalFormatting>
  <conditionalFormatting sqref="E89:AG92 AC93:AG95">
    <cfRule type="expression" dxfId="11309" priority="575">
      <formula>$D89="Facturacion"</formula>
    </cfRule>
  </conditionalFormatting>
  <conditionalFormatting sqref="E89:AG92 AC93:AG95">
    <cfRule type="expression" dxfId="11308" priority="576">
      <formula>$D89="Specialist"</formula>
    </cfRule>
  </conditionalFormatting>
  <conditionalFormatting sqref="E89:AG92 AC93:AG95">
    <cfRule type="cellIs" dxfId="11307" priority="577" operator="equal">
      <formula>1</formula>
    </cfRule>
  </conditionalFormatting>
  <conditionalFormatting sqref="E89:AG92 AC93:AG95">
    <cfRule type="expression" dxfId="11306" priority="578">
      <formula>$D89="SSMM"</formula>
    </cfRule>
  </conditionalFormatting>
  <conditionalFormatting sqref="E89:AG92 AC93:AG95">
    <cfRule type="cellIs" dxfId="11305" priority="579" operator="equal">
      <formula>"F"</formula>
    </cfRule>
  </conditionalFormatting>
  <conditionalFormatting sqref="E80:AG80 E88:AG88 E87:H87 AE87:AG87 E85:AG86 E84:F84 S84:AG84 E82:AG82 E81:Q81 AE81:AG81 E83:V83 AE83:AG83">
    <cfRule type="expression" dxfId="11304" priority="563">
      <formula>$C$2="F"</formula>
    </cfRule>
  </conditionalFormatting>
  <conditionalFormatting sqref="E80:AG80 E88:AG88 E87:H87 AE87:AG87 E85:AG86 E84:F84 S84:AG84 E82:AG82 E81:Q81 AE81:AG81 E83:V83 AE83:AG83">
    <cfRule type="expression" dxfId="11303" priority="564">
      <formula>$D80="Facturacion"</formula>
    </cfRule>
  </conditionalFormatting>
  <conditionalFormatting sqref="E80:AG80 E88:AG88 E87:H87 AE87:AG87 E85:AG86 E84:F84 S84:AG84 E82:AG82 E81:Q81 AE81:AG81 E83:V83 AE83:AG83">
    <cfRule type="expression" dxfId="11302" priority="565">
      <formula>$D80="Specialist"</formula>
    </cfRule>
  </conditionalFormatting>
  <conditionalFormatting sqref="E80:AG80 E88:AG88 E87:H87 AE87:AG87 E85:AG86 E84:F84 S84:AG84 E82:AG82 E81:Q81 AE81:AG81 E83:V83 AE83:AG83">
    <cfRule type="cellIs" dxfId="11301" priority="566" operator="equal">
      <formula>1</formula>
    </cfRule>
  </conditionalFormatting>
  <conditionalFormatting sqref="E80:AG80 E88:AG88 E87:H87 AE87:AG87 E85:AG86 E84:F84 S84:AG84 E82:AG82 E81:Q81 AE81:AG81 E83:V83 AE83:AG83">
    <cfRule type="expression" dxfId="11300" priority="567">
      <formula>$D80="SSMM"</formula>
    </cfRule>
  </conditionalFormatting>
  <conditionalFormatting sqref="E80:AG80 E88:AG88 E87:H87 AE87:AG87 E85:AG86 E84:F84 S84:AG84 E82:AG82 E81:Q81 AE81:AG81 E83:V83 AE83:AG83">
    <cfRule type="cellIs" dxfId="11299" priority="568" operator="equal">
      <formula>"F"</formula>
    </cfRule>
  </conditionalFormatting>
  <conditionalFormatting sqref="I113:W113">
    <cfRule type="expression" dxfId="11298" priority="551">
      <formula>$C$78="F"</formula>
    </cfRule>
  </conditionalFormatting>
  <conditionalFormatting sqref="I113:W113">
    <cfRule type="expression" dxfId="11297" priority="552">
      <formula>$C$59="F"</formula>
    </cfRule>
  </conditionalFormatting>
  <conditionalFormatting sqref="I113:W113">
    <cfRule type="expression" dxfId="11296" priority="553">
      <formula>$C$40="F"</formula>
    </cfRule>
  </conditionalFormatting>
  <conditionalFormatting sqref="E108:H112 I108:W113 X108:AG112">
    <cfRule type="expression" dxfId="11295" priority="554">
      <formula>$C$21="F"</formula>
    </cfRule>
  </conditionalFormatting>
  <conditionalFormatting sqref="E108:AG114">
    <cfRule type="expression" dxfId="11294" priority="556">
      <formula>$C$2="F"</formula>
    </cfRule>
  </conditionalFormatting>
  <conditionalFormatting sqref="E108:AG114">
    <cfRule type="expression" dxfId="11293" priority="557">
      <formula>$D108="Facturacion"</formula>
    </cfRule>
  </conditionalFormatting>
  <conditionalFormatting sqref="E108:AG114">
    <cfRule type="expression" dxfId="11292" priority="558">
      <formula>$D108="Specialist"</formula>
    </cfRule>
  </conditionalFormatting>
  <conditionalFormatting sqref="E108:AG114">
    <cfRule type="cellIs" dxfId="11291" priority="559" operator="equal">
      <formula>1</formula>
    </cfRule>
  </conditionalFormatting>
  <conditionalFormatting sqref="E108:AG114">
    <cfRule type="expression" dxfId="11290" priority="560">
      <formula>$D108="SSMM"</formula>
    </cfRule>
  </conditionalFormatting>
  <conditionalFormatting sqref="E108:AG114">
    <cfRule type="cellIs" dxfId="11289" priority="561" operator="equal">
      <formula>"F"</formula>
    </cfRule>
  </conditionalFormatting>
  <conditionalFormatting sqref="E99:AG99 E106:H106 AE106:AG106 E101:AG105 E100:Q100 AE100:AG100">
    <cfRule type="expression" dxfId="11288" priority="545">
      <formula>$C$2="F"</formula>
    </cfRule>
  </conditionalFormatting>
  <conditionalFormatting sqref="E99:AG99 E106:H106 AE106:AG106 E101:AG105 E100:Q100 AE100:AG100">
    <cfRule type="expression" dxfId="11287" priority="546">
      <formula>$D99="Facturacion"</formula>
    </cfRule>
  </conditionalFormatting>
  <conditionalFormatting sqref="E99:AG99 E106:H106 AE106:AG106 E101:AG105 E100:Q100 AE100:AG100">
    <cfRule type="expression" dxfId="11286" priority="547">
      <formula>$D99="Specialist"</formula>
    </cfRule>
  </conditionalFormatting>
  <conditionalFormatting sqref="E99:AG99 E106:H106 AE106:AG106 E101:AG105 E100:Q100 AE100:AG100">
    <cfRule type="cellIs" dxfId="11285" priority="548" operator="equal">
      <formula>1</formula>
    </cfRule>
  </conditionalFormatting>
  <conditionalFormatting sqref="E99:AG99 E106:H106 AE106:AG106 E101:AG105 E100:Q100 AE100:AG100">
    <cfRule type="expression" dxfId="11284" priority="549">
      <formula>$D99="SSMM"</formula>
    </cfRule>
  </conditionalFormatting>
  <conditionalFormatting sqref="E99:AG99 E106:H106 AE106:AG106 E101:AG105 E100:Q100 AE100:AG100">
    <cfRule type="cellIs" dxfId="11283" priority="550" operator="equal">
      <formula>"F"</formula>
    </cfRule>
  </conditionalFormatting>
  <conditionalFormatting sqref="I132:W132">
    <cfRule type="expression" dxfId="11282" priority="533">
      <formula>$C$78="F"</formula>
    </cfRule>
  </conditionalFormatting>
  <conditionalFormatting sqref="I132:W132">
    <cfRule type="expression" dxfId="11281" priority="534">
      <formula>$C$59="F"</formula>
    </cfRule>
  </conditionalFormatting>
  <conditionalFormatting sqref="I132:W132">
    <cfRule type="expression" dxfId="11280" priority="535">
      <formula>$C$40="F"</formula>
    </cfRule>
  </conditionalFormatting>
  <conditionalFormatting sqref="E127:H131 I127:W132 X127:AG131">
    <cfRule type="expression" dxfId="11279" priority="536">
      <formula>$C$21="F"</formula>
    </cfRule>
  </conditionalFormatting>
  <conditionalFormatting sqref="E127:AG133">
    <cfRule type="expression" dxfId="11278" priority="538">
      <formula>$C$2="F"</formula>
    </cfRule>
  </conditionalFormatting>
  <conditionalFormatting sqref="E127:AG133">
    <cfRule type="expression" dxfId="11277" priority="539">
      <formula>$D127="Facturacion"</formula>
    </cfRule>
  </conditionalFormatting>
  <conditionalFormatting sqref="E127:AG133">
    <cfRule type="expression" dxfId="11276" priority="540">
      <formula>$D127="Specialist"</formula>
    </cfRule>
  </conditionalFormatting>
  <conditionalFormatting sqref="E127:AG133">
    <cfRule type="cellIs" dxfId="11275" priority="541" operator="equal">
      <formula>1</formula>
    </cfRule>
  </conditionalFormatting>
  <conditionalFormatting sqref="E127:AG133">
    <cfRule type="expression" dxfId="11274" priority="542">
      <formula>$D127="SSMM"</formula>
    </cfRule>
  </conditionalFormatting>
  <conditionalFormatting sqref="E127:AG133">
    <cfRule type="cellIs" dxfId="11273" priority="543" operator="equal">
      <formula>"F"</formula>
    </cfRule>
  </conditionalFormatting>
  <conditionalFormatting sqref="E118:AG124 E126:AG126 E125:H125 AE125:AG125">
    <cfRule type="expression" dxfId="11272" priority="527">
      <formula>$C$2="F"</formula>
    </cfRule>
  </conditionalFormatting>
  <conditionalFormatting sqref="E118:AG124 E126:AG126 E125:H125 AE125:AG125">
    <cfRule type="expression" dxfId="11271" priority="528">
      <formula>$D118="Facturacion"</formula>
    </cfRule>
  </conditionalFormatting>
  <conditionalFormatting sqref="E118:AG124 E126:AG126 E125:H125 AE125:AG125">
    <cfRule type="expression" dxfId="11270" priority="529">
      <formula>$D118="Specialist"</formula>
    </cfRule>
  </conditionalFormatting>
  <conditionalFormatting sqref="E118:AG124 E126:AG126 E125:H125 AE125:AG125">
    <cfRule type="cellIs" dxfId="11269" priority="530" operator="equal">
      <formula>1</formula>
    </cfRule>
  </conditionalFormatting>
  <conditionalFormatting sqref="E118:AG124 E126:AG126 E125:H125 AE125:AG125">
    <cfRule type="expression" dxfId="11268" priority="531">
      <formula>$D118="SSMM"</formula>
    </cfRule>
  </conditionalFormatting>
  <conditionalFormatting sqref="E118:AG124 E126:AG126 E125:H125 AE125:AG125">
    <cfRule type="cellIs" dxfId="11267" priority="532" operator="equal">
      <formula>"F"</formula>
    </cfRule>
  </conditionalFormatting>
  <conditionalFormatting sqref="I11:AD11">
    <cfRule type="expression" dxfId="11266" priority="520">
      <formula>$C$2="F"</formula>
    </cfRule>
  </conditionalFormatting>
  <conditionalFormatting sqref="I11:AD11">
    <cfRule type="expression" dxfId="11265" priority="521">
      <formula>$D11="Facturacion"</formula>
    </cfRule>
  </conditionalFormatting>
  <conditionalFormatting sqref="I11:AD11">
    <cfRule type="expression" dxfId="11264" priority="522">
      <formula>$D11="Specialist"</formula>
    </cfRule>
  </conditionalFormatting>
  <conditionalFormatting sqref="I11:AD11">
    <cfRule type="cellIs" dxfId="11263" priority="523" operator="equal">
      <formula>1</formula>
    </cfRule>
  </conditionalFormatting>
  <conditionalFormatting sqref="I11:AD11">
    <cfRule type="expression" dxfId="11262" priority="524">
      <formula>$D11="SSMM"</formula>
    </cfRule>
  </conditionalFormatting>
  <conditionalFormatting sqref="I11:AD11">
    <cfRule type="cellIs" dxfId="11261" priority="525" operator="equal">
      <formula>"F"</formula>
    </cfRule>
  </conditionalFormatting>
  <conditionalFormatting sqref="I30:AD30">
    <cfRule type="expression" dxfId="11260" priority="513">
      <formula>$C$2="F"</formula>
    </cfRule>
  </conditionalFormatting>
  <conditionalFormatting sqref="I30:AD30">
    <cfRule type="expression" dxfId="11259" priority="514">
      <formula>$D30="Facturacion"</formula>
    </cfRule>
  </conditionalFormatting>
  <conditionalFormatting sqref="I30:AD30">
    <cfRule type="expression" dxfId="11258" priority="515">
      <formula>$D30="Specialist"</formula>
    </cfRule>
  </conditionalFormatting>
  <conditionalFormatting sqref="I30:AD30">
    <cfRule type="cellIs" dxfId="11257" priority="516" operator="equal">
      <formula>1</formula>
    </cfRule>
  </conditionalFormatting>
  <conditionalFormatting sqref="I30:AD30">
    <cfRule type="expression" dxfId="11256" priority="517">
      <formula>$D30="SSMM"</formula>
    </cfRule>
  </conditionalFormatting>
  <conditionalFormatting sqref="I30:AD30">
    <cfRule type="cellIs" dxfId="11255" priority="518" operator="equal">
      <formula>"F"</formula>
    </cfRule>
  </conditionalFormatting>
  <conditionalFormatting sqref="I49:AD49">
    <cfRule type="expression" dxfId="11254" priority="506">
      <formula>$C$2="F"</formula>
    </cfRule>
  </conditionalFormatting>
  <conditionalFormatting sqref="I49:AD49">
    <cfRule type="expression" dxfId="11253" priority="507">
      <formula>$D49="Facturacion"</formula>
    </cfRule>
  </conditionalFormatting>
  <conditionalFormatting sqref="I49:AD49">
    <cfRule type="expression" dxfId="11252" priority="508">
      <formula>$D49="Specialist"</formula>
    </cfRule>
  </conditionalFormatting>
  <conditionalFormatting sqref="I49:AD49">
    <cfRule type="cellIs" dxfId="11251" priority="509" operator="equal">
      <formula>1</formula>
    </cfRule>
  </conditionalFormatting>
  <conditionalFormatting sqref="I49:AD49">
    <cfRule type="expression" dxfId="11250" priority="510">
      <formula>$D49="SSMM"</formula>
    </cfRule>
  </conditionalFormatting>
  <conditionalFormatting sqref="I49:AD49">
    <cfRule type="cellIs" dxfId="11249" priority="511" operator="equal">
      <formula>"F"</formula>
    </cfRule>
  </conditionalFormatting>
  <conditionalFormatting sqref="I68:AD68">
    <cfRule type="expression" dxfId="11248" priority="499">
      <formula>$C$2="F"</formula>
    </cfRule>
  </conditionalFormatting>
  <conditionalFormatting sqref="I68:AD68">
    <cfRule type="expression" dxfId="11247" priority="500">
      <formula>$D68="Facturacion"</formula>
    </cfRule>
  </conditionalFormatting>
  <conditionalFormatting sqref="I68:AD68">
    <cfRule type="expression" dxfId="11246" priority="501">
      <formula>$D68="Specialist"</formula>
    </cfRule>
  </conditionalFormatting>
  <conditionalFormatting sqref="I68:AD68">
    <cfRule type="cellIs" dxfId="11245" priority="502" operator="equal">
      <formula>1</formula>
    </cfRule>
  </conditionalFormatting>
  <conditionalFormatting sqref="I68:AD68">
    <cfRule type="expression" dxfId="11244" priority="503">
      <formula>$D68="SSMM"</formula>
    </cfRule>
  </conditionalFormatting>
  <conditionalFormatting sqref="I68:AD68">
    <cfRule type="cellIs" dxfId="11243" priority="504" operator="equal">
      <formula>"F"</formula>
    </cfRule>
  </conditionalFormatting>
  <conditionalFormatting sqref="I87:AD87">
    <cfRule type="expression" dxfId="11242" priority="492">
      <formula>$C$2="F"</formula>
    </cfRule>
  </conditionalFormatting>
  <conditionalFormatting sqref="I87:AD87">
    <cfRule type="expression" dxfId="11241" priority="493">
      <formula>$D87="Facturacion"</formula>
    </cfRule>
  </conditionalFormatting>
  <conditionalFormatting sqref="I87:AD87">
    <cfRule type="expression" dxfId="11240" priority="494">
      <formula>$D87="Specialist"</formula>
    </cfRule>
  </conditionalFormatting>
  <conditionalFormatting sqref="I87:AD87">
    <cfRule type="cellIs" dxfId="11239" priority="495" operator="equal">
      <formula>1</formula>
    </cfRule>
  </conditionalFormatting>
  <conditionalFormatting sqref="I87:AD87">
    <cfRule type="expression" dxfId="11238" priority="496">
      <formula>$D87="SSMM"</formula>
    </cfRule>
  </conditionalFormatting>
  <conditionalFormatting sqref="I87:AD87">
    <cfRule type="cellIs" dxfId="11237" priority="497" operator="equal">
      <formula>"F"</formula>
    </cfRule>
  </conditionalFormatting>
  <conditionalFormatting sqref="I106:AD106">
    <cfRule type="expression" dxfId="11236" priority="485">
      <formula>$C$2="F"</formula>
    </cfRule>
  </conditionalFormatting>
  <conditionalFormatting sqref="I106:AD106">
    <cfRule type="expression" dxfId="11235" priority="486">
      <formula>$D106="Facturacion"</formula>
    </cfRule>
  </conditionalFormatting>
  <conditionalFormatting sqref="I106:AD106">
    <cfRule type="expression" dxfId="11234" priority="487">
      <formula>$D106="Specialist"</formula>
    </cfRule>
  </conditionalFormatting>
  <conditionalFormatting sqref="I106:AD106">
    <cfRule type="cellIs" dxfId="11233" priority="488" operator="equal">
      <formula>1</formula>
    </cfRule>
  </conditionalFormatting>
  <conditionalFormatting sqref="I106:AD106">
    <cfRule type="expression" dxfId="11232" priority="489">
      <formula>$D106="SSMM"</formula>
    </cfRule>
  </conditionalFormatting>
  <conditionalFormatting sqref="I106:AD106">
    <cfRule type="cellIs" dxfId="11231" priority="490" operator="equal">
      <formula>"F"</formula>
    </cfRule>
  </conditionalFormatting>
  <conditionalFormatting sqref="I125:AD125">
    <cfRule type="expression" dxfId="11230" priority="478">
      <formula>$C$2="F"</formula>
    </cfRule>
  </conditionalFormatting>
  <conditionalFormatting sqref="I125:AD125">
    <cfRule type="expression" dxfId="11229" priority="479">
      <formula>$D125="Facturacion"</formula>
    </cfRule>
  </conditionalFormatting>
  <conditionalFormatting sqref="I125:AD125">
    <cfRule type="expression" dxfId="11228" priority="480">
      <formula>$D125="Specialist"</formula>
    </cfRule>
  </conditionalFormatting>
  <conditionalFormatting sqref="I125:AD125">
    <cfRule type="cellIs" dxfId="11227" priority="481" operator="equal">
      <formula>1</formula>
    </cfRule>
  </conditionalFormatting>
  <conditionalFormatting sqref="I125:AD125">
    <cfRule type="expression" dxfId="11226" priority="482">
      <formula>$D125="SSMM"</formula>
    </cfRule>
  </conditionalFormatting>
  <conditionalFormatting sqref="I125:AD125">
    <cfRule type="cellIs" dxfId="11225" priority="483" operator="equal">
      <formula>"F"</formula>
    </cfRule>
  </conditionalFormatting>
  <conditionalFormatting sqref="E17:H17">
    <cfRule type="expression" dxfId="11224" priority="469">
      <formula>$C$21="F"</formula>
    </cfRule>
  </conditionalFormatting>
  <conditionalFormatting sqref="E17:H19">
    <cfRule type="expression" dxfId="11223" priority="471">
      <formula>$C$2="F"</formula>
    </cfRule>
  </conditionalFormatting>
  <conditionalFormatting sqref="E17:H19">
    <cfRule type="expression" dxfId="11222" priority="472">
      <formula>$D17="Facturacion"</formula>
    </cfRule>
  </conditionalFormatting>
  <conditionalFormatting sqref="E17:H19">
    <cfRule type="expression" dxfId="11221" priority="473">
      <formula>$D17="Specialist"</formula>
    </cfRule>
  </conditionalFormatting>
  <conditionalFormatting sqref="E17:H19">
    <cfRule type="cellIs" dxfId="11220" priority="474" operator="equal">
      <formula>1</formula>
    </cfRule>
  </conditionalFormatting>
  <conditionalFormatting sqref="E17:H19">
    <cfRule type="expression" dxfId="11219" priority="475">
      <formula>$D17="SSMM"</formula>
    </cfRule>
  </conditionalFormatting>
  <conditionalFormatting sqref="E17:H19">
    <cfRule type="cellIs" dxfId="11218" priority="476" operator="equal">
      <formula>"F"</formula>
    </cfRule>
  </conditionalFormatting>
  <conditionalFormatting sqref="AA17:AB17">
    <cfRule type="expression" dxfId="11217" priority="461">
      <formula>$C$21="F"</formula>
    </cfRule>
  </conditionalFormatting>
  <conditionalFormatting sqref="AA17:AB17">
    <cfRule type="expression" dxfId="11216" priority="463">
      <formula>$C$2="F"</formula>
    </cfRule>
  </conditionalFormatting>
  <conditionalFormatting sqref="AA17:AB17">
    <cfRule type="expression" dxfId="11215" priority="464">
      <formula>$D17="Facturacion"</formula>
    </cfRule>
  </conditionalFormatting>
  <conditionalFormatting sqref="AA17:AB17">
    <cfRule type="expression" dxfId="11214" priority="465">
      <formula>$D17="Specialist"</formula>
    </cfRule>
  </conditionalFormatting>
  <conditionalFormatting sqref="AA17:AB17">
    <cfRule type="cellIs" dxfId="11213" priority="466" operator="equal">
      <formula>1</formula>
    </cfRule>
  </conditionalFormatting>
  <conditionalFormatting sqref="AA17:AB17">
    <cfRule type="expression" dxfId="11212" priority="467">
      <formula>$D17="SSMM"</formula>
    </cfRule>
  </conditionalFormatting>
  <conditionalFormatting sqref="AA17:AB17">
    <cfRule type="cellIs" dxfId="11211" priority="468" operator="equal">
      <formula>"F"</formula>
    </cfRule>
  </conditionalFormatting>
  <conditionalFormatting sqref="I17:W17">
    <cfRule type="expression" dxfId="11210" priority="451">
      <formula>$C$78="F"</formula>
    </cfRule>
  </conditionalFormatting>
  <conditionalFormatting sqref="I17:W17">
    <cfRule type="expression" dxfId="11209" priority="452">
      <formula>$C$59="F"</formula>
    </cfRule>
  </conditionalFormatting>
  <conditionalFormatting sqref="I17:W17">
    <cfRule type="expression" dxfId="11208" priority="453">
      <formula>$C$40="F"</formula>
    </cfRule>
  </conditionalFormatting>
  <conditionalFormatting sqref="I17:W17">
    <cfRule type="expression" dxfId="11207" priority="454">
      <formula>$C$21="F"</formula>
    </cfRule>
  </conditionalFormatting>
  <conditionalFormatting sqref="I17:Z17">
    <cfRule type="expression" dxfId="11206" priority="455">
      <formula>$C$2="F"</formula>
    </cfRule>
  </conditionalFormatting>
  <conditionalFormatting sqref="I17:Z17">
    <cfRule type="expression" dxfId="11205" priority="456">
      <formula>$D17="Facturacion"</formula>
    </cfRule>
  </conditionalFormatting>
  <conditionalFormatting sqref="I17:Z17">
    <cfRule type="expression" dxfId="11204" priority="457">
      <formula>$D17="Specialist"</formula>
    </cfRule>
  </conditionalFormatting>
  <conditionalFormatting sqref="I17:Z17">
    <cfRule type="cellIs" dxfId="11203" priority="458" operator="equal">
      <formula>1</formula>
    </cfRule>
  </conditionalFormatting>
  <conditionalFormatting sqref="I17:Z17">
    <cfRule type="expression" dxfId="11202" priority="459">
      <formula>$D17="SSMM"</formula>
    </cfRule>
  </conditionalFormatting>
  <conditionalFormatting sqref="I17:Z17">
    <cfRule type="cellIs" dxfId="11201" priority="460" operator="equal">
      <formula>"F"</formula>
    </cfRule>
  </conditionalFormatting>
  <conditionalFormatting sqref="AA18:AB18">
    <cfRule type="expression" dxfId="11200" priority="445">
      <formula>$C$2="F"</formula>
    </cfRule>
  </conditionalFormatting>
  <conditionalFormatting sqref="AA18:AB18">
    <cfRule type="expression" dxfId="11199" priority="446">
      <formula>$D18="Facturacion"</formula>
    </cfRule>
  </conditionalFormatting>
  <conditionalFormatting sqref="AA18:AB18">
    <cfRule type="expression" dxfId="11198" priority="447">
      <formula>$D18="Specialist"</formula>
    </cfRule>
  </conditionalFormatting>
  <conditionalFormatting sqref="AA18:AB18">
    <cfRule type="cellIs" dxfId="11197" priority="448" operator="equal">
      <formula>1</formula>
    </cfRule>
  </conditionalFormatting>
  <conditionalFormatting sqref="AA18:AB18">
    <cfRule type="expression" dxfId="11196" priority="449">
      <formula>$D18="SSMM"</formula>
    </cfRule>
  </conditionalFormatting>
  <conditionalFormatting sqref="AA18:AB18">
    <cfRule type="cellIs" dxfId="11195" priority="450" operator="equal">
      <formula>"F"</formula>
    </cfRule>
  </conditionalFormatting>
  <conditionalFormatting sqref="I18:W18">
    <cfRule type="expression" dxfId="11194" priority="435">
      <formula>$C$78="F"</formula>
    </cfRule>
  </conditionalFormatting>
  <conditionalFormatting sqref="I18:W18">
    <cfRule type="expression" dxfId="11193" priority="436">
      <formula>$C$59="F"</formula>
    </cfRule>
  </conditionalFormatting>
  <conditionalFormatting sqref="I18:W18">
    <cfRule type="expression" dxfId="11192" priority="437">
      <formula>$C$40="F"</formula>
    </cfRule>
  </conditionalFormatting>
  <conditionalFormatting sqref="I18:W18">
    <cfRule type="expression" dxfId="11191" priority="438">
      <formula>$C$21="F"</formula>
    </cfRule>
  </conditionalFormatting>
  <conditionalFormatting sqref="I18:Z18">
    <cfRule type="expression" dxfId="11190" priority="439">
      <formula>$C$2="F"</formula>
    </cfRule>
  </conditionalFormatting>
  <conditionalFormatting sqref="I18:Z18">
    <cfRule type="expression" dxfId="11189" priority="440">
      <formula>$D18="Facturacion"</formula>
    </cfRule>
  </conditionalFormatting>
  <conditionalFormatting sqref="I18:Z18">
    <cfRule type="expression" dxfId="11188" priority="441">
      <formula>$D18="Specialist"</formula>
    </cfRule>
  </conditionalFormatting>
  <conditionalFormatting sqref="I18:Z18">
    <cfRule type="cellIs" dxfId="11187" priority="442" operator="equal">
      <formula>1</formula>
    </cfRule>
  </conditionalFormatting>
  <conditionalFormatting sqref="I18:Z18">
    <cfRule type="expression" dxfId="11186" priority="443">
      <formula>$D18="SSMM"</formula>
    </cfRule>
  </conditionalFormatting>
  <conditionalFormatting sqref="I18:Z18">
    <cfRule type="cellIs" dxfId="11185" priority="444" operator="equal">
      <formula>"F"</formula>
    </cfRule>
  </conditionalFormatting>
  <conditionalFormatting sqref="AA19:AB19">
    <cfRule type="expression" dxfId="11184" priority="429">
      <formula>$C$2="F"</formula>
    </cfRule>
  </conditionalFormatting>
  <conditionalFormatting sqref="AA19:AB19">
    <cfRule type="expression" dxfId="11183" priority="430">
      <formula>$D19="Facturacion"</formula>
    </cfRule>
  </conditionalFormatting>
  <conditionalFormatting sqref="AA19:AB19">
    <cfRule type="expression" dxfId="11182" priority="431">
      <formula>$D19="Specialist"</formula>
    </cfRule>
  </conditionalFormatting>
  <conditionalFormatting sqref="AA19:AB19">
    <cfRule type="cellIs" dxfId="11181" priority="432" operator="equal">
      <formula>1</formula>
    </cfRule>
  </conditionalFormatting>
  <conditionalFormatting sqref="AA19:AB19">
    <cfRule type="expression" dxfId="11180" priority="433">
      <formula>$D19="SSMM"</formula>
    </cfRule>
  </conditionalFormatting>
  <conditionalFormatting sqref="AA19:AB19">
    <cfRule type="cellIs" dxfId="11179" priority="434" operator="equal">
      <formula>"F"</formula>
    </cfRule>
  </conditionalFormatting>
  <conditionalFormatting sqref="I19:W19">
    <cfRule type="expression" dxfId="11178" priority="419">
      <formula>$C$78="F"</formula>
    </cfRule>
  </conditionalFormatting>
  <conditionalFormatting sqref="I19:W19">
    <cfRule type="expression" dxfId="11177" priority="420">
      <formula>$C$59="F"</formula>
    </cfRule>
  </conditionalFormatting>
  <conditionalFormatting sqref="I19:W19">
    <cfRule type="expression" dxfId="11176" priority="421">
      <formula>$C$40="F"</formula>
    </cfRule>
  </conditionalFormatting>
  <conditionalFormatting sqref="I19:W19">
    <cfRule type="expression" dxfId="11175" priority="422">
      <formula>$C$21="F"</formula>
    </cfRule>
  </conditionalFormatting>
  <conditionalFormatting sqref="I19:Z19">
    <cfRule type="expression" dxfId="11174" priority="423">
      <formula>$C$2="F"</formula>
    </cfRule>
  </conditionalFormatting>
  <conditionalFormatting sqref="I19:Z19">
    <cfRule type="expression" dxfId="11173" priority="424">
      <formula>$D19="Facturacion"</formula>
    </cfRule>
  </conditionalFormatting>
  <conditionalFormatting sqref="I19:Z19">
    <cfRule type="expression" dxfId="11172" priority="425">
      <formula>$D19="Specialist"</formula>
    </cfRule>
  </conditionalFormatting>
  <conditionalFormatting sqref="I19:Z19">
    <cfRule type="cellIs" dxfId="11171" priority="426" operator="equal">
      <formula>1</formula>
    </cfRule>
  </conditionalFormatting>
  <conditionalFormatting sqref="I19:Z19">
    <cfRule type="expression" dxfId="11170" priority="427">
      <formula>$D19="SSMM"</formula>
    </cfRule>
  </conditionalFormatting>
  <conditionalFormatting sqref="I19:Z19">
    <cfRule type="cellIs" dxfId="11169" priority="428" operator="equal">
      <formula>"F"</formula>
    </cfRule>
  </conditionalFormatting>
  <conditionalFormatting sqref="E55:H55">
    <cfRule type="expression" dxfId="11168" priority="353">
      <formula>$C$21="F"</formula>
    </cfRule>
  </conditionalFormatting>
  <conditionalFormatting sqref="E55:H57">
    <cfRule type="expression" dxfId="11167" priority="355">
      <formula>$C$2="F"</formula>
    </cfRule>
  </conditionalFormatting>
  <conditionalFormatting sqref="E55:H57">
    <cfRule type="expression" dxfId="11166" priority="356">
      <formula>$D55="Facturacion"</formula>
    </cfRule>
  </conditionalFormatting>
  <conditionalFormatting sqref="E55:H57">
    <cfRule type="expression" dxfId="11165" priority="357">
      <formula>$D55="Specialist"</formula>
    </cfRule>
  </conditionalFormatting>
  <conditionalFormatting sqref="E55:H57">
    <cfRule type="cellIs" dxfId="11164" priority="358" operator="equal">
      <formula>1</formula>
    </cfRule>
  </conditionalFormatting>
  <conditionalFormatting sqref="E55:H57">
    <cfRule type="expression" dxfId="11163" priority="359">
      <formula>$D55="SSMM"</formula>
    </cfRule>
  </conditionalFormatting>
  <conditionalFormatting sqref="E55:H57">
    <cfRule type="cellIs" dxfId="11162" priority="360" operator="equal">
      <formula>"F"</formula>
    </cfRule>
  </conditionalFormatting>
  <conditionalFormatting sqref="AA55:AB55">
    <cfRule type="expression" dxfId="11161" priority="345">
      <formula>$C$21="F"</formula>
    </cfRule>
  </conditionalFormatting>
  <conditionalFormatting sqref="AA55:AB55">
    <cfRule type="expression" dxfId="11160" priority="347">
      <formula>$C$2="F"</formula>
    </cfRule>
  </conditionalFormatting>
  <conditionalFormatting sqref="AA55:AB55">
    <cfRule type="expression" dxfId="11159" priority="348">
      <formula>$D55="Facturacion"</formula>
    </cfRule>
  </conditionalFormatting>
  <conditionalFormatting sqref="AA55:AB55">
    <cfRule type="expression" dxfId="11158" priority="349">
      <formula>$D55="Specialist"</formula>
    </cfRule>
  </conditionalFormatting>
  <conditionalFormatting sqref="AA55:AB55">
    <cfRule type="cellIs" dxfId="11157" priority="350" operator="equal">
      <formula>1</formula>
    </cfRule>
  </conditionalFormatting>
  <conditionalFormatting sqref="AA55:AB55">
    <cfRule type="expression" dxfId="11156" priority="351">
      <formula>$D55="SSMM"</formula>
    </cfRule>
  </conditionalFormatting>
  <conditionalFormatting sqref="AA55:AB55">
    <cfRule type="cellIs" dxfId="11155" priority="352" operator="equal">
      <formula>"F"</formula>
    </cfRule>
  </conditionalFormatting>
  <conditionalFormatting sqref="I55:W55">
    <cfRule type="expression" dxfId="11154" priority="335">
      <formula>$C$78="F"</formula>
    </cfRule>
  </conditionalFormatting>
  <conditionalFormatting sqref="I55:W55">
    <cfRule type="expression" dxfId="11153" priority="336">
      <formula>$C$59="F"</formula>
    </cfRule>
  </conditionalFormatting>
  <conditionalFormatting sqref="I55:W55">
    <cfRule type="expression" dxfId="11152" priority="337">
      <formula>$C$40="F"</formula>
    </cfRule>
  </conditionalFormatting>
  <conditionalFormatting sqref="I55:W55">
    <cfRule type="expression" dxfId="11151" priority="338">
      <formula>$C$21="F"</formula>
    </cfRule>
  </conditionalFormatting>
  <conditionalFormatting sqref="I55:Z55">
    <cfRule type="expression" dxfId="11150" priority="339">
      <formula>$C$2="F"</formula>
    </cfRule>
  </conditionalFormatting>
  <conditionalFormatting sqref="I55:Z55">
    <cfRule type="expression" dxfId="11149" priority="340">
      <formula>$D55="Facturacion"</formula>
    </cfRule>
  </conditionalFormatting>
  <conditionalFormatting sqref="I55:Z55">
    <cfRule type="expression" dxfId="11148" priority="341">
      <formula>$D55="Specialist"</formula>
    </cfRule>
  </conditionalFormatting>
  <conditionalFormatting sqref="I55:Z55">
    <cfRule type="cellIs" dxfId="11147" priority="342" operator="equal">
      <formula>1</formula>
    </cfRule>
  </conditionalFormatting>
  <conditionalFormatting sqref="I55:Z55">
    <cfRule type="expression" dxfId="11146" priority="343">
      <formula>$D55="SSMM"</formula>
    </cfRule>
  </conditionalFormatting>
  <conditionalFormatting sqref="I55:Z55">
    <cfRule type="cellIs" dxfId="11145" priority="344" operator="equal">
      <formula>"F"</formula>
    </cfRule>
  </conditionalFormatting>
  <conditionalFormatting sqref="AA56:AB56">
    <cfRule type="expression" dxfId="11144" priority="329">
      <formula>$C$2="F"</formula>
    </cfRule>
  </conditionalFormatting>
  <conditionalFormatting sqref="AA56:AB56">
    <cfRule type="expression" dxfId="11143" priority="330">
      <formula>$D56="Facturacion"</formula>
    </cfRule>
  </conditionalFormatting>
  <conditionalFormatting sqref="AA56:AB56">
    <cfRule type="expression" dxfId="11142" priority="331">
      <formula>$D56="Specialist"</formula>
    </cfRule>
  </conditionalFormatting>
  <conditionalFormatting sqref="AA56:AB56">
    <cfRule type="cellIs" dxfId="11141" priority="332" operator="equal">
      <formula>1</formula>
    </cfRule>
  </conditionalFormatting>
  <conditionalFormatting sqref="AA56:AB56">
    <cfRule type="expression" dxfId="11140" priority="333">
      <formula>$D56="SSMM"</formula>
    </cfRule>
  </conditionalFormatting>
  <conditionalFormatting sqref="AA56:AB56">
    <cfRule type="cellIs" dxfId="11139" priority="334" operator="equal">
      <formula>"F"</formula>
    </cfRule>
  </conditionalFormatting>
  <conditionalFormatting sqref="I56:W56">
    <cfRule type="expression" dxfId="11138" priority="319">
      <formula>$C$78="F"</formula>
    </cfRule>
  </conditionalFormatting>
  <conditionalFormatting sqref="I56:W56">
    <cfRule type="expression" dxfId="11137" priority="320">
      <formula>$C$59="F"</formula>
    </cfRule>
  </conditionalFormatting>
  <conditionalFormatting sqref="I56:W56">
    <cfRule type="expression" dxfId="11136" priority="321">
      <formula>$C$40="F"</formula>
    </cfRule>
  </conditionalFormatting>
  <conditionalFormatting sqref="I56:W56">
    <cfRule type="expression" dxfId="11135" priority="322">
      <formula>$C$21="F"</formula>
    </cfRule>
  </conditionalFormatting>
  <conditionalFormatting sqref="I56:Z56">
    <cfRule type="expression" dxfId="11134" priority="323">
      <formula>$C$2="F"</formula>
    </cfRule>
  </conditionalFormatting>
  <conditionalFormatting sqref="I56:Z56">
    <cfRule type="expression" dxfId="11133" priority="324">
      <formula>$D56="Facturacion"</formula>
    </cfRule>
  </conditionalFormatting>
  <conditionalFormatting sqref="I56:Z56">
    <cfRule type="expression" dxfId="11132" priority="325">
      <formula>$D56="Specialist"</formula>
    </cfRule>
  </conditionalFormatting>
  <conditionalFormatting sqref="I56:Z56">
    <cfRule type="cellIs" dxfId="11131" priority="326" operator="equal">
      <formula>1</formula>
    </cfRule>
  </conditionalFormatting>
  <conditionalFormatting sqref="I56:Z56">
    <cfRule type="expression" dxfId="11130" priority="327">
      <formula>$D56="SSMM"</formula>
    </cfRule>
  </conditionalFormatting>
  <conditionalFormatting sqref="I56:Z56">
    <cfRule type="cellIs" dxfId="11129" priority="328" operator="equal">
      <formula>"F"</formula>
    </cfRule>
  </conditionalFormatting>
  <conditionalFormatting sqref="AA57:AB57">
    <cfRule type="expression" dxfId="11128" priority="313">
      <formula>$C$2="F"</formula>
    </cfRule>
  </conditionalFormatting>
  <conditionalFormatting sqref="AA57:AB57">
    <cfRule type="expression" dxfId="11127" priority="314">
      <formula>$D57="Facturacion"</formula>
    </cfRule>
  </conditionalFormatting>
  <conditionalFormatting sqref="AA57:AB57">
    <cfRule type="expression" dxfId="11126" priority="315">
      <formula>$D57="Specialist"</formula>
    </cfRule>
  </conditionalFormatting>
  <conditionalFormatting sqref="AA57:AB57">
    <cfRule type="cellIs" dxfId="11125" priority="316" operator="equal">
      <formula>1</formula>
    </cfRule>
  </conditionalFormatting>
  <conditionalFormatting sqref="AA57:AB57">
    <cfRule type="expression" dxfId="11124" priority="317">
      <formula>$D57="SSMM"</formula>
    </cfRule>
  </conditionalFormatting>
  <conditionalFormatting sqref="AA57:AB57">
    <cfRule type="cellIs" dxfId="11123" priority="318" operator="equal">
      <formula>"F"</formula>
    </cfRule>
  </conditionalFormatting>
  <conditionalFormatting sqref="I57:W57">
    <cfRule type="expression" dxfId="11122" priority="303">
      <formula>$C$78="F"</formula>
    </cfRule>
  </conditionalFormatting>
  <conditionalFormatting sqref="I57:W57">
    <cfRule type="expression" dxfId="11121" priority="304">
      <formula>$C$59="F"</formula>
    </cfRule>
  </conditionalFormatting>
  <conditionalFormatting sqref="I57:W57">
    <cfRule type="expression" dxfId="11120" priority="305">
      <formula>$C$40="F"</formula>
    </cfRule>
  </conditionalFormatting>
  <conditionalFormatting sqref="I57:W57">
    <cfRule type="expression" dxfId="11119" priority="306">
      <formula>$C$21="F"</formula>
    </cfRule>
  </conditionalFormatting>
  <conditionalFormatting sqref="I57:Z57">
    <cfRule type="expression" dxfId="11118" priority="307">
      <formula>$C$2="F"</formula>
    </cfRule>
  </conditionalFormatting>
  <conditionalFormatting sqref="I57:Z57">
    <cfRule type="expression" dxfId="11117" priority="308">
      <formula>$D57="Facturacion"</formula>
    </cfRule>
  </conditionalFormatting>
  <conditionalFormatting sqref="I57:Z57">
    <cfRule type="expression" dxfId="11116" priority="309">
      <formula>$D57="Specialist"</formula>
    </cfRule>
  </conditionalFormatting>
  <conditionalFormatting sqref="I57:Z57">
    <cfRule type="cellIs" dxfId="11115" priority="310" operator="equal">
      <formula>1</formula>
    </cfRule>
  </conditionalFormatting>
  <conditionalFormatting sqref="I57:Z57">
    <cfRule type="expression" dxfId="11114" priority="311">
      <formula>$D57="SSMM"</formula>
    </cfRule>
  </conditionalFormatting>
  <conditionalFormatting sqref="I57:Z57">
    <cfRule type="cellIs" dxfId="11113" priority="312" operator="equal">
      <formula>"F"</formula>
    </cfRule>
  </conditionalFormatting>
  <conditionalFormatting sqref="E93:H93">
    <cfRule type="expression" dxfId="11112" priority="237">
      <formula>$C$21="F"</formula>
    </cfRule>
  </conditionalFormatting>
  <conditionalFormatting sqref="E93:H95">
    <cfRule type="expression" dxfId="11111" priority="239">
      <formula>$C$2="F"</formula>
    </cfRule>
  </conditionalFormatting>
  <conditionalFormatting sqref="E93:H95">
    <cfRule type="expression" dxfId="11110" priority="240">
      <formula>$D93="Facturacion"</formula>
    </cfRule>
  </conditionalFormatting>
  <conditionalFormatting sqref="E93:H95">
    <cfRule type="expression" dxfId="11109" priority="241">
      <formula>$D93="Specialist"</formula>
    </cfRule>
  </conditionalFormatting>
  <conditionalFormatting sqref="E93:H95">
    <cfRule type="cellIs" dxfId="11108" priority="242" operator="equal">
      <formula>1</formula>
    </cfRule>
  </conditionalFormatting>
  <conditionalFormatting sqref="E93:H95">
    <cfRule type="expression" dxfId="11107" priority="243">
      <formula>$D93="SSMM"</formula>
    </cfRule>
  </conditionalFormatting>
  <conditionalFormatting sqref="E93:H95">
    <cfRule type="cellIs" dxfId="11106" priority="244" operator="equal">
      <formula>"F"</formula>
    </cfRule>
  </conditionalFormatting>
  <conditionalFormatting sqref="AA93:AB93">
    <cfRule type="expression" dxfId="11105" priority="229">
      <formula>$C$21="F"</formula>
    </cfRule>
  </conditionalFormatting>
  <conditionalFormatting sqref="AA93:AB93">
    <cfRule type="expression" dxfId="11104" priority="231">
      <formula>$C$2="F"</formula>
    </cfRule>
  </conditionalFormatting>
  <conditionalFormatting sqref="AA93:AB93">
    <cfRule type="expression" dxfId="11103" priority="232">
      <formula>$D93="Facturacion"</formula>
    </cfRule>
  </conditionalFormatting>
  <conditionalFormatting sqref="AA93:AB93">
    <cfRule type="expression" dxfId="11102" priority="233">
      <formula>$D93="Specialist"</formula>
    </cfRule>
  </conditionalFormatting>
  <conditionalFormatting sqref="AA93:AB93">
    <cfRule type="cellIs" dxfId="11101" priority="234" operator="equal">
      <formula>1</formula>
    </cfRule>
  </conditionalFormatting>
  <conditionalFormatting sqref="AA93:AB93">
    <cfRule type="expression" dxfId="11100" priority="235">
      <formula>$D93="SSMM"</formula>
    </cfRule>
  </conditionalFormatting>
  <conditionalFormatting sqref="AA93:AB93">
    <cfRule type="cellIs" dxfId="11099" priority="236" operator="equal">
      <formula>"F"</formula>
    </cfRule>
  </conditionalFormatting>
  <conditionalFormatting sqref="I93:W93">
    <cfRule type="expression" dxfId="11098" priority="219">
      <formula>$C$78="F"</formula>
    </cfRule>
  </conditionalFormatting>
  <conditionalFormatting sqref="I93:W93">
    <cfRule type="expression" dxfId="11097" priority="220">
      <formula>$C$59="F"</formula>
    </cfRule>
  </conditionalFormatting>
  <conditionalFormatting sqref="I93:W93">
    <cfRule type="expression" dxfId="11096" priority="221">
      <formula>$C$40="F"</formula>
    </cfRule>
  </conditionalFormatting>
  <conditionalFormatting sqref="I93:W93">
    <cfRule type="expression" dxfId="11095" priority="222">
      <formula>$C$21="F"</formula>
    </cfRule>
  </conditionalFormatting>
  <conditionalFormatting sqref="I93:Z93">
    <cfRule type="expression" dxfId="11094" priority="223">
      <formula>$C$2="F"</formula>
    </cfRule>
  </conditionalFormatting>
  <conditionalFormatting sqref="I93:Z93">
    <cfRule type="expression" dxfId="11093" priority="224">
      <formula>$D93="Facturacion"</formula>
    </cfRule>
  </conditionalFormatting>
  <conditionalFormatting sqref="I93:Z93">
    <cfRule type="expression" dxfId="11092" priority="225">
      <formula>$D93="Specialist"</formula>
    </cfRule>
  </conditionalFormatting>
  <conditionalFormatting sqref="I93:Z93">
    <cfRule type="cellIs" dxfId="11091" priority="226" operator="equal">
      <formula>1</formula>
    </cfRule>
  </conditionalFormatting>
  <conditionalFormatting sqref="I93:Z93">
    <cfRule type="expression" dxfId="11090" priority="227">
      <formula>$D93="SSMM"</formula>
    </cfRule>
  </conditionalFormatting>
  <conditionalFormatting sqref="I93:Z93">
    <cfRule type="cellIs" dxfId="11089" priority="228" operator="equal">
      <formula>"F"</formula>
    </cfRule>
  </conditionalFormatting>
  <conditionalFormatting sqref="AA94:AB94">
    <cfRule type="expression" dxfId="11088" priority="213">
      <formula>$C$2="F"</formula>
    </cfRule>
  </conditionalFormatting>
  <conditionalFormatting sqref="AA94:AB94">
    <cfRule type="expression" dxfId="11087" priority="214">
      <formula>$D94="Facturacion"</formula>
    </cfRule>
  </conditionalFormatting>
  <conditionalFormatting sqref="AA94:AB94">
    <cfRule type="expression" dxfId="11086" priority="215">
      <formula>$D94="Specialist"</formula>
    </cfRule>
  </conditionalFormatting>
  <conditionalFormatting sqref="AA94:AB94">
    <cfRule type="cellIs" dxfId="11085" priority="216" operator="equal">
      <formula>1</formula>
    </cfRule>
  </conditionalFormatting>
  <conditionalFormatting sqref="AA94:AB94">
    <cfRule type="expression" dxfId="11084" priority="217">
      <formula>$D94="SSMM"</formula>
    </cfRule>
  </conditionalFormatting>
  <conditionalFormatting sqref="AA94:AB94">
    <cfRule type="cellIs" dxfId="11083" priority="218" operator="equal">
      <formula>"F"</formula>
    </cfRule>
  </conditionalFormatting>
  <conditionalFormatting sqref="I94:W94">
    <cfRule type="expression" dxfId="11082" priority="203">
      <formula>$C$78="F"</formula>
    </cfRule>
  </conditionalFormatting>
  <conditionalFormatting sqref="I94:W94">
    <cfRule type="expression" dxfId="11081" priority="204">
      <formula>$C$59="F"</formula>
    </cfRule>
  </conditionalFormatting>
  <conditionalFormatting sqref="I94:W94">
    <cfRule type="expression" dxfId="11080" priority="205">
      <formula>$C$40="F"</formula>
    </cfRule>
  </conditionalFormatting>
  <conditionalFormatting sqref="I94:W94">
    <cfRule type="expression" dxfId="11079" priority="206">
      <formula>$C$21="F"</formula>
    </cfRule>
  </conditionalFormatting>
  <conditionalFormatting sqref="I94:Z94">
    <cfRule type="expression" dxfId="11078" priority="207">
      <formula>$C$2="F"</formula>
    </cfRule>
  </conditionalFormatting>
  <conditionalFormatting sqref="I94:Z94">
    <cfRule type="expression" dxfId="11077" priority="208">
      <formula>$D94="Facturacion"</formula>
    </cfRule>
  </conditionalFormatting>
  <conditionalFormatting sqref="I94:Z94">
    <cfRule type="expression" dxfId="11076" priority="209">
      <formula>$D94="Specialist"</formula>
    </cfRule>
  </conditionalFormatting>
  <conditionalFormatting sqref="I94:Z94">
    <cfRule type="cellIs" dxfId="11075" priority="210" operator="equal">
      <formula>1</formula>
    </cfRule>
  </conditionalFormatting>
  <conditionalFormatting sqref="I94:Z94">
    <cfRule type="expression" dxfId="11074" priority="211">
      <formula>$D94="SSMM"</formula>
    </cfRule>
  </conditionalFormatting>
  <conditionalFormatting sqref="I94:Z94">
    <cfRule type="cellIs" dxfId="11073" priority="212" operator="equal">
      <formula>"F"</formula>
    </cfRule>
  </conditionalFormatting>
  <conditionalFormatting sqref="AA95:AB95">
    <cfRule type="expression" dxfId="11072" priority="197">
      <formula>$C$2="F"</formula>
    </cfRule>
  </conditionalFormatting>
  <conditionalFormatting sqref="AA95:AB95">
    <cfRule type="expression" dxfId="11071" priority="198">
      <formula>$D95="Facturacion"</formula>
    </cfRule>
  </conditionalFormatting>
  <conditionalFormatting sqref="AA95:AB95">
    <cfRule type="expression" dxfId="11070" priority="199">
      <formula>$D95="Specialist"</formula>
    </cfRule>
  </conditionalFormatting>
  <conditionalFormatting sqref="AA95:AB95">
    <cfRule type="cellIs" dxfId="11069" priority="200" operator="equal">
      <formula>1</formula>
    </cfRule>
  </conditionalFormatting>
  <conditionalFormatting sqref="AA95:AB95">
    <cfRule type="expression" dxfId="11068" priority="201">
      <formula>$D95="SSMM"</formula>
    </cfRule>
  </conditionalFormatting>
  <conditionalFormatting sqref="AA95:AB95">
    <cfRule type="cellIs" dxfId="11067" priority="202" operator="equal">
      <formula>"F"</formula>
    </cfRule>
  </conditionalFormatting>
  <conditionalFormatting sqref="I95:W95">
    <cfRule type="expression" dxfId="11066" priority="187">
      <formula>$C$78="F"</formula>
    </cfRule>
  </conditionalFormatting>
  <conditionalFormatting sqref="I95:W95">
    <cfRule type="expression" dxfId="11065" priority="188">
      <formula>$C$59="F"</formula>
    </cfRule>
  </conditionalFormatting>
  <conditionalFormatting sqref="I95:W95">
    <cfRule type="expression" dxfId="11064" priority="189">
      <formula>$C$40="F"</formula>
    </cfRule>
  </conditionalFormatting>
  <conditionalFormatting sqref="I95:W95">
    <cfRule type="expression" dxfId="11063" priority="190">
      <formula>$C$21="F"</formula>
    </cfRule>
  </conditionalFormatting>
  <conditionalFormatting sqref="I95:Z95">
    <cfRule type="expression" dxfId="11062" priority="191">
      <formula>$C$2="F"</formula>
    </cfRule>
  </conditionalFormatting>
  <conditionalFormatting sqref="I95:Z95">
    <cfRule type="expression" dxfId="11061" priority="192">
      <formula>$D95="Facturacion"</formula>
    </cfRule>
  </conditionalFormatting>
  <conditionalFormatting sqref="I95:Z95">
    <cfRule type="expression" dxfId="11060" priority="193">
      <formula>$D95="Specialist"</formula>
    </cfRule>
  </conditionalFormatting>
  <conditionalFormatting sqref="I95:Z95">
    <cfRule type="cellIs" dxfId="11059" priority="194" operator="equal">
      <formula>1</formula>
    </cfRule>
  </conditionalFormatting>
  <conditionalFormatting sqref="I95:Z95">
    <cfRule type="expression" dxfId="11058" priority="195">
      <formula>$D95="SSMM"</formula>
    </cfRule>
  </conditionalFormatting>
  <conditionalFormatting sqref="I95:Z95">
    <cfRule type="cellIs" dxfId="11057" priority="196" operator="equal">
      <formula>"F"</formula>
    </cfRule>
  </conditionalFormatting>
  <conditionalFormatting sqref="G84:R84">
    <cfRule type="expression" dxfId="11056" priority="181">
      <formula>$C$2="F"</formula>
    </cfRule>
  </conditionalFormatting>
  <conditionalFormatting sqref="G84:R84">
    <cfRule type="expression" dxfId="11055" priority="182">
      <formula>$D84="Facturacion"</formula>
    </cfRule>
  </conditionalFormatting>
  <conditionalFormatting sqref="G84:R84">
    <cfRule type="expression" dxfId="11054" priority="183">
      <formula>$D84="Specialist"</formula>
    </cfRule>
  </conditionalFormatting>
  <conditionalFormatting sqref="G84:R84">
    <cfRule type="cellIs" dxfId="11053" priority="184" operator="equal">
      <formula>1</formula>
    </cfRule>
  </conditionalFormatting>
  <conditionalFormatting sqref="G84:R84">
    <cfRule type="expression" dxfId="11052" priority="185">
      <formula>$D84="SSMM"</formula>
    </cfRule>
  </conditionalFormatting>
  <conditionalFormatting sqref="G84:R84">
    <cfRule type="cellIs" dxfId="11051" priority="186" operator="equal">
      <formula>"F"</formula>
    </cfRule>
  </conditionalFormatting>
  <conditionalFormatting sqref="R24:AD24">
    <cfRule type="expression" dxfId="11050" priority="174">
      <formula>$C$2="F"</formula>
    </cfRule>
  </conditionalFormatting>
  <conditionalFormatting sqref="R24:AD24">
    <cfRule type="expression" dxfId="11049" priority="175">
      <formula>$D24="Facturacion"</formula>
    </cfRule>
  </conditionalFormatting>
  <conditionalFormatting sqref="R24:AD24">
    <cfRule type="expression" dxfId="11048" priority="176">
      <formula>$D24="Specialist"</formula>
    </cfRule>
  </conditionalFormatting>
  <conditionalFormatting sqref="R24:AD24">
    <cfRule type="cellIs" dxfId="11047" priority="177" operator="equal">
      <formula>1</formula>
    </cfRule>
  </conditionalFormatting>
  <conditionalFormatting sqref="R24:AD24">
    <cfRule type="expression" dxfId="11046" priority="178">
      <formula>$D24="SSMM"</formula>
    </cfRule>
  </conditionalFormatting>
  <conditionalFormatting sqref="R24:AD24">
    <cfRule type="cellIs" dxfId="11045" priority="179" operator="equal">
      <formula>"F"</formula>
    </cfRule>
  </conditionalFormatting>
  <conditionalFormatting sqref="R43:AD43">
    <cfRule type="expression" dxfId="11044" priority="167">
      <formula>$C$2="F"</formula>
    </cfRule>
  </conditionalFormatting>
  <conditionalFormatting sqref="R43:AD43">
    <cfRule type="expression" dxfId="11043" priority="168">
      <formula>$D43="Facturacion"</formula>
    </cfRule>
  </conditionalFormatting>
  <conditionalFormatting sqref="R43:AD43">
    <cfRule type="expression" dxfId="11042" priority="169">
      <formula>$D43="Specialist"</formula>
    </cfRule>
  </conditionalFormatting>
  <conditionalFormatting sqref="R43:AD43">
    <cfRule type="cellIs" dxfId="11041" priority="170" operator="equal">
      <formula>1</formula>
    </cfRule>
  </conditionalFormatting>
  <conditionalFormatting sqref="R43:AD43">
    <cfRule type="expression" dxfId="11040" priority="171">
      <formula>$D43="SSMM"</formula>
    </cfRule>
  </conditionalFormatting>
  <conditionalFormatting sqref="R43:AD43">
    <cfRule type="cellIs" dxfId="11039" priority="172" operator="equal">
      <formula>"F"</formula>
    </cfRule>
  </conditionalFormatting>
  <conditionalFormatting sqref="R62:AD62">
    <cfRule type="expression" dxfId="11038" priority="160">
      <formula>$C$2="F"</formula>
    </cfRule>
  </conditionalFormatting>
  <conditionalFormatting sqref="R62:AD62">
    <cfRule type="expression" dxfId="11037" priority="161">
      <formula>$D62="Facturacion"</formula>
    </cfRule>
  </conditionalFormatting>
  <conditionalFormatting sqref="R62:AD62">
    <cfRule type="expression" dxfId="11036" priority="162">
      <formula>$D62="Specialist"</formula>
    </cfRule>
  </conditionalFormatting>
  <conditionalFormatting sqref="R62:AD62">
    <cfRule type="cellIs" dxfId="11035" priority="163" operator="equal">
      <formula>1</formula>
    </cfRule>
  </conditionalFormatting>
  <conditionalFormatting sqref="R62:AD62">
    <cfRule type="expression" dxfId="11034" priority="164">
      <formula>$D62="SSMM"</formula>
    </cfRule>
  </conditionalFormatting>
  <conditionalFormatting sqref="R62:AD62">
    <cfRule type="cellIs" dxfId="11033" priority="165" operator="equal">
      <formula>"F"</formula>
    </cfRule>
  </conditionalFormatting>
  <conditionalFormatting sqref="R81:AD81">
    <cfRule type="expression" dxfId="11032" priority="153">
      <formula>$C$2="F"</formula>
    </cfRule>
  </conditionalFormatting>
  <conditionalFormatting sqref="R81:AD81">
    <cfRule type="expression" dxfId="11031" priority="154">
      <formula>$D81="Facturacion"</formula>
    </cfRule>
  </conditionalFormatting>
  <conditionalFormatting sqref="R81:AD81">
    <cfRule type="expression" dxfId="11030" priority="155">
      <formula>$D81="Specialist"</formula>
    </cfRule>
  </conditionalFormatting>
  <conditionalFormatting sqref="R81:AD81">
    <cfRule type="cellIs" dxfId="11029" priority="156" operator="equal">
      <formula>1</formula>
    </cfRule>
  </conditionalFormatting>
  <conditionalFormatting sqref="R81:AD81">
    <cfRule type="expression" dxfId="11028" priority="157">
      <formula>$D81="SSMM"</formula>
    </cfRule>
  </conditionalFormatting>
  <conditionalFormatting sqref="R81:AD81">
    <cfRule type="cellIs" dxfId="11027" priority="158" operator="equal">
      <formula>"F"</formula>
    </cfRule>
  </conditionalFormatting>
  <conditionalFormatting sqref="R100:AD100">
    <cfRule type="expression" dxfId="11026" priority="146">
      <formula>$C$2="F"</formula>
    </cfRule>
  </conditionalFormatting>
  <conditionalFormatting sqref="R100:AD100">
    <cfRule type="expression" dxfId="11025" priority="147">
      <formula>$D100="Facturacion"</formula>
    </cfRule>
  </conditionalFormatting>
  <conditionalFormatting sqref="R100:AD100">
    <cfRule type="expression" dxfId="11024" priority="148">
      <formula>$D100="Specialist"</formula>
    </cfRule>
  </conditionalFormatting>
  <conditionalFormatting sqref="R100:AD100">
    <cfRule type="cellIs" dxfId="11023" priority="149" operator="equal">
      <formula>1</formula>
    </cfRule>
  </conditionalFormatting>
  <conditionalFormatting sqref="R100:AD100">
    <cfRule type="expression" dxfId="11022" priority="150">
      <formula>$D100="SSMM"</formula>
    </cfRule>
  </conditionalFormatting>
  <conditionalFormatting sqref="R100:AD100">
    <cfRule type="cellIs" dxfId="11021" priority="151" operator="equal">
      <formula>"F"</formula>
    </cfRule>
  </conditionalFormatting>
  <conditionalFormatting sqref="W26:AD26">
    <cfRule type="expression" dxfId="11020" priority="139">
      <formula>$C$2="F"</formula>
    </cfRule>
  </conditionalFormatting>
  <conditionalFormatting sqref="W26:AD26">
    <cfRule type="expression" dxfId="11019" priority="140">
      <formula>$D26="Facturacion"</formula>
    </cfRule>
  </conditionalFormatting>
  <conditionalFormatting sqref="W26:AD26">
    <cfRule type="expression" dxfId="11018" priority="141">
      <formula>$D26="Specialist"</formula>
    </cfRule>
  </conditionalFormatting>
  <conditionalFormatting sqref="W26:AD26">
    <cfRule type="cellIs" dxfId="11017" priority="142" operator="equal">
      <formula>1</formula>
    </cfRule>
  </conditionalFormatting>
  <conditionalFormatting sqref="W26:AD26">
    <cfRule type="expression" dxfId="11016" priority="143">
      <formula>$D26="SSMM"</formula>
    </cfRule>
  </conditionalFormatting>
  <conditionalFormatting sqref="W26:AD26">
    <cfRule type="cellIs" dxfId="11015" priority="144" operator="equal">
      <formula>"F"</formula>
    </cfRule>
  </conditionalFormatting>
  <conditionalFormatting sqref="W45:AD45">
    <cfRule type="expression" dxfId="11014" priority="132">
      <formula>$C$2="F"</formula>
    </cfRule>
  </conditionalFormatting>
  <conditionalFormatting sqref="W45:AD45">
    <cfRule type="expression" dxfId="11013" priority="133">
      <formula>$D45="Facturacion"</formula>
    </cfRule>
  </conditionalFormatting>
  <conditionalFormatting sqref="W45:AD45">
    <cfRule type="expression" dxfId="11012" priority="134">
      <formula>$D45="Specialist"</formula>
    </cfRule>
  </conditionalFormatting>
  <conditionalFormatting sqref="W45:AD45">
    <cfRule type="cellIs" dxfId="11011" priority="135" operator="equal">
      <formula>1</formula>
    </cfRule>
  </conditionalFormatting>
  <conditionalFormatting sqref="W45:AD45">
    <cfRule type="expression" dxfId="11010" priority="136">
      <formula>$D45="SSMM"</formula>
    </cfRule>
  </conditionalFormatting>
  <conditionalFormatting sqref="W45:AD45">
    <cfRule type="cellIs" dxfId="11009" priority="137" operator="equal">
      <formula>"F"</formula>
    </cfRule>
  </conditionalFormatting>
  <conditionalFormatting sqref="W64:AD64">
    <cfRule type="expression" dxfId="11008" priority="125">
      <formula>$C$2="F"</formula>
    </cfRule>
  </conditionalFormatting>
  <conditionalFormatting sqref="W64:AD64">
    <cfRule type="expression" dxfId="11007" priority="126">
      <formula>$D64="Facturacion"</formula>
    </cfRule>
  </conditionalFormatting>
  <conditionalFormatting sqref="W64:AD64">
    <cfRule type="expression" dxfId="11006" priority="127">
      <formula>$D64="Specialist"</formula>
    </cfRule>
  </conditionalFormatting>
  <conditionalFormatting sqref="W64:AD64">
    <cfRule type="cellIs" dxfId="11005" priority="128" operator="equal">
      <formula>1</formula>
    </cfRule>
  </conditionalFormatting>
  <conditionalFormatting sqref="W64:AD64">
    <cfRule type="expression" dxfId="11004" priority="129">
      <formula>$D64="SSMM"</formula>
    </cfRule>
  </conditionalFormatting>
  <conditionalFormatting sqref="W64:AD64">
    <cfRule type="cellIs" dxfId="11003" priority="130" operator="equal">
      <formula>"F"</formula>
    </cfRule>
  </conditionalFormatting>
  <conditionalFormatting sqref="W83:AD83">
    <cfRule type="expression" dxfId="11002" priority="118">
      <formula>$C$2="F"</formula>
    </cfRule>
  </conditionalFormatting>
  <conditionalFormatting sqref="W83:AD83">
    <cfRule type="expression" dxfId="11001" priority="119">
      <formula>$D83="Facturacion"</formula>
    </cfRule>
  </conditionalFormatting>
  <conditionalFormatting sqref="W83:AD83">
    <cfRule type="expression" dxfId="11000" priority="120">
      <formula>$D83="Specialist"</formula>
    </cfRule>
  </conditionalFormatting>
  <conditionalFormatting sqref="W83:AD83">
    <cfRule type="cellIs" dxfId="10999" priority="121" operator="equal">
      <formula>1</formula>
    </cfRule>
  </conditionalFormatting>
  <conditionalFormatting sqref="W83:AD83">
    <cfRule type="expression" dxfId="10998" priority="122">
      <formula>$D83="SSMM"</formula>
    </cfRule>
  </conditionalFormatting>
  <conditionalFormatting sqref="W83:AD83">
    <cfRule type="cellIs" dxfId="10997" priority="123" operator="equal">
      <formula>"F"</formula>
    </cfRule>
  </conditionalFormatting>
  <conditionalFormatting sqref="E36:H36">
    <cfRule type="expression" dxfId="10996" priority="109">
      <formula>$C$21="F"</formula>
    </cfRule>
  </conditionalFormatting>
  <conditionalFormatting sqref="E36:H38">
    <cfRule type="expression" dxfId="10995" priority="111">
      <formula>$C$2="F"</formula>
    </cfRule>
  </conditionalFormatting>
  <conditionalFormatting sqref="E36:H38">
    <cfRule type="expression" dxfId="10994" priority="112">
      <formula>$D36="Facturacion"</formula>
    </cfRule>
  </conditionalFormatting>
  <conditionalFormatting sqref="E36:H38">
    <cfRule type="expression" dxfId="10993" priority="113">
      <formula>$D36="Specialist"</formula>
    </cfRule>
  </conditionalFormatting>
  <conditionalFormatting sqref="E36:H38">
    <cfRule type="cellIs" dxfId="10992" priority="114" operator="equal">
      <formula>1</formula>
    </cfRule>
  </conditionalFormatting>
  <conditionalFormatting sqref="E36:H38">
    <cfRule type="expression" dxfId="10991" priority="115">
      <formula>$D36="SSMM"</formula>
    </cfRule>
  </conditionalFormatting>
  <conditionalFormatting sqref="E36:H38">
    <cfRule type="cellIs" dxfId="10990" priority="116" operator="equal">
      <formula>"F"</formula>
    </cfRule>
  </conditionalFormatting>
  <conditionalFormatting sqref="AA36:AB36">
    <cfRule type="expression" dxfId="10989" priority="101">
      <formula>$C$21="F"</formula>
    </cfRule>
  </conditionalFormatting>
  <conditionalFormatting sqref="AA36:AB36">
    <cfRule type="expression" dxfId="10988" priority="103">
      <formula>$C$2="F"</formula>
    </cfRule>
  </conditionalFormatting>
  <conditionalFormatting sqref="AA36:AB36">
    <cfRule type="expression" dxfId="10987" priority="104">
      <formula>$D36="Facturacion"</formula>
    </cfRule>
  </conditionalFormatting>
  <conditionalFormatting sqref="AA36:AB36">
    <cfRule type="expression" dxfId="10986" priority="105">
      <formula>$D36="Specialist"</formula>
    </cfRule>
  </conditionalFormatting>
  <conditionalFormatting sqref="AA36:AB36">
    <cfRule type="cellIs" dxfId="10985" priority="106" operator="equal">
      <formula>1</formula>
    </cfRule>
  </conditionalFormatting>
  <conditionalFormatting sqref="AA36:AB36">
    <cfRule type="expression" dxfId="10984" priority="107">
      <formula>$D36="SSMM"</formula>
    </cfRule>
  </conditionalFormatting>
  <conditionalFormatting sqref="AA36:AB36">
    <cfRule type="cellIs" dxfId="10983" priority="108" operator="equal">
      <formula>"F"</formula>
    </cfRule>
  </conditionalFormatting>
  <conditionalFormatting sqref="I36:W36">
    <cfRule type="expression" dxfId="10982" priority="91">
      <formula>$C$78="F"</formula>
    </cfRule>
  </conditionalFormatting>
  <conditionalFormatting sqref="I36:W36">
    <cfRule type="expression" dxfId="10981" priority="92">
      <formula>$C$59="F"</formula>
    </cfRule>
  </conditionalFormatting>
  <conditionalFormatting sqref="I36:W36">
    <cfRule type="expression" dxfId="10980" priority="93">
      <formula>$C$40="F"</formula>
    </cfRule>
  </conditionalFormatting>
  <conditionalFormatting sqref="I36:W36">
    <cfRule type="expression" dxfId="10979" priority="94">
      <formula>$C$21="F"</formula>
    </cfRule>
  </conditionalFormatting>
  <conditionalFormatting sqref="I36:Z36">
    <cfRule type="expression" dxfId="10978" priority="95">
      <formula>$C$2="F"</formula>
    </cfRule>
  </conditionalFormatting>
  <conditionalFormatting sqref="I36:Z36">
    <cfRule type="expression" dxfId="10977" priority="96">
      <formula>$D36="Facturacion"</formula>
    </cfRule>
  </conditionalFormatting>
  <conditionalFormatting sqref="I36:Z36">
    <cfRule type="expression" dxfId="10976" priority="97">
      <formula>$D36="Specialist"</formula>
    </cfRule>
  </conditionalFormatting>
  <conditionalFormatting sqref="I36:Z36">
    <cfRule type="cellIs" dxfId="10975" priority="98" operator="equal">
      <formula>1</formula>
    </cfRule>
  </conditionalFormatting>
  <conditionalFormatting sqref="I36:Z36">
    <cfRule type="expression" dxfId="10974" priority="99">
      <formula>$D36="SSMM"</formula>
    </cfRule>
  </conditionalFormatting>
  <conditionalFormatting sqref="I36:Z36">
    <cfRule type="cellIs" dxfId="10973" priority="100" operator="equal">
      <formula>"F"</formula>
    </cfRule>
  </conditionalFormatting>
  <conditionalFormatting sqref="AA37:AB37">
    <cfRule type="expression" dxfId="10972" priority="85">
      <formula>$C$2="F"</formula>
    </cfRule>
  </conditionalFormatting>
  <conditionalFormatting sqref="AA37:AB37">
    <cfRule type="expression" dxfId="10971" priority="86">
      <formula>$D37="Facturacion"</formula>
    </cfRule>
  </conditionalFormatting>
  <conditionalFormatting sqref="AA37:AB37">
    <cfRule type="expression" dxfId="10970" priority="87">
      <formula>$D37="Specialist"</formula>
    </cfRule>
  </conditionalFormatting>
  <conditionalFormatting sqref="AA37:AB37">
    <cfRule type="cellIs" dxfId="10969" priority="88" operator="equal">
      <formula>1</formula>
    </cfRule>
  </conditionalFormatting>
  <conditionalFormatting sqref="AA37:AB37">
    <cfRule type="expression" dxfId="10968" priority="89">
      <formula>$D37="SSMM"</formula>
    </cfRule>
  </conditionalFormatting>
  <conditionalFormatting sqref="AA37:AB37">
    <cfRule type="cellIs" dxfId="10967" priority="90" operator="equal">
      <formula>"F"</formula>
    </cfRule>
  </conditionalFormatting>
  <conditionalFormatting sqref="I37:W37">
    <cfRule type="expression" dxfId="10966" priority="75">
      <formula>$C$78="F"</formula>
    </cfRule>
  </conditionalFormatting>
  <conditionalFormatting sqref="I37:W37">
    <cfRule type="expression" dxfId="10965" priority="76">
      <formula>$C$59="F"</formula>
    </cfRule>
  </conditionalFormatting>
  <conditionalFormatting sqref="I37:W37">
    <cfRule type="expression" dxfId="10964" priority="77">
      <formula>$C$40="F"</formula>
    </cfRule>
  </conditionalFormatting>
  <conditionalFormatting sqref="I37:W37">
    <cfRule type="expression" dxfId="10963" priority="78">
      <formula>$C$21="F"</formula>
    </cfRule>
  </conditionalFormatting>
  <conditionalFormatting sqref="I37:Z37">
    <cfRule type="expression" dxfId="10962" priority="79">
      <formula>$C$2="F"</formula>
    </cfRule>
  </conditionalFormatting>
  <conditionalFormatting sqref="I37:Z37">
    <cfRule type="expression" dxfId="10961" priority="80">
      <formula>$D37="Facturacion"</formula>
    </cfRule>
  </conditionalFormatting>
  <conditionalFormatting sqref="I37:Z37">
    <cfRule type="expression" dxfId="10960" priority="81">
      <formula>$D37="Specialist"</formula>
    </cfRule>
  </conditionalFormatting>
  <conditionalFormatting sqref="I37:Z37">
    <cfRule type="cellIs" dxfId="10959" priority="82" operator="equal">
      <formula>1</formula>
    </cfRule>
  </conditionalFormatting>
  <conditionalFormatting sqref="I37:Z37">
    <cfRule type="expression" dxfId="10958" priority="83">
      <formula>$D37="SSMM"</formula>
    </cfRule>
  </conditionalFormatting>
  <conditionalFormatting sqref="I37:Z37">
    <cfRule type="cellIs" dxfId="10957" priority="84" operator="equal">
      <formula>"F"</formula>
    </cfRule>
  </conditionalFormatting>
  <conditionalFormatting sqref="AA38:AB38">
    <cfRule type="expression" dxfId="10956" priority="69">
      <formula>$C$2="F"</formula>
    </cfRule>
  </conditionalFormatting>
  <conditionalFormatting sqref="AA38:AB38">
    <cfRule type="expression" dxfId="10955" priority="70">
      <formula>$D38="Facturacion"</formula>
    </cfRule>
  </conditionalFormatting>
  <conditionalFormatting sqref="AA38:AB38">
    <cfRule type="expression" dxfId="10954" priority="71">
      <formula>$D38="Specialist"</formula>
    </cfRule>
  </conditionalFormatting>
  <conditionalFormatting sqref="AA38:AB38">
    <cfRule type="cellIs" dxfId="10953" priority="72" operator="equal">
      <formula>1</formula>
    </cfRule>
  </conditionalFormatting>
  <conditionalFormatting sqref="AA38:AB38">
    <cfRule type="expression" dxfId="10952" priority="73">
      <formula>$D38="SSMM"</formula>
    </cfRule>
  </conditionalFormatting>
  <conditionalFormatting sqref="AA38:AB38">
    <cfRule type="cellIs" dxfId="10951" priority="74" operator="equal">
      <formula>"F"</formula>
    </cfRule>
  </conditionalFormatting>
  <conditionalFormatting sqref="I38:W38">
    <cfRule type="expression" dxfId="10950" priority="59">
      <formula>$C$78="F"</formula>
    </cfRule>
  </conditionalFormatting>
  <conditionalFormatting sqref="I38:W38">
    <cfRule type="expression" dxfId="10949" priority="60">
      <formula>$C$59="F"</formula>
    </cfRule>
  </conditionalFormatting>
  <conditionalFormatting sqref="I38:W38">
    <cfRule type="expression" dxfId="10948" priority="61">
      <formula>$C$40="F"</formula>
    </cfRule>
  </conditionalFormatting>
  <conditionalFormatting sqref="I38:W38">
    <cfRule type="expression" dxfId="10947" priority="62">
      <formula>$C$21="F"</formula>
    </cfRule>
  </conditionalFormatting>
  <conditionalFormatting sqref="I38:Z38">
    <cfRule type="expression" dxfId="10946" priority="63">
      <formula>$C$2="F"</formula>
    </cfRule>
  </conditionalFormatting>
  <conditionalFormatting sqref="I38:Z38">
    <cfRule type="expression" dxfId="10945" priority="64">
      <formula>$D38="Facturacion"</formula>
    </cfRule>
  </conditionalFormatting>
  <conditionalFormatting sqref="I38:Z38">
    <cfRule type="expression" dxfId="10944" priority="65">
      <formula>$D38="Specialist"</formula>
    </cfRule>
  </conditionalFormatting>
  <conditionalFormatting sqref="I38:Z38">
    <cfRule type="cellIs" dxfId="10943" priority="66" operator="equal">
      <formula>1</formula>
    </cfRule>
  </conditionalFormatting>
  <conditionalFormatting sqref="I38:Z38">
    <cfRule type="expression" dxfId="10942" priority="67">
      <formula>$D38="SSMM"</formula>
    </cfRule>
  </conditionalFormatting>
  <conditionalFormatting sqref="I38:Z38">
    <cfRule type="cellIs" dxfId="10941" priority="68" operator="equal">
      <formula>"F"</formula>
    </cfRule>
  </conditionalFormatting>
  <conditionalFormatting sqref="E74:H74">
    <cfRule type="expression" dxfId="10940" priority="51">
      <formula>$C$21="F"</formula>
    </cfRule>
  </conditionalFormatting>
  <conditionalFormatting sqref="E74:H76">
    <cfRule type="expression" dxfId="10939" priority="53">
      <formula>$C$2="F"</formula>
    </cfRule>
  </conditionalFormatting>
  <conditionalFormatting sqref="E74:H76">
    <cfRule type="expression" dxfId="10938" priority="54">
      <formula>$D74="Facturacion"</formula>
    </cfRule>
  </conditionalFormatting>
  <conditionalFormatting sqref="E74:H76">
    <cfRule type="expression" dxfId="10937" priority="55">
      <formula>$D74="Specialist"</formula>
    </cfRule>
  </conditionalFormatting>
  <conditionalFormatting sqref="E74:H76">
    <cfRule type="cellIs" dxfId="10936" priority="56" operator="equal">
      <formula>1</formula>
    </cfRule>
  </conditionalFormatting>
  <conditionalFormatting sqref="E74:H76">
    <cfRule type="expression" dxfId="10935" priority="57">
      <formula>$D74="SSMM"</formula>
    </cfRule>
  </conditionalFormatting>
  <conditionalFormatting sqref="E74:H76">
    <cfRule type="cellIs" dxfId="10934" priority="58" operator="equal">
      <formula>"F"</formula>
    </cfRule>
  </conditionalFormatting>
  <conditionalFormatting sqref="AA74:AB74">
    <cfRule type="expression" dxfId="10933" priority="43">
      <formula>$C$21="F"</formula>
    </cfRule>
  </conditionalFormatting>
  <conditionalFormatting sqref="AA74:AB74">
    <cfRule type="expression" dxfId="10932" priority="45">
      <formula>$C$2="F"</formula>
    </cfRule>
  </conditionalFormatting>
  <conditionalFormatting sqref="AA74:AB74">
    <cfRule type="expression" dxfId="10931" priority="46">
      <formula>$D74="Facturacion"</formula>
    </cfRule>
  </conditionalFormatting>
  <conditionalFormatting sqref="AA74:AB74">
    <cfRule type="expression" dxfId="10930" priority="47">
      <formula>$D74="Specialist"</formula>
    </cfRule>
  </conditionalFormatting>
  <conditionalFormatting sqref="AA74:AB74">
    <cfRule type="cellIs" dxfId="10929" priority="48" operator="equal">
      <formula>1</formula>
    </cfRule>
  </conditionalFormatting>
  <conditionalFormatting sqref="AA74:AB74">
    <cfRule type="expression" dxfId="10928" priority="49">
      <formula>$D74="SSMM"</formula>
    </cfRule>
  </conditionalFormatting>
  <conditionalFormatting sqref="AA74:AB74">
    <cfRule type="cellIs" dxfId="10927" priority="50" operator="equal">
      <formula>"F"</formula>
    </cfRule>
  </conditionalFormatting>
  <conditionalFormatting sqref="I74:W74">
    <cfRule type="expression" dxfId="10926" priority="33">
      <formula>$C$78="F"</formula>
    </cfRule>
  </conditionalFormatting>
  <conditionalFormatting sqref="I74:W74">
    <cfRule type="expression" dxfId="10925" priority="34">
      <formula>$C$59="F"</formula>
    </cfRule>
  </conditionalFormatting>
  <conditionalFormatting sqref="I74:W74">
    <cfRule type="expression" dxfId="10924" priority="35">
      <formula>$C$40="F"</formula>
    </cfRule>
  </conditionalFormatting>
  <conditionalFormatting sqref="I74:W74">
    <cfRule type="expression" dxfId="10923" priority="36">
      <formula>$C$21="F"</formula>
    </cfRule>
  </conditionalFormatting>
  <conditionalFormatting sqref="I74:Z74">
    <cfRule type="expression" dxfId="10922" priority="37">
      <formula>$C$2="F"</formula>
    </cfRule>
  </conditionalFormatting>
  <conditionalFormatting sqref="I74:Z74">
    <cfRule type="expression" dxfId="10921" priority="38">
      <formula>$D74="Facturacion"</formula>
    </cfRule>
  </conditionalFormatting>
  <conditionalFormatting sqref="I74:Z74">
    <cfRule type="expression" dxfId="10920" priority="39">
      <formula>$D74="Specialist"</formula>
    </cfRule>
  </conditionalFormatting>
  <conditionalFormatting sqref="I74:Z74">
    <cfRule type="cellIs" dxfId="10919" priority="40" operator="equal">
      <formula>1</formula>
    </cfRule>
  </conditionalFormatting>
  <conditionalFormatting sqref="I74:Z74">
    <cfRule type="expression" dxfId="10918" priority="41">
      <formula>$D74="SSMM"</formula>
    </cfRule>
  </conditionalFormatting>
  <conditionalFormatting sqref="I74:Z74">
    <cfRule type="cellIs" dxfId="10917" priority="42" operator="equal">
      <formula>"F"</formula>
    </cfRule>
  </conditionalFormatting>
  <conditionalFormatting sqref="AA75:AB75">
    <cfRule type="expression" dxfId="10916" priority="27">
      <formula>$C$2="F"</formula>
    </cfRule>
  </conditionalFormatting>
  <conditionalFormatting sqref="AA75:AB75">
    <cfRule type="expression" dxfId="10915" priority="28">
      <formula>$D75="Facturacion"</formula>
    </cfRule>
  </conditionalFormatting>
  <conditionalFormatting sqref="AA75:AB75">
    <cfRule type="expression" dxfId="10914" priority="29">
      <formula>$D75="Specialist"</formula>
    </cfRule>
  </conditionalFormatting>
  <conditionalFormatting sqref="AA75:AB75">
    <cfRule type="cellIs" dxfId="10913" priority="30" operator="equal">
      <formula>1</formula>
    </cfRule>
  </conditionalFormatting>
  <conditionalFormatting sqref="AA75:AB75">
    <cfRule type="expression" dxfId="10912" priority="31">
      <formula>$D75="SSMM"</formula>
    </cfRule>
  </conditionalFormatting>
  <conditionalFormatting sqref="AA75:AB75">
    <cfRule type="cellIs" dxfId="10911" priority="32" operator="equal">
      <formula>"F"</formula>
    </cfRule>
  </conditionalFormatting>
  <conditionalFormatting sqref="I75:W75">
    <cfRule type="expression" dxfId="10910" priority="17">
      <formula>$C$78="F"</formula>
    </cfRule>
  </conditionalFormatting>
  <conditionalFormatting sqref="I75:W75">
    <cfRule type="expression" dxfId="10909" priority="18">
      <formula>$C$59="F"</formula>
    </cfRule>
  </conditionalFormatting>
  <conditionalFormatting sqref="I75:W75">
    <cfRule type="expression" dxfId="10908" priority="19">
      <formula>$C$40="F"</formula>
    </cfRule>
  </conditionalFormatting>
  <conditionalFormatting sqref="I75:W75">
    <cfRule type="expression" dxfId="10907" priority="20">
      <formula>$C$21="F"</formula>
    </cfRule>
  </conditionalFormatting>
  <conditionalFormatting sqref="I75:Z75">
    <cfRule type="expression" dxfId="10906" priority="21">
      <formula>$C$2="F"</formula>
    </cfRule>
  </conditionalFormatting>
  <conditionalFormatting sqref="I75:Z75">
    <cfRule type="expression" dxfId="10905" priority="22">
      <formula>$D75="Facturacion"</formula>
    </cfRule>
  </conditionalFormatting>
  <conditionalFormatting sqref="I75:Z75">
    <cfRule type="expression" dxfId="10904" priority="23">
      <formula>$D75="Specialist"</formula>
    </cfRule>
  </conditionalFormatting>
  <conditionalFormatting sqref="I75:Z75">
    <cfRule type="cellIs" dxfId="10903" priority="24" operator="equal">
      <formula>1</formula>
    </cfRule>
  </conditionalFormatting>
  <conditionalFormatting sqref="I75:Z75">
    <cfRule type="expression" dxfId="10902" priority="25">
      <formula>$D75="SSMM"</formula>
    </cfRule>
  </conditionalFormatting>
  <conditionalFormatting sqref="I75:Z75">
    <cfRule type="cellIs" dxfId="10901" priority="26" operator="equal">
      <formula>"F"</formula>
    </cfRule>
  </conditionalFormatting>
  <conditionalFormatting sqref="AA76:AB76">
    <cfRule type="expression" dxfId="10900" priority="11">
      <formula>$C$2="F"</formula>
    </cfRule>
  </conditionalFormatting>
  <conditionalFormatting sqref="AA76:AB76">
    <cfRule type="expression" dxfId="10899" priority="12">
      <formula>$D76="Facturacion"</formula>
    </cfRule>
  </conditionalFormatting>
  <conditionalFormatting sqref="AA76:AB76">
    <cfRule type="expression" dxfId="10898" priority="13">
      <formula>$D76="Specialist"</formula>
    </cfRule>
  </conditionalFormatting>
  <conditionalFormatting sqref="AA76:AB76">
    <cfRule type="cellIs" dxfId="10897" priority="14" operator="equal">
      <formula>1</formula>
    </cfRule>
  </conditionalFormatting>
  <conditionalFormatting sqref="AA76:AB76">
    <cfRule type="expression" dxfId="10896" priority="15">
      <formula>$D76="SSMM"</formula>
    </cfRule>
  </conditionalFormatting>
  <conditionalFormatting sqref="AA76:AB76">
    <cfRule type="cellIs" dxfId="10895" priority="16" operator="equal">
      <formula>"F"</formula>
    </cfRule>
  </conditionalFormatting>
  <conditionalFormatting sqref="I76:W76">
    <cfRule type="expression" dxfId="10894" priority="1">
      <formula>$C$78="F"</formula>
    </cfRule>
  </conditionalFormatting>
  <conditionalFormatting sqref="I76:W76">
    <cfRule type="expression" dxfId="10893" priority="2">
      <formula>$C$59="F"</formula>
    </cfRule>
  </conditionalFormatting>
  <conditionalFormatting sqref="I76:W76">
    <cfRule type="expression" dxfId="10892" priority="3">
      <formula>$C$40="F"</formula>
    </cfRule>
  </conditionalFormatting>
  <conditionalFormatting sqref="I76:W76">
    <cfRule type="expression" dxfId="10891" priority="4">
      <formula>$C$21="F"</formula>
    </cfRule>
  </conditionalFormatting>
  <conditionalFormatting sqref="I76:Z76">
    <cfRule type="expression" dxfId="10890" priority="5">
      <formula>$C$2="F"</formula>
    </cfRule>
  </conditionalFormatting>
  <conditionalFormatting sqref="I76:Z76">
    <cfRule type="expression" dxfId="10889" priority="6">
      <formula>$D76="Facturacion"</formula>
    </cfRule>
  </conditionalFormatting>
  <conditionalFormatting sqref="I76:Z76">
    <cfRule type="expression" dxfId="10888" priority="7">
      <formula>$D76="Specialist"</formula>
    </cfRule>
  </conditionalFormatting>
  <conditionalFormatting sqref="I76:Z76">
    <cfRule type="cellIs" dxfId="10887" priority="8" operator="equal">
      <formula>1</formula>
    </cfRule>
  </conditionalFormatting>
  <conditionalFormatting sqref="I76:Z76">
    <cfRule type="expression" dxfId="10886" priority="9">
      <formula>$D76="SSMM"</formula>
    </cfRule>
  </conditionalFormatting>
  <conditionalFormatting sqref="I76:Z76">
    <cfRule type="cellIs" dxfId="10885" priority="10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45" id="{DFD2B3D7-7046-41BA-8A5E-3B55886E1DD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AC17:AG19 E107:M107 Q107:AG107</xm:sqref>
        </x14:conditionalFormatting>
        <x14:conditionalFormatting xmlns:xm="http://schemas.microsoft.com/office/excel/2006/main">
          <x14:cfRule type="expression" priority="634" id="{7C152F12-D56D-443B-9915-49727104E55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E4:AG10 E12:AG12 E11:H11 AE11:AG11</xm:sqref>
        </x14:conditionalFormatting>
        <x14:conditionalFormatting xmlns:xm="http://schemas.microsoft.com/office/excel/2006/main">
          <x14:cfRule type="expression" priority="627" id="{E8255CC7-6705-49C7-9782-25E066E8D35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616" id="{32323879-723B-4173-9910-EC8E66B196A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E23:AG23 E31:AG31 E30:H30 AE30:AG30 E25:AG25 E24:Q24 AE24:AG24 E27:AG29 E26:V26 AE26:AG26</xm:sqref>
        </x14:conditionalFormatting>
        <x14:conditionalFormatting xmlns:xm="http://schemas.microsoft.com/office/excel/2006/main">
          <x14:cfRule type="expression" priority="609" id="{2CF8B83D-1A3C-4B36-9D14-29829226400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598" id="{7C77E204-8461-4109-A377-36271D03FC0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E42:AG42 E50:AG50 E49:H49 AE49:AG49 E44:AG44 E43:Q43 AE43:AG43 E46:AG48 E45:V45 AE45:AG45</xm:sqref>
        </x14:conditionalFormatting>
        <x14:conditionalFormatting xmlns:xm="http://schemas.microsoft.com/office/excel/2006/main">
          <x14:cfRule type="expression" priority="591" id="{97A8E9C1-F88A-42A4-848B-A8FA91B5846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580" id="{B6B32411-1029-4D8D-9171-0DFE68E7376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E61:AG61 E69:AG69 E68:H68 AE68:AG68 E63:AG63 E62:Q62 AE62:AG62 E65:AG67 E64:V64 AE64:AG64</xm:sqref>
        </x14:conditionalFormatting>
        <x14:conditionalFormatting xmlns:xm="http://schemas.microsoft.com/office/excel/2006/main">
          <x14:cfRule type="expression" priority="573" id="{86FB245E-82A7-4B2E-9BD7-211BE0F6948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562" id="{D4E4AC28-0CF5-4D88-8C4F-FDCAC73AA08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E80:AG80 E88:AG88 E87:H87 AE87:AG87 E85:AG86 E84:F84 S84:AG84 E82:AG82 E81:Q81 AE81:AG81 E83:V83 AE83:AG83</xm:sqref>
        </x14:conditionalFormatting>
        <x14:conditionalFormatting xmlns:xm="http://schemas.microsoft.com/office/excel/2006/main">
          <x14:cfRule type="expression" priority="555" id="{53EFC12C-9975-4173-AA76-25A1240736F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544" id="{CA0B9A43-59E5-4D3E-9107-2C1976BCF88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E99:AG99 E106:H106 AE106:AG106 E101:AG105 E100:Q100 AE100:AG100</xm:sqref>
        </x14:conditionalFormatting>
        <x14:conditionalFormatting xmlns:xm="http://schemas.microsoft.com/office/excel/2006/main">
          <x14:cfRule type="expression" priority="537" id="{CED7F38B-8B47-4570-81B5-D4989175EF4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526" id="{ADF7EBCA-2984-4AE6-B6A7-534921FC1DD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E118:AG124 E126:AG126 E125:H125 AE125:AG125</xm:sqref>
        </x14:conditionalFormatting>
        <x14:conditionalFormatting xmlns:xm="http://schemas.microsoft.com/office/excel/2006/main">
          <x14:cfRule type="expression" priority="519" id="{62061014-1224-40FA-A6E3-F71BD12DF70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I11:AD11</xm:sqref>
        </x14:conditionalFormatting>
        <x14:conditionalFormatting xmlns:xm="http://schemas.microsoft.com/office/excel/2006/main">
          <x14:cfRule type="expression" priority="512" id="{8E767FE7-D5B1-433E-A4C0-3F12E17371B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I30:AD30</xm:sqref>
        </x14:conditionalFormatting>
        <x14:conditionalFormatting xmlns:xm="http://schemas.microsoft.com/office/excel/2006/main">
          <x14:cfRule type="expression" priority="505" id="{39FAC565-EC1D-4E6A-B08F-EA993EEFD01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I49:AD49</xm:sqref>
        </x14:conditionalFormatting>
        <x14:conditionalFormatting xmlns:xm="http://schemas.microsoft.com/office/excel/2006/main">
          <x14:cfRule type="expression" priority="498" id="{2977ABDF-5894-43EC-80C3-EF6604866CB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I68:AD68</xm:sqref>
        </x14:conditionalFormatting>
        <x14:conditionalFormatting xmlns:xm="http://schemas.microsoft.com/office/excel/2006/main">
          <x14:cfRule type="expression" priority="491" id="{5B5EAECE-0AAC-4A6B-98AF-1AB3FBDDA73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I87:AD87</xm:sqref>
        </x14:conditionalFormatting>
        <x14:conditionalFormatting xmlns:xm="http://schemas.microsoft.com/office/excel/2006/main">
          <x14:cfRule type="expression" priority="484" id="{9D9C05C9-792F-46CA-A100-27D499C6FD7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I106:AD106</xm:sqref>
        </x14:conditionalFormatting>
        <x14:conditionalFormatting xmlns:xm="http://schemas.microsoft.com/office/excel/2006/main">
          <x14:cfRule type="expression" priority="477" id="{BFA947B8-7AE6-4352-8FCF-C55CD786B1C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I125:AD125</xm:sqref>
        </x14:conditionalFormatting>
        <x14:conditionalFormatting xmlns:xm="http://schemas.microsoft.com/office/excel/2006/main">
          <x14:cfRule type="expression" priority="470" id="{383193D5-9319-447C-9788-95B3F079F88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</xm:sqref>
        </x14:conditionalFormatting>
        <x14:conditionalFormatting xmlns:xm="http://schemas.microsoft.com/office/excel/2006/main">
          <x14:cfRule type="expression" priority="462" id="{B71A684C-2F6D-430C-8CF7-0083174415C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354" id="{3057D303-ED22-48B1-A82C-5F54B05B983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346" id="{6A8E539A-0333-4501-9053-C5B8AFC0E9C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238" id="{86CABA95-C7B5-4B69-8AE3-1163229534F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E93:H95</xm:sqref>
        </x14:conditionalFormatting>
        <x14:conditionalFormatting xmlns:xm="http://schemas.microsoft.com/office/excel/2006/main">
          <x14:cfRule type="expression" priority="230" id="{D7AFC839-0B4D-4F07-8509-2F0DC4A6ACD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  <x14:conditionalFormatting xmlns:xm="http://schemas.microsoft.com/office/excel/2006/main">
          <x14:cfRule type="expression" priority="180" id="{A91D2D68-8166-4066-B2F6-C9D45FFE515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G84:R84</xm:sqref>
        </x14:conditionalFormatting>
        <x14:conditionalFormatting xmlns:xm="http://schemas.microsoft.com/office/excel/2006/main">
          <x14:cfRule type="expression" priority="173" id="{81A99F50-E0C7-4D8F-B4B8-530290E529A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R24:AD24</xm:sqref>
        </x14:conditionalFormatting>
        <x14:conditionalFormatting xmlns:xm="http://schemas.microsoft.com/office/excel/2006/main">
          <x14:cfRule type="expression" priority="166" id="{DD97173A-8213-440D-B0C4-DE98421B6AC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R43:AD43</xm:sqref>
        </x14:conditionalFormatting>
        <x14:conditionalFormatting xmlns:xm="http://schemas.microsoft.com/office/excel/2006/main">
          <x14:cfRule type="expression" priority="159" id="{272A5DAA-8F80-485B-8109-A9C1589AC34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R62:AD62</xm:sqref>
        </x14:conditionalFormatting>
        <x14:conditionalFormatting xmlns:xm="http://schemas.microsoft.com/office/excel/2006/main">
          <x14:cfRule type="expression" priority="152" id="{A3378C12-B37F-49FA-BE44-D93E4E8FEAA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R81:AD81</xm:sqref>
        </x14:conditionalFormatting>
        <x14:conditionalFormatting xmlns:xm="http://schemas.microsoft.com/office/excel/2006/main">
          <x14:cfRule type="expression" priority="145" id="{C1A44FA8-5D36-40CD-8E94-66369C3B96C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R100:AD100</xm:sqref>
        </x14:conditionalFormatting>
        <x14:conditionalFormatting xmlns:xm="http://schemas.microsoft.com/office/excel/2006/main">
          <x14:cfRule type="expression" priority="138" id="{321044D9-1619-4C15-8C3F-DAED67412A5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W26:AD26</xm:sqref>
        </x14:conditionalFormatting>
        <x14:conditionalFormatting xmlns:xm="http://schemas.microsoft.com/office/excel/2006/main">
          <x14:cfRule type="expression" priority="131" id="{0785B6BC-655D-4B53-9D80-2F869B92DF8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W45:AD45</xm:sqref>
        </x14:conditionalFormatting>
        <x14:conditionalFormatting xmlns:xm="http://schemas.microsoft.com/office/excel/2006/main">
          <x14:cfRule type="expression" priority="124" id="{37238725-E992-4A12-A7CE-789E7CF8191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W64:AD64</xm:sqref>
        </x14:conditionalFormatting>
        <x14:conditionalFormatting xmlns:xm="http://schemas.microsoft.com/office/excel/2006/main">
          <x14:cfRule type="expression" priority="117" id="{AAE72D62-4031-4599-8FDC-879B6970284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W83:AD83</xm:sqref>
        </x14:conditionalFormatting>
        <x14:conditionalFormatting xmlns:xm="http://schemas.microsoft.com/office/excel/2006/main">
          <x14:cfRule type="expression" priority="110" id="{2B826F5B-FECE-4DCC-B60B-7696A3094D4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</xm:sqref>
        </x14:conditionalFormatting>
        <x14:conditionalFormatting xmlns:xm="http://schemas.microsoft.com/office/excel/2006/main">
          <x14:cfRule type="expression" priority="102" id="{62A3F296-4B7C-4C53-8C1E-030087BC898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52" id="{E10A36BF-F461-43D9-9344-D72B708104B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</xm:sqref>
        </x14:conditionalFormatting>
        <x14:conditionalFormatting xmlns:xm="http://schemas.microsoft.com/office/excel/2006/main">
          <x14:cfRule type="expression" priority="44" id="{ADAEDF7A-77A5-43F4-A463-09B88665F46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BF603068-3F73-4C7C-9294-46B39EE2B823}">
          <x14:formula1>
            <xm:f>Personal!$A$2:$A$50</xm:f>
          </x14:formula1>
          <xm:sqref>B99:B114 B118:B133 B4:B19 B80:B95 B42:B57 B23:B38 B61:B76</xm:sqref>
        </x14:dataValidation>
        <x14:dataValidation type="list" allowBlank="1" showInputMessage="1" showErrorMessage="1" prompt="Elige una de las opciones disponibles" xr:uid="{015CBF79-51AD-4475-A74B-FC3DF015B71C}">
          <x14:formula1>
            <xm:f>Personal!$F$1:$F$15</xm:f>
          </x14:formula1>
          <xm:sqref>E23:AG38 E118:AG133 E4:AG19 E42:AG57 E80:AG95 E61:AG76 E99:AG106 E108:AG114 E107:M107 Q107:AG107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DD97A-9572-4571-B2F1-E4290FCF4841}">
  <sheetPr codeName="Hoja27">
    <tabColor rgb="FFFFFFFF"/>
    <outlinePr summaryBelow="0" summaryRight="0"/>
    <pageSetUpPr fitToPage="1"/>
  </sheetPr>
  <dimension ref="A1:AJ1000"/>
  <sheetViews>
    <sheetView topLeftCell="A91" workbookViewId="0">
      <selection activeCell="I17" sqref="I17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'S24'!C117+1</f>
        <v>45460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>
        <v>1</v>
      </c>
      <c r="T4" s="8">
        <v>1</v>
      </c>
      <c r="U4" s="8">
        <v>1</v>
      </c>
      <c r="V4" s="8">
        <v>1</v>
      </c>
      <c r="W4" s="8">
        <v>1</v>
      </c>
      <c r="X4" s="8">
        <v>1</v>
      </c>
      <c r="Y4" s="8">
        <v>1</v>
      </c>
      <c r="Z4" s="8">
        <v>1</v>
      </c>
      <c r="AA4" s="8">
        <v>1</v>
      </c>
      <c r="AB4" s="8">
        <v>1</v>
      </c>
      <c r="AC4" s="8">
        <v>1</v>
      </c>
      <c r="AD4" s="8">
        <v>1</v>
      </c>
      <c r="AE4" s="8"/>
      <c r="AF4" s="8"/>
      <c r="AG4" s="8"/>
      <c r="AH4" s="1">
        <f t="shared" ref="AH4:AH19" si="0">SUM(E4:AG4)/2</f>
        <v>6</v>
      </c>
      <c r="AI4" s="1"/>
      <c r="AJ4" s="1">
        <f t="shared" ref="AJ4:AJ20" si="1">AH4+AH23+AH42+AH61+AH80+AH99+AH118</f>
        <v>24</v>
      </c>
    </row>
    <row r="5" spans="1:36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8"/>
      <c r="I5" s="8">
        <v>1</v>
      </c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/>
      <c r="T5" s="8"/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/>
      <c r="AC5" s="8"/>
      <c r="AD5" s="8"/>
      <c r="AE5" s="8"/>
      <c r="AF5" s="8"/>
      <c r="AG5" s="8"/>
      <c r="AH5" s="1">
        <f t="shared" si="0"/>
        <v>8.5</v>
      </c>
      <c r="AI5" s="1"/>
      <c r="AJ5" s="1">
        <f t="shared" si="1"/>
        <v>41</v>
      </c>
    </row>
    <row r="6" spans="1:36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/>
      <c r="I6" s="8" t="s">
        <v>11</v>
      </c>
      <c r="J6" s="8" t="s">
        <v>11</v>
      </c>
      <c r="K6" s="8" t="s">
        <v>11</v>
      </c>
      <c r="L6" s="8" t="s">
        <v>11</v>
      </c>
      <c r="M6" s="8" t="s">
        <v>11</v>
      </c>
      <c r="N6" s="8" t="s">
        <v>11</v>
      </c>
      <c r="O6" s="8" t="s">
        <v>11</v>
      </c>
      <c r="P6" s="8" t="s">
        <v>11</v>
      </c>
      <c r="Q6" s="8" t="s">
        <v>11</v>
      </c>
      <c r="R6" s="8" t="s">
        <v>11</v>
      </c>
      <c r="S6" s="8" t="s">
        <v>11</v>
      </c>
      <c r="T6" s="8" t="s">
        <v>11</v>
      </c>
      <c r="U6" s="8" t="s">
        <v>11</v>
      </c>
      <c r="V6" s="8" t="s">
        <v>11</v>
      </c>
      <c r="W6" s="8" t="s">
        <v>11</v>
      </c>
      <c r="X6" s="8" t="s">
        <v>11</v>
      </c>
      <c r="Y6" s="8" t="s">
        <v>11</v>
      </c>
      <c r="Z6" s="8" t="s">
        <v>11</v>
      </c>
      <c r="AA6" s="8" t="s">
        <v>11</v>
      </c>
      <c r="AB6" s="8" t="s">
        <v>11</v>
      </c>
      <c r="AC6" s="8" t="s">
        <v>11</v>
      </c>
      <c r="AD6" s="8" t="s">
        <v>11</v>
      </c>
      <c r="AE6" s="8"/>
      <c r="AF6" s="8"/>
      <c r="AG6" s="8"/>
      <c r="AH6" s="1">
        <f t="shared" si="0"/>
        <v>0</v>
      </c>
      <c r="AI6" s="1"/>
      <c r="AJ6" s="1">
        <f t="shared" si="1"/>
        <v>0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 t="shared" si="1"/>
        <v>22</v>
      </c>
    </row>
    <row r="8" spans="1:36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 t="shared" si="1"/>
        <v>36</v>
      </c>
    </row>
    <row r="9" spans="1:36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/>
      <c r="I9" s="8" t="s">
        <v>11</v>
      </c>
      <c r="J9" s="8" t="s">
        <v>11</v>
      </c>
      <c r="K9" s="8" t="s">
        <v>11</v>
      </c>
      <c r="L9" s="8" t="s">
        <v>11</v>
      </c>
      <c r="M9" s="8" t="s">
        <v>11</v>
      </c>
      <c r="N9" s="8" t="s">
        <v>11</v>
      </c>
      <c r="O9" s="8" t="s">
        <v>11</v>
      </c>
      <c r="P9" s="8" t="s">
        <v>11</v>
      </c>
      <c r="Q9" s="8" t="s">
        <v>11</v>
      </c>
      <c r="R9" s="8" t="s">
        <v>11</v>
      </c>
      <c r="S9" s="8" t="s">
        <v>11</v>
      </c>
      <c r="T9" s="8" t="s">
        <v>11</v>
      </c>
      <c r="U9" s="8" t="s">
        <v>11</v>
      </c>
      <c r="V9" s="8" t="s">
        <v>11</v>
      </c>
      <c r="W9" s="8" t="s">
        <v>11</v>
      </c>
      <c r="X9" s="8" t="s">
        <v>11</v>
      </c>
      <c r="Y9" s="8" t="s">
        <v>11</v>
      </c>
      <c r="Z9" s="8" t="s">
        <v>11</v>
      </c>
      <c r="AA9" s="8" t="s">
        <v>11</v>
      </c>
      <c r="AB9" s="8" t="s">
        <v>11</v>
      </c>
      <c r="AC9" s="8" t="s">
        <v>11</v>
      </c>
      <c r="AD9" s="8" t="s">
        <v>11</v>
      </c>
      <c r="AE9" s="8"/>
      <c r="AF9" s="8"/>
      <c r="AG9" s="8"/>
      <c r="AH9" s="1">
        <f t="shared" si="0"/>
        <v>0</v>
      </c>
      <c r="AI9" s="1"/>
      <c r="AJ9" s="1">
        <f t="shared" si="1"/>
        <v>0</v>
      </c>
    </row>
    <row r="10" spans="1:36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>
        <v>1</v>
      </c>
      <c r="J10" s="8">
        <v>1</v>
      </c>
      <c r="K10" s="8">
        <v>1</v>
      </c>
      <c r="L10" s="8">
        <v>1</v>
      </c>
      <c r="M10" s="8">
        <v>1</v>
      </c>
      <c r="N10" s="8">
        <v>1</v>
      </c>
      <c r="O10" s="8">
        <v>1</v>
      </c>
      <c r="P10" s="8">
        <v>1</v>
      </c>
      <c r="Q10" s="8"/>
      <c r="R10" s="8"/>
      <c r="S10" s="8">
        <v>1</v>
      </c>
      <c r="T10" s="8">
        <v>1</v>
      </c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/>
      <c r="AB10" s="8"/>
      <c r="AC10" s="8"/>
      <c r="AD10" s="8"/>
      <c r="AE10" s="8"/>
      <c r="AF10" s="8"/>
      <c r="AG10" s="8"/>
      <c r="AH10" s="1">
        <f t="shared" si="0"/>
        <v>8</v>
      </c>
      <c r="AI10" s="1"/>
      <c r="AJ10" s="1">
        <f t="shared" si="1"/>
        <v>40</v>
      </c>
    </row>
    <row r="11" spans="1:36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/>
      <c r="I11" s="8" t="s">
        <v>7</v>
      </c>
      <c r="J11" s="8" t="s">
        <v>7</v>
      </c>
      <c r="K11" s="8" t="s">
        <v>7</v>
      </c>
      <c r="L11" s="8" t="s">
        <v>7</v>
      </c>
      <c r="M11" s="8" t="s">
        <v>7</v>
      </c>
      <c r="N11" s="8" t="s">
        <v>7</v>
      </c>
      <c r="O11" s="8" t="s">
        <v>7</v>
      </c>
      <c r="P11" s="8" t="s">
        <v>7</v>
      </c>
      <c r="Q11" s="8" t="s">
        <v>7</v>
      </c>
      <c r="R11" s="8" t="s">
        <v>7</v>
      </c>
      <c r="S11" s="8" t="s">
        <v>7</v>
      </c>
      <c r="T11" s="8" t="s">
        <v>7</v>
      </c>
      <c r="U11" s="8" t="s">
        <v>7</v>
      </c>
      <c r="V11" s="8" t="s">
        <v>7</v>
      </c>
      <c r="W11" s="8" t="s">
        <v>7</v>
      </c>
      <c r="X11" s="8" t="s">
        <v>7</v>
      </c>
      <c r="Y11" s="8" t="s">
        <v>7</v>
      </c>
      <c r="Z11" s="8" t="s">
        <v>7</v>
      </c>
      <c r="AA11" s="8" t="s">
        <v>7</v>
      </c>
      <c r="AB11" s="8" t="s">
        <v>7</v>
      </c>
      <c r="AC11" s="8" t="s">
        <v>7</v>
      </c>
      <c r="AD11" s="8" t="s">
        <v>7</v>
      </c>
      <c r="AE11" s="8"/>
      <c r="AF11" s="8"/>
      <c r="AG11" s="8"/>
      <c r="AH11" s="1">
        <f t="shared" si="0"/>
        <v>0</v>
      </c>
      <c r="AI11" s="1"/>
      <c r="AJ11" s="1">
        <f t="shared" si="1"/>
        <v>28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/>
      <c r="J12" s="8"/>
      <c r="K12" s="8"/>
      <c r="L12" s="8"/>
      <c r="M12" s="8">
        <v>1</v>
      </c>
      <c r="N12" s="8">
        <v>1</v>
      </c>
      <c r="O12" s="8">
        <v>1</v>
      </c>
      <c r="P12" s="8">
        <v>1</v>
      </c>
      <c r="Q12" s="8">
        <v>1</v>
      </c>
      <c r="R12" s="8">
        <v>1</v>
      </c>
      <c r="S12" s="8"/>
      <c r="T12" s="8"/>
      <c r="U12" s="8">
        <v>1</v>
      </c>
      <c r="V12" s="8">
        <v>1</v>
      </c>
      <c r="W12" s="8">
        <v>1</v>
      </c>
      <c r="X12" s="8">
        <v>1</v>
      </c>
      <c r="Y12" s="8">
        <v>1</v>
      </c>
      <c r="Z12" s="8">
        <v>1</v>
      </c>
      <c r="AA12" s="8">
        <v>1</v>
      </c>
      <c r="AB12" s="8">
        <v>1</v>
      </c>
      <c r="AC12" s="8">
        <v>1</v>
      </c>
      <c r="AD12" s="8">
        <v>1</v>
      </c>
      <c r="AE12" s="8"/>
      <c r="AF12" s="8"/>
      <c r="AG12" s="8"/>
      <c r="AH12" s="1">
        <f t="shared" si="0"/>
        <v>8</v>
      </c>
      <c r="AI12" s="1"/>
      <c r="AJ12" s="1">
        <f t="shared" si="1"/>
        <v>34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/>
      <c r="R17" s="8"/>
      <c r="S17" s="8" t="s">
        <v>9</v>
      </c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1</v>
      </c>
      <c r="I20" s="23">
        <f t="shared" si="3"/>
        <v>3</v>
      </c>
      <c r="J20" s="23">
        <f t="shared" si="3"/>
        <v>3</v>
      </c>
      <c r="K20" s="23">
        <f t="shared" si="3"/>
        <v>3</v>
      </c>
      <c r="L20" s="23">
        <f t="shared" si="3"/>
        <v>3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3</v>
      </c>
      <c r="R20" s="23">
        <f t="shared" si="3"/>
        <v>3</v>
      </c>
      <c r="S20" s="23">
        <f t="shared" si="3"/>
        <v>2</v>
      </c>
      <c r="T20" s="23">
        <f t="shared" si="3"/>
        <v>2</v>
      </c>
      <c r="U20" s="23">
        <f t="shared" si="3"/>
        <v>4</v>
      </c>
      <c r="V20" s="23">
        <f t="shared" si="3"/>
        <v>4</v>
      </c>
      <c r="W20" s="23">
        <f t="shared" si="3"/>
        <v>5</v>
      </c>
      <c r="X20" s="23">
        <f t="shared" si="3"/>
        <v>5</v>
      </c>
      <c r="Y20" s="23">
        <f t="shared" si="3"/>
        <v>5</v>
      </c>
      <c r="Z20" s="23">
        <f t="shared" si="3"/>
        <v>5</v>
      </c>
      <c r="AA20" s="23">
        <f t="shared" si="3"/>
        <v>4</v>
      </c>
      <c r="AB20" s="23">
        <f t="shared" si="3"/>
        <v>3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40.5</v>
      </c>
      <c r="AI20" s="1">
        <f>SUM(AI13:AI19)</f>
        <v>24</v>
      </c>
      <c r="AJ20" s="1">
        <f t="shared" si="1"/>
        <v>225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45461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 t="s">
        <v>7</v>
      </c>
      <c r="J23" s="8" t="s">
        <v>7</v>
      </c>
      <c r="K23" s="8" t="s">
        <v>7</v>
      </c>
      <c r="L23" s="8" t="s">
        <v>7</v>
      </c>
      <c r="M23" s="8" t="s">
        <v>7</v>
      </c>
      <c r="N23" s="8" t="s">
        <v>7</v>
      </c>
      <c r="O23" s="8" t="s">
        <v>7</v>
      </c>
      <c r="P23" s="8" t="s">
        <v>7</v>
      </c>
      <c r="Q23" s="8" t="s">
        <v>7</v>
      </c>
      <c r="R23" s="8" t="s">
        <v>7</v>
      </c>
      <c r="S23" s="8" t="s">
        <v>7</v>
      </c>
      <c r="T23" s="8" t="s">
        <v>7</v>
      </c>
      <c r="U23" s="8" t="s">
        <v>7</v>
      </c>
      <c r="V23" s="8" t="s">
        <v>7</v>
      </c>
      <c r="W23" s="8" t="s">
        <v>7</v>
      </c>
      <c r="X23" s="8" t="s">
        <v>7</v>
      </c>
      <c r="Y23" s="8" t="s">
        <v>7</v>
      </c>
      <c r="Z23" s="8" t="s">
        <v>7</v>
      </c>
      <c r="AA23" s="8" t="s">
        <v>7</v>
      </c>
      <c r="AB23" s="8" t="s">
        <v>7</v>
      </c>
      <c r="AC23" s="8" t="s">
        <v>7</v>
      </c>
      <c r="AD23" s="8" t="s">
        <v>7</v>
      </c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>
        <v>1</v>
      </c>
      <c r="H24" s="8">
        <v>1</v>
      </c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/>
      <c r="R24" s="8"/>
      <c r="S24" s="8">
        <v>1</v>
      </c>
      <c r="T24" s="8">
        <v>1</v>
      </c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/>
      <c r="AA24" s="8"/>
      <c r="AB24" s="8"/>
      <c r="AC24" s="8"/>
      <c r="AD24" s="8"/>
      <c r="AE24" s="8"/>
      <c r="AF24" s="8"/>
      <c r="AG24" s="8"/>
      <c r="AH24" s="1">
        <f t="shared" si="4"/>
        <v>8.5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 t="s">
        <v>11</v>
      </c>
      <c r="J25" s="8" t="s">
        <v>11</v>
      </c>
      <c r="K25" s="8" t="s">
        <v>11</v>
      </c>
      <c r="L25" s="8" t="s">
        <v>11</v>
      </c>
      <c r="M25" s="8" t="s">
        <v>11</v>
      </c>
      <c r="N25" s="8" t="s">
        <v>11</v>
      </c>
      <c r="O25" s="8" t="s">
        <v>11</v>
      </c>
      <c r="P25" s="8" t="s">
        <v>11</v>
      </c>
      <c r="Q25" s="8" t="s">
        <v>11</v>
      </c>
      <c r="R25" s="8" t="s">
        <v>11</v>
      </c>
      <c r="S25" s="8" t="s">
        <v>11</v>
      </c>
      <c r="T25" s="8" t="s">
        <v>11</v>
      </c>
      <c r="U25" s="8" t="s">
        <v>11</v>
      </c>
      <c r="V25" s="8" t="s">
        <v>11</v>
      </c>
      <c r="W25" s="8" t="s">
        <v>11</v>
      </c>
      <c r="X25" s="8" t="s">
        <v>11</v>
      </c>
      <c r="Y25" s="8" t="s">
        <v>11</v>
      </c>
      <c r="Z25" s="8" t="s">
        <v>11</v>
      </c>
      <c r="AA25" s="8" t="s">
        <v>11</v>
      </c>
      <c r="AB25" s="8" t="s">
        <v>11</v>
      </c>
      <c r="AC25" s="8" t="s">
        <v>11</v>
      </c>
      <c r="AD25" s="8" t="s">
        <v>11</v>
      </c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/>
      <c r="J27" s="8"/>
      <c r="K27" s="8"/>
      <c r="L27" s="8"/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>
        <v>1</v>
      </c>
      <c r="T27" s="8">
        <v>1</v>
      </c>
      <c r="U27" s="8"/>
      <c r="V27" s="8"/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8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 t="s">
        <v>11</v>
      </c>
      <c r="J28" s="8" t="s">
        <v>11</v>
      </c>
      <c r="K28" s="8" t="s">
        <v>11</v>
      </c>
      <c r="L28" s="8" t="s">
        <v>11</v>
      </c>
      <c r="M28" s="8" t="s">
        <v>11</v>
      </c>
      <c r="N28" s="8" t="s">
        <v>11</v>
      </c>
      <c r="O28" s="8" t="s">
        <v>11</v>
      </c>
      <c r="P28" s="8" t="s">
        <v>11</v>
      </c>
      <c r="Q28" s="8" t="s">
        <v>11</v>
      </c>
      <c r="R28" s="8" t="s">
        <v>11</v>
      </c>
      <c r="S28" s="8" t="s">
        <v>11</v>
      </c>
      <c r="T28" s="8" t="s">
        <v>11</v>
      </c>
      <c r="U28" s="8" t="s">
        <v>11</v>
      </c>
      <c r="V28" s="8" t="s">
        <v>11</v>
      </c>
      <c r="W28" s="8" t="s">
        <v>11</v>
      </c>
      <c r="X28" s="8" t="s">
        <v>11</v>
      </c>
      <c r="Y28" s="8" t="s">
        <v>11</v>
      </c>
      <c r="Z28" s="8" t="s">
        <v>11</v>
      </c>
      <c r="AA28" s="8" t="s">
        <v>11</v>
      </c>
      <c r="AB28" s="8" t="s">
        <v>11</v>
      </c>
      <c r="AC28" s="8" t="s">
        <v>11</v>
      </c>
      <c r="AD28" s="8" t="s">
        <v>11</v>
      </c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>
        <v>1</v>
      </c>
      <c r="I29" s="8">
        <v>1</v>
      </c>
      <c r="J29" s="8">
        <v>1</v>
      </c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/>
      <c r="R29" s="8"/>
      <c r="S29" s="8">
        <v>1</v>
      </c>
      <c r="T29" s="8">
        <v>1</v>
      </c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/>
      <c r="AA29" s="8"/>
      <c r="AB29" s="8"/>
      <c r="AC29" s="8"/>
      <c r="AD29" s="8"/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/>
      <c r="J30" s="8"/>
      <c r="K30" s="8">
        <v>1</v>
      </c>
      <c r="L30" s="8">
        <v>1</v>
      </c>
      <c r="M30" s="8">
        <v>1</v>
      </c>
      <c r="N30" s="8">
        <v>1</v>
      </c>
      <c r="O30" s="8">
        <v>1</v>
      </c>
      <c r="P30" s="8">
        <v>1</v>
      </c>
      <c r="Q30" s="8">
        <v>1</v>
      </c>
      <c r="R30" s="8">
        <v>1</v>
      </c>
      <c r="S30" s="8"/>
      <c r="T30" s="8"/>
      <c r="U30" s="8">
        <v>1</v>
      </c>
      <c r="V30" s="8">
        <v>1</v>
      </c>
      <c r="W30" s="8">
        <v>1</v>
      </c>
      <c r="X30" s="8">
        <v>1</v>
      </c>
      <c r="Y30" s="8">
        <v>1</v>
      </c>
      <c r="Z30" s="8">
        <v>1</v>
      </c>
      <c r="AA30" s="8">
        <v>1</v>
      </c>
      <c r="AB30" s="8">
        <v>1</v>
      </c>
      <c r="AC30" s="8"/>
      <c r="AD30" s="8"/>
      <c r="AE30" s="8"/>
      <c r="AF30" s="8"/>
      <c r="AG30" s="8"/>
      <c r="AH30" s="1">
        <f t="shared" si="4"/>
        <v>8</v>
      </c>
      <c r="AI30" s="1"/>
    </row>
    <row r="31" spans="1:36" ht="15.75" customHeight="1" x14ac:dyDescent="0.15">
      <c r="A31" s="10"/>
      <c r="B31" s="18" t="str">
        <f t="shared" si="5"/>
        <v>X218</v>
      </c>
      <c r="C31" s="19" t="s">
        <v>128</v>
      </c>
      <c r="D31" s="19" t="s">
        <v>53</v>
      </c>
      <c r="E31" s="8"/>
      <c r="F31" s="8"/>
      <c r="G31" s="8"/>
      <c r="H31" s="8"/>
      <c r="I31" s="8" t="s">
        <v>7</v>
      </c>
      <c r="J31" s="8" t="s">
        <v>7</v>
      </c>
      <c r="K31" s="8" t="s">
        <v>7</v>
      </c>
      <c r="L31" s="8" t="s">
        <v>7</v>
      </c>
      <c r="M31" s="8" t="s">
        <v>7</v>
      </c>
      <c r="N31" s="8" t="s">
        <v>7</v>
      </c>
      <c r="O31" s="8" t="s">
        <v>7</v>
      </c>
      <c r="P31" s="8" t="s">
        <v>7</v>
      </c>
      <c r="Q31" s="8" t="s">
        <v>7</v>
      </c>
      <c r="R31" s="8" t="s">
        <v>7</v>
      </c>
      <c r="S31" s="8" t="s">
        <v>7</v>
      </c>
      <c r="T31" s="8" t="s">
        <v>7</v>
      </c>
      <c r="U31" s="8" t="s">
        <v>7</v>
      </c>
      <c r="V31" s="8" t="s">
        <v>7</v>
      </c>
      <c r="W31" s="8" t="s">
        <v>7</v>
      </c>
      <c r="X31" s="8" t="s">
        <v>7</v>
      </c>
      <c r="Y31" s="8" t="s">
        <v>7</v>
      </c>
      <c r="Z31" s="8" t="s">
        <v>7</v>
      </c>
      <c r="AA31" s="8" t="s">
        <v>7</v>
      </c>
      <c r="AB31" s="8" t="s">
        <v>7</v>
      </c>
      <c r="AC31" s="8" t="s">
        <v>7</v>
      </c>
      <c r="AD31" s="8" t="s">
        <v>7</v>
      </c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1</v>
      </c>
      <c r="H39" s="23">
        <f t="shared" si="6"/>
        <v>2</v>
      </c>
      <c r="I39" s="23">
        <f t="shared" si="6"/>
        <v>2</v>
      </c>
      <c r="J39" s="23">
        <f t="shared" si="6"/>
        <v>2</v>
      </c>
      <c r="K39" s="23">
        <f t="shared" si="6"/>
        <v>3</v>
      </c>
      <c r="L39" s="23">
        <f t="shared" si="6"/>
        <v>3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2</v>
      </c>
      <c r="R39" s="23">
        <f t="shared" si="6"/>
        <v>2</v>
      </c>
      <c r="S39" s="23">
        <f t="shared" si="6"/>
        <v>3</v>
      </c>
      <c r="T39" s="23">
        <f t="shared" si="6"/>
        <v>3</v>
      </c>
      <c r="U39" s="23">
        <f t="shared" si="6"/>
        <v>3</v>
      </c>
      <c r="V39" s="23">
        <f t="shared" si="6"/>
        <v>3</v>
      </c>
      <c r="W39" s="23">
        <f t="shared" si="6"/>
        <v>5</v>
      </c>
      <c r="X39" s="23">
        <f t="shared" si="6"/>
        <v>5</v>
      </c>
      <c r="Y39" s="23">
        <f t="shared" si="6"/>
        <v>5</v>
      </c>
      <c r="Z39" s="23">
        <f t="shared" si="6"/>
        <v>3</v>
      </c>
      <c r="AA39" s="23">
        <f t="shared" si="6"/>
        <v>3</v>
      </c>
      <c r="AB39" s="23">
        <f t="shared" si="6"/>
        <v>3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36.5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45462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>
        <v>1</v>
      </c>
      <c r="I42" s="8">
        <v>1</v>
      </c>
      <c r="J42" s="8">
        <v>1</v>
      </c>
      <c r="K42" s="8">
        <v>1</v>
      </c>
      <c r="L42" s="8">
        <v>1</v>
      </c>
      <c r="M42" s="8">
        <v>1</v>
      </c>
      <c r="N42" s="8">
        <v>1</v>
      </c>
      <c r="O42" s="8">
        <v>1</v>
      </c>
      <c r="P42" s="8">
        <v>1</v>
      </c>
      <c r="Q42" s="8">
        <v>1</v>
      </c>
      <c r="R42" s="8">
        <v>1</v>
      </c>
      <c r="S42" s="8">
        <v>1</v>
      </c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6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/>
      <c r="J43" s="8"/>
      <c r="K43" s="8">
        <v>1</v>
      </c>
      <c r="L43" s="8">
        <v>1</v>
      </c>
      <c r="M43" s="8">
        <v>1</v>
      </c>
      <c r="N43" s="8">
        <v>1</v>
      </c>
      <c r="O43" s="8">
        <v>1</v>
      </c>
      <c r="P43" s="8">
        <v>1</v>
      </c>
      <c r="Q43" s="8">
        <v>1</v>
      </c>
      <c r="R43" s="8">
        <v>1</v>
      </c>
      <c r="S43" s="8"/>
      <c r="T43" s="8"/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>
        <v>1</v>
      </c>
      <c r="AB43" s="8">
        <v>1</v>
      </c>
      <c r="AC43" s="8"/>
      <c r="AD43" s="8"/>
      <c r="AE43" s="8"/>
      <c r="AF43" s="8"/>
      <c r="AG43" s="8"/>
      <c r="AH43" s="1">
        <f t="shared" si="7"/>
        <v>8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 t="s">
        <v>11</v>
      </c>
      <c r="J44" s="8" t="s">
        <v>11</v>
      </c>
      <c r="K44" s="8" t="s">
        <v>11</v>
      </c>
      <c r="L44" s="8" t="s">
        <v>11</v>
      </c>
      <c r="M44" s="8" t="s">
        <v>11</v>
      </c>
      <c r="N44" s="8" t="s">
        <v>11</v>
      </c>
      <c r="O44" s="8" t="s">
        <v>11</v>
      </c>
      <c r="P44" s="8" t="s">
        <v>11</v>
      </c>
      <c r="Q44" s="8" t="s">
        <v>11</v>
      </c>
      <c r="R44" s="8" t="s">
        <v>11</v>
      </c>
      <c r="S44" s="8" t="s">
        <v>11</v>
      </c>
      <c r="T44" s="8" t="s">
        <v>11</v>
      </c>
      <c r="U44" s="8" t="s">
        <v>11</v>
      </c>
      <c r="V44" s="8" t="s">
        <v>11</v>
      </c>
      <c r="W44" s="8" t="s">
        <v>11</v>
      </c>
      <c r="X44" s="8" t="s">
        <v>11</v>
      </c>
      <c r="Y44" s="8" t="s">
        <v>11</v>
      </c>
      <c r="Z44" s="8" t="s">
        <v>11</v>
      </c>
      <c r="AA44" s="8" t="s">
        <v>11</v>
      </c>
      <c r="AB44" s="8" t="s">
        <v>11</v>
      </c>
      <c r="AC44" s="8" t="s">
        <v>11</v>
      </c>
      <c r="AD44" s="8" t="s">
        <v>11</v>
      </c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>
        <v>1</v>
      </c>
      <c r="J46" s="8">
        <v>1</v>
      </c>
      <c r="K46" s="8">
        <v>1</v>
      </c>
      <c r="L46" s="8">
        <v>1</v>
      </c>
      <c r="M46" s="8">
        <v>1</v>
      </c>
      <c r="N46" s="8">
        <v>1</v>
      </c>
      <c r="O46" s="8">
        <v>1</v>
      </c>
      <c r="P46" s="8">
        <v>1</v>
      </c>
      <c r="Q46" s="8">
        <v>1</v>
      </c>
      <c r="R46" s="8">
        <v>1</v>
      </c>
      <c r="S46" s="8">
        <v>1</v>
      </c>
      <c r="T46" s="8">
        <v>1</v>
      </c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1">
        <f t="shared" si="7"/>
        <v>6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 t="s">
        <v>11</v>
      </c>
      <c r="J47" s="8" t="s">
        <v>11</v>
      </c>
      <c r="K47" s="8" t="s">
        <v>11</v>
      </c>
      <c r="L47" s="8" t="s">
        <v>11</v>
      </c>
      <c r="M47" s="8" t="s">
        <v>11</v>
      </c>
      <c r="N47" s="8" t="s">
        <v>11</v>
      </c>
      <c r="O47" s="8" t="s">
        <v>11</v>
      </c>
      <c r="P47" s="8" t="s">
        <v>11</v>
      </c>
      <c r="Q47" s="8" t="s">
        <v>11</v>
      </c>
      <c r="R47" s="8" t="s">
        <v>11</v>
      </c>
      <c r="S47" s="8" t="s">
        <v>11</v>
      </c>
      <c r="T47" s="8" t="s">
        <v>11</v>
      </c>
      <c r="U47" s="8" t="s">
        <v>11</v>
      </c>
      <c r="V47" s="8" t="s">
        <v>11</v>
      </c>
      <c r="W47" s="8" t="s">
        <v>11</v>
      </c>
      <c r="X47" s="8" t="s">
        <v>11</v>
      </c>
      <c r="Y47" s="8" t="s">
        <v>11</v>
      </c>
      <c r="Z47" s="8" t="s">
        <v>11</v>
      </c>
      <c r="AA47" s="8" t="s">
        <v>11</v>
      </c>
      <c r="AB47" s="8" t="s">
        <v>11</v>
      </c>
      <c r="AC47" s="8" t="s">
        <v>11</v>
      </c>
      <c r="AD47" s="8" t="s">
        <v>11</v>
      </c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/>
      <c r="J48" s="8"/>
      <c r="K48" s="8"/>
      <c r="L48" s="8"/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/>
      <c r="T48" s="8"/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>
        <v>1</v>
      </c>
      <c r="AB48" s="8">
        <v>1</v>
      </c>
      <c r="AC48" s="8">
        <v>1</v>
      </c>
      <c r="AD48" s="8">
        <v>1</v>
      </c>
      <c r="AE48" s="8"/>
      <c r="AF48" s="8"/>
      <c r="AG48" s="8"/>
      <c r="AH48" s="1">
        <f t="shared" si="7"/>
        <v>8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>
        <v>1</v>
      </c>
      <c r="R49" s="8">
        <v>1</v>
      </c>
      <c r="S49" s="8">
        <v>1</v>
      </c>
      <c r="T49" s="8">
        <v>1</v>
      </c>
      <c r="U49" s="8">
        <v>1</v>
      </c>
      <c r="V49" s="8">
        <v>1</v>
      </c>
      <c r="W49" s="8">
        <v>1</v>
      </c>
      <c r="X49" s="8">
        <v>1</v>
      </c>
      <c r="Y49" s="8">
        <v>1</v>
      </c>
      <c r="Z49" s="8">
        <v>1</v>
      </c>
      <c r="AA49" s="8">
        <v>1</v>
      </c>
      <c r="AB49" s="8">
        <v>1</v>
      </c>
      <c r="AC49" s="8"/>
      <c r="AD49" s="8"/>
      <c r="AE49" s="8"/>
      <c r="AF49" s="8"/>
      <c r="AG49" s="8"/>
      <c r="AH49" s="1">
        <f t="shared" si="7"/>
        <v>6</v>
      </c>
      <c r="AI49" s="1"/>
    </row>
    <row r="50" spans="1:35" ht="15.75" customHeight="1" x14ac:dyDescent="0.15">
      <c r="A50" s="10"/>
      <c r="B50" s="18" t="str">
        <f t="shared" si="8"/>
        <v>X218</v>
      </c>
      <c r="C50" s="19" t="s">
        <v>128</v>
      </c>
      <c r="D50" s="19" t="s">
        <v>53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>
        <v>1</v>
      </c>
      <c r="T50" s="8">
        <v>1</v>
      </c>
      <c r="U50" s="8">
        <v>1</v>
      </c>
      <c r="V50" s="8">
        <v>1</v>
      </c>
      <c r="W50" s="8">
        <v>1</v>
      </c>
      <c r="X50" s="8">
        <v>1</v>
      </c>
      <c r="Y50" s="8">
        <v>1</v>
      </c>
      <c r="Z50" s="8">
        <v>1</v>
      </c>
      <c r="AA50" s="8">
        <v>1</v>
      </c>
      <c r="AB50" s="8">
        <v>1</v>
      </c>
      <c r="AC50" s="8">
        <v>1</v>
      </c>
      <c r="AD50" s="8">
        <v>1</v>
      </c>
      <c r="AE50" s="8"/>
      <c r="AF50" s="8"/>
      <c r="AG50" s="8"/>
      <c r="AH50" s="1">
        <f t="shared" si="7"/>
        <v>6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5</v>
      </c>
      <c r="R58" s="23">
        <f t="shared" si="9"/>
        <v>5</v>
      </c>
      <c r="S58" s="23">
        <f t="shared" si="9"/>
        <v>4</v>
      </c>
      <c r="T58" s="23">
        <f t="shared" si="9"/>
        <v>3</v>
      </c>
      <c r="U58" s="23">
        <f t="shared" si="9"/>
        <v>4</v>
      </c>
      <c r="V58" s="23">
        <f t="shared" si="9"/>
        <v>4</v>
      </c>
      <c r="W58" s="23">
        <f t="shared" si="9"/>
        <v>5</v>
      </c>
      <c r="X58" s="23">
        <f t="shared" si="9"/>
        <v>5</v>
      </c>
      <c r="Y58" s="23">
        <f t="shared" si="9"/>
        <v>5</v>
      </c>
      <c r="Z58" s="23">
        <f t="shared" si="9"/>
        <v>5</v>
      </c>
      <c r="AA58" s="23">
        <f t="shared" si="9"/>
        <v>5</v>
      </c>
      <c r="AB58" s="23">
        <f t="shared" si="9"/>
        <v>5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44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45463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>
        <v>1</v>
      </c>
      <c r="T61" s="8">
        <v>1</v>
      </c>
      <c r="U61" s="8">
        <v>1</v>
      </c>
      <c r="V61" s="8">
        <v>1</v>
      </c>
      <c r="W61" s="8">
        <v>1</v>
      </c>
      <c r="X61" s="8">
        <v>1</v>
      </c>
      <c r="Y61" s="8">
        <v>1</v>
      </c>
      <c r="Z61" s="8">
        <v>1</v>
      </c>
      <c r="AA61" s="8">
        <v>1</v>
      </c>
      <c r="AB61" s="8">
        <v>1</v>
      </c>
      <c r="AC61" s="8">
        <v>1</v>
      </c>
      <c r="AD61" s="8">
        <v>1</v>
      </c>
      <c r="AE61" s="8"/>
      <c r="AF61" s="8"/>
      <c r="AG61" s="8"/>
      <c r="AH61" s="1">
        <f t="shared" ref="AH61:AH76" si="10">SUM(E61:AG61)/2</f>
        <v>6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>
        <v>1</v>
      </c>
      <c r="I62" s="8">
        <v>1</v>
      </c>
      <c r="J62" s="8">
        <v>1</v>
      </c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/>
      <c r="R62" s="8"/>
      <c r="S62" s="8">
        <v>1</v>
      </c>
      <c r="T62" s="8">
        <v>1</v>
      </c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/>
      <c r="AA62" s="8"/>
      <c r="AB62" s="8"/>
      <c r="AC62" s="8"/>
      <c r="AD62" s="8"/>
      <c r="AE62" s="8"/>
      <c r="AF62" s="8"/>
      <c r="AG62" s="8"/>
      <c r="AH62" s="1">
        <f t="shared" si="10"/>
        <v>8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 t="s">
        <v>11</v>
      </c>
      <c r="J63" s="8" t="s">
        <v>11</v>
      </c>
      <c r="K63" s="8" t="s">
        <v>11</v>
      </c>
      <c r="L63" s="8" t="s">
        <v>11</v>
      </c>
      <c r="M63" s="8" t="s">
        <v>11</v>
      </c>
      <c r="N63" s="8" t="s">
        <v>11</v>
      </c>
      <c r="O63" s="8" t="s">
        <v>11</v>
      </c>
      <c r="P63" s="8" t="s">
        <v>11</v>
      </c>
      <c r="Q63" s="8" t="s">
        <v>11</v>
      </c>
      <c r="R63" s="8" t="s">
        <v>11</v>
      </c>
      <c r="S63" s="8" t="s">
        <v>11</v>
      </c>
      <c r="T63" s="8" t="s">
        <v>11</v>
      </c>
      <c r="U63" s="8" t="s">
        <v>11</v>
      </c>
      <c r="V63" s="8" t="s">
        <v>11</v>
      </c>
      <c r="W63" s="8" t="s">
        <v>11</v>
      </c>
      <c r="X63" s="8" t="s">
        <v>11</v>
      </c>
      <c r="Y63" s="8" t="s">
        <v>11</v>
      </c>
      <c r="Z63" s="8" t="s">
        <v>11</v>
      </c>
      <c r="AA63" s="8" t="s">
        <v>11</v>
      </c>
      <c r="AB63" s="8" t="s">
        <v>11</v>
      </c>
      <c r="AC63" s="8" t="s">
        <v>11</v>
      </c>
      <c r="AD63" s="8" t="s">
        <v>11</v>
      </c>
      <c r="AE63" s="8"/>
      <c r="AF63" s="8"/>
      <c r="AG63" s="8"/>
      <c r="AH63" s="1">
        <f t="shared" si="10"/>
        <v>0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 t="s">
        <v>7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 t="s">
        <v>11</v>
      </c>
      <c r="J66" s="8" t="s">
        <v>11</v>
      </c>
      <c r="K66" s="8" t="s">
        <v>11</v>
      </c>
      <c r="L66" s="8" t="s">
        <v>11</v>
      </c>
      <c r="M66" s="8" t="s">
        <v>11</v>
      </c>
      <c r="N66" s="8" t="s">
        <v>11</v>
      </c>
      <c r="O66" s="8" t="s">
        <v>11</v>
      </c>
      <c r="P66" s="8" t="s">
        <v>11</v>
      </c>
      <c r="Q66" s="8" t="s">
        <v>11</v>
      </c>
      <c r="R66" s="8" t="s">
        <v>11</v>
      </c>
      <c r="S66" s="8" t="s">
        <v>11</v>
      </c>
      <c r="T66" s="8" t="s">
        <v>11</v>
      </c>
      <c r="U66" s="8" t="s">
        <v>11</v>
      </c>
      <c r="V66" s="8" t="s">
        <v>11</v>
      </c>
      <c r="W66" s="8" t="s">
        <v>11</v>
      </c>
      <c r="X66" s="8" t="s">
        <v>11</v>
      </c>
      <c r="Y66" s="8" t="s">
        <v>11</v>
      </c>
      <c r="Z66" s="8" t="s">
        <v>11</v>
      </c>
      <c r="AA66" s="8" t="s">
        <v>11</v>
      </c>
      <c r="AB66" s="8" t="s">
        <v>11</v>
      </c>
      <c r="AC66" s="8" t="s">
        <v>11</v>
      </c>
      <c r="AD66" s="8" t="s">
        <v>11</v>
      </c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/>
      <c r="J67" s="8"/>
      <c r="K67" s="8"/>
      <c r="L67" s="8"/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>
        <v>1</v>
      </c>
      <c r="S67" s="8"/>
      <c r="T67" s="8"/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>
        <v>1</v>
      </c>
      <c r="AB67" s="8">
        <v>1</v>
      </c>
      <c r="AC67" s="8">
        <v>1</v>
      </c>
      <c r="AD67" s="8">
        <v>1</v>
      </c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>
        <v>1</v>
      </c>
      <c r="J68" s="8">
        <v>1</v>
      </c>
      <c r="K68" s="8">
        <v>1</v>
      </c>
      <c r="L68" s="8">
        <v>1</v>
      </c>
      <c r="M68" s="8">
        <v>1</v>
      </c>
      <c r="N68" s="8">
        <v>1</v>
      </c>
      <c r="O68" s="8">
        <v>1</v>
      </c>
      <c r="P68" s="8">
        <v>1</v>
      </c>
      <c r="Q68" s="8">
        <v>1</v>
      </c>
      <c r="R68" s="8">
        <v>1</v>
      </c>
      <c r="S68" s="8">
        <v>1</v>
      </c>
      <c r="T68" s="8">
        <v>1</v>
      </c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1">
        <f t="shared" si="10"/>
        <v>6</v>
      </c>
      <c r="AI68" s="1"/>
    </row>
    <row r="69" spans="1:35" ht="15.75" customHeight="1" x14ac:dyDescent="0.15">
      <c r="A69" s="10"/>
      <c r="B69" s="18" t="str">
        <f t="shared" si="11"/>
        <v>X218</v>
      </c>
      <c r="C69" s="19" t="s">
        <v>128</v>
      </c>
      <c r="D69" s="19" t="s">
        <v>53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>
        <v>1</v>
      </c>
      <c r="R69" s="8">
        <v>1</v>
      </c>
      <c r="S69" s="8">
        <v>1</v>
      </c>
      <c r="T69" s="8">
        <v>1</v>
      </c>
      <c r="U69" s="8">
        <v>1</v>
      </c>
      <c r="V69" s="8">
        <v>1</v>
      </c>
      <c r="W69" s="8">
        <v>1</v>
      </c>
      <c r="X69" s="8">
        <v>1</v>
      </c>
      <c r="Y69" s="8">
        <v>1</v>
      </c>
      <c r="Z69" s="8">
        <v>1</v>
      </c>
      <c r="AA69" s="8">
        <v>1</v>
      </c>
      <c r="AB69" s="8">
        <v>1</v>
      </c>
      <c r="AC69" s="8"/>
      <c r="AD69" s="8"/>
      <c r="AE69" s="8"/>
      <c r="AF69" s="8"/>
      <c r="AG69" s="8"/>
      <c r="AH69" s="1">
        <f t="shared" si="10"/>
        <v>6</v>
      </c>
      <c r="AI69" s="1"/>
    </row>
    <row r="70" spans="1:35" ht="15.75" customHeight="1" x14ac:dyDescent="0.15">
      <c r="A70" s="10"/>
      <c r="B70" s="18">
        <f t="shared" si="11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">
        <v>90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">
        <v>88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">
        <v>89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2</v>
      </c>
      <c r="L77" s="23">
        <f t="shared" si="12"/>
        <v>2</v>
      </c>
      <c r="M77" s="23">
        <f t="shared" si="12"/>
        <v>3</v>
      </c>
      <c r="N77" s="23">
        <f t="shared" si="12"/>
        <v>3</v>
      </c>
      <c r="O77" s="23">
        <f t="shared" si="12"/>
        <v>3</v>
      </c>
      <c r="P77" s="23">
        <f t="shared" si="12"/>
        <v>3</v>
      </c>
      <c r="Q77" s="23">
        <f t="shared" si="12"/>
        <v>3</v>
      </c>
      <c r="R77" s="23">
        <f t="shared" si="12"/>
        <v>3</v>
      </c>
      <c r="S77" s="23">
        <f t="shared" si="12"/>
        <v>4</v>
      </c>
      <c r="T77" s="23">
        <f t="shared" si="12"/>
        <v>4</v>
      </c>
      <c r="U77" s="23">
        <f t="shared" si="12"/>
        <v>4</v>
      </c>
      <c r="V77" s="23">
        <f t="shared" si="12"/>
        <v>4</v>
      </c>
      <c r="W77" s="23">
        <f t="shared" si="12"/>
        <v>5</v>
      </c>
      <c r="X77" s="23">
        <f t="shared" si="12"/>
        <v>5</v>
      </c>
      <c r="Y77" s="23">
        <f t="shared" si="12"/>
        <v>5</v>
      </c>
      <c r="Z77" s="23">
        <f t="shared" si="12"/>
        <v>4</v>
      </c>
      <c r="AA77" s="23">
        <f t="shared" si="12"/>
        <v>4</v>
      </c>
      <c r="AB77" s="23">
        <f t="shared" si="12"/>
        <v>4</v>
      </c>
      <c r="AC77" s="23">
        <f t="shared" si="12"/>
        <v>3</v>
      </c>
      <c r="AD77" s="23">
        <f t="shared" si="12"/>
        <v>3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38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45464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1</v>
      </c>
      <c r="AA80" s="8">
        <v>1</v>
      </c>
      <c r="AB80" s="8">
        <v>1</v>
      </c>
      <c r="AC80" s="8">
        <v>1</v>
      </c>
      <c r="AD80" s="8">
        <v>1</v>
      </c>
      <c r="AE80" s="8"/>
      <c r="AF80" s="8"/>
      <c r="AG80" s="8"/>
      <c r="AH80" s="1">
        <f t="shared" ref="AH80:AH95" si="13">SUM(E80:AG80)/2</f>
        <v>6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/>
      <c r="I81" s="8"/>
      <c r="J81" s="8"/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>
        <v>1</v>
      </c>
      <c r="R81" s="8">
        <v>1</v>
      </c>
      <c r="S81" s="8"/>
      <c r="T81" s="8"/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</v>
      </c>
      <c r="AA81" s="8">
        <v>1</v>
      </c>
      <c r="AB81" s="8">
        <v>1</v>
      </c>
      <c r="AC81" s="8"/>
      <c r="AD81" s="8"/>
      <c r="AE81" s="8"/>
      <c r="AF81" s="8"/>
      <c r="AG81" s="8"/>
      <c r="AH81" s="1">
        <f t="shared" si="13"/>
        <v>8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 t="s">
        <v>11</v>
      </c>
      <c r="J82" s="8" t="s">
        <v>11</v>
      </c>
      <c r="K82" s="8" t="s">
        <v>11</v>
      </c>
      <c r="L82" s="8" t="s">
        <v>11</v>
      </c>
      <c r="M82" s="8" t="s">
        <v>11</v>
      </c>
      <c r="N82" s="8" t="s">
        <v>11</v>
      </c>
      <c r="O82" s="8" t="s">
        <v>11</v>
      </c>
      <c r="P82" s="8" t="s">
        <v>11</v>
      </c>
      <c r="Q82" s="8" t="s">
        <v>11</v>
      </c>
      <c r="R82" s="8" t="s">
        <v>11</v>
      </c>
      <c r="S82" s="8" t="s">
        <v>11</v>
      </c>
      <c r="T82" s="8" t="s">
        <v>11</v>
      </c>
      <c r="U82" s="8" t="s">
        <v>11</v>
      </c>
      <c r="V82" s="8" t="s">
        <v>11</v>
      </c>
      <c r="W82" s="8" t="s">
        <v>11</v>
      </c>
      <c r="X82" s="8" t="s">
        <v>11</v>
      </c>
      <c r="Y82" s="8" t="s">
        <v>11</v>
      </c>
      <c r="Z82" s="8" t="s">
        <v>11</v>
      </c>
      <c r="AA82" s="8" t="s">
        <v>11</v>
      </c>
      <c r="AB82" s="8" t="s">
        <v>11</v>
      </c>
      <c r="AC82" s="8" t="s">
        <v>11</v>
      </c>
      <c r="AD82" s="8" t="s">
        <v>11</v>
      </c>
      <c r="AE82" s="8"/>
      <c r="AF82" s="8"/>
      <c r="AG82" s="8"/>
      <c r="AH82" s="1">
        <f t="shared" si="13"/>
        <v>0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 t="s">
        <v>7</v>
      </c>
      <c r="J83" s="8" t="s">
        <v>7</v>
      </c>
      <c r="K83" s="8" t="s">
        <v>7</v>
      </c>
      <c r="L83" s="8" t="s">
        <v>7</v>
      </c>
      <c r="M83" s="8" t="s">
        <v>7</v>
      </c>
      <c r="N83" s="8" t="s">
        <v>7</v>
      </c>
      <c r="O83" s="8" t="s">
        <v>7</v>
      </c>
      <c r="P83" s="8" t="s">
        <v>7</v>
      </c>
      <c r="Q83" s="8" t="s">
        <v>7</v>
      </c>
      <c r="R83" s="8" t="s">
        <v>7</v>
      </c>
      <c r="S83" s="8" t="s">
        <v>7</v>
      </c>
      <c r="T83" s="8" t="s">
        <v>7</v>
      </c>
      <c r="U83" s="8" t="s">
        <v>7</v>
      </c>
      <c r="V83" s="8" t="s">
        <v>7</v>
      </c>
      <c r="W83" s="8" t="s">
        <v>7</v>
      </c>
      <c r="X83" s="8" t="s">
        <v>7</v>
      </c>
      <c r="Y83" s="8" t="s">
        <v>7</v>
      </c>
      <c r="Z83" s="8" t="s">
        <v>7</v>
      </c>
      <c r="AA83" s="8" t="s">
        <v>7</v>
      </c>
      <c r="AB83" s="8" t="s">
        <v>7</v>
      </c>
      <c r="AC83" s="8" t="s">
        <v>7</v>
      </c>
      <c r="AD83" s="8" t="s">
        <v>7</v>
      </c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/>
      <c r="R84" s="8"/>
      <c r="S84" s="8">
        <v>1</v>
      </c>
      <c r="T84" s="8">
        <v>1</v>
      </c>
      <c r="U84" s="8">
        <v>1</v>
      </c>
      <c r="V84" s="8">
        <v>1</v>
      </c>
      <c r="W84" s="8">
        <v>1</v>
      </c>
      <c r="X84" s="8">
        <v>1</v>
      </c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8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 t="s">
        <v>11</v>
      </c>
      <c r="J85" s="8" t="s">
        <v>11</v>
      </c>
      <c r="K85" s="8" t="s">
        <v>11</v>
      </c>
      <c r="L85" s="8" t="s">
        <v>11</v>
      </c>
      <c r="M85" s="8" t="s">
        <v>11</v>
      </c>
      <c r="N85" s="8" t="s">
        <v>11</v>
      </c>
      <c r="O85" s="8" t="s">
        <v>11</v>
      </c>
      <c r="P85" s="8" t="s">
        <v>11</v>
      </c>
      <c r="Q85" s="8" t="s">
        <v>11</v>
      </c>
      <c r="R85" s="8" t="s">
        <v>11</v>
      </c>
      <c r="S85" s="8" t="s">
        <v>11</v>
      </c>
      <c r="T85" s="8" t="s">
        <v>11</v>
      </c>
      <c r="U85" s="8" t="s">
        <v>11</v>
      </c>
      <c r="V85" s="8" t="s">
        <v>11</v>
      </c>
      <c r="W85" s="8" t="s">
        <v>11</v>
      </c>
      <c r="X85" s="8" t="s">
        <v>11</v>
      </c>
      <c r="Y85" s="8" t="s">
        <v>11</v>
      </c>
      <c r="Z85" s="8" t="s">
        <v>11</v>
      </c>
      <c r="AA85" s="8" t="s">
        <v>11</v>
      </c>
      <c r="AB85" s="8" t="s">
        <v>11</v>
      </c>
      <c r="AC85" s="8" t="s">
        <v>11</v>
      </c>
      <c r="AD85" s="8" t="s">
        <v>11</v>
      </c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/>
      <c r="L86" s="8"/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/>
      <c r="T86" s="8"/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>
        <v>1</v>
      </c>
      <c r="AD86" s="8">
        <v>1</v>
      </c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 t="s">
        <v>21</v>
      </c>
      <c r="J87" s="8" t="s">
        <v>21</v>
      </c>
      <c r="K87" s="8" t="s">
        <v>21</v>
      </c>
      <c r="L87" s="8" t="s">
        <v>21</v>
      </c>
      <c r="M87" s="8" t="s">
        <v>21</v>
      </c>
      <c r="N87" s="8" t="s">
        <v>21</v>
      </c>
      <c r="O87" s="8" t="s">
        <v>21</v>
      </c>
      <c r="P87" s="8" t="s">
        <v>21</v>
      </c>
      <c r="Q87" s="8" t="s">
        <v>21</v>
      </c>
      <c r="R87" s="8" t="s">
        <v>21</v>
      </c>
      <c r="S87" s="8" t="s">
        <v>21</v>
      </c>
      <c r="T87" s="8" t="s">
        <v>21</v>
      </c>
      <c r="U87" s="8" t="s">
        <v>21</v>
      </c>
      <c r="V87" s="8" t="s">
        <v>21</v>
      </c>
      <c r="W87" s="8" t="s">
        <v>21</v>
      </c>
      <c r="X87" s="8" t="s">
        <v>21</v>
      </c>
      <c r="Y87" s="8" t="s">
        <v>21</v>
      </c>
      <c r="Z87" s="8" t="s">
        <v>21</v>
      </c>
      <c r="AA87" s="8" t="s">
        <v>21</v>
      </c>
      <c r="AB87" s="8" t="s">
        <v>21</v>
      </c>
      <c r="AC87" s="8" t="s">
        <v>21</v>
      </c>
      <c r="AD87" s="8" t="s">
        <v>21</v>
      </c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tr">
        <f t="shared" si="14"/>
        <v>X218</v>
      </c>
      <c r="C88" s="19" t="s">
        <v>128</v>
      </c>
      <c r="D88" s="19" t="s">
        <v>53</v>
      </c>
      <c r="E88" s="8"/>
      <c r="F88" s="8"/>
      <c r="G88" s="8"/>
      <c r="H88" s="8">
        <v>1</v>
      </c>
      <c r="I88" s="8">
        <v>1</v>
      </c>
      <c r="J88" s="8">
        <v>1</v>
      </c>
      <c r="K88" s="8">
        <v>1</v>
      </c>
      <c r="L88" s="8">
        <v>1</v>
      </c>
      <c r="M88" s="8">
        <v>1</v>
      </c>
      <c r="N88" s="8">
        <v>1</v>
      </c>
      <c r="O88" s="8">
        <v>1</v>
      </c>
      <c r="P88" s="8">
        <v>1</v>
      </c>
      <c r="Q88" s="8">
        <v>1</v>
      </c>
      <c r="R88" s="8">
        <v>1</v>
      </c>
      <c r="S88" s="8">
        <v>1</v>
      </c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6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/>
      <c r="R93" s="8"/>
      <c r="S93" s="8" t="s">
        <v>9</v>
      </c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2</v>
      </c>
      <c r="I96" s="23">
        <f t="shared" si="15"/>
        <v>2</v>
      </c>
      <c r="J96" s="23">
        <f t="shared" si="15"/>
        <v>2</v>
      </c>
      <c r="K96" s="23">
        <f t="shared" si="15"/>
        <v>3</v>
      </c>
      <c r="L96" s="23">
        <f t="shared" si="15"/>
        <v>3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3</v>
      </c>
      <c r="R96" s="23">
        <f t="shared" si="15"/>
        <v>3</v>
      </c>
      <c r="S96" s="23">
        <f t="shared" si="15"/>
        <v>3</v>
      </c>
      <c r="T96" s="23">
        <f t="shared" si="15"/>
        <v>2</v>
      </c>
      <c r="U96" s="23">
        <f t="shared" si="15"/>
        <v>4</v>
      </c>
      <c r="V96" s="23">
        <f t="shared" si="15"/>
        <v>4</v>
      </c>
      <c r="W96" s="23">
        <f t="shared" si="15"/>
        <v>4</v>
      </c>
      <c r="X96" s="23">
        <f t="shared" si="15"/>
        <v>4</v>
      </c>
      <c r="Y96" s="23">
        <f t="shared" si="15"/>
        <v>3</v>
      </c>
      <c r="Z96" s="23">
        <f t="shared" si="15"/>
        <v>3</v>
      </c>
      <c r="AA96" s="23">
        <f t="shared" si="15"/>
        <v>3</v>
      </c>
      <c r="AB96" s="23">
        <f t="shared" si="15"/>
        <v>3</v>
      </c>
      <c r="AC96" s="23">
        <f t="shared" si="15"/>
        <v>2</v>
      </c>
      <c r="AD96" s="23">
        <f t="shared" si="15"/>
        <v>2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36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45465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62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 t="s">
        <v>21</v>
      </c>
      <c r="J99" s="8" t="s">
        <v>21</v>
      </c>
      <c r="K99" s="8" t="s">
        <v>21</v>
      </c>
      <c r="L99" s="8" t="s">
        <v>21</v>
      </c>
      <c r="M99" s="8" t="s">
        <v>21</v>
      </c>
      <c r="N99" s="8" t="s">
        <v>21</v>
      </c>
      <c r="O99" s="8" t="s">
        <v>21</v>
      </c>
      <c r="P99" s="8" t="s">
        <v>21</v>
      </c>
      <c r="Q99" s="8" t="s">
        <v>21</v>
      </c>
      <c r="R99" s="8" t="s">
        <v>21</v>
      </c>
      <c r="S99" s="8" t="s">
        <v>21</v>
      </c>
      <c r="T99" s="8" t="s">
        <v>21</v>
      </c>
      <c r="U99" s="8" t="s">
        <v>21</v>
      </c>
      <c r="V99" s="8" t="s">
        <v>21</v>
      </c>
      <c r="W99" s="8" t="s">
        <v>21</v>
      </c>
      <c r="X99" s="8" t="s">
        <v>21</v>
      </c>
      <c r="Y99" s="8" t="s">
        <v>21</v>
      </c>
      <c r="Z99" s="8" t="s">
        <v>21</v>
      </c>
      <c r="AA99" s="8" t="s">
        <v>21</v>
      </c>
      <c r="AB99" s="8" t="s">
        <v>21</v>
      </c>
      <c r="AC99" s="8" t="s">
        <v>21</v>
      </c>
      <c r="AD99" s="8" t="s">
        <v>21</v>
      </c>
      <c r="AE99" s="8"/>
      <c r="AF99" s="8"/>
      <c r="AG99" s="8"/>
      <c r="AH99" s="63">
        <f>SUM(E99:AG99)/2</f>
        <v>0</v>
      </c>
      <c r="AI99" s="1"/>
    </row>
    <row r="100" spans="1:35" ht="15.75" customHeight="1" x14ac:dyDescent="0.15">
      <c r="A100" s="10"/>
      <c r="B100" s="18" t="str">
        <f t="shared" ref="B100:B114" si="16">B81</f>
        <v>X200</v>
      </c>
      <c r="C100" s="62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 t="s">
        <v>7</v>
      </c>
      <c r="J100" s="8" t="s">
        <v>7</v>
      </c>
      <c r="K100" s="8" t="s">
        <v>7</v>
      </c>
      <c r="L100" s="8" t="s">
        <v>7</v>
      </c>
      <c r="M100" s="8" t="s">
        <v>7</v>
      </c>
      <c r="N100" s="8" t="s">
        <v>7</v>
      </c>
      <c r="O100" s="8" t="s">
        <v>7</v>
      </c>
      <c r="P100" s="8" t="s">
        <v>7</v>
      </c>
      <c r="Q100" s="8" t="s">
        <v>7</v>
      </c>
      <c r="R100" s="8" t="s">
        <v>7</v>
      </c>
      <c r="S100" s="8" t="s">
        <v>7</v>
      </c>
      <c r="T100" s="8" t="s">
        <v>7</v>
      </c>
      <c r="U100" s="8" t="s">
        <v>7</v>
      </c>
      <c r="V100" s="8" t="s">
        <v>7</v>
      </c>
      <c r="W100" s="8" t="s">
        <v>7</v>
      </c>
      <c r="X100" s="8" t="s">
        <v>7</v>
      </c>
      <c r="Y100" s="8" t="s">
        <v>7</v>
      </c>
      <c r="Z100" s="8" t="s">
        <v>7</v>
      </c>
      <c r="AA100" s="8" t="s">
        <v>7</v>
      </c>
      <c r="AB100" s="8" t="s">
        <v>7</v>
      </c>
      <c r="AC100" s="8" t="s">
        <v>7</v>
      </c>
      <c r="AD100" s="8" t="s">
        <v>7</v>
      </c>
      <c r="AE100" s="8"/>
      <c r="AF100" s="8"/>
      <c r="AG100" s="8"/>
      <c r="AH100" s="63">
        <f>SUM(E100:AG100)/2</f>
        <v>0</v>
      </c>
      <c r="AI100" s="1"/>
    </row>
    <row r="101" spans="1:35" ht="15.75" customHeight="1" x14ac:dyDescent="0.15">
      <c r="A101" s="10"/>
      <c r="B101" s="18" t="str">
        <f t="shared" si="16"/>
        <v>X208</v>
      </c>
      <c r="C101" s="62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 t="s">
        <v>11</v>
      </c>
      <c r="J101" s="8" t="s">
        <v>11</v>
      </c>
      <c r="K101" s="8" t="s">
        <v>11</v>
      </c>
      <c r="L101" s="8" t="s">
        <v>11</v>
      </c>
      <c r="M101" s="8" t="s">
        <v>11</v>
      </c>
      <c r="N101" s="8" t="s">
        <v>11</v>
      </c>
      <c r="O101" s="8" t="s">
        <v>11</v>
      </c>
      <c r="P101" s="8" t="s">
        <v>11</v>
      </c>
      <c r="Q101" s="8" t="s">
        <v>11</v>
      </c>
      <c r="R101" s="8" t="s">
        <v>11</v>
      </c>
      <c r="S101" s="8" t="s">
        <v>11</v>
      </c>
      <c r="T101" s="8" t="s">
        <v>11</v>
      </c>
      <c r="U101" s="8" t="s">
        <v>11</v>
      </c>
      <c r="V101" s="8" t="s">
        <v>11</v>
      </c>
      <c r="W101" s="8" t="s">
        <v>11</v>
      </c>
      <c r="X101" s="8" t="s">
        <v>11</v>
      </c>
      <c r="Y101" s="8" t="s">
        <v>11</v>
      </c>
      <c r="Z101" s="8" t="s">
        <v>11</v>
      </c>
      <c r="AA101" s="8" t="s">
        <v>11</v>
      </c>
      <c r="AB101" s="8" t="s">
        <v>11</v>
      </c>
      <c r="AC101" s="8" t="s">
        <v>11</v>
      </c>
      <c r="AD101" s="8" t="s">
        <v>11</v>
      </c>
      <c r="AE101" s="8"/>
      <c r="AF101" s="8"/>
      <c r="AG101" s="8"/>
      <c r="AH101" s="63">
        <f>SUM(E101:AG101)/2</f>
        <v>0</v>
      </c>
      <c r="AI101" s="1"/>
    </row>
    <row r="102" spans="1:35" ht="15.75" customHeight="1" x14ac:dyDescent="0.15">
      <c r="A102" s="10"/>
      <c r="B102" s="18" t="str">
        <f t="shared" si="16"/>
        <v>X209</v>
      </c>
      <c r="C102" s="62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>
        <v>1</v>
      </c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>
        <v>1</v>
      </c>
      <c r="Q102" s="8">
        <v>1</v>
      </c>
      <c r="R102" s="8">
        <v>1</v>
      </c>
      <c r="S102" s="8">
        <v>1</v>
      </c>
      <c r="T102" s="8">
        <v>1</v>
      </c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63">
        <f>SUM(E102:AG102)/2</f>
        <v>6</v>
      </c>
      <c r="AI102" s="1"/>
    </row>
    <row r="103" spans="1:35" ht="15.75" customHeight="1" x14ac:dyDescent="0.15">
      <c r="A103" s="10"/>
      <c r="B103" s="18" t="str">
        <f t="shared" si="16"/>
        <v>X212</v>
      </c>
      <c r="C103" s="62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/>
      <c r="J103" s="8"/>
      <c r="K103" s="8"/>
      <c r="L103" s="8"/>
      <c r="M103" s="8">
        <v>1</v>
      </c>
      <c r="N103" s="8">
        <v>1</v>
      </c>
      <c r="O103" s="8">
        <v>1</v>
      </c>
      <c r="P103" s="8">
        <v>1</v>
      </c>
      <c r="Q103" s="8">
        <v>1</v>
      </c>
      <c r="R103" s="8">
        <v>1</v>
      </c>
      <c r="S103" s="8"/>
      <c r="T103" s="8"/>
      <c r="U103" s="8">
        <v>1</v>
      </c>
      <c r="V103" s="8">
        <v>1</v>
      </c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63">
        <f>SUM(E103:AG103)/2</f>
        <v>8</v>
      </c>
      <c r="AI103" s="1"/>
    </row>
    <row r="104" spans="1:35" ht="15.75" customHeight="1" x14ac:dyDescent="0.15">
      <c r="A104" s="10"/>
      <c r="B104" s="18" t="str">
        <f t="shared" si="16"/>
        <v>X214</v>
      </c>
      <c r="C104" s="62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 t="s">
        <v>11</v>
      </c>
      <c r="J104" s="8" t="s">
        <v>11</v>
      </c>
      <c r="K104" s="8" t="s">
        <v>11</v>
      </c>
      <c r="L104" s="8" t="s">
        <v>11</v>
      </c>
      <c r="M104" s="8" t="s">
        <v>11</v>
      </c>
      <c r="N104" s="8" t="s">
        <v>11</v>
      </c>
      <c r="O104" s="8" t="s">
        <v>11</v>
      </c>
      <c r="P104" s="8" t="s">
        <v>11</v>
      </c>
      <c r="Q104" s="8" t="s">
        <v>11</v>
      </c>
      <c r="R104" s="8" t="s">
        <v>11</v>
      </c>
      <c r="S104" s="8" t="s">
        <v>11</v>
      </c>
      <c r="T104" s="8" t="s">
        <v>11</v>
      </c>
      <c r="U104" s="8" t="s">
        <v>11</v>
      </c>
      <c r="V104" s="8" t="s">
        <v>11</v>
      </c>
      <c r="W104" s="8" t="s">
        <v>11</v>
      </c>
      <c r="X104" s="8" t="s">
        <v>11</v>
      </c>
      <c r="Y104" s="8" t="s">
        <v>11</v>
      </c>
      <c r="Z104" s="8" t="s">
        <v>11</v>
      </c>
      <c r="AA104" s="8" t="s">
        <v>11</v>
      </c>
      <c r="AB104" s="8" t="s">
        <v>11</v>
      </c>
      <c r="AC104" s="8" t="s">
        <v>11</v>
      </c>
      <c r="AD104" s="8" t="s">
        <v>11</v>
      </c>
      <c r="AE104" s="8"/>
      <c r="AF104" s="8"/>
      <c r="AG104" s="8"/>
      <c r="AH104" s="63">
        <f>SUM(E104:AG104)/2</f>
        <v>0</v>
      </c>
      <c r="AI104" s="1"/>
    </row>
    <row r="105" spans="1:35" ht="15.75" customHeight="1" x14ac:dyDescent="0.15">
      <c r="A105" s="10"/>
      <c r="B105" s="18" t="str">
        <f t="shared" si="16"/>
        <v>X216</v>
      </c>
      <c r="C105" s="62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 t="s">
        <v>7</v>
      </c>
      <c r="J105" s="8" t="s">
        <v>7</v>
      </c>
      <c r="K105" s="8" t="s">
        <v>7</v>
      </c>
      <c r="L105" s="8" t="s">
        <v>7</v>
      </c>
      <c r="M105" s="8" t="s">
        <v>7</v>
      </c>
      <c r="N105" s="8" t="s">
        <v>7</v>
      </c>
      <c r="O105" s="8" t="s">
        <v>7</v>
      </c>
      <c r="P105" s="8" t="s">
        <v>7</v>
      </c>
      <c r="Q105" s="8" t="s">
        <v>7</v>
      </c>
      <c r="R105" s="8" t="s">
        <v>7</v>
      </c>
      <c r="S105" s="8" t="s">
        <v>7</v>
      </c>
      <c r="T105" s="8" t="s">
        <v>7</v>
      </c>
      <c r="U105" s="8" t="s">
        <v>7</v>
      </c>
      <c r="V105" s="8" t="s">
        <v>7</v>
      </c>
      <c r="W105" s="8" t="s">
        <v>7</v>
      </c>
      <c r="X105" s="8" t="s">
        <v>7</v>
      </c>
      <c r="Y105" s="8" t="s">
        <v>7</v>
      </c>
      <c r="Z105" s="8" t="s">
        <v>7</v>
      </c>
      <c r="AA105" s="8" t="s">
        <v>7</v>
      </c>
      <c r="AB105" s="8" t="s">
        <v>7</v>
      </c>
      <c r="AC105" s="8" t="s">
        <v>7</v>
      </c>
      <c r="AD105" s="8" t="s">
        <v>7</v>
      </c>
      <c r="AE105" s="8"/>
      <c r="AF105" s="8"/>
      <c r="AG105" s="8"/>
      <c r="AH105" s="63">
        <f>SUM(E105:AG105)/2</f>
        <v>0</v>
      </c>
      <c r="AI105" s="1"/>
    </row>
    <row r="106" spans="1:35" ht="15.75" customHeight="1" x14ac:dyDescent="0.15">
      <c r="A106" s="21"/>
      <c r="B106" s="18" t="str">
        <f t="shared" si="16"/>
        <v>XM10</v>
      </c>
      <c r="C106" s="62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/>
      <c r="J106" s="8"/>
      <c r="K106" s="8"/>
      <c r="L106" s="8"/>
      <c r="M106" s="8">
        <v>1</v>
      </c>
      <c r="N106" s="8">
        <v>1</v>
      </c>
      <c r="O106" s="8">
        <v>1</v>
      </c>
      <c r="P106" s="8">
        <v>1</v>
      </c>
      <c r="Q106" s="8">
        <v>1</v>
      </c>
      <c r="R106" s="8">
        <v>1</v>
      </c>
      <c r="S106" s="8">
        <v>1</v>
      </c>
      <c r="T106" s="8">
        <v>1</v>
      </c>
      <c r="U106" s="8"/>
      <c r="V106" s="8"/>
      <c r="W106" s="8">
        <v>1</v>
      </c>
      <c r="X106" s="8">
        <v>1</v>
      </c>
      <c r="Y106" s="8">
        <v>1</v>
      </c>
      <c r="Z106" s="8">
        <v>1</v>
      </c>
      <c r="AA106" s="8">
        <v>1</v>
      </c>
      <c r="AB106" s="8">
        <v>1</v>
      </c>
      <c r="AC106" s="8">
        <v>1</v>
      </c>
      <c r="AD106" s="8">
        <v>1</v>
      </c>
      <c r="AE106" s="8"/>
      <c r="AF106" s="8"/>
      <c r="AG106" s="8"/>
      <c r="AH106" s="63">
        <f>SUM(E106:AG106)/2</f>
        <v>8</v>
      </c>
      <c r="AI106" s="1"/>
    </row>
    <row r="107" spans="1:35" ht="15.75" customHeight="1" x14ac:dyDescent="0.15">
      <c r="A107" s="10"/>
      <c r="B107" s="18" t="str">
        <f t="shared" si="16"/>
        <v>X218</v>
      </c>
      <c r="C107" s="62" t="s">
        <v>128</v>
      </c>
      <c r="D107" s="19" t="s">
        <v>53</v>
      </c>
      <c r="E107" s="8"/>
      <c r="F107" s="8"/>
      <c r="G107" s="8"/>
      <c r="H107" s="8">
        <v>1</v>
      </c>
      <c r="I107" s="8">
        <v>1</v>
      </c>
      <c r="J107" s="8">
        <v>1</v>
      </c>
      <c r="K107" s="8">
        <v>1</v>
      </c>
      <c r="L107" s="8">
        <v>1</v>
      </c>
      <c r="M107" s="8">
        <v>1</v>
      </c>
      <c r="N107" s="8">
        <v>1</v>
      </c>
      <c r="O107" s="8">
        <v>1</v>
      </c>
      <c r="P107" s="8">
        <v>1</v>
      </c>
      <c r="Q107" s="8"/>
      <c r="R107" s="8"/>
      <c r="S107" s="8">
        <v>1</v>
      </c>
      <c r="T107" s="8">
        <v>1</v>
      </c>
      <c r="U107" s="8">
        <v>1</v>
      </c>
      <c r="V107" s="8">
        <v>1</v>
      </c>
      <c r="W107" s="8">
        <v>1</v>
      </c>
      <c r="X107" s="8">
        <v>1</v>
      </c>
      <c r="Y107" s="8">
        <v>1</v>
      </c>
      <c r="Z107" s="8"/>
      <c r="AA107" s="8"/>
      <c r="AB107" s="8"/>
      <c r="AC107" s="8"/>
      <c r="AD107" s="8"/>
      <c r="AE107" s="8"/>
      <c r="AF107" s="8"/>
      <c r="AG107" s="8"/>
      <c r="AH107" s="63">
        <f>SUM(E107:AG107)/2</f>
        <v>8</v>
      </c>
      <c r="AI107" s="1"/>
    </row>
    <row r="108" spans="1:35" ht="15.75" customHeight="1" x14ac:dyDescent="0.15">
      <c r="A108" s="10"/>
      <c r="B108" s="18">
        <f t="shared" si="16"/>
        <v>0</v>
      </c>
      <c r="C108" s="62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63">
        <f>SUM(E108:AG108)/2</f>
        <v>0</v>
      </c>
      <c r="AI108" s="1"/>
    </row>
    <row r="109" spans="1:35" ht="15.75" customHeight="1" x14ac:dyDescent="0.15">
      <c r="A109" s="10"/>
      <c r="B109" s="18">
        <f t="shared" si="16"/>
        <v>0</v>
      </c>
      <c r="C109" s="62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63">
        <f>SUM(E109:AG109)/2</f>
        <v>0</v>
      </c>
      <c r="AI109" s="1"/>
    </row>
    <row r="110" spans="1:35" ht="15.75" customHeight="1" x14ac:dyDescent="0.15">
      <c r="A110" s="10"/>
      <c r="B110" s="18">
        <f t="shared" si="16"/>
        <v>0</v>
      </c>
      <c r="C110" s="62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63">
        <f>SUM(E110:AG110)/2</f>
        <v>0</v>
      </c>
      <c r="AI110" s="1"/>
    </row>
    <row r="111" spans="1:35" ht="15.75" customHeight="1" x14ac:dyDescent="0.15">
      <c r="A111" s="10"/>
      <c r="B111" s="18">
        <f t="shared" si="16"/>
        <v>0</v>
      </c>
      <c r="C111" s="62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63">
        <f>SUM(E111:AG111)/2</f>
        <v>0</v>
      </c>
      <c r="AI111" s="1"/>
    </row>
    <row r="112" spans="1:35" ht="15.75" customHeight="1" x14ac:dyDescent="0.15">
      <c r="A112" s="10"/>
      <c r="B112" s="18" t="str">
        <f t="shared" si="16"/>
        <v>X217</v>
      </c>
      <c r="C112" s="62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63">
        <f>SUM(E112:AG112)/2</f>
        <v>0</v>
      </c>
      <c r="AI112" s="1"/>
    </row>
    <row r="113" spans="1:35" ht="15.75" customHeight="1" x14ac:dyDescent="0.15">
      <c r="A113" s="10"/>
      <c r="B113" s="18" t="str">
        <f t="shared" si="16"/>
        <v>X192</v>
      </c>
      <c r="C113" s="62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63">
        <f>SUM(E113:AG113)/2</f>
        <v>0</v>
      </c>
      <c r="AI113" s="1"/>
    </row>
    <row r="114" spans="1:35" ht="15.75" customHeight="1" x14ac:dyDescent="0.15">
      <c r="A114" s="10"/>
      <c r="B114" s="18" t="str">
        <f t="shared" si="16"/>
        <v>X207</v>
      </c>
      <c r="C114" s="62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63">
        <f>SUM(E114:AG114)/2</f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7">SUM(E99:E114)</f>
        <v>0</v>
      </c>
      <c r="F115" s="23">
        <f t="shared" si="17"/>
        <v>0</v>
      </c>
      <c r="G115" s="23">
        <f t="shared" si="17"/>
        <v>0</v>
      </c>
      <c r="H115" s="23">
        <f t="shared" si="17"/>
        <v>1</v>
      </c>
      <c r="I115" s="23">
        <f t="shared" si="17"/>
        <v>2</v>
      </c>
      <c r="J115" s="23">
        <f t="shared" si="17"/>
        <v>2</v>
      </c>
      <c r="K115" s="23">
        <f t="shared" si="17"/>
        <v>2</v>
      </c>
      <c r="L115" s="23">
        <f t="shared" si="17"/>
        <v>2</v>
      </c>
      <c r="M115" s="23">
        <f t="shared" si="17"/>
        <v>4</v>
      </c>
      <c r="N115" s="23">
        <f t="shared" si="17"/>
        <v>4</v>
      </c>
      <c r="O115" s="23">
        <f t="shared" si="17"/>
        <v>4</v>
      </c>
      <c r="P115" s="23">
        <f t="shared" si="17"/>
        <v>4</v>
      </c>
      <c r="Q115" s="23">
        <f t="shared" si="17"/>
        <v>3</v>
      </c>
      <c r="R115" s="23">
        <f t="shared" si="17"/>
        <v>3</v>
      </c>
      <c r="S115" s="23">
        <f t="shared" si="17"/>
        <v>3</v>
      </c>
      <c r="T115" s="23">
        <f t="shared" si="17"/>
        <v>3</v>
      </c>
      <c r="U115" s="23">
        <f t="shared" si="17"/>
        <v>2</v>
      </c>
      <c r="V115" s="23">
        <f t="shared" si="17"/>
        <v>2</v>
      </c>
      <c r="W115" s="23">
        <f t="shared" si="17"/>
        <v>3</v>
      </c>
      <c r="X115" s="23">
        <f t="shared" si="17"/>
        <v>3</v>
      </c>
      <c r="Y115" s="23">
        <f t="shared" si="17"/>
        <v>3</v>
      </c>
      <c r="Z115" s="23">
        <f t="shared" si="17"/>
        <v>2</v>
      </c>
      <c r="AA115" s="23">
        <f t="shared" si="17"/>
        <v>2</v>
      </c>
      <c r="AB115" s="23">
        <f t="shared" si="17"/>
        <v>2</v>
      </c>
      <c r="AC115" s="23">
        <f t="shared" si="17"/>
        <v>2</v>
      </c>
      <c r="AD115" s="23">
        <f t="shared" si="17"/>
        <v>2</v>
      </c>
      <c r="AE115" s="23">
        <f t="shared" si="17"/>
        <v>0</v>
      </c>
      <c r="AF115" s="23">
        <f t="shared" si="17"/>
        <v>0</v>
      </c>
      <c r="AG115" s="24">
        <f t="shared" si="17"/>
        <v>0</v>
      </c>
      <c r="AH115" s="1">
        <f t="shared" si="17"/>
        <v>30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45466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8">SUM(E118:AG118)/2</f>
        <v>0</v>
      </c>
      <c r="AI118" s="1"/>
    </row>
    <row r="119" spans="1:35" ht="15.75" customHeight="1" x14ac:dyDescent="0.15">
      <c r="A119" s="10"/>
      <c r="B119" s="18" t="str">
        <f t="shared" ref="B119:B133" si="19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8"/>
        <v>0</v>
      </c>
      <c r="AI119" s="1"/>
    </row>
    <row r="120" spans="1:35" ht="15.75" customHeight="1" x14ac:dyDescent="0.15">
      <c r="A120" s="10"/>
      <c r="B120" s="18" t="str">
        <f t="shared" si="19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 t="s">
        <v>11</v>
      </c>
      <c r="J120" s="8" t="s">
        <v>11</v>
      </c>
      <c r="K120" s="8" t="s">
        <v>11</v>
      </c>
      <c r="L120" s="8" t="s">
        <v>11</v>
      </c>
      <c r="M120" s="8" t="s">
        <v>11</v>
      </c>
      <c r="N120" s="8" t="s">
        <v>11</v>
      </c>
      <c r="O120" s="8" t="s">
        <v>11</v>
      </c>
      <c r="P120" s="8" t="s">
        <v>11</v>
      </c>
      <c r="Q120" s="8" t="s">
        <v>11</v>
      </c>
      <c r="R120" s="8" t="s">
        <v>11</v>
      </c>
      <c r="S120" s="8" t="s">
        <v>11</v>
      </c>
      <c r="T120" s="8" t="s">
        <v>11</v>
      </c>
      <c r="U120" s="8" t="s">
        <v>11</v>
      </c>
      <c r="V120" s="8" t="s">
        <v>11</v>
      </c>
      <c r="W120" s="8" t="s">
        <v>11</v>
      </c>
      <c r="X120" s="8" t="s">
        <v>11</v>
      </c>
      <c r="Y120" s="8" t="s">
        <v>11</v>
      </c>
      <c r="Z120" s="8" t="s">
        <v>11</v>
      </c>
      <c r="AA120" s="8" t="s">
        <v>11</v>
      </c>
      <c r="AB120" s="8" t="s">
        <v>11</v>
      </c>
      <c r="AC120" s="8" t="s">
        <v>11</v>
      </c>
      <c r="AD120" s="8" t="s">
        <v>11</v>
      </c>
      <c r="AE120" s="8"/>
      <c r="AF120" s="8"/>
      <c r="AG120" s="8"/>
      <c r="AH120" s="1">
        <f t="shared" si="18"/>
        <v>0</v>
      </c>
      <c r="AI120" s="1"/>
    </row>
    <row r="121" spans="1:35" ht="15.75" customHeight="1" x14ac:dyDescent="0.15">
      <c r="A121" s="10"/>
      <c r="B121" s="18" t="str">
        <f t="shared" si="19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8"/>
        <v>0</v>
      </c>
      <c r="AI121" s="1"/>
    </row>
    <row r="122" spans="1:35" ht="15.75" customHeight="1" x14ac:dyDescent="0.15">
      <c r="A122" s="10"/>
      <c r="B122" s="18" t="str">
        <f t="shared" si="19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8"/>
        <v>0</v>
      </c>
      <c r="AI122" s="1"/>
    </row>
    <row r="123" spans="1:35" ht="15.75" customHeight="1" x14ac:dyDescent="0.15">
      <c r="A123" s="10"/>
      <c r="B123" s="18" t="str">
        <f t="shared" si="19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 t="s">
        <v>11</v>
      </c>
      <c r="J123" s="8" t="s">
        <v>11</v>
      </c>
      <c r="K123" s="8" t="s">
        <v>11</v>
      </c>
      <c r="L123" s="8" t="s">
        <v>11</v>
      </c>
      <c r="M123" s="8" t="s">
        <v>11</v>
      </c>
      <c r="N123" s="8" t="s">
        <v>11</v>
      </c>
      <c r="O123" s="8" t="s">
        <v>11</v>
      </c>
      <c r="P123" s="8" t="s">
        <v>11</v>
      </c>
      <c r="Q123" s="8" t="s">
        <v>11</v>
      </c>
      <c r="R123" s="8" t="s">
        <v>11</v>
      </c>
      <c r="S123" s="8" t="s">
        <v>11</v>
      </c>
      <c r="T123" s="8" t="s">
        <v>11</v>
      </c>
      <c r="U123" s="8" t="s">
        <v>11</v>
      </c>
      <c r="V123" s="8" t="s">
        <v>11</v>
      </c>
      <c r="W123" s="8" t="s">
        <v>11</v>
      </c>
      <c r="X123" s="8" t="s">
        <v>11</v>
      </c>
      <c r="Y123" s="8" t="s">
        <v>11</v>
      </c>
      <c r="Z123" s="8" t="s">
        <v>11</v>
      </c>
      <c r="AA123" s="8" t="s">
        <v>11</v>
      </c>
      <c r="AB123" s="8" t="s">
        <v>11</v>
      </c>
      <c r="AC123" s="8" t="s">
        <v>11</v>
      </c>
      <c r="AD123" s="8" t="s">
        <v>11</v>
      </c>
      <c r="AE123" s="8"/>
      <c r="AF123" s="8"/>
      <c r="AG123" s="8"/>
      <c r="AH123" s="1">
        <f t="shared" si="18"/>
        <v>0</v>
      </c>
      <c r="AI123" s="1"/>
    </row>
    <row r="124" spans="1:35" ht="15.75" customHeight="1" x14ac:dyDescent="0.15">
      <c r="A124" s="10"/>
      <c r="B124" s="18" t="str">
        <f t="shared" si="19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8"/>
        <v>0</v>
      </c>
      <c r="AI124" s="1"/>
    </row>
    <row r="125" spans="1:35" ht="15.75" customHeight="1" x14ac:dyDescent="0.15">
      <c r="A125" s="21"/>
      <c r="B125" s="18" t="str">
        <f t="shared" si="19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8"/>
        <v>0</v>
      </c>
      <c r="AI125" s="1"/>
    </row>
    <row r="126" spans="1:35" ht="15.75" customHeight="1" x14ac:dyDescent="0.15">
      <c r="A126" s="10"/>
      <c r="B126" s="18" t="str">
        <f t="shared" si="19"/>
        <v>X218</v>
      </c>
      <c r="C126" s="19" t="str">
        <f>IF(ISNA(VLOOKUP(B126,Personal!$A$2:$D$21,2,FALSE)),,VLOOKUP(B126,Personal!$A$2:$D$21,2,FALSE))</f>
        <v>Nahia Campos</v>
      </c>
      <c r="D126" s="19" t="str">
        <f>IF(ISNA(VLOOKUP(B126,Personal!$A$2:$D$23,3,FALSE)),,VLOOKUP(B126,Personal!$A$2:$D$32,3,FALSE))</f>
        <v>Comercial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8"/>
        <v>0</v>
      </c>
      <c r="AI126" s="1"/>
    </row>
    <row r="127" spans="1:35" ht="15.75" customHeight="1" x14ac:dyDescent="0.15">
      <c r="A127" s="10"/>
      <c r="B127" s="18">
        <f t="shared" si="19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8"/>
        <v>0</v>
      </c>
      <c r="AI127" s="1"/>
    </row>
    <row r="128" spans="1:35" ht="15.75" customHeight="1" x14ac:dyDescent="0.15">
      <c r="A128" s="10"/>
      <c r="B128" s="18">
        <f t="shared" si="19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8"/>
        <v>0</v>
      </c>
      <c r="AI128" s="1"/>
    </row>
    <row r="129" spans="1:35" ht="15.75" customHeight="1" x14ac:dyDescent="0.15">
      <c r="A129" s="10"/>
      <c r="B129" s="18">
        <f t="shared" si="19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8"/>
        <v>0</v>
      </c>
      <c r="AI129" s="1"/>
    </row>
    <row r="130" spans="1:35" ht="15.75" customHeight="1" x14ac:dyDescent="0.15">
      <c r="A130" s="10"/>
      <c r="B130" s="18">
        <f t="shared" si="19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8"/>
        <v>0</v>
      </c>
      <c r="AI130" s="1"/>
    </row>
    <row r="131" spans="1:35" ht="15.75" customHeight="1" x14ac:dyDescent="0.15">
      <c r="A131" s="10"/>
      <c r="B131" s="18" t="str">
        <f t="shared" si="19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8"/>
        <v>0</v>
      </c>
      <c r="AI131" s="1"/>
    </row>
    <row r="132" spans="1:35" ht="15.75" customHeight="1" x14ac:dyDescent="0.15">
      <c r="A132" s="10"/>
      <c r="B132" s="18" t="str">
        <f t="shared" si="19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8"/>
        <v>0</v>
      </c>
      <c r="AI132" s="1"/>
    </row>
    <row r="133" spans="1:35" ht="15.75" customHeight="1" x14ac:dyDescent="0.15">
      <c r="A133" s="10"/>
      <c r="B133" s="18" t="str">
        <f t="shared" si="19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8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0">SUM(E118:E133)</f>
        <v>0</v>
      </c>
      <c r="F134" s="23">
        <f t="shared" si="20"/>
        <v>0</v>
      </c>
      <c r="G134" s="23">
        <f t="shared" si="20"/>
        <v>0</v>
      </c>
      <c r="H134" s="23">
        <f t="shared" si="20"/>
        <v>0</v>
      </c>
      <c r="I134" s="23">
        <f t="shared" si="20"/>
        <v>0</v>
      </c>
      <c r="J134" s="23">
        <f t="shared" si="20"/>
        <v>0</v>
      </c>
      <c r="K134" s="23">
        <f t="shared" si="20"/>
        <v>0</v>
      </c>
      <c r="L134" s="23">
        <f t="shared" si="20"/>
        <v>0</v>
      </c>
      <c r="M134" s="23">
        <f t="shared" si="20"/>
        <v>0</v>
      </c>
      <c r="N134" s="23">
        <f t="shared" si="20"/>
        <v>0</v>
      </c>
      <c r="O134" s="23">
        <f t="shared" si="20"/>
        <v>0</v>
      </c>
      <c r="P134" s="23">
        <f t="shared" si="20"/>
        <v>0</v>
      </c>
      <c r="Q134" s="23">
        <f t="shared" si="20"/>
        <v>0</v>
      </c>
      <c r="R134" s="23">
        <f t="shared" si="20"/>
        <v>0</v>
      </c>
      <c r="S134" s="23">
        <f t="shared" si="20"/>
        <v>0</v>
      </c>
      <c r="T134" s="23">
        <f t="shared" si="20"/>
        <v>0</v>
      </c>
      <c r="U134" s="23">
        <f t="shared" si="20"/>
        <v>0</v>
      </c>
      <c r="V134" s="23">
        <f t="shared" si="20"/>
        <v>0</v>
      </c>
      <c r="W134" s="23">
        <f t="shared" si="20"/>
        <v>0</v>
      </c>
      <c r="X134" s="23">
        <f t="shared" si="20"/>
        <v>0</v>
      </c>
      <c r="Y134" s="23">
        <f t="shared" si="20"/>
        <v>0</v>
      </c>
      <c r="Z134" s="23">
        <f t="shared" si="20"/>
        <v>0</v>
      </c>
      <c r="AA134" s="23">
        <f t="shared" si="20"/>
        <v>0</v>
      </c>
      <c r="AB134" s="23">
        <f t="shared" si="20"/>
        <v>0</v>
      </c>
      <c r="AC134" s="23">
        <f t="shared" si="20"/>
        <v>0</v>
      </c>
      <c r="AD134" s="23">
        <f t="shared" si="20"/>
        <v>0</v>
      </c>
      <c r="AE134" s="23">
        <f t="shared" si="20"/>
        <v>0</v>
      </c>
      <c r="AF134" s="23">
        <f t="shared" si="20"/>
        <v>0</v>
      </c>
      <c r="AG134" s="24">
        <f t="shared" si="20"/>
        <v>0</v>
      </c>
      <c r="AH134" s="1">
        <f t="shared" si="20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i6UONpiUyOI/EEKFl7bU7xWWEIDbTUuHEDl2bsd1m16tJOyVf/h/dfYlAuaTQ2rGm4JjKE/07SVB4iP8Eqr1Hg==" saltValue="768Hae/FfVQoEzB526uKVw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5 E7:AG8 E6:H6 AE6:AG6 E10:AG16 E9:H9 AE9:AG9 AC17:AG19 K24:AB24 K43:AB43 K62:AB62 K81:AB81 W45:AD45" name="Rango2_3"/>
    <protectedRange algorithmName="SHA-512" hashValue="G5FAzGJX5ML8jdfkYHQa+XaFR9QNG29PKoYkCgHl9WmXxPVaBd5PCzjSk5Uim+XS6Movcs1vrN10mr+qn1crdA==" saltValue="5PigA186qshsPexNZFi/+w==" spinCount="100000" sqref="E23:AG23 E26:AG27 E25:H25 AE25:AG25 E29:AG35 E28:H28 AE28:AG28 AC36:AG38 E24:J24 AC24:AG24" name="Rango2_3_1"/>
    <protectedRange algorithmName="SHA-512" hashValue="G5FAzGJX5ML8jdfkYHQa+XaFR9QNG29PKoYkCgHl9WmXxPVaBd5PCzjSk5Uim+XS6Movcs1vrN10mr+qn1crdA==" saltValue="5PigA186qshsPexNZFi/+w==" spinCount="100000" sqref="E42:AG42 AC43:AG43 AC55:AG57 E43:J43 I48:AD54 E44:H54 AE44:AG54 I46:AD46 I83:AD83" name="Rango2_3_2"/>
    <protectedRange algorithmName="SHA-512" hashValue="G5FAzGJX5ML8jdfkYHQa+XaFR9QNG29PKoYkCgHl9WmXxPVaBd5PCzjSk5Uim+XS6Movcs1vrN10mr+qn1crdA==" saltValue="5PigA186qshsPexNZFi/+w==" spinCount="100000" sqref="E61:AG61 E64:AG65 E63:H63 AE63:AG63 E67:AG73 E66:H66 AE66:AG66 AC74:AG76 E62:J62 AC62:AG62" name="Rango2_3_3"/>
    <protectedRange algorithmName="SHA-512" hashValue="G5FAzGJX5ML8jdfkYHQa+XaFR9QNG29PKoYkCgHl9WmXxPVaBd5PCzjSk5Uim+XS6Movcs1vrN10mr+qn1crdA==" saltValue="5PigA186qshsPexNZFi/+w==" spinCount="100000" sqref="E80:AG80 E84:AG84 E85:H85 AE85:AG85 AC93:AG95 E81:J81 AC81:AG81 E82:H83 AE82:AG83 E86:AG92" name="Rango2_3_4"/>
    <protectedRange algorithmName="SHA-512" hashValue="G5FAzGJX5ML8jdfkYHQa+XaFR9QNG29PKoYkCgHl9WmXxPVaBd5PCzjSk5Uim+XS6Movcs1vrN10mr+qn1crdA==" saltValue="5PigA186qshsPexNZFi/+w==" spinCount="100000" sqref="E102:AG103 E101:H101 AE101:AG101 E105:AG114 E104:H104 AE104:AG104 E99:AG100" name="Rango2_3_5"/>
    <protectedRange algorithmName="SHA-512" hashValue="G5FAzGJX5ML8jdfkYHQa+XaFR9QNG29PKoYkCgHl9WmXxPVaBd5PCzjSk5Uim+XS6Movcs1vrN10mr+qn1crdA==" saltValue="5PigA186qshsPexNZFi/+w==" spinCount="100000" sqref="E118:AG119 E121:AG122 E120:H120 AE120:AG120 E124:AG133 E123:H123 AE123:AG123" name="Rango2_3_6"/>
    <protectedRange algorithmName="SHA-512" hashValue="G5FAzGJX5ML8jdfkYHQa+XaFR9QNG29PKoYkCgHl9WmXxPVaBd5PCzjSk5Uim+XS6Movcs1vrN10mr+qn1crdA==" saltValue="5PigA186qshsPexNZFi/+w==" spinCount="100000" sqref="I6:AD6" name="Rango2_3_1_1"/>
    <protectedRange algorithmName="SHA-512" hashValue="G5FAzGJX5ML8jdfkYHQa+XaFR9QNG29PKoYkCgHl9WmXxPVaBd5PCzjSk5Uim+XS6Movcs1vrN10mr+qn1crdA==" saltValue="5PigA186qshsPexNZFi/+w==" spinCount="100000" sqref="I9:AD9" name="Rango2_3_1_2"/>
    <protectedRange algorithmName="SHA-512" hashValue="G5FAzGJX5ML8jdfkYHQa+XaFR9QNG29PKoYkCgHl9WmXxPVaBd5PCzjSk5Uim+XS6Movcs1vrN10mr+qn1crdA==" saltValue="5PigA186qshsPexNZFi/+w==" spinCount="100000" sqref="I25:AD25" name="Rango2_3_1_3"/>
    <protectedRange algorithmName="SHA-512" hashValue="G5FAzGJX5ML8jdfkYHQa+XaFR9QNG29PKoYkCgHl9WmXxPVaBd5PCzjSk5Uim+XS6Movcs1vrN10mr+qn1crdA==" saltValue="5PigA186qshsPexNZFi/+w==" spinCount="100000" sqref="I28:AD28" name="Rango2_3_1_4"/>
    <protectedRange algorithmName="SHA-512" hashValue="G5FAzGJX5ML8jdfkYHQa+XaFR9QNG29PKoYkCgHl9WmXxPVaBd5PCzjSk5Uim+XS6Movcs1vrN10mr+qn1crdA==" saltValue="5PigA186qshsPexNZFi/+w==" spinCount="100000" sqref="I44:AD44" name="Rango2_3_1_5"/>
    <protectedRange algorithmName="SHA-512" hashValue="G5FAzGJX5ML8jdfkYHQa+XaFR9QNG29PKoYkCgHl9WmXxPVaBd5PCzjSk5Uim+XS6Movcs1vrN10mr+qn1crdA==" saltValue="5PigA186qshsPexNZFi/+w==" spinCount="100000" sqref="I47:AD47" name="Rango2_3_1_6"/>
    <protectedRange algorithmName="SHA-512" hashValue="G5FAzGJX5ML8jdfkYHQa+XaFR9QNG29PKoYkCgHl9WmXxPVaBd5PCzjSk5Uim+XS6Movcs1vrN10mr+qn1crdA==" saltValue="5PigA186qshsPexNZFi/+w==" spinCount="100000" sqref="I63:AD63" name="Rango2_3_1_7"/>
    <protectedRange algorithmName="SHA-512" hashValue="G5FAzGJX5ML8jdfkYHQa+XaFR9QNG29PKoYkCgHl9WmXxPVaBd5PCzjSk5Uim+XS6Movcs1vrN10mr+qn1crdA==" saltValue="5PigA186qshsPexNZFi/+w==" spinCount="100000" sqref="I66:AD66" name="Rango2_3_1_8"/>
    <protectedRange algorithmName="SHA-512" hashValue="G5FAzGJX5ML8jdfkYHQa+XaFR9QNG29PKoYkCgHl9WmXxPVaBd5PCzjSk5Uim+XS6Movcs1vrN10mr+qn1crdA==" saltValue="5PigA186qshsPexNZFi/+w==" spinCount="100000" sqref="I82:AD82" name="Rango2_3_1_9"/>
    <protectedRange algorithmName="SHA-512" hashValue="G5FAzGJX5ML8jdfkYHQa+XaFR9QNG29PKoYkCgHl9WmXxPVaBd5PCzjSk5Uim+XS6Movcs1vrN10mr+qn1crdA==" saltValue="5PigA186qshsPexNZFi/+w==" spinCount="100000" sqref="I85:AD85" name="Rango2_3_1_10"/>
    <protectedRange algorithmName="SHA-512" hashValue="G5FAzGJX5ML8jdfkYHQa+XaFR9QNG29PKoYkCgHl9WmXxPVaBd5PCzjSk5Uim+XS6Movcs1vrN10mr+qn1crdA==" saltValue="5PigA186qshsPexNZFi/+w==" spinCount="100000" sqref="I101:AD101" name="Rango2_3_1_11"/>
    <protectedRange algorithmName="SHA-512" hashValue="G5FAzGJX5ML8jdfkYHQa+XaFR9QNG29PKoYkCgHl9WmXxPVaBd5PCzjSk5Uim+XS6Movcs1vrN10mr+qn1crdA==" saltValue="5PigA186qshsPexNZFi/+w==" spinCount="100000" sqref="I104:AD104" name="Rango2_3_1_12"/>
    <protectedRange algorithmName="SHA-512" hashValue="G5FAzGJX5ML8jdfkYHQa+XaFR9QNG29PKoYkCgHl9WmXxPVaBd5PCzjSk5Uim+XS6Movcs1vrN10mr+qn1crdA==" saltValue="5PigA186qshsPexNZFi/+w==" spinCount="100000" sqref="I120:AD120" name="Rango2_3_1_13"/>
    <protectedRange algorithmName="SHA-512" hashValue="G5FAzGJX5ML8jdfkYHQa+XaFR9QNG29PKoYkCgHl9WmXxPVaBd5PCzjSk5Uim+XS6Movcs1vrN10mr+qn1crdA==" saltValue="5PigA186qshsPexNZFi/+w==" spinCount="100000" sqref="I123:AD123" name="Rango2_3_1_14"/>
    <protectedRange algorithmName="SHA-512" hashValue="G5FAzGJX5ML8jdfkYHQa+XaFR9QNG29PKoYkCgHl9WmXxPVaBd5PCzjSk5Uim+XS6Movcs1vrN10mr+qn1crdA==" saltValue="5PigA186qshsPexNZFi/+w==" spinCount="100000" sqref="E17:H19" name="Rango2_3_5_5"/>
    <protectedRange algorithmName="SHA-512" hashValue="G5FAzGJX5ML8jdfkYHQa+XaFR9QNG29PKoYkCgHl9WmXxPVaBd5PCzjSk5Uim+XS6Movcs1vrN10mr+qn1crdA==" saltValue="5PigA186qshsPexNZFi/+w==" spinCount="100000" sqref="I17:AB19" name="Rango2_2_3_4_3_1"/>
    <protectedRange algorithmName="SHA-512" hashValue="G5FAzGJX5ML8jdfkYHQa+XaFR9QNG29PKoYkCgHl9WmXxPVaBd5PCzjSk5Uim+XS6Movcs1vrN10mr+qn1crdA==" saltValue="5PigA186qshsPexNZFi/+w==" spinCount="100000" sqref="E36:H38" name="Rango2_3_5_5_1"/>
    <protectedRange algorithmName="SHA-512" hashValue="G5FAzGJX5ML8jdfkYHQa+XaFR9QNG29PKoYkCgHl9WmXxPVaBd5PCzjSk5Uim+XS6Movcs1vrN10mr+qn1crdA==" saltValue="5PigA186qshsPexNZFi/+w==" spinCount="100000" sqref="I36:AB38" name="Rango2_2_3_4_3_1_1"/>
    <protectedRange algorithmName="SHA-512" hashValue="G5FAzGJX5ML8jdfkYHQa+XaFR9QNG29PKoYkCgHl9WmXxPVaBd5PCzjSk5Uim+XS6Movcs1vrN10mr+qn1crdA==" saltValue="5PigA186qshsPexNZFi/+w==" spinCount="100000" sqref="E55:H57" name="Rango2_3_5_5_2"/>
    <protectedRange algorithmName="SHA-512" hashValue="G5FAzGJX5ML8jdfkYHQa+XaFR9QNG29PKoYkCgHl9WmXxPVaBd5PCzjSk5Uim+XS6Movcs1vrN10mr+qn1crdA==" saltValue="5PigA186qshsPexNZFi/+w==" spinCount="100000" sqref="I55:AB57" name="Rango2_2_3_4_3_1_2"/>
    <protectedRange algorithmName="SHA-512" hashValue="G5FAzGJX5ML8jdfkYHQa+XaFR9QNG29PKoYkCgHl9WmXxPVaBd5PCzjSk5Uim+XS6Movcs1vrN10mr+qn1crdA==" saltValue="5PigA186qshsPexNZFi/+w==" spinCount="100000" sqref="E74:H76" name="Rango2_3_5_5_3"/>
    <protectedRange algorithmName="SHA-512" hashValue="G5FAzGJX5ML8jdfkYHQa+XaFR9QNG29PKoYkCgHl9WmXxPVaBd5PCzjSk5Uim+XS6Movcs1vrN10mr+qn1crdA==" saltValue="5PigA186qshsPexNZFi/+w==" spinCount="100000" sqref="I74:AB76" name="Rango2_2_3_4_3_1_3"/>
    <protectedRange algorithmName="SHA-512" hashValue="G5FAzGJX5ML8jdfkYHQa+XaFR9QNG29PKoYkCgHl9WmXxPVaBd5PCzjSk5Uim+XS6Movcs1vrN10mr+qn1crdA==" saltValue="5PigA186qshsPexNZFi/+w==" spinCount="100000" sqref="E93:H95" name="Rango2_3_5_5_4"/>
    <protectedRange algorithmName="SHA-512" hashValue="G5FAzGJX5ML8jdfkYHQa+XaFR9QNG29PKoYkCgHl9WmXxPVaBd5PCzjSk5Uim+XS6Movcs1vrN10mr+qn1crdA==" saltValue="5PigA186qshsPexNZFi/+w==" spinCount="100000" sqref="I93:AB95" name="Rango2_2_3_4_3_1_4"/>
  </protectedRanges>
  <conditionalFormatting sqref="E20:AG20 E39:AG39 E58:AG58 E77:AG77 E96:AG96 E115:AG115 E134:AG134">
    <cfRule type="colorScale" priority="767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">
    <cfRule type="expression" dxfId="10843" priority="556">
      <formula>$C$21="F"</formula>
    </cfRule>
  </conditionalFormatting>
  <conditionalFormatting sqref="E13:AG16 AC17:AG19 E46:AG46 E45:H45 AE45:AG45 I49:AD49">
    <cfRule type="expression" dxfId="10842" priority="558">
      <formula>$C$2="F"</formula>
    </cfRule>
  </conditionalFormatting>
  <conditionalFormatting sqref="E13:AG16 AC17:AG19 E46:AG46 E45:H45 AE45:AG45">
    <cfRule type="expression" dxfId="10841" priority="559">
      <formula>$D13="Facturacion"</formula>
    </cfRule>
  </conditionalFormatting>
  <conditionalFormatting sqref="E13:AG16 AC17:AG19 E46:AG46 E45:H45 AE45:AG45">
    <cfRule type="expression" dxfId="10840" priority="560">
      <formula>$D13="Specialist"</formula>
    </cfRule>
  </conditionalFormatting>
  <conditionalFormatting sqref="E13:AG16 AC17:AG19 E46:AG46 E45:H45 AE45:AG45 I49:AD49">
    <cfRule type="cellIs" dxfId="10839" priority="561" operator="equal">
      <formula>1</formula>
    </cfRule>
  </conditionalFormatting>
  <conditionalFormatting sqref="E13:AG16 AC17:AG19 E46:AG46 E45:H45 AE45:AG45">
    <cfRule type="expression" dxfId="10838" priority="562">
      <formula>$D13="SSMM"</formula>
    </cfRule>
  </conditionalFormatting>
  <conditionalFormatting sqref="E13:AG16 AC17:AG19 E46:AG46 E45:H45 AE45:AG45 I49:AD49">
    <cfRule type="cellIs" dxfId="10837" priority="563" operator="equal">
      <formula>"F"</formula>
    </cfRule>
  </conditionalFormatting>
  <conditionalFormatting sqref="E4:AG5 E7:AG8 E6:H6 AE6:AG6 E10:AG12 E9:H9 AE9:AG9">
    <cfRule type="expression" dxfId="10836" priority="547">
      <formula>$C$2="F"</formula>
    </cfRule>
  </conditionalFormatting>
  <conditionalFormatting sqref="E4:AG5 E7:AG8 E6:H6 AE6:AG6 E10:AG12 E9:H9 AE9:AG9">
    <cfRule type="expression" dxfId="10835" priority="548">
      <formula>$D4="Facturacion"</formula>
    </cfRule>
  </conditionalFormatting>
  <conditionalFormatting sqref="E4:AG5 E7:AG8 E6:H6 AE6:AG6 E10:AG12 E9:H9 AE9:AG9">
    <cfRule type="expression" dxfId="10834" priority="549">
      <formula>$D4="Specialist"</formula>
    </cfRule>
  </conditionalFormatting>
  <conditionalFormatting sqref="E4:AG5 E7:AG8 E6:H6 AE6:AG6 E10:AG12 E9:H9 AE9:AG9">
    <cfRule type="cellIs" dxfId="10833" priority="550" operator="equal">
      <formula>1</formula>
    </cfRule>
  </conditionalFormatting>
  <conditionalFormatting sqref="E4:AG5 E7:AG8 E6:H6 AE6:AG6 E10:AG12 E9:H9 AE9:AG9">
    <cfRule type="expression" dxfId="10832" priority="551">
      <formula>$D4="SSMM"</formula>
    </cfRule>
  </conditionalFormatting>
  <conditionalFormatting sqref="E4:AG5 E7:AG8 E6:H6 AE6:AG6 E10:AG12 E9:H9 AE9:AG9">
    <cfRule type="cellIs" dxfId="10831" priority="552" operator="equal">
      <formula>"F"</formula>
    </cfRule>
  </conditionalFormatting>
  <conditionalFormatting sqref="E32:AG35 AC36:AG36">
    <cfRule type="expression" dxfId="10830" priority="538">
      <formula>$C$21="F"</formula>
    </cfRule>
  </conditionalFormatting>
  <conditionalFormatting sqref="E32:AG35 AC36:AG38">
    <cfRule type="expression" dxfId="10829" priority="540">
      <formula>$C$2="F"</formula>
    </cfRule>
  </conditionalFormatting>
  <conditionalFormatting sqref="E32:AG35 AC36:AG38">
    <cfRule type="expression" dxfId="10828" priority="541">
      <formula>$D32="Facturacion"</formula>
    </cfRule>
  </conditionalFormatting>
  <conditionalFormatting sqref="E32:AG35 AC36:AG38">
    <cfRule type="expression" dxfId="10827" priority="542">
      <formula>$D32="Specialist"</formula>
    </cfRule>
  </conditionalFormatting>
  <conditionalFormatting sqref="E32:AG35 AC36:AG38">
    <cfRule type="cellIs" dxfId="10826" priority="543" operator="equal">
      <formula>1</formula>
    </cfRule>
  </conditionalFormatting>
  <conditionalFormatting sqref="E32:AG35 AC36:AG38">
    <cfRule type="expression" dxfId="10825" priority="544">
      <formula>$D32="SSMM"</formula>
    </cfRule>
  </conditionalFormatting>
  <conditionalFormatting sqref="E32:AG35 AC36:AG38">
    <cfRule type="cellIs" dxfId="10824" priority="545" operator="equal">
      <formula>"F"</formula>
    </cfRule>
  </conditionalFormatting>
  <conditionalFormatting sqref="E23:AG23 E26:AG27 E25:H25 AE25:AG25 E29:AG31 E28:H28 AE28:AG28 E24:J24 AC24:AG24">
    <cfRule type="expression" dxfId="10823" priority="529">
      <formula>$C$2="F"</formula>
    </cfRule>
  </conditionalFormatting>
  <conditionalFormatting sqref="E23:AG23 E26:AG27 E25:H25 AE25:AG25 E29:AG31 E28:H28 AE28:AG28 E24:J24 AC24:AG24">
    <cfRule type="expression" dxfId="10822" priority="530">
      <formula>$D23="Facturacion"</formula>
    </cfRule>
  </conditionalFormatting>
  <conditionalFormatting sqref="E23:AG23 E26:AG27 E25:H25 AE25:AG25 E29:AG31 E28:H28 AE28:AG28 E24:J24 AC24:AG24">
    <cfRule type="expression" dxfId="10821" priority="531">
      <formula>$D23="Specialist"</formula>
    </cfRule>
  </conditionalFormatting>
  <conditionalFormatting sqref="E23:AG23 E26:AG27 E25:H25 AE25:AG25 E29:AG31 E28:H28 AE28:AG28 E24:J24 AC24:AG24">
    <cfRule type="cellIs" dxfId="10820" priority="532" operator="equal">
      <formula>1</formula>
    </cfRule>
  </conditionalFormatting>
  <conditionalFormatting sqref="E23:AG23 E26:AG27 E25:H25 AE25:AG25 E29:AG31 E28:H28 AE28:AG28 E24:J24 AC24:AG24">
    <cfRule type="expression" dxfId="10819" priority="533">
      <formula>$D23="SSMM"</formula>
    </cfRule>
  </conditionalFormatting>
  <conditionalFormatting sqref="E23:AG23 E26:AG27 E25:H25 AE25:AG25 E29:AG31 E28:H28 AE28:AG28 E24:J24 AC24:AG24">
    <cfRule type="cellIs" dxfId="10818" priority="534" operator="equal">
      <formula>"F"</formula>
    </cfRule>
  </conditionalFormatting>
  <conditionalFormatting sqref="E51:AG54 AC55:AG55">
    <cfRule type="expression" dxfId="10817" priority="520">
      <formula>$C$21="F"</formula>
    </cfRule>
  </conditionalFormatting>
  <conditionalFormatting sqref="E51:AG54 AC55:AG57">
    <cfRule type="expression" dxfId="10816" priority="522">
      <formula>$C$2="F"</formula>
    </cfRule>
  </conditionalFormatting>
  <conditionalFormatting sqref="E51:AG54 AC55:AG57">
    <cfRule type="expression" dxfId="10815" priority="523">
      <formula>$D51="Facturacion"</formula>
    </cfRule>
  </conditionalFormatting>
  <conditionalFormatting sqref="E51:AG54 AC55:AG57">
    <cfRule type="expression" dxfId="10814" priority="524">
      <formula>$D51="Specialist"</formula>
    </cfRule>
  </conditionalFormatting>
  <conditionalFormatting sqref="E51:AG54 AC55:AG57">
    <cfRule type="cellIs" dxfId="10813" priority="525" operator="equal">
      <formula>1</formula>
    </cfRule>
  </conditionalFormatting>
  <conditionalFormatting sqref="E51:AG54 AC55:AG57">
    <cfRule type="expression" dxfId="10812" priority="526">
      <formula>$D51="SSMM"</formula>
    </cfRule>
  </conditionalFormatting>
  <conditionalFormatting sqref="E51:AG54 AC55:AG57">
    <cfRule type="cellIs" dxfId="10811" priority="527" operator="equal">
      <formula>"F"</formula>
    </cfRule>
  </conditionalFormatting>
  <conditionalFormatting sqref="E42:AG42 E44:H44 AE44:AG44 E48:AG50 E47:H47 AE47:AG47 E43:J43 AC43:AG43">
    <cfRule type="expression" dxfId="10810" priority="511">
      <formula>$C$2="F"</formula>
    </cfRule>
  </conditionalFormatting>
  <conditionalFormatting sqref="E42:AG42 E44:H44 AE44:AG44 E48:AG50 E47:H47 AE47:AG47 E43:J43 AC43:AG43">
    <cfRule type="expression" dxfId="10809" priority="512">
      <formula>$D42="Facturacion"</formula>
    </cfRule>
  </conditionalFormatting>
  <conditionalFormatting sqref="E42:AG42 E44:H44 AE44:AG44 E48:AG50 E47:H47 AE47:AG47 E43:J43 AC43:AG43">
    <cfRule type="expression" dxfId="10808" priority="513">
      <formula>$D42="Specialist"</formula>
    </cfRule>
  </conditionalFormatting>
  <conditionalFormatting sqref="E42:AG42 E44:H44 AE44:AG44 E48:AG50 E47:H47 AE47:AG47 E43:J43 AC43:AG43">
    <cfRule type="cellIs" dxfId="10807" priority="514" operator="equal">
      <formula>1</formula>
    </cfRule>
  </conditionalFormatting>
  <conditionalFormatting sqref="E42:AG42 E44:H44 AE44:AG44 E48:AG50 E47:H47 AE47:AG47 E43:J43 AC43:AG43">
    <cfRule type="expression" dxfId="10806" priority="515">
      <formula>$D42="SSMM"</formula>
    </cfRule>
  </conditionalFormatting>
  <conditionalFormatting sqref="E42:AG42 E44:H44 AE44:AG44 E48:AG50 E47:H47 AE47:AG47 E43:J43 AC43:AG43">
    <cfRule type="cellIs" dxfId="10805" priority="516" operator="equal">
      <formula>"F"</formula>
    </cfRule>
  </conditionalFormatting>
  <conditionalFormatting sqref="E70:AG73 AC74:AG74">
    <cfRule type="expression" dxfId="10804" priority="502">
      <formula>$C$21="F"</formula>
    </cfRule>
  </conditionalFormatting>
  <conditionalFormatting sqref="E70:AG73 AC74:AG76">
    <cfRule type="expression" dxfId="10803" priority="504">
      <formula>$C$2="F"</formula>
    </cfRule>
  </conditionalFormatting>
  <conditionalFormatting sqref="E70:AG73 AC74:AG76">
    <cfRule type="expression" dxfId="10802" priority="505">
      <formula>$D70="Facturacion"</formula>
    </cfRule>
  </conditionalFormatting>
  <conditionalFormatting sqref="E70:AG73 AC74:AG76">
    <cfRule type="expression" dxfId="10801" priority="506">
      <formula>$D70="Specialist"</formula>
    </cfRule>
  </conditionalFormatting>
  <conditionalFormatting sqref="E70:AG73 AC74:AG76">
    <cfRule type="cellIs" dxfId="10800" priority="507" operator="equal">
      <formula>1</formula>
    </cfRule>
  </conditionalFormatting>
  <conditionalFormatting sqref="E70:AG73 AC74:AG76">
    <cfRule type="expression" dxfId="10799" priority="508">
      <formula>$D70="SSMM"</formula>
    </cfRule>
  </conditionalFormatting>
  <conditionalFormatting sqref="E70:AG73 AC74:AG76">
    <cfRule type="cellIs" dxfId="10798" priority="509" operator="equal">
      <formula>"F"</formula>
    </cfRule>
  </conditionalFormatting>
  <conditionalFormatting sqref="E61:AG61 E64:AG65 E63:H63 AE63:AG63 E67:AG69 E66:H66 AE66:AG66 E62:J62 AC62:AG62">
    <cfRule type="expression" dxfId="10797" priority="493">
      <formula>$C$2="F"</formula>
    </cfRule>
  </conditionalFormatting>
  <conditionalFormatting sqref="E61:AG61 E64:AG65 E63:H63 AE63:AG63 E67:AG69 E66:H66 AE66:AG66 E62:J62 AC62:AG62">
    <cfRule type="expression" dxfId="10796" priority="494">
      <formula>$D61="Facturacion"</formula>
    </cfRule>
  </conditionalFormatting>
  <conditionalFormatting sqref="E61:AG61 E64:AG65 E63:H63 AE63:AG63 E67:AG69 E66:H66 AE66:AG66 E62:J62 AC62:AG62">
    <cfRule type="expression" dxfId="10795" priority="495">
      <formula>$D61="Specialist"</formula>
    </cfRule>
  </conditionalFormatting>
  <conditionalFormatting sqref="E61:AG61 E64:AG65 E63:H63 AE63:AG63 E67:AG69 E66:H66 AE66:AG66 E62:J62 AC62:AG62">
    <cfRule type="cellIs" dxfId="10794" priority="496" operator="equal">
      <formula>1</formula>
    </cfRule>
  </conditionalFormatting>
  <conditionalFormatting sqref="E61:AG61 E64:AG65 E63:H63 AE63:AG63 E67:AG69 E66:H66 AE66:AG66 E62:J62 AC62:AG62">
    <cfRule type="expression" dxfId="10793" priority="497">
      <formula>$D61="SSMM"</formula>
    </cfRule>
  </conditionalFormatting>
  <conditionalFormatting sqref="E61:AG61 E64:AG65 E63:H63 AE63:AG63 E67:AG69 E66:H66 AE66:AG66 E62:J62 AC62:AG62">
    <cfRule type="cellIs" dxfId="10792" priority="498" operator="equal">
      <formula>"F"</formula>
    </cfRule>
  </conditionalFormatting>
  <conditionalFormatting sqref="E89:AG92 AC93:AG93">
    <cfRule type="expression" dxfId="10791" priority="484">
      <formula>$C$21="F"</formula>
    </cfRule>
  </conditionalFormatting>
  <conditionalFormatting sqref="E89:AG92 AC93:AG95">
    <cfRule type="expression" dxfId="10790" priority="486">
      <formula>$C$2="F"</formula>
    </cfRule>
  </conditionalFormatting>
  <conditionalFormatting sqref="E89:AG92 AC93:AG95">
    <cfRule type="expression" dxfId="10789" priority="487">
      <formula>$D89="Facturacion"</formula>
    </cfRule>
  </conditionalFormatting>
  <conditionalFormatting sqref="E89:AG92 AC93:AG95">
    <cfRule type="expression" dxfId="10788" priority="488">
      <formula>$D89="Specialist"</formula>
    </cfRule>
  </conditionalFormatting>
  <conditionalFormatting sqref="E89:AG92 AC93:AG95">
    <cfRule type="cellIs" dxfId="10787" priority="489" operator="equal">
      <formula>1</formula>
    </cfRule>
  </conditionalFormatting>
  <conditionalFormatting sqref="E89:AG92 AC93:AG95">
    <cfRule type="expression" dxfId="10786" priority="490">
      <formula>$D89="SSMM"</formula>
    </cfRule>
  </conditionalFormatting>
  <conditionalFormatting sqref="E89:AG92 AC93:AG95">
    <cfRule type="cellIs" dxfId="10785" priority="491" operator="equal">
      <formula>"F"</formula>
    </cfRule>
  </conditionalFormatting>
  <conditionalFormatting sqref="E80:AG80 E84:AG84 E85:H85 AE85:AG85 E81:J81 AC81:AG81 E82:H83 AE82:AG83 E86:AG88">
    <cfRule type="expression" dxfId="10784" priority="475">
      <formula>$C$2="F"</formula>
    </cfRule>
  </conditionalFormatting>
  <conditionalFormatting sqref="E80:AG80 E84:AG84 E85:H85 AE85:AG85 E81:J81 AC81:AG81 E82:H83 AE82:AG83 E86:AG88">
    <cfRule type="expression" dxfId="10783" priority="476">
      <formula>$D80="Facturacion"</formula>
    </cfRule>
  </conditionalFormatting>
  <conditionalFormatting sqref="E80:AG80 E84:AG84 E85:H85 AE85:AG85 E81:J81 AC81:AG81 E82:H83 AE82:AG83 E86:AG88">
    <cfRule type="expression" dxfId="10782" priority="477">
      <formula>$D80="Specialist"</formula>
    </cfRule>
  </conditionalFormatting>
  <conditionalFormatting sqref="E80:AG80 E84:AG84 E85:H85 AE85:AG85 E81:J81 AC81:AG81 E82:H83 AE82:AG83 E86:AG88">
    <cfRule type="cellIs" dxfId="10781" priority="478" operator="equal">
      <formula>1</formula>
    </cfRule>
  </conditionalFormatting>
  <conditionalFormatting sqref="E80:AG80 E84:AG84 E85:H85 AE85:AG85 E81:J81 AC81:AG81 E82:H83 AE82:AG83 E86:AG88">
    <cfRule type="expression" dxfId="10780" priority="479">
      <formula>$D80="SSMM"</formula>
    </cfRule>
  </conditionalFormatting>
  <conditionalFormatting sqref="E80:AG80 E84:AG84 E85:H85 AE85:AG85 E81:J81 AC81:AG81 E82:H83 AE82:AG83 E86:AG88">
    <cfRule type="cellIs" dxfId="10779" priority="480" operator="equal">
      <formula>"F"</formula>
    </cfRule>
  </conditionalFormatting>
  <conditionalFormatting sqref="I113:W113">
    <cfRule type="expression" dxfId="10778" priority="463">
      <formula>$C$78="F"</formula>
    </cfRule>
  </conditionalFormatting>
  <conditionalFormatting sqref="I113:W113">
    <cfRule type="expression" dxfId="10777" priority="464">
      <formula>$C$59="F"</formula>
    </cfRule>
  </conditionalFormatting>
  <conditionalFormatting sqref="I113:W113">
    <cfRule type="expression" dxfId="10776" priority="465">
      <formula>$C$40="F"</formula>
    </cfRule>
  </conditionalFormatting>
  <conditionalFormatting sqref="E108:H112 I108:W113 X108:AG112">
    <cfRule type="expression" dxfId="10775" priority="466">
      <formula>$C$21="F"</formula>
    </cfRule>
  </conditionalFormatting>
  <conditionalFormatting sqref="E108:AG114">
    <cfRule type="expression" dxfId="10774" priority="468">
      <formula>$C$2="F"</formula>
    </cfRule>
  </conditionalFormatting>
  <conditionalFormatting sqref="E108:AG114">
    <cfRule type="expression" dxfId="10773" priority="469">
      <formula>$D108="Facturacion"</formula>
    </cfRule>
  </conditionalFormatting>
  <conditionalFormatting sqref="E108:AG114">
    <cfRule type="expression" dxfId="10772" priority="470">
      <formula>$D108="Specialist"</formula>
    </cfRule>
  </conditionalFormatting>
  <conditionalFormatting sqref="E108:AG114">
    <cfRule type="cellIs" dxfId="10771" priority="471" operator="equal">
      <formula>1</formula>
    </cfRule>
  </conditionalFormatting>
  <conditionalFormatting sqref="E108:AG114">
    <cfRule type="expression" dxfId="10770" priority="472">
      <formula>$D108="SSMM"</formula>
    </cfRule>
  </conditionalFormatting>
  <conditionalFormatting sqref="E108:AG114">
    <cfRule type="cellIs" dxfId="10769" priority="473" operator="equal">
      <formula>"F"</formula>
    </cfRule>
  </conditionalFormatting>
  <conditionalFormatting sqref="E102:AG103 E101:H101 AE101:AG101 E105:AG107 E104:H104 AE104:AG104 E99:AG100">
    <cfRule type="expression" dxfId="10768" priority="457">
      <formula>$C$2="F"</formula>
    </cfRule>
  </conditionalFormatting>
  <conditionalFormatting sqref="E102:AG103 E101:H101 AE101:AG101 E105:AG107 E104:H104 AE104:AG104 E99:AG100">
    <cfRule type="expression" dxfId="10767" priority="458">
      <formula>$D99="Facturacion"</formula>
    </cfRule>
  </conditionalFormatting>
  <conditionalFormatting sqref="E102:AG103 E101:H101 AE101:AG101 E105:AG107 E104:H104 AE104:AG104 E99:AG100">
    <cfRule type="expression" dxfId="10766" priority="459">
      <formula>$D99="Specialist"</formula>
    </cfRule>
  </conditionalFormatting>
  <conditionalFormatting sqref="E102:AG103 E101:H101 AE101:AG101 E105:AG107 E104:H104 AE104:AG104 E99:AG100">
    <cfRule type="cellIs" dxfId="10765" priority="460" operator="equal">
      <formula>1</formula>
    </cfRule>
  </conditionalFormatting>
  <conditionalFormatting sqref="E102:AG103 E101:H101 AE101:AG101 E105:AG107 E104:H104 AE104:AG104 E99:AG100">
    <cfRule type="expression" dxfId="10764" priority="461">
      <formula>$D99="SSMM"</formula>
    </cfRule>
  </conditionalFormatting>
  <conditionalFormatting sqref="E102:AG103 E101:H101 AE101:AG101 E105:AG107 E104:H104 AE104:AG104 E99:AG100">
    <cfRule type="cellIs" dxfId="10763" priority="462" operator="equal">
      <formula>"F"</formula>
    </cfRule>
  </conditionalFormatting>
  <conditionalFormatting sqref="I132:W132">
    <cfRule type="expression" dxfId="10762" priority="445">
      <formula>$C$78="F"</formula>
    </cfRule>
  </conditionalFormatting>
  <conditionalFormatting sqref="I132:W132">
    <cfRule type="expression" dxfId="10761" priority="446">
      <formula>$C$59="F"</formula>
    </cfRule>
  </conditionalFormatting>
  <conditionalFormatting sqref="I132:W132">
    <cfRule type="expression" dxfId="10760" priority="447">
      <formula>$C$40="F"</formula>
    </cfRule>
  </conditionalFormatting>
  <conditionalFormatting sqref="E127:H131 I127:W132 X127:AG131">
    <cfRule type="expression" dxfId="10759" priority="448">
      <formula>$C$21="F"</formula>
    </cfRule>
  </conditionalFormatting>
  <conditionalFormatting sqref="E127:AG133">
    <cfRule type="expression" dxfId="10758" priority="450">
      <formula>$C$2="F"</formula>
    </cfRule>
  </conditionalFormatting>
  <conditionalFormatting sqref="E127:AG133">
    <cfRule type="expression" dxfId="10757" priority="451">
      <formula>$D127="Facturacion"</formula>
    </cfRule>
  </conditionalFormatting>
  <conditionalFormatting sqref="E127:AG133">
    <cfRule type="expression" dxfId="10756" priority="452">
      <formula>$D127="Specialist"</formula>
    </cfRule>
  </conditionalFormatting>
  <conditionalFormatting sqref="E127:AG133">
    <cfRule type="cellIs" dxfId="10755" priority="453" operator="equal">
      <formula>1</formula>
    </cfRule>
  </conditionalFormatting>
  <conditionalFormatting sqref="E127:AG133">
    <cfRule type="expression" dxfId="10754" priority="454">
      <formula>$D127="SSMM"</formula>
    </cfRule>
  </conditionalFormatting>
  <conditionalFormatting sqref="E127:AG133">
    <cfRule type="cellIs" dxfId="10753" priority="455" operator="equal">
      <formula>"F"</formula>
    </cfRule>
  </conditionalFormatting>
  <conditionalFormatting sqref="E118:AG119 E121:AG122 E120:H120 AE120:AG120 E124:AG126 E123:H123 AE123:AG123">
    <cfRule type="expression" dxfId="10752" priority="439">
      <formula>$C$2="F"</formula>
    </cfRule>
  </conditionalFormatting>
  <conditionalFormatting sqref="E118:AG119 E121:AG122 E120:H120 AE120:AG120 E124:AG126 E123:H123 AE123:AG123">
    <cfRule type="expression" dxfId="10751" priority="440">
      <formula>$D118="Facturacion"</formula>
    </cfRule>
  </conditionalFormatting>
  <conditionalFormatting sqref="E118:AG119 E121:AG122 E120:H120 AE120:AG120 E124:AG126 E123:H123 AE123:AG123">
    <cfRule type="expression" dxfId="10750" priority="441">
      <formula>$D118="Specialist"</formula>
    </cfRule>
  </conditionalFormatting>
  <conditionalFormatting sqref="E118:AG119 E121:AG122 E120:H120 AE120:AG120 E124:AG126 E123:H123 AE123:AG123">
    <cfRule type="cellIs" dxfId="10749" priority="442" operator="equal">
      <formula>1</formula>
    </cfRule>
  </conditionalFormatting>
  <conditionalFormatting sqref="E118:AG119 E121:AG122 E120:H120 AE120:AG120 E124:AG126 E123:H123 AE123:AG123">
    <cfRule type="expression" dxfId="10748" priority="443">
      <formula>$D118="SSMM"</formula>
    </cfRule>
  </conditionalFormatting>
  <conditionalFormatting sqref="E118:AG119 E121:AG122 E120:H120 AE120:AG120 E124:AG126 E123:H123 AE123:AG123">
    <cfRule type="cellIs" dxfId="10747" priority="444" operator="equal">
      <formula>"F"</formula>
    </cfRule>
  </conditionalFormatting>
  <conditionalFormatting sqref="I6:AD6">
    <cfRule type="expression" dxfId="10746" priority="432">
      <formula>$C$2="F"</formula>
    </cfRule>
  </conditionalFormatting>
  <conditionalFormatting sqref="I6:AD6">
    <cfRule type="expression" dxfId="10745" priority="433">
      <formula>$D6="Facturacion"</formula>
    </cfRule>
  </conditionalFormatting>
  <conditionalFormatting sqref="I6:AD6">
    <cfRule type="expression" dxfId="10744" priority="434">
      <formula>$D6="Specialist"</formula>
    </cfRule>
  </conditionalFormatting>
  <conditionalFormatting sqref="I6:AD6">
    <cfRule type="cellIs" dxfId="10743" priority="435" operator="equal">
      <formula>1</formula>
    </cfRule>
  </conditionalFormatting>
  <conditionalFormatting sqref="I6:AD6">
    <cfRule type="expression" dxfId="10742" priority="436">
      <formula>$D6="SSMM"</formula>
    </cfRule>
  </conditionalFormatting>
  <conditionalFormatting sqref="I6:AD6">
    <cfRule type="cellIs" dxfId="10741" priority="437" operator="equal">
      <formula>"F"</formula>
    </cfRule>
  </conditionalFormatting>
  <conditionalFormatting sqref="I9:AD9">
    <cfRule type="expression" dxfId="10740" priority="425">
      <formula>$C$2="F"</formula>
    </cfRule>
  </conditionalFormatting>
  <conditionalFormatting sqref="I9:AD9">
    <cfRule type="expression" dxfId="10739" priority="426">
      <formula>$D9="Facturacion"</formula>
    </cfRule>
  </conditionalFormatting>
  <conditionalFormatting sqref="I9:AD9">
    <cfRule type="expression" dxfId="10738" priority="427">
      <formula>$D9="Specialist"</formula>
    </cfRule>
  </conditionalFormatting>
  <conditionalFormatting sqref="I9:AD9">
    <cfRule type="cellIs" dxfId="10737" priority="428" operator="equal">
      <formula>1</formula>
    </cfRule>
  </conditionalFormatting>
  <conditionalFormatting sqref="I9:AD9">
    <cfRule type="expression" dxfId="10736" priority="429">
      <formula>$D9="SSMM"</formula>
    </cfRule>
  </conditionalFormatting>
  <conditionalFormatting sqref="I9:AD9">
    <cfRule type="cellIs" dxfId="10735" priority="430" operator="equal">
      <formula>"F"</formula>
    </cfRule>
  </conditionalFormatting>
  <conditionalFormatting sqref="I25:AD25">
    <cfRule type="expression" dxfId="10734" priority="418">
      <formula>$C$2="F"</formula>
    </cfRule>
  </conditionalFormatting>
  <conditionalFormatting sqref="I25:AD25">
    <cfRule type="expression" dxfId="10733" priority="419">
      <formula>$D25="Facturacion"</formula>
    </cfRule>
  </conditionalFormatting>
  <conditionalFormatting sqref="I25:AD25">
    <cfRule type="expression" dxfId="10732" priority="420">
      <formula>$D25="Specialist"</formula>
    </cfRule>
  </conditionalFormatting>
  <conditionalFormatting sqref="I25:AD25">
    <cfRule type="cellIs" dxfId="10731" priority="421" operator="equal">
      <formula>1</formula>
    </cfRule>
  </conditionalFormatting>
  <conditionalFormatting sqref="I25:AD25">
    <cfRule type="expression" dxfId="10730" priority="422">
      <formula>$D25="SSMM"</formula>
    </cfRule>
  </conditionalFormatting>
  <conditionalFormatting sqref="I25:AD25">
    <cfRule type="cellIs" dxfId="10729" priority="423" operator="equal">
      <formula>"F"</formula>
    </cfRule>
  </conditionalFormatting>
  <conditionalFormatting sqref="I28:AD28">
    <cfRule type="expression" dxfId="10728" priority="411">
      <formula>$C$2="F"</formula>
    </cfRule>
  </conditionalFormatting>
  <conditionalFormatting sqref="I28:AD28">
    <cfRule type="expression" dxfId="10727" priority="412">
      <formula>$D28="Facturacion"</formula>
    </cfRule>
  </conditionalFormatting>
  <conditionalFormatting sqref="I28:AD28">
    <cfRule type="expression" dxfId="10726" priority="413">
      <formula>$D28="Specialist"</formula>
    </cfRule>
  </conditionalFormatting>
  <conditionalFormatting sqref="I28:AD28">
    <cfRule type="cellIs" dxfId="10725" priority="414" operator="equal">
      <formula>1</formula>
    </cfRule>
  </conditionalFormatting>
  <conditionalFormatting sqref="I28:AD28">
    <cfRule type="expression" dxfId="10724" priority="415">
      <formula>$D28="SSMM"</formula>
    </cfRule>
  </conditionalFormatting>
  <conditionalFormatting sqref="I28:AD28">
    <cfRule type="cellIs" dxfId="10723" priority="416" operator="equal">
      <formula>"F"</formula>
    </cfRule>
  </conditionalFormatting>
  <conditionalFormatting sqref="I44:AD44">
    <cfRule type="expression" dxfId="10722" priority="404">
      <formula>$C$2="F"</formula>
    </cfRule>
  </conditionalFormatting>
  <conditionalFormatting sqref="I44:AD44">
    <cfRule type="expression" dxfId="10721" priority="405">
      <formula>$D44="Facturacion"</formula>
    </cfRule>
  </conditionalFormatting>
  <conditionalFormatting sqref="I44:AD44">
    <cfRule type="expression" dxfId="10720" priority="406">
      <formula>$D44="Specialist"</formula>
    </cfRule>
  </conditionalFormatting>
  <conditionalFormatting sqref="I44:AD44">
    <cfRule type="cellIs" dxfId="10719" priority="407" operator="equal">
      <formula>1</formula>
    </cfRule>
  </conditionalFormatting>
  <conditionalFormatting sqref="I44:AD44">
    <cfRule type="expression" dxfId="10718" priority="408">
      <formula>$D44="SSMM"</formula>
    </cfRule>
  </conditionalFormatting>
  <conditionalFormatting sqref="I44:AD44">
    <cfRule type="cellIs" dxfId="10717" priority="409" operator="equal">
      <formula>"F"</formula>
    </cfRule>
  </conditionalFormatting>
  <conditionalFormatting sqref="I47:AD47">
    <cfRule type="expression" dxfId="10716" priority="397">
      <formula>$C$2="F"</formula>
    </cfRule>
  </conditionalFormatting>
  <conditionalFormatting sqref="I47:AD47">
    <cfRule type="expression" dxfId="10715" priority="398">
      <formula>$D47="Facturacion"</formula>
    </cfRule>
  </conditionalFormatting>
  <conditionalFormatting sqref="I47:AD47">
    <cfRule type="expression" dxfId="10714" priority="399">
      <formula>$D47="Specialist"</formula>
    </cfRule>
  </conditionalFormatting>
  <conditionalFormatting sqref="I47:AD47">
    <cfRule type="cellIs" dxfId="10713" priority="400" operator="equal">
      <formula>1</formula>
    </cfRule>
  </conditionalFormatting>
  <conditionalFormatting sqref="I47:AD47">
    <cfRule type="expression" dxfId="10712" priority="401">
      <formula>$D47="SSMM"</formula>
    </cfRule>
  </conditionalFormatting>
  <conditionalFormatting sqref="I47:AD47">
    <cfRule type="cellIs" dxfId="10711" priority="402" operator="equal">
      <formula>"F"</formula>
    </cfRule>
  </conditionalFormatting>
  <conditionalFormatting sqref="I63:AD63">
    <cfRule type="expression" dxfId="10710" priority="390">
      <formula>$C$2="F"</formula>
    </cfRule>
  </conditionalFormatting>
  <conditionalFormatting sqref="I63:AD63">
    <cfRule type="expression" dxfId="10709" priority="391">
      <formula>$D63="Facturacion"</formula>
    </cfRule>
  </conditionalFormatting>
  <conditionalFormatting sqref="I63:AD63">
    <cfRule type="expression" dxfId="10708" priority="392">
      <formula>$D63="Specialist"</formula>
    </cfRule>
  </conditionalFormatting>
  <conditionalFormatting sqref="I63:AD63">
    <cfRule type="cellIs" dxfId="10707" priority="393" operator="equal">
      <formula>1</formula>
    </cfRule>
  </conditionalFormatting>
  <conditionalFormatting sqref="I63:AD63">
    <cfRule type="expression" dxfId="10706" priority="394">
      <formula>$D63="SSMM"</formula>
    </cfRule>
  </conditionalFormatting>
  <conditionalFormatting sqref="I63:AD63">
    <cfRule type="cellIs" dxfId="10705" priority="395" operator="equal">
      <formula>"F"</formula>
    </cfRule>
  </conditionalFormatting>
  <conditionalFormatting sqref="I66:AD66">
    <cfRule type="expression" dxfId="10704" priority="383">
      <formula>$C$2="F"</formula>
    </cfRule>
  </conditionalFormatting>
  <conditionalFormatting sqref="I66:AD66">
    <cfRule type="expression" dxfId="10703" priority="384">
      <formula>$D66="Facturacion"</formula>
    </cfRule>
  </conditionalFormatting>
  <conditionalFormatting sqref="I66:AD66">
    <cfRule type="expression" dxfId="10702" priority="385">
      <formula>$D66="Specialist"</formula>
    </cfRule>
  </conditionalFormatting>
  <conditionalFormatting sqref="I66:AD66">
    <cfRule type="cellIs" dxfId="10701" priority="386" operator="equal">
      <formula>1</formula>
    </cfRule>
  </conditionalFormatting>
  <conditionalFormatting sqref="I66:AD66">
    <cfRule type="expression" dxfId="10700" priority="387">
      <formula>$D66="SSMM"</formula>
    </cfRule>
  </conditionalFormatting>
  <conditionalFormatting sqref="I66:AD66">
    <cfRule type="cellIs" dxfId="10699" priority="388" operator="equal">
      <formula>"F"</formula>
    </cfRule>
  </conditionalFormatting>
  <conditionalFormatting sqref="I82:AD82">
    <cfRule type="expression" dxfId="10698" priority="376">
      <formula>$C$2="F"</formula>
    </cfRule>
  </conditionalFormatting>
  <conditionalFormatting sqref="I82:AD82">
    <cfRule type="expression" dxfId="10697" priority="377">
      <formula>$D82="Facturacion"</formula>
    </cfRule>
  </conditionalFormatting>
  <conditionalFormatting sqref="I82:AD82">
    <cfRule type="expression" dxfId="10696" priority="378">
      <formula>$D82="Specialist"</formula>
    </cfRule>
  </conditionalFormatting>
  <conditionalFormatting sqref="I82:AD82">
    <cfRule type="cellIs" dxfId="10695" priority="379" operator="equal">
      <formula>1</formula>
    </cfRule>
  </conditionalFormatting>
  <conditionalFormatting sqref="I82:AD82">
    <cfRule type="expression" dxfId="10694" priority="380">
      <formula>$D82="SSMM"</formula>
    </cfRule>
  </conditionalFormatting>
  <conditionalFormatting sqref="I82:AD82">
    <cfRule type="cellIs" dxfId="10693" priority="381" operator="equal">
      <formula>"F"</formula>
    </cfRule>
  </conditionalFormatting>
  <conditionalFormatting sqref="I85:AD85">
    <cfRule type="expression" dxfId="10692" priority="369">
      <formula>$C$2="F"</formula>
    </cfRule>
  </conditionalFormatting>
  <conditionalFormatting sqref="I85:AD85">
    <cfRule type="expression" dxfId="10691" priority="370">
      <formula>$D85="Facturacion"</formula>
    </cfRule>
  </conditionalFormatting>
  <conditionalFormatting sqref="I85:AD85">
    <cfRule type="expression" dxfId="10690" priority="371">
      <formula>$D85="Specialist"</formula>
    </cfRule>
  </conditionalFormatting>
  <conditionalFormatting sqref="I85:AD85">
    <cfRule type="cellIs" dxfId="10689" priority="372" operator="equal">
      <formula>1</formula>
    </cfRule>
  </conditionalFormatting>
  <conditionalFormatting sqref="I85:AD85">
    <cfRule type="expression" dxfId="10688" priority="373">
      <formula>$D85="SSMM"</formula>
    </cfRule>
  </conditionalFormatting>
  <conditionalFormatting sqref="I85:AD85">
    <cfRule type="cellIs" dxfId="10687" priority="374" operator="equal">
      <formula>"F"</formula>
    </cfRule>
  </conditionalFormatting>
  <conditionalFormatting sqref="I101:AD101">
    <cfRule type="expression" dxfId="10686" priority="362">
      <formula>$C$2="F"</formula>
    </cfRule>
  </conditionalFormatting>
  <conditionalFormatting sqref="I101:AD101">
    <cfRule type="expression" dxfId="10685" priority="363">
      <formula>$D101="Facturacion"</formula>
    </cfRule>
  </conditionalFormatting>
  <conditionalFormatting sqref="I101:AD101">
    <cfRule type="expression" dxfId="10684" priority="364">
      <formula>$D101="Specialist"</formula>
    </cfRule>
  </conditionalFormatting>
  <conditionalFormatting sqref="I101:AD101">
    <cfRule type="cellIs" dxfId="10683" priority="365" operator="equal">
      <formula>1</formula>
    </cfRule>
  </conditionalFormatting>
  <conditionalFormatting sqref="I101:AD101">
    <cfRule type="expression" dxfId="10682" priority="366">
      <formula>$D101="SSMM"</formula>
    </cfRule>
  </conditionalFormatting>
  <conditionalFormatting sqref="I101:AD101">
    <cfRule type="cellIs" dxfId="10681" priority="367" operator="equal">
      <formula>"F"</formula>
    </cfRule>
  </conditionalFormatting>
  <conditionalFormatting sqref="I104:AD104">
    <cfRule type="expression" dxfId="10680" priority="355">
      <formula>$C$2="F"</formula>
    </cfRule>
  </conditionalFormatting>
  <conditionalFormatting sqref="I104:AD104">
    <cfRule type="expression" dxfId="10679" priority="356">
      <formula>$D104="Facturacion"</formula>
    </cfRule>
  </conditionalFormatting>
  <conditionalFormatting sqref="I104:AD104">
    <cfRule type="expression" dxfId="10678" priority="357">
      <formula>$D104="Specialist"</formula>
    </cfRule>
  </conditionalFormatting>
  <conditionalFormatting sqref="I104:AD104">
    <cfRule type="cellIs" dxfId="10677" priority="358" operator="equal">
      <formula>1</formula>
    </cfRule>
  </conditionalFormatting>
  <conditionalFormatting sqref="I104:AD104">
    <cfRule type="expression" dxfId="10676" priority="359">
      <formula>$D104="SSMM"</formula>
    </cfRule>
  </conditionalFormatting>
  <conditionalFormatting sqref="I104:AD104">
    <cfRule type="cellIs" dxfId="10675" priority="360" operator="equal">
      <formula>"F"</formula>
    </cfRule>
  </conditionalFormatting>
  <conditionalFormatting sqref="I120:AD120">
    <cfRule type="expression" dxfId="10674" priority="348">
      <formula>$C$2="F"</formula>
    </cfRule>
  </conditionalFormatting>
  <conditionalFormatting sqref="I120:AD120">
    <cfRule type="expression" dxfId="10673" priority="349">
      <formula>$D120="Facturacion"</formula>
    </cfRule>
  </conditionalFormatting>
  <conditionalFormatting sqref="I120:AD120">
    <cfRule type="expression" dxfId="10672" priority="350">
      <formula>$D120="Specialist"</formula>
    </cfRule>
  </conditionalFormatting>
  <conditionalFormatting sqref="I120:AD120">
    <cfRule type="cellIs" dxfId="10671" priority="351" operator="equal">
      <formula>1</formula>
    </cfRule>
  </conditionalFormatting>
  <conditionalFormatting sqref="I120:AD120">
    <cfRule type="expression" dxfId="10670" priority="352">
      <formula>$D120="SSMM"</formula>
    </cfRule>
  </conditionalFormatting>
  <conditionalFormatting sqref="I120:AD120">
    <cfRule type="cellIs" dxfId="10669" priority="353" operator="equal">
      <formula>"F"</formula>
    </cfRule>
  </conditionalFormatting>
  <conditionalFormatting sqref="I123:AD123">
    <cfRule type="expression" dxfId="10668" priority="341">
      <formula>$C$2="F"</formula>
    </cfRule>
  </conditionalFormatting>
  <conditionalFormatting sqref="I123:AD123">
    <cfRule type="expression" dxfId="10667" priority="342">
      <formula>$D123="Facturacion"</formula>
    </cfRule>
  </conditionalFormatting>
  <conditionalFormatting sqref="I123:AD123">
    <cfRule type="expression" dxfId="10666" priority="343">
      <formula>$D123="Specialist"</formula>
    </cfRule>
  </conditionalFormatting>
  <conditionalFormatting sqref="I123:AD123">
    <cfRule type="cellIs" dxfId="10665" priority="344" operator="equal">
      <formula>1</formula>
    </cfRule>
  </conditionalFormatting>
  <conditionalFormatting sqref="I123:AD123">
    <cfRule type="expression" dxfId="10664" priority="345">
      <formula>$D123="SSMM"</formula>
    </cfRule>
  </conditionalFormatting>
  <conditionalFormatting sqref="I123:AD123">
    <cfRule type="cellIs" dxfId="10663" priority="346" operator="equal">
      <formula>"F"</formula>
    </cfRule>
  </conditionalFormatting>
  <conditionalFormatting sqref="E17:H17">
    <cfRule type="expression" dxfId="10662" priority="332">
      <formula>$C$21="F"</formula>
    </cfRule>
  </conditionalFormatting>
  <conditionalFormatting sqref="E17:H19">
    <cfRule type="expression" dxfId="10661" priority="334">
      <formula>$C$2="F"</formula>
    </cfRule>
  </conditionalFormatting>
  <conditionalFormatting sqref="E17:H19">
    <cfRule type="expression" dxfId="10660" priority="335">
      <formula>$D17="Facturacion"</formula>
    </cfRule>
  </conditionalFormatting>
  <conditionalFormatting sqref="E17:H19">
    <cfRule type="expression" dxfId="10659" priority="336">
      <formula>$D17="Specialist"</formula>
    </cfRule>
  </conditionalFormatting>
  <conditionalFormatting sqref="E17:H19">
    <cfRule type="cellIs" dxfId="10658" priority="337" operator="equal">
      <formula>1</formula>
    </cfRule>
  </conditionalFormatting>
  <conditionalFormatting sqref="E17:H19">
    <cfRule type="expression" dxfId="10657" priority="338">
      <formula>$D17="SSMM"</formula>
    </cfRule>
  </conditionalFormatting>
  <conditionalFormatting sqref="E17:H19">
    <cfRule type="cellIs" dxfId="10656" priority="339" operator="equal">
      <formula>"F"</formula>
    </cfRule>
  </conditionalFormatting>
  <conditionalFormatting sqref="AA17:AB17">
    <cfRule type="expression" dxfId="10655" priority="324">
      <formula>$C$21="F"</formula>
    </cfRule>
  </conditionalFormatting>
  <conditionalFormatting sqref="AA17:AB17">
    <cfRule type="expression" dxfId="10654" priority="326">
      <formula>$C$2="F"</formula>
    </cfRule>
  </conditionalFormatting>
  <conditionalFormatting sqref="AA17:AB17">
    <cfRule type="expression" dxfId="10653" priority="327">
      <formula>$D17="Facturacion"</formula>
    </cfRule>
  </conditionalFormatting>
  <conditionalFormatting sqref="AA17:AB17">
    <cfRule type="expression" dxfId="10652" priority="328">
      <formula>$D17="Specialist"</formula>
    </cfRule>
  </conditionalFormatting>
  <conditionalFormatting sqref="AA17:AB17">
    <cfRule type="cellIs" dxfId="10651" priority="329" operator="equal">
      <formula>1</formula>
    </cfRule>
  </conditionalFormatting>
  <conditionalFormatting sqref="AA17:AB17">
    <cfRule type="expression" dxfId="10650" priority="330">
      <formula>$D17="SSMM"</formula>
    </cfRule>
  </conditionalFormatting>
  <conditionalFormatting sqref="AA17:AB17">
    <cfRule type="cellIs" dxfId="10649" priority="331" operator="equal">
      <formula>"F"</formula>
    </cfRule>
  </conditionalFormatting>
  <conditionalFormatting sqref="I17:W17">
    <cfRule type="expression" dxfId="10648" priority="314">
      <formula>$C$78="F"</formula>
    </cfRule>
  </conditionalFormatting>
  <conditionalFormatting sqref="I17:W17">
    <cfRule type="expression" dxfId="10647" priority="315">
      <formula>$C$59="F"</formula>
    </cfRule>
  </conditionalFormatting>
  <conditionalFormatting sqref="I17:W17">
    <cfRule type="expression" dxfId="10646" priority="316">
      <formula>$C$40="F"</formula>
    </cfRule>
  </conditionalFormatting>
  <conditionalFormatting sqref="I17:W17">
    <cfRule type="expression" dxfId="10645" priority="317">
      <formula>$C$21="F"</formula>
    </cfRule>
  </conditionalFormatting>
  <conditionalFormatting sqref="I17:Z17">
    <cfRule type="expression" dxfId="10644" priority="318">
      <formula>$C$2="F"</formula>
    </cfRule>
  </conditionalFormatting>
  <conditionalFormatting sqref="I17:Z17">
    <cfRule type="expression" dxfId="10643" priority="319">
      <formula>$D17="Facturacion"</formula>
    </cfRule>
  </conditionalFormatting>
  <conditionalFormatting sqref="I17:Z17">
    <cfRule type="expression" dxfId="10642" priority="320">
      <formula>$D17="Specialist"</formula>
    </cfRule>
  </conditionalFormatting>
  <conditionalFormatting sqref="I17:Z17">
    <cfRule type="cellIs" dxfId="10641" priority="321" operator="equal">
      <formula>1</formula>
    </cfRule>
  </conditionalFormatting>
  <conditionalFormatting sqref="I17:Z17">
    <cfRule type="expression" dxfId="10640" priority="322">
      <formula>$D17="SSMM"</formula>
    </cfRule>
  </conditionalFormatting>
  <conditionalFormatting sqref="I17:Z17">
    <cfRule type="cellIs" dxfId="10639" priority="323" operator="equal">
      <formula>"F"</formula>
    </cfRule>
  </conditionalFormatting>
  <conditionalFormatting sqref="AA18:AB18">
    <cfRule type="expression" dxfId="10638" priority="308">
      <formula>$C$2="F"</formula>
    </cfRule>
  </conditionalFormatting>
  <conditionalFormatting sqref="AA18:AB18">
    <cfRule type="expression" dxfId="10637" priority="309">
      <formula>$D18="Facturacion"</formula>
    </cfRule>
  </conditionalFormatting>
  <conditionalFormatting sqref="AA18:AB18">
    <cfRule type="expression" dxfId="10636" priority="310">
      <formula>$D18="Specialist"</formula>
    </cfRule>
  </conditionalFormatting>
  <conditionalFormatting sqref="AA18:AB18">
    <cfRule type="cellIs" dxfId="10635" priority="311" operator="equal">
      <formula>1</formula>
    </cfRule>
  </conditionalFormatting>
  <conditionalFormatting sqref="AA18:AB18">
    <cfRule type="expression" dxfId="10634" priority="312">
      <formula>$D18="SSMM"</formula>
    </cfRule>
  </conditionalFormatting>
  <conditionalFormatting sqref="AA18:AB18">
    <cfRule type="cellIs" dxfId="10633" priority="313" operator="equal">
      <formula>"F"</formula>
    </cfRule>
  </conditionalFormatting>
  <conditionalFormatting sqref="I18:W18">
    <cfRule type="expression" dxfId="10632" priority="298">
      <formula>$C$78="F"</formula>
    </cfRule>
  </conditionalFormatting>
  <conditionalFormatting sqref="I18:W18">
    <cfRule type="expression" dxfId="10631" priority="299">
      <formula>$C$59="F"</formula>
    </cfRule>
  </conditionalFormatting>
  <conditionalFormatting sqref="I18:W18">
    <cfRule type="expression" dxfId="10630" priority="300">
      <formula>$C$40="F"</formula>
    </cfRule>
  </conditionalFormatting>
  <conditionalFormatting sqref="I18:W18">
    <cfRule type="expression" dxfId="10629" priority="301">
      <formula>$C$21="F"</formula>
    </cfRule>
  </conditionalFormatting>
  <conditionalFormatting sqref="I18:Z18">
    <cfRule type="expression" dxfId="10628" priority="302">
      <formula>$C$2="F"</formula>
    </cfRule>
  </conditionalFormatting>
  <conditionalFormatting sqref="I18:Z18">
    <cfRule type="expression" dxfId="10627" priority="303">
      <formula>$D18="Facturacion"</formula>
    </cfRule>
  </conditionalFormatting>
  <conditionalFormatting sqref="I18:Z18">
    <cfRule type="expression" dxfId="10626" priority="304">
      <formula>$D18="Specialist"</formula>
    </cfRule>
  </conditionalFormatting>
  <conditionalFormatting sqref="I18:Z18">
    <cfRule type="cellIs" dxfId="10625" priority="305" operator="equal">
      <formula>1</formula>
    </cfRule>
  </conditionalFormatting>
  <conditionalFormatting sqref="I18:Z18">
    <cfRule type="expression" dxfId="10624" priority="306">
      <formula>$D18="SSMM"</formula>
    </cfRule>
  </conditionalFormatting>
  <conditionalFormatting sqref="I18:Z18">
    <cfRule type="cellIs" dxfId="10623" priority="307" operator="equal">
      <formula>"F"</formula>
    </cfRule>
  </conditionalFormatting>
  <conditionalFormatting sqref="AA19:AB19">
    <cfRule type="expression" dxfId="10622" priority="292">
      <formula>$C$2="F"</formula>
    </cfRule>
  </conditionalFormatting>
  <conditionalFormatting sqref="AA19:AB19">
    <cfRule type="expression" dxfId="10621" priority="293">
      <formula>$D19="Facturacion"</formula>
    </cfRule>
  </conditionalFormatting>
  <conditionalFormatting sqref="AA19:AB19">
    <cfRule type="expression" dxfId="10620" priority="294">
      <formula>$D19="Specialist"</formula>
    </cfRule>
  </conditionalFormatting>
  <conditionalFormatting sqref="AA19:AB19">
    <cfRule type="cellIs" dxfId="10619" priority="295" operator="equal">
      <formula>1</formula>
    </cfRule>
  </conditionalFormatting>
  <conditionalFormatting sqref="AA19:AB19">
    <cfRule type="expression" dxfId="10618" priority="296">
      <formula>$D19="SSMM"</formula>
    </cfRule>
  </conditionalFormatting>
  <conditionalFormatting sqref="AA19:AB19">
    <cfRule type="cellIs" dxfId="10617" priority="297" operator="equal">
      <formula>"F"</formula>
    </cfRule>
  </conditionalFormatting>
  <conditionalFormatting sqref="I19:W19">
    <cfRule type="expression" dxfId="10616" priority="282">
      <formula>$C$78="F"</formula>
    </cfRule>
  </conditionalFormatting>
  <conditionalFormatting sqref="I19:W19">
    <cfRule type="expression" dxfId="10615" priority="283">
      <formula>$C$59="F"</formula>
    </cfRule>
  </conditionalFormatting>
  <conditionalFormatting sqref="I19:W19">
    <cfRule type="expression" dxfId="10614" priority="284">
      <formula>$C$40="F"</formula>
    </cfRule>
  </conditionalFormatting>
  <conditionalFormatting sqref="I19:W19">
    <cfRule type="expression" dxfId="10613" priority="285">
      <formula>$C$21="F"</formula>
    </cfRule>
  </conditionalFormatting>
  <conditionalFormatting sqref="I19:Z19">
    <cfRule type="expression" dxfId="10612" priority="286">
      <formula>$C$2="F"</formula>
    </cfRule>
  </conditionalFormatting>
  <conditionalFormatting sqref="I19:Z19">
    <cfRule type="expression" dxfId="10611" priority="287">
      <formula>$D19="Facturacion"</formula>
    </cfRule>
  </conditionalFormatting>
  <conditionalFormatting sqref="I19:Z19">
    <cfRule type="expression" dxfId="10610" priority="288">
      <formula>$D19="Specialist"</formula>
    </cfRule>
  </conditionalFormatting>
  <conditionalFormatting sqref="I19:Z19">
    <cfRule type="cellIs" dxfId="10609" priority="289" operator="equal">
      <formula>1</formula>
    </cfRule>
  </conditionalFormatting>
  <conditionalFormatting sqref="I19:Z19">
    <cfRule type="expression" dxfId="10608" priority="290">
      <formula>$D19="SSMM"</formula>
    </cfRule>
  </conditionalFormatting>
  <conditionalFormatting sqref="I19:Z19">
    <cfRule type="cellIs" dxfId="10607" priority="291" operator="equal">
      <formula>"F"</formula>
    </cfRule>
  </conditionalFormatting>
  <conditionalFormatting sqref="E36:H36">
    <cfRule type="expression" dxfId="10606" priority="274">
      <formula>$C$21="F"</formula>
    </cfRule>
  </conditionalFormatting>
  <conditionalFormatting sqref="E36:H38">
    <cfRule type="expression" dxfId="10605" priority="276">
      <formula>$C$2="F"</formula>
    </cfRule>
  </conditionalFormatting>
  <conditionalFormatting sqref="E36:H38">
    <cfRule type="expression" dxfId="10604" priority="277">
      <formula>$D36="Facturacion"</formula>
    </cfRule>
  </conditionalFormatting>
  <conditionalFormatting sqref="E36:H38">
    <cfRule type="expression" dxfId="10603" priority="278">
      <formula>$D36="Specialist"</formula>
    </cfRule>
  </conditionalFormatting>
  <conditionalFormatting sqref="E36:H38">
    <cfRule type="cellIs" dxfId="10602" priority="279" operator="equal">
      <formula>1</formula>
    </cfRule>
  </conditionalFormatting>
  <conditionalFormatting sqref="E36:H38">
    <cfRule type="expression" dxfId="10601" priority="280">
      <formula>$D36="SSMM"</formula>
    </cfRule>
  </conditionalFormatting>
  <conditionalFormatting sqref="E36:H38">
    <cfRule type="cellIs" dxfId="10600" priority="281" operator="equal">
      <formula>"F"</formula>
    </cfRule>
  </conditionalFormatting>
  <conditionalFormatting sqref="AA36:AB36">
    <cfRule type="expression" dxfId="10599" priority="266">
      <formula>$C$21="F"</formula>
    </cfRule>
  </conditionalFormatting>
  <conditionalFormatting sqref="AA36:AB36">
    <cfRule type="expression" dxfId="10598" priority="268">
      <formula>$C$2="F"</formula>
    </cfRule>
  </conditionalFormatting>
  <conditionalFormatting sqref="AA36:AB36">
    <cfRule type="expression" dxfId="10597" priority="269">
      <formula>$D36="Facturacion"</formula>
    </cfRule>
  </conditionalFormatting>
  <conditionalFormatting sqref="AA36:AB36">
    <cfRule type="expression" dxfId="10596" priority="270">
      <formula>$D36="Specialist"</formula>
    </cfRule>
  </conditionalFormatting>
  <conditionalFormatting sqref="AA36:AB36">
    <cfRule type="cellIs" dxfId="10595" priority="271" operator="equal">
      <formula>1</formula>
    </cfRule>
  </conditionalFormatting>
  <conditionalFormatting sqref="AA36:AB36">
    <cfRule type="expression" dxfId="10594" priority="272">
      <formula>$D36="SSMM"</formula>
    </cfRule>
  </conditionalFormatting>
  <conditionalFormatting sqref="AA36:AB36">
    <cfRule type="cellIs" dxfId="10593" priority="273" operator="equal">
      <formula>"F"</formula>
    </cfRule>
  </conditionalFormatting>
  <conditionalFormatting sqref="I36:W36">
    <cfRule type="expression" dxfId="10592" priority="256">
      <formula>$C$78="F"</formula>
    </cfRule>
  </conditionalFormatting>
  <conditionalFormatting sqref="I36:W36">
    <cfRule type="expression" dxfId="10591" priority="257">
      <formula>$C$59="F"</formula>
    </cfRule>
  </conditionalFormatting>
  <conditionalFormatting sqref="I36:W36">
    <cfRule type="expression" dxfId="10590" priority="258">
      <formula>$C$40="F"</formula>
    </cfRule>
  </conditionalFormatting>
  <conditionalFormatting sqref="I36:W36">
    <cfRule type="expression" dxfId="10589" priority="259">
      <formula>$C$21="F"</formula>
    </cfRule>
  </conditionalFormatting>
  <conditionalFormatting sqref="I36:Z36">
    <cfRule type="expression" dxfId="10588" priority="260">
      <formula>$C$2="F"</formula>
    </cfRule>
  </conditionalFormatting>
  <conditionalFormatting sqref="I36:Z36">
    <cfRule type="expression" dxfId="10587" priority="261">
      <formula>$D36="Facturacion"</formula>
    </cfRule>
  </conditionalFormatting>
  <conditionalFormatting sqref="I36:Z36">
    <cfRule type="expression" dxfId="10586" priority="262">
      <formula>$D36="Specialist"</formula>
    </cfRule>
  </conditionalFormatting>
  <conditionalFormatting sqref="I36:Z36">
    <cfRule type="cellIs" dxfId="10585" priority="263" operator="equal">
      <formula>1</formula>
    </cfRule>
  </conditionalFormatting>
  <conditionalFormatting sqref="I36:Z36">
    <cfRule type="expression" dxfId="10584" priority="264">
      <formula>$D36="SSMM"</formula>
    </cfRule>
  </conditionalFormatting>
  <conditionalFormatting sqref="I36:Z36">
    <cfRule type="cellIs" dxfId="10583" priority="265" operator="equal">
      <formula>"F"</formula>
    </cfRule>
  </conditionalFormatting>
  <conditionalFormatting sqref="AA37:AB37">
    <cfRule type="expression" dxfId="10582" priority="250">
      <formula>$C$2="F"</formula>
    </cfRule>
  </conditionalFormatting>
  <conditionalFormatting sqref="AA37:AB37">
    <cfRule type="expression" dxfId="10581" priority="251">
      <formula>$D37="Facturacion"</formula>
    </cfRule>
  </conditionalFormatting>
  <conditionalFormatting sqref="AA37:AB37">
    <cfRule type="expression" dxfId="10580" priority="252">
      <formula>$D37="Specialist"</formula>
    </cfRule>
  </conditionalFormatting>
  <conditionalFormatting sqref="AA37:AB37">
    <cfRule type="cellIs" dxfId="10579" priority="253" operator="equal">
      <formula>1</formula>
    </cfRule>
  </conditionalFormatting>
  <conditionalFormatting sqref="AA37:AB37">
    <cfRule type="expression" dxfId="10578" priority="254">
      <formula>$D37="SSMM"</formula>
    </cfRule>
  </conditionalFormatting>
  <conditionalFormatting sqref="AA37:AB37">
    <cfRule type="cellIs" dxfId="10577" priority="255" operator="equal">
      <formula>"F"</formula>
    </cfRule>
  </conditionalFormatting>
  <conditionalFormatting sqref="I37:W37">
    <cfRule type="expression" dxfId="10576" priority="240">
      <formula>$C$78="F"</formula>
    </cfRule>
  </conditionalFormatting>
  <conditionalFormatting sqref="I37:W37">
    <cfRule type="expression" dxfId="10575" priority="241">
      <formula>$C$59="F"</formula>
    </cfRule>
  </conditionalFormatting>
  <conditionalFormatting sqref="I37:W37">
    <cfRule type="expression" dxfId="10574" priority="242">
      <formula>$C$40="F"</formula>
    </cfRule>
  </conditionalFormatting>
  <conditionalFormatting sqref="I37:W37">
    <cfRule type="expression" dxfId="10573" priority="243">
      <formula>$C$21="F"</formula>
    </cfRule>
  </conditionalFormatting>
  <conditionalFormatting sqref="I37:Z37">
    <cfRule type="expression" dxfId="10572" priority="244">
      <formula>$C$2="F"</formula>
    </cfRule>
  </conditionalFormatting>
  <conditionalFormatting sqref="I37:Z37">
    <cfRule type="expression" dxfId="10571" priority="245">
      <formula>$D37="Facturacion"</formula>
    </cfRule>
  </conditionalFormatting>
  <conditionalFormatting sqref="I37:Z37">
    <cfRule type="expression" dxfId="10570" priority="246">
      <formula>$D37="Specialist"</formula>
    </cfRule>
  </conditionalFormatting>
  <conditionalFormatting sqref="I37:Z37">
    <cfRule type="cellIs" dxfId="10569" priority="247" operator="equal">
      <formula>1</formula>
    </cfRule>
  </conditionalFormatting>
  <conditionalFormatting sqref="I37:Z37">
    <cfRule type="expression" dxfId="10568" priority="248">
      <formula>$D37="SSMM"</formula>
    </cfRule>
  </conditionalFormatting>
  <conditionalFormatting sqref="I37:Z37">
    <cfRule type="cellIs" dxfId="10567" priority="249" operator="equal">
      <formula>"F"</formula>
    </cfRule>
  </conditionalFormatting>
  <conditionalFormatting sqref="AA38:AB38">
    <cfRule type="expression" dxfId="10566" priority="234">
      <formula>$C$2="F"</formula>
    </cfRule>
  </conditionalFormatting>
  <conditionalFormatting sqref="AA38:AB38">
    <cfRule type="expression" dxfId="10565" priority="235">
      <formula>$D38="Facturacion"</formula>
    </cfRule>
  </conditionalFormatting>
  <conditionalFormatting sqref="AA38:AB38">
    <cfRule type="expression" dxfId="10564" priority="236">
      <formula>$D38="Specialist"</formula>
    </cfRule>
  </conditionalFormatting>
  <conditionalFormatting sqref="AA38:AB38">
    <cfRule type="cellIs" dxfId="10563" priority="237" operator="equal">
      <formula>1</formula>
    </cfRule>
  </conditionalFormatting>
  <conditionalFormatting sqref="AA38:AB38">
    <cfRule type="expression" dxfId="10562" priority="238">
      <formula>$D38="SSMM"</formula>
    </cfRule>
  </conditionalFormatting>
  <conditionalFormatting sqref="AA38:AB38">
    <cfRule type="cellIs" dxfId="10561" priority="239" operator="equal">
      <formula>"F"</formula>
    </cfRule>
  </conditionalFormatting>
  <conditionalFormatting sqref="I38:W38">
    <cfRule type="expression" dxfId="10560" priority="224">
      <formula>$C$78="F"</formula>
    </cfRule>
  </conditionalFormatting>
  <conditionalFormatting sqref="I38:W38">
    <cfRule type="expression" dxfId="10559" priority="225">
      <formula>$C$59="F"</formula>
    </cfRule>
  </conditionalFormatting>
  <conditionalFormatting sqref="I38:W38">
    <cfRule type="expression" dxfId="10558" priority="226">
      <formula>$C$40="F"</formula>
    </cfRule>
  </conditionalFormatting>
  <conditionalFormatting sqref="I38:W38">
    <cfRule type="expression" dxfId="10557" priority="227">
      <formula>$C$21="F"</formula>
    </cfRule>
  </conditionalFormatting>
  <conditionalFormatting sqref="I38:Z38">
    <cfRule type="expression" dxfId="10556" priority="228">
      <formula>$C$2="F"</formula>
    </cfRule>
  </conditionalFormatting>
  <conditionalFormatting sqref="I38:Z38">
    <cfRule type="expression" dxfId="10555" priority="229">
      <formula>$D38="Facturacion"</formula>
    </cfRule>
  </conditionalFormatting>
  <conditionalFormatting sqref="I38:Z38">
    <cfRule type="expression" dxfId="10554" priority="230">
      <formula>$D38="Specialist"</formula>
    </cfRule>
  </conditionalFormatting>
  <conditionalFormatting sqref="I38:Z38">
    <cfRule type="cellIs" dxfId="10553" priority="231" operator="equal">
      <formula>1</formula>
    </cfRule>
  </conditionalFormatting>
  <conditionalFormatting sqref="I38:Z38">
    <cfRule type="expression" dxfId="10552" priority="232">
      <formula>$D38="SSMM"</formula>
    </cfRule>
  </conditionalFormatting>
  <conditionalFormatting sqref="I38:Z38">
    <cfRule type="cellIs" dxfId="10551" priority="233" operator="equal">
      <formula>"F"</formula>
    </cfRule>
  </conditionalFormatting>
  <conditionalFormatting sqref="E55:H55">
    <cfRule type="expression" dxfId="10550" priority="216">
      <formula>$C$21="F"</formula>
    </cfRule>
  </conditionalFormatting>
  <conditionalFormatting sqref="E55:H57">
    <cfRule type="expression" dxfId="10549" priority="218">
      <formula>$C$2="F"</formula>
    </cfRule>
  </conditionalFormatting>
  <conditionalFormatting sqref="E55:H57">
    <cfRule type="expression" dxfId="10548" priority="219">
      <formula>$D55="Facturacion"</formula>
    </cfRule>
  </conditionalFormatting>
  <conditionalFormatting sqref="E55:H57">
    <cfRule type="expression" dxfId="10547" priority="220">
      <formula>$D55="Specialist"</formula>
    </cfRule>
  </conditionalFormatting>
  <conditionalFormatting sqref="E55:H57">
    <cfRule type="cellIs" dxfId="10546" priority="221" operator="equal">
      <formula>1</formula>
    </cfRule>
  </conditionalFormatting>
  <conditionalFormatting sqref="E55:H57">
    <cfRule type="expression" dxfId="10545" priority="222">
      <formula>$D55="SSMM"</formula>
    </cfRule>
  </conditionalFormatting>
  <conditionalFormatting sqref="E55:H57">
    <cfRule type="cellIs" dxfId="10544" priority="223" operator="equal">
      <formula>"F"</formula>
    </cfRule>
  </conditionalFormatting>
  <conditionalFormatting sqref="AA55:AB55">
    <cfRule type="expression" dxfId="10543" priority="208">
      <formula>$C$21="F"</formula>
    </cfRule>
  </conditionalFormatting>
  <conditionalFormatting sqref="AA55:AB55">
    <cfRule type="expression" dxfId="10542" priority="210">
      <formula>$C$2="F"</formula>
    </cfRule>
  </conditionalFormatting>
  <conditionalFormatting sqref="AA55:AB55">
    <cfRule type="expression" dxfId="10541" priority="211">
      <formula>$D55="Facturacion"</formula>
    </cfRule>
  </conditionalFormatting>
  <conditionalFormatting sqref="AA55:AB55">
    <cfRule type="expression" dxfId="10540" priority="212">
      <formula>$D55="Specialist"</formula>
    </cfRule>
  </conditionalFormatting>
  <conditionalFormatting sqref="AA55:AB55">
    <cfRule type="cellIs" dxfId="10539" priority="213" operator="equal">
      <formula>1</formula>
    </cfRule>
  </conditionalFormatting>
  <conditionalFormatting sqref="AA55:AB55">
    <cfRule type="expression" dxfId="10538" priority="214">
      <formula>$D55="SSMM"</formula>
    </cfRule>
  </conditionalFormatting>
  <conditionalFormatting sqref="AA55:AB55">
    <cfRule type="cellIs" dxfId="10537" priority="215" operator="equal">
      <formula>"F"</formula>
    </cfRule>
  </conditionalFormatting>
  <conditionalFormatting sqref="I55:W55">
    <cfRule type="expression" dxfId="10536" priority="198">
      <formula>$C$78="F"</formula>
    </cfRule>
  </conditionalFormatting>
  <conditionalFormatting sqref="I55:W55">
    <cfRule type="expression" dxfId="10535" priority="199">
      <formula>$C$59="F"</formula>
    </cfRule>
  </conditionalFormatting>
  <conditionalFormatting sqref="I55:W55">
    <cfRule type="expression" dxfId="10534" priority="200">
      <formula>$C$40="F"</formula>
    </cfRule>
  </conditionalFormatting>
  <conditionalFormatting sqref="I55:W55">
    <cfRule type="expression" dxfId="10533" priority="201">
      <formula>$C$21="F"</formula>
    </cfRule>
  </conditionalFormatting>
  <conditionalFormatting sqref="I55:Z55">
    <cfRule type="expression" dxfId="10532" priority="202">
      <formula>$C$2="F"</formula>
    </cfRule>
  </conditionalFormatting>
  <conditionalFormatting sqref="I55:Z55">
    <cfRule type="expression" dxfId="10531" priority="203">
      <formula>$D55="Facturacion"</formula>
    </cfRule>
  </conditionalFormatting>
  <conditionalFormatting sqref="I55:Z55">
    <cfRule type="expression" dxfId="10530" priority="204">
      <formula>$D55="Specialist"</formula>
    </cfRule>
  </conditionalFormatting>
  <conditionalFormatting sqref="I55:Z55">
    <cfRule type="cellIs" dxfId="10529" priority="205" operator="equal">
      <formula>1</formula>
    </cfRule>
  </conditionalFormatting>
  <conditionalFormatting sqref="I55:Z55">
    <cfRule type="expression" dxfId="10528" priority="206">
      <formula>$D55="SSMM"</formula>
    </cfRule>
  </conditionalFormatting>
  <conditionalFormatting sqref="I55:Z55">
    <cfRule type="cellIs" dxfId="10527" priority="207" operator="equal">
      <formula>"F"</formula>
    </cfRule>
  </conditionalFormatting>
  <conditionalFormatting sqref="AA56:AB56">
    <cfRule type="expression" dxfId="10526" priority="192">
      <formula>$C$2="F"</formula>
    </cfRule>
  </conditionalFormatting>
  <conditionalFormatting sqref="AA56:AB56">
    <cfRule type="expression" dxfId="10525" priority="193">
      <formula>$D56="Facturacion"</formula>
    </cfRule>
  </conditionalFormatting>
  <conditionalFormatting sqref="AA56:AB56">
    <cfRule type="expression" dxfId="10524" priority="194">
      <formula>$D56="Specialist"</formula>
    </cfRule>
  </conditionalFormatting>
  <conditionalFormatting sqref="AA56:AB56">
    <cfRule type="cellIs" dxfId="10523" priority="195" operator="equal">
      <formula>1</formula>
    </cfRule>
  </conditionalFormatting>
  <conditionalFormatting sqref="AA56:AB56">
    <cfRule type="expression" dxfId="10522" priority="196">
      <formula>$D56="SSMM"</formula>
    </cfRule>
  </conditionalFormatting>
  <conditionalFormatting sqref="AA56:AB56">
    <cfRule type="cellIs" dxfId="10521" priority="197" operator="equal">
      <formula>"F"</formula>
    </cfRule>
  </conditionalFormatting>
  <conditionalFormatting sqref="I56:W56">
    <cfRule type="expression" dxfId="10520" priority="182">
      <formula>$C$78="F"</formula>
    </cfRule>
  </conditionalFormatting>
  <conditionalFormatting sqref="I56:W56">
    <cfRule type="expression" dxfId="10519" priority="183">
      <formula>$C$59="F"</formula>
    </cfRule>
  </conditionalFormatting>
  <conditionalFormatting sqref="I56:W56">
    <cfRule type="expression" dxfId="10518" priority="184">
      <formula>$C$40="F"</formula>
    </cfRule>
  </conditionalFormatting>
  <conditionalFormatting sqref="I56:W56">
    <cfRule type="expression" dxfId="10517" priority="185">
      <formula>$C$21="F"</formula>
    </cfRule>
  </conditionalFormatting>
  <conditionalFormatting sqref="I56:Z56">
    <cfRule type="expression" dxfId="10516" priority="186">
      <formula>$C$2="F"</formula>
    </cfRule>
  </conditionalFormatting>
  <conditionalFormatting sqref="I56:Z56">
    <cfRule type="expression" dxfId="10515" priority="187">
      <formula>$D56="Facturacion"</formula>
    </cfRule>
  </conditionalFormatting>
  <conditionalFormatting sqref="I56:Z56">
    <cfRule type="expression" dxfId="10514" priority="188">
      <formula>$D56="Specialist"</formula>
    </cfRule>
  </conditionalFormatting>
  <conditionalFormatting sqref="I56:Z56">
    <cfRule type="cellIs" dxfId="10513" priority="189" operator="equal">
      <formula>1</formula>
    </cfRule>
  </conditionalFormatting>
  <conditionalFormatting sqref="I56:Z56">
    <cfRule type="expression" dxfId="10512" priority="190">
      <formula>$D56="SSMM"</formula>
    </cfRule>
  </conditionalFormatting>
  <conditionalFormatting sqref="I56:Z56">
    <cfRule type="cellIs" dxfId="10511" priority="191" operator="equal">
      <formula>"F"</formula>
    </cfRule>
  </conditionalFormatting>
  <conditionalFormatting sqref="AA57:AB57">
    <cfRule type="expression" dxfId="10510" priority="176">
      <formula>$C$2="F"</formula>
    </cfRule>
  </conditionalFormatting>
  <conditionalFormatting sqref="AA57:AB57">
    <cfRule type="expression" dxfId="10509" priority="177">
      <formula>$D57="Facturacion"</formula>
    </cfRule>
  </conditionalFormatting>
  <conditionalFormatting sqref="AA57:AB57">
    <cfRule type="expression" dxfId="10508" priority="178">
      <formula>$D57="Specialist"</formula>
    </cfRule>
  </conditionalFormatting>
  <conditionalFormatting sqref="AA57:AB57">
    <cfRule type="cellIs" dxfId="10507" priority="179" operator="equal">
      <formula>1</formula>
    </cfRule>
  </conditionalFormatting>
  <conditionalFormatting sqref="AA57:AB57">
    <cfRule type="expression" dxfId="10506" priority="180">
      <formula>$D57="SSMM"</formula>
    </cfRule>
  </conditionalFormatting>
  <conditionalFormatting sqref="AA57:AB57">
    <cfRule type="cellIs" dxfId="10505" priority="181" operator="equal">
      <formula>"F"</formula>
    </cfRule>
  </conditionalFormatting>
  <conditionalFormatting sqref="I57:W57">
    <cfRule type="expression" dxfId="10504" priority="166">
      <formula>$C$78="F"</formula>
    </cfRule>
  </conditionalFormatting>
  <conditionalFormatting sqref="I57:W57">
    <cfRule type="expression" dxfId="10503" priority="167">
      <formula>$C$59="F"</formula>
    </cfRule>
  </conditionalFormatting>
  <conditionalFormatting sqref="I57:W57">
    <cfRule type="expression" dxfId="10502" priority="168">
      <formula>$C$40="F"</formula>
    </cfRule>
  </conditionalFormatting>
  <conditionalFormatting sqref="I57:W57">
    <cfRule type="expression" dxfId="10501" priority="169">
      <formula>$C$21="F"</formula>
    </cfRule>
  </conditionalFormatting>
  <conditionalFormatting sqref="I57:Z57">
    <cfRule type="expression" dxfId="10500" priority="170">
      <formula>$C$2="F"</formula>
    </cfRule>
  </conditionalFormatting>
  <conditionalFormatting sqref="I57:Z57">
    <cfRule type="expression" dxfId="10499" priority="171">
      <formula>$D57="Facturacion"</formula>
    </cfRule>
  </conditionalFormatting>
  <conditionalFormatting sqref="I57:Z57">
    <cfRule type="expression" dxfId="10498" priority="172">
      <formula>$D57="Specialist"</formula>
    </cfRule>
  </conditionalFormatting>
  <conditionalFormatting sqref="I57:Z57">
    <cfRule type="cellIs" dxfId="10497" priority="173" operator="equal">
      <formula>1</formula>
    </cfRule>
  </conditionalFormatting>
  <conditionalFormatting sqref="I57:Z57">
    <cfRule type="expression" dxfId="10496" priority="174">
      <formula>$D57="SSMM"</formula>
    </cfRule>
  </conditionalFormatting>
  <conditionalFormatting sqref="I57:Z57">
    <cfRule type="cellIs" dxfId="10495" priority="175" operator="equal">
      <formula>"F"</formula>
    </cfRule>
  </conditionalFormatting>
  <conditionalFormatting sqref="E74:H74">
    <cfRule type="expression" dxfId="10494" priority="158">
      <formula>$C$21="F"</formula>
    </cfRule>
  </conditionalFormatting>
  <conditionalFormatting sqref="E74:H76">
    <cfRule type="expression" dxfId="10493" priority="160">
      <formula>$C$2="F"</formula>
    </cfRule>
  </conditionalFormatting>
  <conditionalFormatting sqref="E74:H76">
    <cfRule type="expression" dxfId="10492" priority="161">
      <formula>$D74="Facturacion"</formula>
    </cfRule>
  </conditionalFormatting>
  <conditionalFormatting sqref="E74:H76">
    <cfRule type="expression" dxfId="10491" priority="162">
      <formula>$D74="Specialist"</formula>
    </cfRule>
  </conditionalFormatting>
  <conditionalFormatting sqref="E74:H76">
    <cfRule type="cellIs" dxfId="10490" priority="163" operator="equal">
      <formula>1</formula>
    </cfRule>
  </conditionalFormatting>
  <conditionalFormatting sqref="E74:H76">
    <cfRule type="expression" dxfId="10489" priority="164">
      <formula>$D74="SSMM"</formula>
    </cfRule>
  </conditionalFormatting>
  <conditionalFormatting sqref="E74:H76">
    <cfRule type="cellIs" dxfId="10488" priority="165" operator="equal">
      <formula>"F"</formula>
    </cfRule>
  </conditionalFormatting>
  <conditionalFormatting sqref="AA74:AB74">
    <cfRule type="expression" dxfId="10487" priority="150">
      <formula>$C$21="F"</formula>
    </cfRule>
  </conditionalFormatting>
  <conditionalFormatting sqref="AA74:AB74">
    <cfRule type="expression" dxfId="10486" priority="152">
      <formula>$C$2="F"</formula>
    </cfRule>
  </conditionalFormatting>
  <conditionalFormatting sqref="AA74:AB74">
    <cfRule type="expression" dxfId="10485" priority="153">
      <formula>$D74="Facturacion"</formula>
    </cfRule>
  </conditionalFormatting>
  <conditionalFormatting sqref="AA74:AB74">
    <cfRule type="expression" dxfId="10484" priority="154">
      <formula>$D74="Specialist"</formula>
    </cfRule>
  </conditionalFormatting>
  <conditionalFormatting sqref="AA74:AB74">
    <cfRule type="cellIs" dxfId="10483" priority="155" operator="equal">
      <formula>1</formula>
    </cfRule>
  </conditionalFormatting>
  <conditionalFormatting sqref="AA74:AB74">
    <cfRule type="expression" dxfId="10482" priority="156">
      <formula>$D74="SSMM"</formula>
    </cfRule>
  </conditionalFormatting>
  <conditionalFormatting sqref="AA74:AB74">
    <cfRule type="cellIs" dxfId="10481" priority="157" operator="equal">
      <formula>"F"</formula>
    </cfRule>
  </conditionalFormatting>
  <conditionalFormatting sqref="I74:W74">
    <cfRule type="expression" dxfId="10480" priority="140">
      <formula>$C$78="F"</formula>
    </cfRule>
  </conditionalFormatting>
  <conditionalFormatting sqref="I74:W74">
    <cfRule type="expression" dxfId="10479" priority="141">
      <formula>$C$59="F"</formula>
    </cfRule>
  </conditionalFormatting>
  <conditionalFormatting sqref="I74:W74">
    <cfRule type="expression" dxfId="10478" priority="142">
      <formula>$C$40="F"</formula>
    </cfRule>
  </conditionalFormatting>
  <conditionalFormatting sqref="I74:W74">
    <cfRule type="expression" dxfId="10477" priority="143">
      <formula>$C$21="F"</formula>
    </cfRule>
  </conditionalFormatting>
  <conditionalFormatting sqref="I74:Z74">
    <cfRule type="expression" dxfId="10476" priority="144">
      <formula>$C$2="F"</formula>
    </cfRule>
  </conditionalFormatting>
  <conditionalFormatting sqref="I74:Z74">
    <cfRule type="expression" dxfId="10475" priority="145">
      <formula>$D74="Facturacion"</formula>
    </cfRule>
  </conditionalFormatting>
  <conditionalFormatting sqref="I74:Z74">
    <cfRule type="expression" dxfId="10474" priority="146">
      <formula>$D74="Specialist"</formula>
    </cfRule>
  </conditionalFormatting>
  <conditionalFormatting sqref="I74:Z74">
    <cfRule type="cellIs" dxfId="10473" priority="147" operator="equal">
      <formula>1</formula>
    </cfRule>
  </conditionalFormatting>
  <conditionalFormatting sqref="I74:Z74">
    <cfRule type="expression" dxfId="10472" priority="148">
      <formula>$D74="SSMM"</formula>
    </cfRule>
  </conditionalFormatting>
  <conditionalFormatting sqref="I74:Z74">
    <cfRule type="cellIs" dxfId="10471" priority="149" operator="equal">
      <formula>"F"</formula>
    </cfRule>
  </conditionalFormatting>
  <conditionalFormatting sqref="AA75:AB75">
    <cfRule type="expression" dxfId="10470" priority="134">
      <formula>$C$2="F"</formula>
    </cfRule>
  </conditionalFormatting>
  <conditionalFormatting sqref="AA75:AB75">
    <cfRule type="expression" dxfId="10469" priority="135">
      <formula>$D75="Facturacion"</formula>
    </cfRule>
  </conditionalFormatting>
  <conditionalFormatting sqref="AA75:AB75">
    <cfRule type="expression" dxfId="10468" priority="136">
      <formula>$D75="Specialist"</formula>
    </cfRule>
  </conditionalFormatting>
  <conditionalFormatting sqref="AA75:AB75">
    <cfRule type="cellIs" dxfId="10467" priority="137" operator="equal">
      <formula>1</formula>
    </cfRule>
  </conditionalFormatting>
  <conditionalFormatting sqref="AA75:AB75">
    <cfRule type="expression" dxfId="10466" priority="138">
      <formula>$D75="SSMM"</formula>
    </cfRule>
  </conditionalFormatting>
  <conditionalFormatting sqref="AA75:AB75">
    <cfRule type="cellIs" dxfId="10465" priority="139" operator="equal">
      <formula>"F"</formula>
    </cfRule>
  </conditionalFormatting>
  <conditionalFormatting sqref="I75:W75">
    <cfRule type="expression" dxfId="10464" priority="124">
      <formula>$C$78="F"</formula>
    </cfRule>
  </conditionalFormatting>
  <conditionalFormatting sqref="I75:W75">
    <cfRule type="expression" dxfId="10463" priority="125">
      <formula>$C$59="F"</formula>
    </cfRule>
  </conditionalFormatting>
  <conditionalFormatting sqref="I75:W75">
    <cfRule type="expression" dxfId="10462" priority="126">
      <formula>$C$40="F"</formula>
    </cfRule>
  </conditionalFormatting>
  <conditionalFormatting sqref="I75:W75">
    <cfRule type="expression" dxfId="10461" priority="127">
      <formula>$C$21="F"</formula>
    </cfRule>
  </conditionalFormatting>
  <conditionalFormatting sqref="I75:Z75">
    <cfRule type="expression" dxfId="10460" priority="128">
      <formula>$C$2="F"</formula>
    </cfRule>
  </conditionalFormatting>
  <conditionalFormatting sqref="I75:Z75">
    <cfRule type="expression" dxfId="10459" priority="129">
      <formula>$D75="Facturacion"</formula>
    </cfRule>
  </conditionalFormatting>
  <conditionalFormatting sqref="I75:Z75">
    <cfRule type="expression" dxfId="10458" priority="130">
      <formula>$D75="Specialist"</formula>
    </cfRule>
  </conditionalFormatting>
  <conditionalFormatting sqref="I75:Z75">
    <cfRule type="cellIs" dxfId="10457" priority="131" operator="equal">
      <formula>1</formula>
    </cfRule>
  </conditionalFormatting>
  <conditionalFormatting sqref="I75:Z75">
    <cfRule type="expression" dxfId="10456" priority="132">
      <formula>$D75="SSMM"</formula>
    </cfRule>
  </conditionalFormatting>
  <conditionalFormatting sqref="I75:Z75">
    <cfRule type="cellIs" dxfId="10455" priority="133" operator="equal">
      <formula>"F"</formula>
    </cfRule>
  </conditionalFormatting>
  <conditionalFormatting sqref="AA76:AB76">
    <cfRule type="expression" dxfId="10454" priority="118">
      <formula>$C$2="F"</formula>
    </cfRule>
  </conditionalFormatting>
  <conditionalFormatting sqref="AA76:AB76">
    <cfRule type="expression" dxfId="10453" priority="119">
      <formula>$D76="Facturacion"</formula>
    </cfRule>
  </conditionalFormatting>
  <conditionalFormatting sqref="AA76:AB76">
    <cfRule type="expression" dxfId="10452" priority="120">
      <formula>$D76="Specialist"</formula>
    </cfRule>
  </conditionalFormatting>
  <conditionalFormatting sqref="AA76:AB76">
    <cfRule type="cellIs" dxfId="10451" priority="121" operator="equal">
      <formula>1</formula>
    </cfRule>
  </conditionalFormatting>
  <conditionalFormatting sqref="AA76:AB76">
    <cfRule type="expression" dxfId="10450" priority="122">
      <formula>$D76="SSMM"</formula>
    </cfRule>
  </conditionalFormatting>
  <conditionalFormatting sqref="AA76:AB76">
    <cfRule type="cellIs" dxfId="10449" priority="123" operator="equal">
      <formula>"F"</formula>
    </cfRule>
  </conditionalFormatting>
  <conditionalFormatting sqref="I76:W76">
    <cfRule type="expression" dxfId="10448" priority="108">
      <formula>$C$78="F"</formula>
    </cfRule>
  </conditionalFormatting>
  <conditionalFormatting sqref="I76:W76">
    <cfRule type="expression" dxfId="10447" priority="109">
      <formula>$C$59="F"</formula>
    </cfRule>
  </conditionalFormatting>
  <conditionalFormatting sqref="I76:W76">
    <cfRule type="expression" dxfId="10446" priority="110">
      <formula>$C$40="F"</formula>
    </cfRule>
  </conditionalFormatting>
  <conditionalFormatting sqref="I76:W76">
    <cfRule type="expression" dxfId="10445" priority="111">
      <formula>$C$21="F"</formula>
    </cfRule>
  </conditionalFormatting>
  <conditionalFormatting sqref="I76:Z76">
    <cfRule type="expression" dxfId="10444" priority="112">
      <formula>$C$2="F"</formula>
    </cfRule>
  </conditionalFormatting>
  <conditionalFormatting sqref="I76:Z76">
    <cfRule type="expression" dxfId="10443" priority="113">
      <formula>$D76="Facturacion"</formula>
    </cfRule>
  </conditionalFormatting>
  <conditionalFormatting sqref="I76:Z76">
    <cfRule type="expression" dxfId="10442" priority="114">
      <formula>$D76="Specialist"</formula>
    </cfRule>
  </conditionalFormatting>
  <conditionalFormatting sqref="I76:Z76">
    <cfRule type="cellIs" dxfId="10441" priority="115" operator="equal">
      <formula>1</formula>
    </cfRule>
  </conditionalFormatting>
  <conditionalFormatting sqref="I76:Z76">
    <cfRule type="expression" dxfId="10440" priority="116">
      <formula>$D76="SSMM"</formula>
    </cfRule>
  </conditionalFormatting>
  <conditionalFormatting sqref="I76:Z76">
    <cfRule type="cellIs" dxfId="10439" priority="117" operator="equal">
      <formula>"F"</formula>
    </cfRule>
  </conditionalFormatting>
  <conditionalFormatting sqref="E93:H93">
    <cfRule type="expression" dxfId="10438" priority="100">
      <formula>$C$21="F"</formula>
    </cfRule>
  </conditionalFormatting>
  <conditionalFormatting sqref="E93:H95">
    <cfRule type="expression" dxfId="10437" priority="102">
      <formula>$C$2="F"</formula>
    </cfRule>
  </conditionalFormatting>
  <conditionalFormatting sqref="E93:H95">
    <cfRule type="expression" dxfId="10436" priority="103">
      <formula>$D93="Facturacion"</formula>
    </cfRule>
  </conditionalFormatting>
  <conditionalFormatting sqref="E93:H95">
    <cfRule type="expression" dxfId="10435" priority="104">
      <formula>$D93="Specialist"</formula>
    </cfRule>
  </conditionalFormatting>
  <conditionalFormatting sqref="E93:H95">
    <cfRule type="cellIs" dxfId="10434" priority="105" operator="equal">
      <formula>1</formula>
    </cfRule>
  </conditionalFormatting>
  <conditionalFormatting sqref="E93:H95">
    <cfRule type="expression" dxfId="10433" priority="106">
      <formula>$D93="SSMM"</formula>
    </cfRule>
  </conditionalFormatting>
  <conditionalFormatting sqref="E93:H95">
    <cfRule type="cellIs" dxfId="10432" priority="107" operator="equal">
      <formula>"F"</formula>
    </cfRule>
  </conditionalFormatting>
  <conditionalFormatting sqref="AA93:AB93">
    <cfRule type="expression" dxfId="10431" priority="92">
      <formula>$C$21="F"</formula>
    </cfRule>
  </conditionalFormatting>
  <conditionalFormatting sqref="AA93:AB93">
    <cfRule type="expression" dxfId="10430" priority="94">
      <formula>$C$2="F"</formula>
    </cfRule>
  </conditionalFormatting>
  <conditionalFormatting sqref="AA93:AB93">
    <cfRule type="expression" dxfId="10429" priority="95">
      <formula>$D93="Facturacion"</formula>
    </cfRule>
  </conditionalFormatting>
  <conditionalFormatting sqref="AA93:AB93">
    <cfRule type="expression" dxfId="10428" priority="96">
      <formula>$D93="Specialist"</formula>
    </cfRule>
  </conditionalFormatting>
  <conditionalFormatting sqref="AA93:AB93">
    <cfRule type="cellIs" dxfId="10427" priority="97" operator="equal">
      <formula>1</formula>
    </cfRule>
  </conditionalFormatting>
  <conditionalFormatting sqref="AA93:AB93">
    <cfRule type="expression" dxfId="10426" priority="98">
      <formula>$D93="SSMM"</formula>
    </cfRule>
  </conditionalFormatting>
  <conditionalFormatting sqref="AA93:AB93">
    <cfRule type="cellIs" dxfId="10425" priority="99" operator="equal">
      <formula>"F"</formula>
    </cfRule>
  </conditionalFormatting>
  <conditionalFormatting sqref="I93:W93">
    <cfRule type="expression" dxfId="10424" priority="82">
      <formula>$C$78="F"</formula>
    </cfRule>
  </conditionalFormatting>
  <conditionalFormatting sqref="I93:W93">
    <cfRule type="expression" dxfId="10423" priority="83">
      <formula>$C$59="F"</formula>
    </cfRule>
  </conditionalFormatting>
  <conditionalFormatting sqref="I93:W93">
    <cfRule type="expression" dxfId="10422" priority="84">
      <formula>$C$40="F"</formula>
    </cfRule>
  </conditionalFormatting>
  <conditionalFormatting sqref="I93:W93">
    <cfRule type="expression" dxfId="10421" priority="85">
      <formula>$C$21="F"</formula>
    </cfRule>
  </conditionalFormatting>
  <conditionalFormatting sqref="I93:Z93">
    <cfRule type="expression" dxfId="10420" priority="86">
      <formula>$C$2="F"</formula>
    </cfRule>
  </conditionalFormatting>
  <conditionalFormatting sqref="I93:Z93">
    <cfRule type="expression" dxfId="10419" priority="87">
      <formula>$D93="Facturacion"</formula>
    </cfRule>
  </conditionalFormatting>
  <conditionalFormatting sqref="I93:Z93">
    <cfRule type="expression" dxfId="10418" priority="88">
      <formula>$D93="Specialist"</formula>
    </cfRule>
  </conditionalFormatting>
  <conditionalFormatting sqref="I93:Z93">
    <cfRule type="cellIs" dxfId="10417" priority="89" operator="equal">
      <formula>1</formula>
    </cfRule>
  </conditionalFormatting>
  <conditionalFormatting sqref="I93:Z93">
    <cfRule type="expression" dxfId="10416" priority="90">
      <formula>$D93="SSMM"</formula>
    </cfRule>
  </conditionalFormatting>
  <conditionalFormatting sqref="I93:Z93">
    <cfRule type="cellIs" dxfId="10415" priority="91" operator="equal">
      <formula>"F"</formula>
    </cfRule>
  </conditionalFormatting>
  <conditionalFormatting sqref="AA94:AB94">
    <cfRule type="expression" dxfId="10414" priority="76">
      <formula>$C$2="F"</formula>
    </cfRule>
  </conditionalFormatting>
  <conditionalFormatting sqref="AA94:AB94">
    <cfRule type="expression" dxfId="10413" priority="77">
      <formula>$D94="Facturacion"</formula>
    </cfRule>
  </conditionalFormatting>
  <conditionalFormatting sqref="AA94:AB94">
    <cfRule type="expression" dxfId="10412" priority="78">
      <formula>$D94="Specialist"</formula>
    </cfRule>
  </conditionalFormatting>
  <conditionalFormatting sqref="AA94:AB94">
    <cfRule type="cellIs" dxfId="10411" priority="79" operator="equal">
      <formula>1</formula>
    </cfRule>
  </conditionalFormatting>
  <conditionalFormatting sqref="AA94:AB94">
    <cfRule type="expression" dxfId="10410" priority="80">
      <formula>$D94="SSMM"</formula>
    </cfRule>
  </conditionalFormatting>
  <conditionalFormatting sqref="AA94:AB94">
    <cfRule type="cellIs" dxfId="10409" priority="81" operator="equal">
      <formula>"F"</formula>
    </cfRule>
  </conditionalFormatting>
  <conditionalFormatting sqref="I94:W94">
    <cfRule type="expression" dxfId="10408" priority="66">
      <formula>$C$78="F"</formula>
    </cfRule>
  </conditionalFormatting>
  <conditionalFormatting sqref="I94:W94">
    <cfRule type="expression" dxfId="10407" priority="67">
      <formula>$C$59="F"</formula>
    </cfRule>
  </conditionalFormatting>
  <conditionalFormatting sqref="I94:W94">
    <cfRule type="expression" dxfId="10406" priority="68">
      <formula>$C$40="F"</formula>
    </cfRule>
  </conditionalFormatting>
  <conditionalFormatting sqref="I94:W94">
    <cfRule type="expression" dxfId="10405" priority="69">
      <formula>$C$21="F"</formula>
    </cfRule>
  </conditionalFormatting>
  <conditionalFormatting sqref="I94:Z94">
    <cfRule type="expression" dxfId="10404" priority="70">
      <formula>$C$2="F"</formula>
    </cfRule>
  </conditionalFormatting>
  <conditionalFormatting sqref="I94:Z94">
    <cfRule type="expression" dxfId="10403" priority="71">
      <formula>$D94="Facturacion"</formula>
    </cfRule>
  </conditionalFormatting>
  <conditionalFormatting sqref="I94:Z94">
    <cfRule type="expression" dxfId="10402" priority="72">
      <formula>$D94="Specialist"</formula>
    </cfRule>
  </conditionalFormatting>
  <conditionalFormatting sqref="I94:Z94">
    <cfRule type="cellIs" dxfId="10401" priority="73" operator="equal">
      <formula>1</formula>
    </cfRule>
  </conditionalFormatting>
  <conditionalFormatting sqref="I94:Z94">
    <cfRule type="expression" dxfId="10400" priority="74">
      <formula>$D94="SSMM"</formula>
    </cfRule>
  </conditionalFormatting>
  <conditionalFormatting sqref="I94:Z94">
    <cfRule type="cellIs" dxfId="10399" priority="75" operator="equal">
      <formula>"F"</formula>
    </cfRule>
  </conditionalFormatting>
  <conditionalFormatting sqref="AA95:AB95">
    <cfRule type="expression" dxfId="10398" priority="60">
      <formula>$C$2="F"</formula>
    </cfRule>
  </conditionalFormatting>
  <conditionalFormatting sqref="AA95:AB95">
    <cfRule type="expression" dxfId="10397" priority="61">
      <formula>$D95="Facturacion"</formula>
    </cfRule>
  </conditionalFormatting>
  <conditionalFormatting sqref="AA95:AB95">
    <cfRule type="expression" dxfId="10396" priority="62">
      <formula>$D95="Specialist"</formula>
    </cfRule>
  </conditionalFormatting>
  <conditionalFormatting sqref="AA95:AB95">
    <cfRule type="cellIs" dxfId="10395" priority="63" operator="equal">
      <formula>1</formula>
    </cfRule>
  </conditionalFormatting>
  <conditionalFormatting sqref="AA95:AB95">
    <cfRule type="expression" dxfId="10394" priority="64">
      <formula>$D95="SSMM"</formula>
    </cfRule>
  </conditionalFormatting>
  <conditionalFormatting sqref="AA95:AB95">
    <cfRule type="cellIs" dxfId="10393" priority="65" operator="equal">
      <formula>"F"</formula>
    </cfRule>
  </conditionalFormatting>
  <conditionalFormatting sqref="I95:W95">
    <cfRule type="expression" dxfId="10392" priority="50">
      <formula>$C$78="F"</formula>
    </cfRule>
  </conditionalFormatting>
  <conditionalFormatting sqref="I95:W95">
    <cfRule type="expression" dxfId="10391" priority="51">
      <formula>$C$59="F"</formula>
    </cfRule>
  </conditionalFormatting>
  <conditionalFormatting sqref="I95:W95">
    <cfRule type="expression" dxfId="10390" priority="52">
      <formula>$C$40="F"</formula>
    </cfRule>
  </conditionalFormatting>
  <conditionalFormatting sqref="I95:W95">
    <cfRule type="expression" dxfId="10389" priority="53">
      <formula>$C$21="F"</formula>
    </cfRule>
  </conditionalFormatting>
  <conditionalFormatting sqref="I95:Z95">
    <cfRule type="expression" dxfId="10388" priority="54">
      <formula>$C$2="F"</formula>
    </cfRule>
  </conditionalFormatting>
  <conditionalFormatting sqref="I95:Z95">
    <cfRule type="expression" dxfId="10387" priority="55">
      <formula>$D95="Facturacion"</formula>
    </cfRule>
  </conditionalFormatting>
  <conditionalFormatting sqref="I95:Z95">
    <cfRule type="expression" dxfId="10386" priority="56">
      <formula>$D95="Specialist"</formula>
    </cfRule>
  </conditionalFormatting>
  <conditionalFormatting sqref="I95:Z95">
    <cfRule type="cellIs" dxfId="10385" priority="57" operator="equal">
      <formula>1</formula>
    </cfRule>
  </conditionalFormatting>
  <conditionalFormatting sqref="I95:Z95">
    <cfRule type="expression" dxfId="10384" priority="58">
      <formula>$D95="SSMM"</formula>
    </cfRule>
  </conditionalFormatting>
  <conditionalFormatting sqref="I95:Z95">
    <cfRule type="cellIs" dxfId="10383" priority="59" operator="equal">
      <formula>"F"</formula>
    </cfRule>
  </conditionalFormatting>
  <conditionalFormatting sqref="K24:AB24">
    <cfRule type="expression" dxfId="10382" priority="44">
      <formula>$C$2="F"</formula>
    </cfRule>
  </conditionalFormatting>
  <conditionalFormatting sqref="K24:AB24">
    <cfRule type="expression" dxfId="10381" priority="45">
      <formula>$D24="Facturacion"</formula>
    </cfRule>
  </conditionalFormatting>
  <conditionalFormatting sqref="K24:AB24">
    <cfRule type="expression" dxfId="10380" priority="46">
      <formula>$D24="Specialist"</formula>
    </cfRule>
  </conditionalFormatting>
  <conditionalFormatting sqref="K24:AB24">
    <cfRule type="cellIs" dxfId="10379" priority="47" operator="equal">
      <formula>1</formula>
    </cfRule>
  </conditionalFormatting>
  <conditionalFormatting sqref="K24:AB24">
    <cfRule type="expression" dxfId="10378" priority="48">
      <formula>$D24="SSMM"</formula>
    </cfRule>
  </conditionalFormatting>
  <conditionalFormatting sqref="K24:AB24">
    <cfRule type="cellIs" dxfId="10377" priority="49" operator="equal">
      <formula>"F"</formula>
    </cfRule>
  </conditionalFormatting>
  <conditionalFormatting sqref="K43:AB43">
    <cfRule type="expression" dxfId="10376" priority="37">
      <formula>$C$2="F"</formula>
    </cfRule>
  </conditionalFormatting>
  <conditionalFormatting sqref="K43:AB43">
    <cfRule type="expression" dxfId="10375" priority="38">
      <formula>$D43="Facturacion"</formula>
    </cfRule>
  </conditionalFormatting>
  <conditionalFormatting sqref="K43:AB43">
    <cfRule type="expression" dxfId="10374" priority="39">
      <formula>$D43="Specialist"</formula>
    </cfRule>
  </conditionalFormatting>
  <conditionalFormatting sqref="K43:AB43">
    <cfRule type="cellIs" dxfId="10373" priority="40" operator="equal">
      <formula>1</formula>
    </cfRule>
  </conditionalFormatting>
  <conditionalFormatting sqref="K43:AB43">
    <cfRule type="expression" dxfId="10372" priority="41">
      <formula>$D43="SSMM"</formula>
    </cfRule>
  </conditionalFormatting>
  <conditionalFormatting sqref="K43:AB43">
    <cfRule type="cellIs" dxfId="10371" priority="42" operator="equal">
      <formula>"F"</formula>
    </cfRule>
  </conditionalFormatting>
  <conditionalFormatting sqref="K62:AB62">
    <cfRule type="expression" dxfId="10370" priority="30">
      <formula>$C$2="F"</formula>
    </cfRule>
  </conditionalFormatting>
  <conditionalFormatting sqref="K62:AB62">
    <cfRule type="expression" dxfId="10369" priority="31">
      <formula>$D62="Facturacion"</formula>
    </cfRule>
  </conditionalFormatting>
  <conditionalFormatting sqref="K62:AB62">
    <cfRule type="expression" dxfId="10368" priority="32">
      <formula>$D62="Specialist"</formula>
    </cfRule>
  </conditionalFormatting>
  <conditionalFormatting sqref="K62:AB62">
    <cfRule type="cellIs" dxfId="10367" priority="33" operator="equal">
      <formula>1</formula>
    </cfRule>
  </conditionalFormatting>
  <conditionalFormatting sqref="K62:AB62">
    <cfRule type="expression" dxfId="10366" priority="34">
      <formula>$D62="SSMM"</formula>
    </cfRule>
  </conditionalFormatting>
  <conditionalFormatting sqref="K62:AB62">
    <cfRule type="cellIs" dxfId="10365" priority="35" operator="equal">
      <formula>"F"</formula>
    </cfRule>
  </conditionalFormatting>
  <conditionalFormatting sqref="K81:AB81">
    <cfRule type="expression" dxfId="10364" priority="23">
      <formula>$C$2="F"</formula>
    </cfRule>
  </conditionalFormatting>
  <conditionalFormatting sqref="K81:AB81">
    <cfRule type="expression" dxfId="10363" priority="24">
      <formula>$D81="Facturacion"</formula>
    </cfRule>
  </conditionalFormatting>
  <conditionalFormatting sqref="K81:AB81">
    <cfRule type="expression" dxfId="10362" priority="25">
      <formula>$D81="Specialist"</formula>
    </cfRule>
  </conditionalFormatting>
  <conditionalFormatting sqref="K81:AB81">
    <cfRule type="cellIs" dxfId="10361" priority="26" operator="equal">
      <formula>1</formula>
    </cfRule>
  </conditionalFormatting>
  <conditionalFormatting sqref="K81:AB81">
    <cfRule type="expression" dxfId="10360" priority="27">
      <formula>$D81="SSMM"</formula>
    </cfRule>
  </conditionalFormatting>
  <conditionalFormatting sqref="K81:AB81">
    <cfRule type="cellIs" dxfId="10359" priority="28" operator="equal">
      <formula>"F"</formula>
    </cfRule>
  </conditionalFormatting>
  <conditionalFormatting sqref="I49:AD49">
    <cfRule type="expression" dxfId="10358" priority="1573">
      <formula>$D45="Facturacion"</formula>
    </cfRule>
  </conditionalFormatting>
  <conditionalFormatting sqref="I49:AD49">
    <cfRule type="expression" dxfId="10357" priority="1575">
      <formula>$D45="Specialist"</formula>
    </cfRule>
  </conditionalFormatting>
  <conditionalFormatting sqref="I49:AD49">
    <cfRule type="expression" dxfId="10356" priority="1579">
      <formula>$D45="SSMM"</formula>
    </cfRule>
  </conditionalFormatting>
  <conditionalFormatting sqref="I83:AD83">
    <cfRule type="expression" dxfId="10355" priority="16">
      <formula>$C$2="F"</formula>
    </cfRule>
  </conditionalFormatting>
  <conditionalFormatting sqref="I83:AD83">
    <cfRule type="cellIs" dxfId="10354" priority="17" operator="equal">
      <formula>1</formula>
    </cfRule>
  </conditionalFormatting>
  <conditionalFormatting sqref="I83:AD83">
    <cfRule type="cellIs" dxfId="10353" priority="18" operator="equal">
      <formula>"F"</formula>
    </cfRule>
  </conditionalFormatting>
  <conditionalFormatting sqref="I83:AD83">
    <cfRule type="expression" dxfId="10352" priority="9">
      <formula>$C$2="F"</formula>
    </cfRule>
  </conditionalFormatting>
  <conditionalFormatting sqref="I83:AD83">
    <cfRule type="expression" dxfId="10351" priority="10">
      <formula>$D83="Facturacion"</formula>
    </cfRule>
  </conditionalFormatting>
  <conditionalFormatting sqref="I83:AD83">
    <cfRule type="expression" dxfId="10350" priority="11">
      <formula>$D83="Specialist"</formula>
    </cfRule>
  </conditionalFormatting>
  <conditionalFormatting sqref="I83:AD83">
    <cfRule type="cellIs" dxfId="10349" priority="12" operator="equal">
      <formula>1</formula>
    </cfRule>
  </conditionalFormatting>
  <conditionalFormatting sqref="I83:AD83">
    <cfRule type="expression" dxfId="10348" priority="13">
      <formula>$D83="SSMM"</formula>
    </cfRule>
  </conditionalFormatting>
  <conditionalFormatting sqref="I83:AD83">
    <cfRule type="cellIs" dxfId="10347" priority="14" operator="equal">
      <formula>"F"</formula>
    </cfRule>
  </conditionalFormatting>
  <conditionalFormatting sqref="I83:AD83">
    <cfRule type="expression" dxfId="10346" priority="19">
      <formula>$D79="Facturacion"</formula>
    </cfRule>
  </conditionalFormatting>
  <conditionalFormatting sqref="I83:AD83">
    <cfRule type="expression" dxfId="10345" priority="20">
      <formula>$D79="Specialist"</formula>
    </cfRule>
  </conditionalFormatting>
  <conditionalFormatting sqref="I83:AD83">
    <cfRule type="expression" dxfId="10344" priority="21">
      <formula>$D79="SSMM"</formula>
    </cfRule>
  </conditionalFormatting>
  <conditionalFormatting sqref="W45:AD45">
    <cfRule type="expression" dxfId="10343" priority="2">
      <formula>$C$2="F"</formula>
    </cfRule>
  </conditionalFormatting>
  <conditionalFormatting sqref="W45:AD45">
    <cfRule type="expression" dxfId="10342" priority="3">
      <formula>$D45="Facturacion"</formula>
    </cfRule>
  </conditionalFormatting>
  <conditionalFormatting sqref="W45:AD45">
    <cfRule type="expression" dxfId="10341" priority="4">
      <formula>$D45="Specialist"</formula>
    </cfRule>
  </conditionalFormatting>
  <conditionalFormatting sqref="W45:AD45">
    <cfRule type="cellIs" dxfId="10340" priority="5" operator="equal">
      <formula>1</formula>
    </cfRule>
  </conditionalFormatting>
  <conditionalFormatting sqref="W45:AD45">
    <cfRule type="expression" dxfId="10339" priority="6">
      <formula>$D45="SSMM"</formula>
    </cfRule>
  </conditionalFormatting>
  <conditionalFormatting sqref="W45:AD45">
    <cfRule type="cellIs" dxfId="10338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57" id="{A951753C-4675-4E0D-9595-31D1B57DB41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AC17:AG19 E46:AG46 E45:H45 AE45:AG45 I49:AD49</xm:sqref>
        </x14:conditionalFormatting>
        <x14:conditionalFormatting xmlns:xm="http://schemas.microsoft.com/office/excel/2006/main">
          <x14:cfRule type="expression" priority="546" id="{72533C8A-2F35-4367-8CCF-9135BE30E33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E4:AG5 E7:AG8 E6:H6 AE6:AG6 E10:AG12 E9:H9 AE9:AG9</xm:sqref>
        </x14:conditionalFormatting>
        <x14:conditionalFormatting xmlns:xm="http://schemas.microsoft.com/office/excel/2006/main">
          <x14:cfRule type="expression" priority="539" id="{06B7E3D5-1473-41DD-A612-ED607061ACF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528" id="{333E5092-2135-4FC6-BA0E-37D49F40C28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E23:AG23 E26:AG27 E25:H25 AE25:AG25 E29:AG31 E28:H28 AE28:AG28 E24:J24 AC24:AG24</xm:sqref>
        </x14:conditionalFormatting>
        <x14:conditionalFormatting xmlns:xm="http://schemas.microsoft.com/office/excel/2006/main">
          <x14:cfRule type="expression" priority="521" id="{07A32BCF-9959-4773-BD2F-7DF5BB7207A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510" id="{7AD2194F-7B89-4644-9354-7CDE443FE1B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E42:AG42 E44:H44 AE44:AG44 E48:AG50 E47:H47 AE47:AG47 E43:J43 AC43:AG43</xm:sqref>
        </x14:conditionalFormatting>
        <x14:conditionalFormatting xmlns:xm="http://schemas.microsoft.com/office/excel/2006/main">
          <x14:cfRule type="expression" priority="503" id="{35EC9323-0550-4A9E-9F71-615F3169C73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492" id="{D3F1B4D6-A88C-4FFC-B564-137076F711E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E61:AG61 E64:AG65 E63:H63 AE63:AG63 E67:AG69 E66:H66 AE66:AG66 E62:J62 AC62:AG62</xm:sqref>
        </x14:conditionalFormatting>
        <x14:conditionalFormatting xmlns:xm="http://schemas.microsoft.com/office/excel/2006/main">
          <x14:cfRule type="expression" priority="485" id="{741CB1BD-BEF3-45C9-9470-A87B7D0A44A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474" id="{B58CDADE-F98B-48BA-8591-4AD438D8298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E80:AG80 E84:AG84 E85:H85 AE85:AG85 E81:J81 AC81:AG81 E82:H83 AE82:AG83 E86:AG88</xm:sqref>
        </x14:conditionalFormatting>
        <x14:conditionalFormatting xmlns:xm="http://schemas.microsoft.com/office/excel/2006/main">
          <x14:cfRule type="expression" priority="467" id="{C746BA53-A851-4F9E-BED5-8C90C24A3D8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456" id="{758C46C7-3074-458B-8453-8FAB5081BC4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E102:AG103 E101:H101 AE101:AG101 E105:AG107 E104:H104 AE104:AG104 E99:AG100</xm:sqref>
        </x14:conditionalFormatting>
        <x14:conditionalFormatting xmlns:xm="http://schemas.microsoft.com/office/excel/2006/main">
          <x14:cfRule type="expression" priority="449" id="{621FF16E-ED9C-403B-A5EE-4E78CF88DB9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438" id="{68F6F8D2-DB84-4C08-A106-58D960DCF36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E118:AG119 E121:AG122 E120:H120 AE120:AG120 E124:AG126 E123:H123 AE123:AG123</xm:sqref>
        </x14:conditionalFormatting>
        <x14:conditionalFormatting xmlns:xm="http://schemas.microsoft.com/office/excel/2006/main">
          <x14:cfRule type="expression" priority="431" id="{8B031CFF-454F-49FD-9E40-E6EE3F29C66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I6:AD6</xm:sqref>
        </x14:conditionalFormatting>
        <x14:conditionalFormatting xmlns:xm="http://schemas.microsoft.com/office/excel/2006/main">
          <x14:cfRule type="expression" priority="424" id="{12950373-2031-4DB9-A021-01A7C14D1CC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I9:AD9</xm:sqref>
        </x14:conditionalFormatting>
        <x14:conditionalFormatting xmlns:xm="http://schemas.microsoft.com/office/excel/2006/main">
          <x14:cfRule type="expression" priority="417" id="{6242D5C8-926F-487B-BC16-C4D0B30DC44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I25:AD25</xm:sqref>
        </x14:conditionalFormatting>
        <x14:conditionalFormatting xmlns:xm="http://schemas.microsoft.com/office/excel/2006/main">
          <x14:cfRule type="expression" priority="410" id="{5DF5E164-21E7-4AD3-8CF0-8B559F4F9EA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I28:AD28</xm:sqref>
        </x14:conditionalFormatting>
        <x14:conditionalFormatting xmlns:xm="http://schemas.microsoft.com/office/excel/2006/main">
          <x14:cfRule type="expression" priority="403" id="{432C4228-2F94-46C1-B489-A3DBAE03415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I44:AD44</xm:sqref>
        </x14:conditionalFormatting>
        <x14:conditionalFormatting xmlns:xm="http://schemas.microsoft.com/office/excel/2006/main">
          <x14:cfRule type="expression" priority="396" id="{A8C48F1C-C822-4D57-9F0E-8C9EA4317C1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I47:AD47</xm:sqref>
        </x14:conditionalFormatting>
        <x14:conditionalFormatting xmlns:xm="http://schemas.microsoft.com/office/excel/2006/main">
          <x14:cfRule type="expression" priority="389" id="{2B1185E6-3BFE-4A83-884D-FE13B74EA33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I63:AD63</xm:sqref>
        </x14:conditionalFormatting>
        <x14:conditionalFormatting xmlns:xm="http://schemas.microsoft.com/office/excel/2006/main">
          <x14:cfRule type="expression" priority="382" id="{5232CB4A-FA42-4BDD-97C9-D236296C805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I66:AD66</xm:sqref>
        </x14:conditionalFormatting>
        <x14:conditionalFormatting xmlns:xm="http://schemas.microsoft.com/office/excel/2006/main">
          <x14:cfRule type="expression" priority="375" id="{232F8C53-335B-485D-AFE0-7DFDA09C722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I82:AD82</xm:sqref>
        </x14:conditionalFormatting>
        <x14:conditionalFormatting xmlns:xm="http://schemas.microsoft.com/office/excel/2006/main">
          <x14:cfRule type="expression" priority="368" id="{07096ACC-EA30-4DFD-9A6C-55060CAA321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I85:AD85</xm:sqref>
        </x14:conditionalFormatting>
        <x14:conditionalFormatting xmlns:xm="http://schemas.microsoft.com/office/excel/2006/main">
          <x14:cfRule type="expression" priority="361" id="{5E6FAC60-02EE-4A13-A1F5-7A28BF59994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I101:AD101</xm:sqref>
        </x14:conditionalFormatting>
        <x14:conditionalFormatting xmlns:xm="http://schemas.microsoft.com/office/excel/2006/main">
          <x14:cfRule type="expression" priority="354" id="{63E14F22-FDE4-4D91-96AC-F6435D921C4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I104:AD104</xm:sqref>
        </x14:conditionalFormatting>
        <x14:conditionalFormatting xmlns:xm="http://schemas.microsoft.com/office/excel/2006/main">
          <x14:cfRule type="expression" priority="347" id="{37440799-8EE4-412F-A800-12A377583C4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I120:AD120</xm:sqref>
        </x14:conditionalFormatting>
        <x14:conditionalFormatting xmlns:xm="http://schemas.microsoft.com/office/excel/2006/main">
          <x14:cfRule type="expression" priority="340" id="{DCC5C4E3-8702-46E5-B690-ACC4EB1A142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I123:AD123</xm:sqref>
        </x14:conditionalFormatting>
        <x14:conditionalFormatting xmlns:xm="http://schemas.microsoft.com/office/excel/2006/main">
          <x14:cfRule type="expression" priority="333" id="{DDE017B0-1B05-4B8B-A822-E33AC4856D2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</xm:sqref>
        </x14:conditionalFormatting>
        <x14:conditionalFormatting xmlns:xm="http://schemas.microsoft.com/office/excel/2006/main">
          <x14:cfRule type="expression" priority="325" id="{CA659F1E-A171-4674-84C1-A009316AF26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275" id="{F0515CA2-45C6-4C83-AF5E-4C6BFC98E0C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</xm:sqref>
        </x14:conditionalFormatting>
        <x14:conditionalFormatting xmlns:xm="http://schemas.microsoft.com/office/excel/2006/main">
          <x14:cfRule type="expression" priority="267" id="{CC6FD1ED-A9E8-4A40-8281-455A599D827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217" id="{BF95B11C-558D-4DFA-BF51-F359796F56D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209" id="{65AEF7DA-B3B6-4C36-9776-0C02EB2B514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159" id="{5FFE79E3-2A0C-4A8B-9257-86E4F87943B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</xm:sqref>
        </x14:conditionalFormatting>
        <x14:conditionalFormatting xmlns:xm="http://schemas.microsoft.com/office/excel/2006/main">
          <x14:cfRule type="expression" priority="151" id="{18F12363-C167-4FEB-B4BC-6158FBDEC5B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101" id="{91F7C90A-CC47-4658-AECB-DF56538822D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E93:H95</xm:sqref>
        </x14:conditionalFormatting>
        <x14:conditionalFormatting xmlns:xm="http://schemas.microsoft.com/office/excel/2006/main">
          <x14:cfRule type="expression" priority="93" id="{A0E9C791-893D-4B51-9546-A7506E47269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  <x14:conditionalFormatting xmlns:xm="http://schemas.microsoft.com/office/excel/2006/main">
          <x14:cfRule type="expression" priority="43" id="{6F6F2E01-AEDA-4E13-A50C-77BFA3334E8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K24:AB24</xm:sqref>
        </x14:conditionalFormatting>
        <x14:conditionalFormatting xmlns:xm="http://schemas.microsoft.com/office/excel/2006/main">
          <x14:cfRule type="expression" priority="36" id="{B5B08952-EC4E-4ECF-B30A-3BF7FE9D18D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K43:AB43</xm:sqref>
        </x14:conditionalFormatting>
        <x14:conditionalFormatting xmlns:xm="http://schemas.microsoft.com/office/excel/2006/main">
          <x14:cfRule type="expression" priority="29" id="{98CC940C-7E2F-4EEA-8B5D-3CFED5CFD48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K62:AB62</xm:sqref>
        </x14:conditionalFormatting>
        <x14:conditionalFormatting xmlns:xm="http://schemas.microsoft.com/office/excel/2006/main">
          <x14:cfRule type="expression" priority="22" id="{E4971ECC-CFA1-4BA4-9623-619C1C8CF15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K81:AB81</xm:sqref>
        </x14:conditionalFormatting>
        <x14:conditionalFormatting xmlns:xm="http://schemas.microsoft.com/office/excel/2006/main">
          <x14:cfRule type="expression" priority="15" id="{2BFDBBBE-8E94-4CD4-914D-123AB4C582C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I83:AD83</xm:sqref>
        </x14:conditionalFormatting>
        <x14:conditionalFormatting xmlns:xm="http://schemas.microsoft.com/office/excel/2006/main">
          <x14:cfRule type="expression" priority="8" id="{EBB182EF-294B-4A27-9893-FADEC541F34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I83:AD83</xm:sqref>
        </x14:conditionalFormatting>
        <x14:conditionalFormatting xmlns:xm="http://schemas.microsoft.com/office/excel/2006/main">
          <x14:cfRule type="expression" priority="1" id="{E578DCEB-3EA3-4BC3-A84C-B09921E4046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W45:AD45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3D828D22-613F-4403-8624-EE88A138B514}">
          <x14:formula1>
            <xm:f>Personal!$A$2:$A$50</xm:f>
          </x14:formula1>
          <xm:sqref>B99:B114 B118:B133 B4:B19 B23:B38 B42:B57 B61:B76 B80:B95</xm:sqref>
        </x14:dataValidation>
        <x14:dataValidation type="list" allowBlank="1" showInputMessage="1" showErrorMessage="1" prompt="Elige una de las opciones disponibles" xr:uid="{DFE4933B-6921-47DE-92C5-EEDC4369F04A}">
          <x14:formula1>
            <xm:f>Personal!$F$1:$F$15</xm:f>
          </x14:formula1>
          <xm:sqref>E80:AG95 E118:AG133 E4:AG19 E61:AG76 E23:AG38 E46:AG57 E42:AG44 E45:H45 W45:AG45 E99:AG114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BA103-19AC-4623-A95E-7234B911BA0C}">
  <sheetPr codeName="Hoja28">
    <tabColor rgb="FFFFFFFF"/>
    <outlinePr summaryBelow="0" summaryRight="0"/>
    <pageSetUpPr fitToPage="1"/>
  </sheetPr>
  <dimension ref="A1:AJ1000"/>
  <sheetViews>
    <sheetView topLeftCell="A95" workbookViewId="0">
      <selection activeCell="S106" sqref="S106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'S25'!C117+1</f>
        <v>45467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>
        <v>1</v>
      </c>
      <c r="T4" s="8">
        <v>1</v>
      </c>
      <c r="U4" s="8">
        <v>1</v>
      </c>
      <c r="V4" s="8">
        <v>1</v>
      </c>
      <c r="W4" s="8">
        <v>1</v>
      </c>
      <c r="X4" s="8">
        <v>1</v>
      </c>
      <c r="Y4" s="8">
        <v>1</v>
      </c>
      <c r="Z4" s="8">
        <v>1</v>
      </c>
      <c r="AA4" s="8">
        <v>1</v>
      </c>
      <c r="AB4" s="8">
        <v>1</v>
      </c>
      <c r="AC4" s="8">
        <v>1</v>
      </c>
      <c r="AD4" s="8">
        <v>1</v>
      </c>
      <c r="AE4" s="8"/>
      <c r="AF4" s="8"/>
      <c r="AG4" s="8"/>
      <c r="AH4" s="1">
        <f t="shared" ref="AH4:AH19" si="0">SUM(E4:AG4)/2</f>
        <v>6</v>
      </c>
      <c r="AI4" s="1"/>
      <c r="AJ4" s="1">
        <f t="shared" ref="AJ4:AJ20" si="1">AH4+AH23+AH42+AH61+AH80+AH99+AH118</f>
        <v>30</v>
      </c>
    </row>
    <row r="5" spans="1:36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8">
        <v>1</v>
      </c>
      <c r="I5" s="8">
        <v>1</v>
      </c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>
        <v>1</v>
      </c>
      <c r="T5" s="8">
        <v>1</v>
      </c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1">
        <f t="shared" si="0"/>
        <v>6.5</v>
      </c>
      <c r="AI5" s="1"/>
      <c r="AJ5" s="1">
        <f t="shared" si="1"/>
        <v>39</v>
      </c>
    </row>
    <row r="6" spans="1:36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/>
      <c r="I6" s="8"/>
      <c r="J6" s="8"/>
      <c r="K6" s="8"/>
      <c r="L6" s="8"/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/>
      <c r="T6" s="8"/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8</v>
      </c>
      <c r="AI6" s="1"/>
      <c r="AJ6" s="1">
        <f t="shared" si="1"/>
        <v>41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 t="s">
        <v>7</v>
      </c>
      <c r="J7" s="8" t="s">
        <v>7</v>
      </c>
      <c r="K7" s="8" t="s">
        <v>7</v>
      </c>
      <c r="L7" s="8" t="s">
        <v>7</v>
      </c>
      <c r="M7" s="8" t="s">
        <v>7</v>
      </c>
      <c r="N7" s="8" t="s">
        <v>7</v>
      </c>
      <c r="O7" s="8" t="s">
        <v>7</v>
      </c>
      <c r="P7" s="8" t="s">
        <v>7</v>
      </c>
      <c r="Q7" s="8" t="s">
        <v>7</v>
      </c>
      <c r="R7" s="8" t="s">
        <v>7</v>
      </c>
      <c r="S7" s="8" t="s">
        <v>7</v>
      </c>
      <c r="T7" s="8" t="s">
        <v>7</v>
      </c>
      <c r="U7" s="8" t="s">
        <v>7</v>
      </c>
      <c r="V7" s="8" t="s">
        <v>7</v>
      </c>
      <c r="W7" s="8" t="s">
        <v>7</v>
      </c>
      <c r="X7" s="8" t="s">
        <v>7</v>
      </c>
      <c r="Y7" s="8" t="s">
        <v>7</v>
      </c>
      <c r="Z7" s="8" t="s">
        <v>7</v>
      </c>
      <c r="AA7" s="8" t="s">
        <v>7</v>
      </c>
      <c r="AB7" s="8" t="s">
        <v>7</v>
      </c>
      <c r="AC7" s="8" t="s">
        <v>7</v>
      </c>
      <c r="AD7" s="8" t="s">
        <v>7</v>
      </c>
      <c r="AE7" s="8"/>
      <c r="AF7" s="8"/>
      <c r="AG7" s="8"/>
      <c r="AH7" s="1">
        <f t="shared" si="0"/>
        <v>0</v>
      </c>
      <c r="AI7" s="1"/>
      <c r="AJ7" s="1">
        <f t="shared" si="1"/>
        <v>24</v>
      </c>
    </row>
    <row r="8" spans="1:36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/>
      <c r="F8" s="8"/>
      <c r="G8" s="8"/>
      <c r="H8" s="8"/>
      <c r="I8" s="8" t="s">
        <v>11</v>
      </c>
      <c r="J8" s="8" t="s">
        <v>11</v>
      </c>
      <c r="K8" s="8" t="s">
        <v>11</v>
      </c>
      <c r="L8" s="8" t="s">
        <v>11</v>
      </c>
      <c r="M8" s="8" t="s">
        <v>11</v>
      </c>
      <c r="N8" s="8" t="s">
        <v>11</v>
      </c>
      <c r="O8" s="8" t="s">
        <v>11</v>
      </c>
      <c r="P8" s="8" t="s">
        <v>11</v>
      </c>
      <c r="Q8" s="8" t="s">
        <v>11</v>
      </c>
      <c r="R8" s="8" t="s">
        <v>11</v>
      </c>
      <c r="S8" s="8" t="s">
        <v>11</v>
      </c>
      <c r="T8" s="8" t="s">
        <v>11</v>
      </c>
      <c r="U8" s="8" t="s">
        <v>11</v>
      </c>
      <c r="V8" s="8" t="s">
        <v>11</v>
      </c>
      <c r="W8" s="8" t="s">
        <v>11</v>
      </c>
      <c r="X8" s="8" t="s">
        <v>11</v>
      </c>
      <c r="Y8" s="8" t="s">
        <v>11</v>
      </c>
      <c r="Z8" s="8" t="s">
        <v>11</v>
      </c>
      <c r="AA8" s="8" t="s">
        <v>11</v>
      </c>
      <c r="AB8" s="8" t="s">
        <v>11</v>
      </c>
      <c r="AC8" s="8" t="s">
        <v>11</v>
      </c>
      <c r="AD8" s="8" t="s">
        <v>11</v>
      </c>
      <c r="AE8" s="8"/>
      <c r="AF8" s="8"/>
      <c r="AG8" s="8"/>
      <c r="AH8" s="1">
        <f t="shared" si="0"/>
        <v>0</v>
      </c>
      <c r="AI8" s="1"/>
      <c r="AJ8" s="1">
        <f t="shared" si="1"/>
        <v>0</v>
      </c>
    </row>
    <row r="9" spans="1:36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6</v>
      </c>
      <c r="AI9" s="1"/>
      <c r="AJ9" s="1">
        <f t="shared" si="1"/>
        <v>12</v>
      </c>
    </row>
    <row r="10" spans="1:36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 t="s">
        <v>11</v>
      </c>
      <c r="J10" s="8" t="s">
        <v>11</v>
      </c>
      <c r="K10" s="8" t="s">
        <v>11</v>
      </c>
      <c r="L10" s="8" t="s">
        <v>11</v>
      </c>
      <c r="M10" s="8" t="s">
        <v>11</v>
      </c>
      <c r="N10" s="8" t="s">
        <v>11</v>
      </c>
      <c r="O10" s="8" t="s">
        <v>11</v>
      </c>
      <c r="P10" s="8" t="s">
        <v>11</v>
      </c>
      <c r="Q10" s="8" t="s">
        <v>11</v>
      </c>
      <c r="R10" s="8" t="s">
        <v>11</v>
      </c>
      <c r="S10" s="8" t="s">
        <v>11</v>
      </c>
      <c r="T10" s="8" t="s">
        <v>11</v>
      </c>
      <c r="U10" s="8" t="s">
        <v>11</v>
      </c>
      <c r="V10" s="8" t="s">
        <v>11</v>
      </c>
      <c r="W10" s="8" t="s">
        <v>11</v>
      </c>
      <c r="X10" s="8" t="s">
        <v>11</v>
      </c>
      <c r="Y10" s="8" t="s">
        <v>11</v>
      </c>
      <c r="Z10" s="8" t="s">
        <v>11</v>
      </c>
      <c r="AA10" s="8" t="s">
        <v>11</v>
      </c>
      <c r="AB10" s="8" t="s">
        <v>11</v>
      </c>
      <c r="AC10" s="8" t="s">
        <v>11</v>
      </c>
      <c r="AD10" s="8" t="s">
        <v>11</v>
      </c>
      <c r="AE10" s="8"/>
      <c r="AF10" s="8"/>
      <c r="AG10" s="8"/>
      <c r="AH10" s="1">
        <f t="shared" si="0"/>
        <v>0</v>
      </c>
      <c r="AI10" s="1"/>
      <c r="AJ10" s="1">
        <f t="shared" si="1"/>
        <v>0</v>
      </c>
    </row>
    <row r="11" spans="1:36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>
        <v>1</v>
      </c>
      <c r="H11" s="8">
        <v>1</v>
      </c>
      <c r="I11" s="8">
        <v>1</v>
      </c>
      <c r="J11" s="8">
        <v>1</v>
      </c>
      <c r="K11" s="8">
        <v>1</v>
      </c>
      <c r="L11" s="8">
        <v>1</v>
      </c>
      <c r="M11" s="8">
        <v>1</v>
      </c>
      <c r="N11" s="8">
        <v>1</v>
      </c>
      <c r="O11" s="8">
        <v>1</v>
      </c>
      <c r="P11" s="8">
        <v>1</v>
      </c>
      <c r="Q11" s="8">
        <v>1</v>
      </c>
      <c r="R11" s="8">
        <v>1</v>
      </c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6</v>
      </c>
      <c r="AI11" s="1"/>
      <c r="AJ11" s="1">
        <f t="shared" si="1"/>
        <v>32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/>
      <c r="J12" s="8"/>
      <c r="K12" s="8">
        <v>1</v>
      </c>
      <c r="L12" s="8">
        <v>1</v>
      </c>
      <c r="M12" s="8">
        <v>1</v>
      </c>
      <c r="N12" s="8">
        <v>1</v>
      </c>
      <c r="O12" s="8">
        <v>1</v>
      </c>
      <c r="P12" s="8">
        <v>1</v>
      </c>
      <c r="Q12" s="8">
        <v>1</v>
      </c>
      <c r="R12" s="8">
        <v>1</v>
      </c>
      <c r="S12" s="8"/>
      <c r="T12" s="8"/>
      <c r="U12" s="8">
        <v>1</v>
      </c>
      <c r="V12" s="8">
        <v>1</v>
      </c>
      <c r="W12" s="8">
        <v>1</v>
      </c>
      <c r="X12" s="8">
        <v>1</v>
      </c>
      <c r="Y12" s="8">
        <v>1</v>
      </c>
      <c r="Z12" s="8">
        <v>1</v>
      </c>
      <c r="AA12" s="8">
        <v>1</v>
      </c>
      <c r="AB12" s="8">
        <v>1</v>
      </c>
      <c r="AC12" s="8"/>
      <c r="AD12" s="8"/>
      <c r="AE12" s="8"/>
      <c r="AF12" s="8"/>
      <c r="AG12" s="8"/>
      <c r="AH12" s="1">
        <f t="shared" si="0"/>
        <v>8</v>
      </c>
      <c r="AI12" s="1"/>
      <c r="AJ12" s="1">
        <f t="shared" si="1"/>
        <v>38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/>
      <c r="R17" s="8"/>
      <c r="S17" s="8" t="s">
        <v>9</v>
      </c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2</v>
      </c>
      <c r="J20" s="23">
        <f t="shared" si="3"/>
        <v>2</v>
      </c>
      <c r="K20" s="23">
        <f t="shared" si="3"/>
        <v>3</v>
      </c>
      <c r="L20" s="23">
        <f t="shared" si="3"/>
        <v>3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4</v>
      </c>
      <c r="R20" s="23">
        <f t="shared" si="3"/>
        <v>4</v>
      </c>
      <c r="S20" s="23">
        <f t="shared" si="3"/>
        <v>3</v>
      </c>
      <c r="T20" s="23">
        <f t="shared" si="3"/>
        <v>3</v>
      </c>
      <c r="U20" s="23">
        <f t="shared" si="3"/>
        <v>4</v>
      </c>
      <c r="V20" s="23">
        <f t="shared" si="3"/>
        <v>4</v>
      </c>
      <c r="W20" s="23">
        <f t="shared" si="3"/>
        <v>4</v>
      </c>
      <c r="X20" s="23">
        <f t="shared" si="3"/>
        <v>4</v>
      </c>
      <c r="Y20" s="23">
        <f t="shared" si="3"/>
        <v>4</v>
      </c>
      <c r="Z20" s="23">
        <f t="shared" si="3"/>
        <v>4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40.5</v>
      </c>
      <c r="AI20" s="1">
        <f>SUM(AI13:AI19)</f>
        <v>24</v>
      </c>
      <c r="AJ20" s="1">
        <f t="shared" si="1"/>
        <v>216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45468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>
        <v>1</v>
      </c>
      <c r="T23" s="8">
        <v>1</v>
      </c>
      <c r="U23" s="8">
        <v>1</v>
      </c>
      <c r="V23" s="8">
        <v>1</v>
      </c>
      <c r="W23" s="8">
        <v>1</v>
      </c>
      <c r="X23" s="8">
        <v>1</v>
      </c>
      <c r="Y23" s="8">
        <v>1</v>
      </c>
      <c r="Z23" s="8">
        <v>1</v>
      </c>
      <c r="AA23" s="8">
        <v>1</v>
      </c>
      <c r="AB23" s="8">
        <v>1</v>
      </c>
      <c r="AC23" s="8">
        <v>1</v>
      </c>
      <c r="AD23" s="8">
        <v>1</v>
      </c>
      <c r="AE23" s="8"/>
      <c r="AF23" s="8"/>
      <c r="AG23" s="8"/>
      <c r="AH23" s="1">
        <f t="shared" ref="AH23:AH38" si="4">SUM(E23:AG23)/2</f>
        <v>6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>
        <v>1</v>
      </c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>
        <v>1</v>
      </c>
      <c r="R24" s="8">
        <v>1</v>
      </c>
      <c r="S24" s="8">
        <v>1</v>
      </c>
      <c r="T24" s="8">
        <v>1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1">
        <f t="shared" si="4"/>
        <v>6.5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 t="s">
        <v>7</v>
      </c>
      <c r="J25" s="8" t="s">
        <v>7</v>
      </c>
      <c r="K25" s="8" t="s">
        <v>7</v>
      </c>
      <c r="L25" s="8" t="s">
        <v>7</v>
      </c>
      <c r="M25" s="8" t="s">
        <v>7</v>
      </c>
      <c r="N25" s="8" t="s">
        <v>7</v>
      </c>
      <c r="O25" s="8" t="s">
        <v>7</v>
      </c>
      <c r="P25" s="8" t="s">
        <v>7</v>
      </c>
      <c r="Q25" s="8" t="s">
        <v>7</v>
      </c>
      <c r="R25" s="8" t="s">
        <v>7</v>
      </c>
      <c r="S25" s="8" t="s">
        <v>7</v>
      </c>
      <c r="T25" s="8" t="s">
        <v>7</v>
      </c>
      <c r="U25" s="8" t="s">
        <v>7</v>
      </c>
      <c r="V25" s="8" t="s">
        <v>7</v>
      </c>
      <c r="W25" s="8" t="s">
        <v>7</v>
      </c>
      <c r="X25" s="8" t="s">
        <v>7</v>
      </c>
      <c r="Y25" s="8" t="s">
        <v>7</v>
      </c>
      <c r="Z25" s="8" t="s">
        <v>7</v>
      </c>
      <c r="AA25" s="8" t="s">
        <v>7</v>
      </c>
      <c r="AB25" s="8" t="s">
        <v>7</v>
      </c>
      <c r="AC25" s="8" t="s">
        <v>7</v>
      </c>
      <c r="AD25" s="8" t="s">
        <v>7</v>
      </c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 t="s">
        <v>11</v>
      </c>
      <c r="J27" s="8" t="s">
        <v>11</v>
      </c>
      <c r="K27" s="8" t="s">
        <v>11</v>
      </c>
      <c r="L27" s="8" t="s">
        <v>11</v>
      </c>
      <c r="M27" s="8" t="s">
        <v>11</v>
      </c>
      <c r="N27" s="8" t="s">
        <v>11</v>
      </c>
      <c r="O27" s="8" t="s">
        <v>11</v>
      </c>
      <c r="P27" s="8" t="s">
        <v>11</v>
      </c>
      <c r="Q27" s="8" t="s">
        <v>11</v>
      </c>
      <c r="R27" s="8" t="s">
        <v>11</v>
      </c>
      <c r="S27" s="8" t="s">
        <v>11</v>
      </c>
      <c r="T27" s="8" t="s">
        <v>11</v>
      </c>
      <c r="U27" s="8" t="s">
        <v>11</v>
      </c>
      <c r="V27" s="8" t="s">
        <v>11</v>
      </c>
      <c r="W27" s="8" t="s">
        <v>11</v>
      </c>
      <c r="X27" s="8" t="s">
        <v>11</v>
      </c>
      <c r="Y27" s="8" t="s">
        <v>11</v>
      </c>
      <c r="Z27" s="8" t="s">
        <v>11</v>
      </c>
      <c r="AA27" s="8" t="s">
        <v>11</v>
      </c>
      <c r="AB27" s="8" t="s">
        <v>11</v>
      </c>
      <c r="AC27" s="8" t="s">
        <v>11</v>
      </c>
      <c r="AD27" s="8" t="s">
        <v>11</v>
      </c>
      <c r="AE27" s="8"/>
      <c r="AF27" s="8"/>
      <c r="AG27" s="8"/>
      <c r="AH27" s="1">
        <f t="shared" si="4"/>
        <v>0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>
        <v>1</v>
      </c>
      <c r="T28" s="8">
        <v>1</v>
      </c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>
        <v>1</v>
      </c>
      <c r="AA28" s="8">
        <v>1</v>
      </c>
      <c r="AB28" s="8">
        <v>1</v>
      </c>
      <c r="AC28" s="8">
        <v>1</v>
      </c>
      <c r="AD28" s="8">
        <v>1</v>
      </c>
      <c r="AE28" s="8"/>
      <c r="AF28" s="8"/>
      <c r="AG28" s="8"/>
      <c r="AH28" s="1">
        <f t="shared" si="4"/>
        <v>6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 t="s">
        <v>11</v>
      </c>
      <c r="J29" s="8" t="s">
        <v>11</v>
      </c>
      <c r="K29" s="8" t="s">
        <v>11</v>
      </c>
      <c r="L29" s="8" t="s">
        <v>11</v>
      </c>
      <c r="M29" s="8" t="s">
        <v>11</v>
      </c>
      <c r="N29" s="8" t="s">
        <v>11</v>
      </c>
      <c r="O29" s="8" t="s">
        <v>11</v>
      </c>
      <c r="P29" s="8" t="s">
        <v>11</v>
      </c>
      <c r="Q29" s="8" t="s">
        <v>11</v>
      </c>
      <c r="R29" s="8" t="s">
        <v>11</v>
      </c>
      <c r="S29" s="8" t="s">
        <v>11</v>
      </c>
      <c r="T29" s="8" t="s">
        <v>11</v>
      </c>
      <c r="U29" s="8" t="s">
        <v>11</v>
      </c>
      <c r="V29" s="8" t="s">
        <v>11</v>
      </c>
      <c r="W29" s="8" t="s">
        <v>11</v>
      </c>
      <c r="X29" s="8" t="s">
        <v>11</v>
      </c>
      <c r="Y29" s="8" t="s">
        <v>11</v>
      </c>
      <c r="Z29" s="8" t="s">
        <v>11</v>
      </c>
      <c r="AA29" s="8" t="s">
        <v>11</v>
      </c>
      <c r="AB29" s="8" t="s">
        <v>11</v>
      </c>
      <c r="AC29" s="8" t="s">
        <v>11</v>
      </c>
      <c r="AD29" s="8" t="s">
        <v>11</v>
      </c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>
        <v>1</v>
      </c>
      <c r="I30" s="8">
        <v>1</v>
      </c>
      <c r="J30" s="8">
        <v>1</v>
      </c>
      <c r="K30" s="8">
        <v>1</v>
      </c>
      <c r="L30" s="8">
        <v>1</v>
      </c>
      <c r="M30" s="8">
        <v>1</v>
      </c>
      <c r="N30" s="8">
        <v>1</v>
      </c>
      <c r="O30" s="8">
        <v>1</v>
      </c>
      <c r="P30" s="8">
        <v>1</v>
      </c>
      <c r="Q30" s="8">
        <v>1</v>
      </c>
      <c r="R30" s="8">
        <v>1</v>
      </c>
      <c r="S30" s="8"/>
      <c r="T30" s="8"/>
      <c r="U30" s="8">
        <v>1</v>
      </c>
      <c r="V30" s="8">
        <v>1</v>
      </c>
      <c r="W30" s="8">
        <v>1</v>
      </c>
      <c r="X30" s="8">
        <v>1</v>
      </c>
      <c r="Y30" s="8">
        <v>1</v>
      </c>
      <c r="Z30" s="8"/>
      <c r="AA30" s="8"/>
      <c r="AB30" s="8"/>
      <c r="AC30" s="8"/>
      <c r="AD30" s="8"/>
      <c r="AE30" s="8"/>
      <c r="AF30" s="8"/>
      <c r="AG30" s="8"/>
      <c r="AH30" s="1">
        <f t="shared" si="4"/>
        <v>8</v>
      </c>
      <c r="AI30" s="1"/>
    </row>
    <row r="31" spans="1:36" ht="15.75" customHeight="1" x14ac:dyDescent="0.15">
      <c r="A31" s="10"/>
      <c r="B31" s="18" t="str">
        <f t="shared" si="5"/>
        <v>X218</v>
      </c>
      <c r="C31" s="19" t="s">
        <v>128</v>
      </c>
      <c r="D31" s="19" t="s">
        <v>53</v>
      </c>
      <c r="E31" s="8"/>
      <c r="F31" s="8"/>
      <c r="G31" s="8"/>
      <c r="H31" s="8"/>
      <c r="I31" s="8">
        <v>1</v>
      </c>
      <c r="J31" s="8">
        <v>1</v>
      </c>
      <c r="K31" s="8">
        <v>1</v>
      </c>
      <c r="L31" s="8">
        <v>1</v>
      </c>
      <c r="M31" s="8">
        <v>1</v>
      </c>
      <c r="N31" s="8">
        <v>1</v>
      </c>
      <c r="O31" s="8">
        <v>1</v>
      </c>
      <c r="P31" s="8">
        <v>1</v>
      </c>
      <c r="Q31" s="8">
        <v>1</v>
      </c>
      <c r="R31" s="8">
        <v>1</v>
      </c>
      <c r="S31" s="8">
        <v>1</v>
      </c>
      <c r="T31" s="8">
        <v>1</v>
      </c>
      <c r="U31" s="8"/>
      <c r="V31" s="8"/>
      <c r="W31" s="8">
        <v>1</v>
      </c>
      <c r="X31" s="8">
        <v>1</v>
      </c>
      <c r="Y31" s="8">
        <v>1</v>
      </c>
      <c r="Z31" s="8">
        <v>1</v>
      </c>
      <c r="AA31" s="8"/>
      <c r="AB31" s="8"/>
      <c r="AC31" s="8"/>
      <c r="AD31" s="8"/>
      <c r="AE31" s="8"/>
      <c r="AF31" s="8"/>
      <c r="AG31" s="8"/>
      <c r="AH31" s="1">
        <f t="shared" si="4"/>
        <v>8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2</v>
      </c>
      <c r="I39" s="23">
        <f t="shared" si="6"/>
        <v>3</v>
      </c>
      <c r="J39" s="23">
        <f t="shared" si="6"/>
        <v>3</v>
      </c>
      <c r="K39" s="23">
        <f t="shared" si="6"/>
        <v>3</v>
      </c>
      <c r="L39" s="23">
        <f t="shared" si="6"/>
        <v>3</v>
      </c>
      <c r="M39" s="23">
        <f t="shared" si="6"/>
        <v>3</v>
      </c>
      <c r="N39" s="23">
        <f t="shared" si="6"/>
        <v>3</v>
      </c>
      <c r="O39" s="23">
        <f t="shared" si="6"/>
        <v>3</v>
      </c>
      <c r="P39" s="23">
        <f t="shared" si="6"/>
        <v>3</v>
      </c>
      <c r="Q39" s="23">
        <f t="shared" si="6"/>
        <v>3</v>
      </c>
      <c r="R39" s="23">
        <f t="shared" si="6"/>
        <v>3</v>
      </c>
      <c r="S39" s="23">
        <f t="shared" si="6"/>
        <v>4</v>
      </c>
      <c r="T39" s="23">
        <f t="shared" si="6"/>
        <v>4</v>
      </c>
      <c r="U39" s="23">
        <f t="shared" si="6"/>
        <v>3</v>
      </c>
      <c r="V39" s="23">
        <f t="shared" si="6"/>
        <v>3</v>
      </c>
      <c r="W39" s="23">
        <f t="shared" si="6"/>
        <v>5</v>
      </c>
      <c r="X39" s="23">
        <f t="shared" si="6"/>
        <v>5</v>
      </c>
      <c r="Y39" s="23">
        <f t="shared" si="6"/>
        <v>5</v>
      </c>
      <c r="Z39" s="23">
        <f t="shared" si="6"/>
        <v>4</v>
      </c>
      <c r="AA39" s="23">
        <f t="shared" si="6"/>
        <v>3</v>
      </c>
      <c r="AB39" s="23">
        <f t="shared" si="6"/>
        <v>3</v>
      </c>
      <c r="AC39" s="23">
        <f t="shared" si="6"/>
        <v>3</v>
      </c>
      <c r="AD39" s="23">
        <f t="shared" si="6"/>
        <v>3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38.5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45469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>
        <v>1</v>
      </c>
      <c r="J42" s="8">
        <v>1</v>
      </c>
      <c r="K42" s="8">
        <v>1</v>
      </c>
      <c r="L42" s="8">
        <v>1</v>
      </c>
      <c r="M42" s="8">
        <v>1</v>
      </c>
      <c r="N42" s="8">
        <v>1</v>
      </c>
      <c r="O42" s="8">
        <v>1</v>
      </c>
      <c r="P42" s="8">
        <v>1</v>
      </c>
      <c r="Q42" s="8">
        <v>1</v>
      </c>
      <c r="R42" s="8">
        <v>1</v>
      </c>
      <c r="S42" s="8">
        <v>1</v>
      </c>
      <c r="T42" s="8">
        <v>1</v>
      </c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6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>
        <v>1</v>
      </c>
      <c r="I43" s="8">
        <v>1</v>
      </c>
      <c r="J43" s="8">
        <v>1</v>
      </c>
      <c r="K43" s="8">
        <v>1</v>
      </c>
      <c r="L43" s="8">
        <v>1</v>
      </c>
      <c r="M43" s="8">
        <v>1</v>
      </c>
      <c r="N43" s="8">
        <v>1</v>
      </c>
      <c r="O43" s="8">
        <v>1</v>
      </c>
      <c r="P43" s="8">
        <v>1</v>
      </c>
      <c r="Q43" s="8">
        <v>1</v>
      </c>
      <c r="R43" s="8">
        <v>1</v>
      </c>
      <c r="S43" s="8">
        <v>1</v>
      </c>
      <c r="T43" s="8">
        <v>1</v>
      </c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1">
        <f t="shared" si="7"/>
        <v>6.5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>
        <v>1</v>
      </c>
      <c r="J44" s="8">
        <v>1</v>
      </c>
      <c r="K44" s="8">
        <v>1</v>
      </c>
      <c r="L44" s="8">
        <v>1</v>
      </c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/>
      <c r="T44" s="8"/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/>
      <c r="AB44" s="8"/>
      <c r="AC44" s="8"/>
      <c r="AD44" s="8"/>
      <c r="AE44" s="8"/>
      <c r="AF44" s="8"/>
      <c r="AG44" s="8"/>
      <c r="AH44" s="1">
        <f t="shared" si="7"/>
        <v>8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 t="s">
        <v>11</v>
      </c>
      <c r="J46" s="8" t="s">
        <v>11</v>
      </c>
      <c r="K46" s="8" t="s">
        <v>11</v>
      </c>
      <c r="L46" s="8" t="s">
        <v>11</v>
      </c>
      <c r="M46" s="8" t="s">
        <v>11</v>
      </c>
      <c r="N46" s="8" t="s">
        <v>11</v>
      </c>
      <c r="O46" s="8" t="s">
        <v>11</v>
      </c>
      <c r="P46" s="8" t="s">
        <v>11</v>
      </c>
      <c r="Q46" s="8" t="s">
        <v>11</v>
      </c>
      <c r="R46" s="8" t="s">
        <v>11</v>
      </c>
      <c r="S46" s="8" t="s">
        <v>11</v>
      </c>
      <c r="T46" s="8" t="s">
        <v>11</v>
      </c>
      <c r="U46" s="8" t="s">
        <v>11</v>
      </c>
      <c r="V46" s="8" t="s">
        <v>11</v>
      </c>
      <c r="W46" s="8" t="s">
        <v>11</v>
      </c>
      <c r="X46" s="8" t="s">
        <v>11</v>
      </c>
      <c r="Y46" s="8" t="s">
        <v>11</v>
      </c>
      <c r="Z46" s="8" t="s">
        <v>11</v>
      </c>
      <c r="AA46" s="8" t="s">
        <v>11</v>
      </c>
      <c r="AB46" s="8" t="s">
        <v>11</v>
      </c>
      <c r="AC46" s="8" t="s">
        <v>11</v>
      </c>
      <c r="AD46" s="8" t="s">
        <v>11</v>
      </c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 t="s">
        <v>7</v>
      </c>
      <c r="J47" s="8" t="s">
        <v>7</v>
      </c>
      <c r="K47" s="8" t="s">
        <v>7</v>
      </c>
      <c r="L47" s="8" t="s">
        <v>7</v>
      </c>
      <c r="M47" s="8" t="s">
        <v>7</v>
      </c>
      <c r="N47" s="8" t="s">
        <v>7</v>
      </c>
      <c r="O47" s="8" t="s">
        <v>7</v>
      </c>
      <c r="P47" s="8" t="s">
        <v>7</v>
      </c>
      <c r="Q47" s="8" t="s">
        <v>7</v>
      </c>
      <c r="R47" s="8" t="s">
        <v>7</v>
      </c>
      <c r="S47" s="8" t="s">
        <v>7</v>
      </c>
      <c r="T47" s="8" t="s">
        <v>7</v>
      </c>
      <c r="U47" s="8" t="s">
        <v>7</v>
      </c>
      <c r="V47" s="8" t="s">
        <v>7</v>
      </c>
      <c r="W47" s="8" t="s">
        <v>7</v>
      </c>
      <c r="X47" s="8" t="s">
        <v>7</v>
      </c>
      <c r="Y47" s="8" t="s">
        <v>7</v>
      </c>
      <c r="Z47" s="8" t="s">
        <v>7</v>
      </c>
      <c r="AA47" s="8" t="s">
        <v>7</v>
      </c>
      <c r="AB47" s="8" t="s">
        <v>7</v>
      </c>
      <c r="AC47" s="8" t="s">
        <v>7</v>
      </c>
      <c r="AD47" s="8" t="s">
        <v>7</v>
      </c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 t="s">
        <v>11</v>
      </c>
      <c r="J48" s="8" t="s">
        <v>11</v>
      </c>
      <c r="K48" s="8" t="s">
        <v>11</v>
      </c>
      <c r="L48" s="8" t="s">
        <v>11</v>
      </c>
      <c r="M48" s="8" t="s">
        <v>11</v>
      </c>
      <c r="N48" s="8" t="s">
        <v>11</v>
      </c>
      <c r="O48" s="8" t="s">
        <v>11</v>
      </c>
      <c r="P48" s="8" t="s">
        <v>11</v>
      </c>
      <c r="Q48" s="8" t="s">
        <v>11</v>
      </c>
      <c r="R48" s="8" t="s">
        <v>11</v>
      </c>
      <c r="S48" s="8" t="s">
        <v>11</v>
      </c>
      <c r="T48" s="8" t="s">
        <v>11</v>
      </c>
      <c r="U48" s="8" t="s">
        <v>11</v>
      </c>
      <c r="V48" s="8" t="s">
        <v>11</v>
      </c>
      <c r="W48" s="8" t="s">
        <v>11</v>
      </c>
      <c r="X48" s="8" t="s">
        <v>11</v>
      </c>
      <c r="Y48" s="8" t="s">
        <v>11</v>
      </c>
      <c r="Z48" s="8" t="s">
        <v>11</v>
      </c>
      <c r="AA48" s="8" t="s">
        <v>11</v>
      </c>
      <c r="AB48" s="8" t="s">
        <v>11</v>
      </c>
      <c r="AC48" s="8" t="s">
        <v>11</v>
      </c>
      <c r="AD48" s="8" t="s">
        <v>11</v>
      </c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>
        <v>1</v>
      </c>
      <c r="T49" s="8">
        <v>1</v>
      </c>
      <c r="U49" s="8">
        <v>1</v>
      </c>
      <c r="V49" s="8">
        <v>1</v>
      </c>
      <c r="W49" s="8">
        <v>1</v>
      </c>
      <c r="X49" s="8">
        <v>1</v>
      </c>
      <c r="Y49" s="8">
        <v>1</v>
      </c>
      <c r="Z49" s="8">
        <v>1</v>
      </c>
      <c r="AA49" s="8">
        <v>1</v>
      </c>
      <c r="AB49" s="8">
        <v>1</v>
      </c>
      <c r="AC49" s="8">
        <v>1</v>
      </c>
      <c r="AD49" s="8">
        <v>1</v>
      </c>
      <c r="AE49" s="8"/>
      <c r="AF49" s="8"/>
      <c r="AG49" s="8"/>
      <c r="AH49" s="1">
        <f t="shared" si="7"/>
        <v>6</v>
      </c>
      <c r="AI49" s="1"/>
    </row>
    <row r="50" spans="1:35" ht="15.75" customHeight="1" x14ac:dyDescent="0.15">
      <c r="A50" s="10"/>
      <c r="B50" s="18" t="str">
        <f t="shared" si="8"/>
        <v>X218</v>
      </c>
      <c r="C50" s="19" t="s">
        <v>128</v>
      </c>
      <c r="D50" s="19" t="s">
        <v>53</v>
      </c>
      <c r="E50" s="8"/>
      <c r="F50" s="8"/>
      <c r="G50" s="8"/>
      <c r="H50" s="8"/>
      <c r="I50" s="8"/>
      <c r="J50" s="8"/>
      <c r="K50" s="8"/>
      <c r="L50" s="8"/>
      <c r="M50" s="8">
        <v>1</v>
      </c>
      <c r="N50" s="8">
        <v>1</v>
      </c>
      <c r="O50" s="8">
        <v>1</v>
      </c>
      <c r="P50" s="8">
        <v>1</v>
      </c>
      <c r="Q50" s="8">
        <v>1</v>
      </c>
      <c r="R50" s="8">
        <v>1</v>
      </c>
      <c r="S50" s="8"/>
      <c r="T50" s="8"/>
      <c r="U50" s="8">
        <v>1</v>
      </c>
      <c r="V50" s="8">
        <v>1</v>
      </c>
      <c r="W50" s="8">
        <v>1</v>
      </c>
      <c r="X50" s="8">
        <v>1</v>
      </c>
      <c r="Y50" s="8">
        <v>1</v>
      </c>
      <c r="Z50" s="8">
        <v>1</v>
      </c>
      <c r="AA50" s="8">
        <v>1</v>
      </c>
      <c r="AB50" s="8">
        <v>1</v>
      </c>
      <c r="AC50" s="8">
        <v>1</v>
      </c>
      <c r="AD50" s="8">
        <v>1</v>
      </c>
      <c r="AE50" s="8"/>
      <c r="AF50" s="8"/>
      <c r="AG50" s="8"/>
      <c r="AH50" s="1">
        <f t="shared" si="7"/>
        <v>8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3</v>
      </c>
      <c r="J58" s="23">
        <f t="shared" si="9"/>
        <v>3</v>
      </c>
      <c r="K58" s="23">
        <f t="shared" si="9"/>
        <v>3</v>
      </c>
      <c r="L58" s="23">
        <f t="shared" si="9"/>
        <v>3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4</v>
      </c>
      <c r="R58" s="23">
        <f t="shared" si="9"/>
        <v>4</v>
      </c>
      <c r="S58" s="23">
        <f t="shared" si="9"/>
        <v>3</v>
      </c>
      <c r="T58" s="23">
        <f t="shared" si="9"/>
        <v>3</v>
      </c>
      <c r="U58" s="23">
        <f t="shared" si="9"/>
        <v>3</v>
      </c>
      <c r="V58" s="23">
        <f t="shared" si="9"/>
        <v>3</v>
      </c>
      <c r="W58" s="23">
        <f t="shared" si="9"/>
        <v>4</v>
      </c>
      <c r="X58" s="23">
        <f t="shared" si="9"/>
        <v>4</v>
      </c>
      <c r="Y58" s="23">
        <f t="shared" si="9"/>
        <v>4</v>
      </c>
      <c r="Z58" s="23">
        <f t="shared" si="9"/>
        <v>4</v>
      </c>
      <c r="AA58" s="23">
        <f t="shared" si="9"/>
        <v>3</v>
      </c>
      <c r="AB58" s="23">
        <f t="shared" si="9"/>
        <v>3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38.5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45470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>
        <v>1</v>
      </c>
      <c r="J61" s="8">
        <v>1</v>
      </c>
      <c r="K61" s="8">
        <v>1</v>
      </c>
      <c r="L61" s="8">
        <v>1</v>
      </c>
      <c r="M61" s="8">
        <v>1</v>
      </c>
      <c r="N61" s="8">
        <v>1</v>
      </c>
      <c r="O61" s="8">
        <v>1</v>
      </c>
      <c r="P61" s="8">
        <v>1</v>
      </c>
      <c r="Q61" s="8">
        <v>1</v>
      </c>
      <c r="R61" s="8">
        <v>1</v>
      </c>
      <c r="S61" s="8">
        <v>1</v>
      </c>
      <c r="T61" s="8">
        <v>1</v>
      </c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6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>
        <v>1</v>
      </c>
      <c r="I62" s="8">
        <v>1</v>
      </c>
      <c r="J62" s="8">
        <v>1</v>
      </c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>
        <v>1</v>
      </c>
      <c r="R62" s="8">
        <v>1</v>
      </c>
      <c r="S62" s="8">
        <v>1</v>
      </c>
      <c r="T62" s="8">
        <v>1</v>
      </c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1">
        <f t="shared" si="10"/>
        <v>6.5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/>
      <c r="J63" s="8"/>
      <c r="K63" s="8">
        <v>1</v>
      </c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>
        <v>1</v>
      </c>
      <c r="R63" s="8">
        <v>1</v>
      </c>
      <c r="S63" s="8"/>
      <c r="T63" s="8"/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>
        <v>1</v>
      </c>
      <c r="AD63" s="8">
        <v>1</v>
      </c>
      <c r="AE63" s="8"/>
      <c r="AF63" s="8"/>
      <c r="AG63" s="8"/>
      <c r="AH63" s="1">
        <f t="shared" si="10"/>
        <v>9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 t="s">
        <v>11</v>
      </c>
      <c r="J65" s="8" t="s">
        <v>11</v>
      </c>
      <c r="K65" s="8" t="s">
        <v>11</v>
      </c>
      <c r="L65" s="8" t="s">
        <v>11</v>
      </c>
      <c r="M65" s="8" t="s">
        <v>11</v>
      </c>
      <c r="N65" s="8" t="s">
        <v>11</v>
      </c>
      <c r="O65" s="8" t="s">
        <v>11</v>
      </c>
      <c r="P65" s="8" t="s">
        <v>11</v>
      </c>
      <c r="Q65" s="8" t="s">
        <v>11</v>
      </c>
      <c r="R65" s="8" t="s">
        <v>11</v>
      </c>
      <c r="S65" s="8" t="s">
        <v>11</v>
      </c>
      <c r="T65" s="8" t="s">
        <v>11</v>
      </c>
      <c r="U65" s="8" t="s">
        <v>11</v>
      </c>
      <c r="V65" s="8" t="s">
        <v>11</v>
      </c>
      <c r="W65" s="8" t="s">
        <v>11</v>
      </c>
      <c r="X65" s="8" t="s">
        <v>11</v>
      </c>
      <c r="Y65" s="8" t="s">
        <v>11</v>
      </c>
      <c r="Z65" s="8" t="s">
        <v>11</v>
      </c>
      <c r="AA65" s="8" t="s">
        <v>11</v>
      </c>
      <c r="AB65" s="8" t="s">
        <v>11</v>
      </c>
      <c r="AC65" s="8" t="s">
        <v>11</v>
      </c>
      <c r="AD65" s="8" t="s">
        <v>11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 t="s">
        <v>15</v>
      </c>
      <c r="J66" s="8" t="s">
        <v>15</v>
      </c>
      <c r="K66" s="8" t="s">
        <v>15</v>
      </c>
      <c r="L66" s="8" t="s">
        <v>15</v>
      </c>
      <c r="M66" s="8" t="s">
        <v>15</v>
      </c>
      <c r="N66" s="8" t="s">
        <v>15</v>
      </c>
      <c r="O66" s="8" t="s">
        <v>15</v>
      </c>
      <c r="P66" s="8" t="s">
        <v>15</v>
      </c>
      <c r="Q66" s="8" t="s">
        <v>15</v>
      </c>
      <c r="R66" s="8" t="s">
        <v>15</v>
      </c>
      <c r="S66" s="8" t="s">
        <v>15</v>
      </c>
      <c r="T66" s="8" t="s">
        <v>15</v>
      </c>
      <c r="U66" s="8" t="s">
        <v>15</v>
      </c>
      <c r="V66" s="8" t="s">
        <v>15</v>
      </c>
      <c r="W66" s="8" t="s">
        <v>15</v>
      </c>
      <c r="X66" s="8" t="s">
        <v>15</v>
      </c>
      <c r="Y66" s="8" t="s">
        <v>15</v>
      </c>
      <c r="Z66" s="8" t="s">
        <v>15</v>
      </c>
      <c r="AA66" s="8" t="s">
        <v>15</v>
      </c>
      <c r="AB66" s="8" t="s">
        <v>15</v>
      </c>
      <c r="AC66" s="8" t="s">
        <v>15</v>
      </c>
      <c r="AD66" s="8" t="s">
        <v>15</v>
      </c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 t="s">
        <v>11</v>
      </c>
      <c r="J67" s="8" t="s">
        <v>11</v>
      </c>
      <c r="K67" s="8" t="s">
        <v>11</v>
      </c>
      <c r="L67" s="8" t="s">
        <v>11</v>
      </c>
      <c r="M67" s="8" t="s">
        <v>11</v>
      </c>
      <c r="N67" s="8" t="s">
        <v>11</v>
      </c>
      <c r="O67" s="8" t="s">
        <v>11</v>
      </c>
      <c r="P67" s="8" t="s">
        <v>11</v>
      </c>
      <c r="Q67" s="8" t="s">
        <v>11</v>
      </c>
      <c r="R67" s="8" t="s">
        <v>11</v>
      </c>
      <c r="S67" s="8" t="s">
        <v>11</v>
      </c>
      <c r="T67" s="8" t="s">
        <v>11</v>
      </c>
      <c r="U67" s="8" t="s">
        <v>11</v>
      </c>
      <c r="V67" s="8" t="s">
        <v>11</v>
      </c>
      <c r="W67" s="8" t="s">
        <v>11</v>
      </c>
      <c r="X67" s="8" t="s">
        <v>11</v>
      </c>
      <c r="Y67" s="8" t="s">
        <v>11</v>
      </c>
      <c r="Z67" s="8" t="s">
        <v>11</v>
      </c>
      <c r="AA67" s="8" t="s">
        <v>11</v>
      </c>
      <c r="AB67" s="8" t="s">
        <v>11</v>
      </c>
      <c r="AC67" s="8" t="s">
        <v>11</v>
      </c>
      <c r="AD67" s="8" t="s">
        <v>11</v>
      </c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 t="s">
        <v>7</v>
      </c>
      <c r="J68" s="8" t="s">
        <v>7</v>
      </c>
      <c r="K68" s="8" t="s">
        <v>7</v>
      </c>
      <c r="L68" s="8" t="s">
        <v>7</v>
      </c>
      <c r="M68" s="8" t="s">
        <v>7</v>
      </c>
      <c r="N68" s="8" t="s">
        <v>7</v>
      </c>
      <c r="O68" s="8" t="s">
        <v>7</v>
      </c>
      <c r="P68" s="8" t="s">
        <v>7</v>
      </c>
      <c r="Q68" s="8" t="s">
        <v>7</v>
      </c>
      <c r="R68" s="8" t="s">
        <v>7</v>
      </c>
      <c r="S68" s="8" t="s">
        <v>7</v>
      </c>
      <c r="T68" s="8" t="s">
        <v>7</v>
      </c>
      <c r="U68" s="8" t="s">
        <v>7</v>
      </c>
      <c r="V68" s="8" t="s">
        <v>7</v>
      </c>
      <c r="W68" s="8" t="s">
        <v>7</v>
      </c>
      <c r="X68" s="8" t="s">
        <v>7</v>
      </c>
      <c r="Y68" s="8" t="s">
        <v>7</v>
      </c>
      <c r="Z68" s="8" t="s">
        <v>7</v>
      </c>
      <c r="AA68" s="8" t="s">
        <v>7</v>
      </c>
      <c r="AB68" s="8" t="s">
        <v>7</v>
      </c>
      <c r="AC68" s="8" t="s">
        <v>7</v>
      </c>
      <c r="AD68" s="8" t="s">
        <v>7</v>
      </c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 t="str">
        <f t="shared" si="11"/>
        <v>X218</v>
      </c>
      <c r="C69" s="19" t="s">
        <v>128</v>
      </c>
      <c r="D69" s="19" t="s">
        <v>53</v>
      </c>
      <c r="E69" s="8"/>
      <c r="F69" s="8"/>
      <c r="G69" s="8"/>
      <c r="H69" s="8"/>
      <c r="I69" s="8">
        <v>1</v>
      </c>
      <c r="J69" s="8">
        <v>1</v>
      </c>
      <c r="K69" s="8">
        <v>1</v>
      </c>
      <c r="L69" s="8">
        <v>1</v>
      </c>
      <c r="M69" s="8">
        <v>1</v>
      </c>
      <c r="N69" s="8">
        <v>1</v>
      </c>
      <c r="O69" s="8">
        <v>1</v>
      </c>
      <c r="P69" s="8">
        <v>1</v>
      </c>
      <c r="Q69" s="8"/>
      <c r="R69" s="8"/>
      <c r="S69" s="8">
        <v>1</v>
      </c>
      <c r="T69" s="8">
        <v>1</v>
      </c>
      <c r="U69" s="8">
        <v>1</v>
      </c>
      <c r="V69" s="8">
        <v>1</v>
      </c>
      <c r="W69" s="8">
        <v>1</v>
      </c>
      <c r="X69" s="8">
        <v>1</v>
      </c>
      <c r="Y69" s="8">
        <v>1</v>
      </c>
      <c r="Z69" s="8">
        <v>1</v>
      </c>
      <c r="AA69" s="8"/>
      <c r="AB69" s="8"/>
      <c r="AC69" s="8"/>
      <c r="AD69" s="8"/>
      <c r="AE69" s="8"/>
      <c r="AF69" s="8"/>
      <c r="AG69" s="8"/>
      <c r="AH69" s="1">
        <f t="shared" si="10"/>
        <v>8</v>
      </c>
      <c r="AI69" s="1"/>
    </row>
    <row r="70" spans="1:35" ht="15.75" customHeight="1" x14ac:dyDescent="0.15">
      <c r="A70" s="10"/>
      <c r="B70" s="18">
        <f t="shared" si="11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">
        <v>90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">
        <v>88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">
        <v>89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3</v>
      </c>
      <c r="J77" s="23">
        <f t="shared" si="12"/>
        <v>3</v>
      </c>
      <c r="K77" s="23">
        <f t="shared" si="12"/>
        <v>4</v>
      </c>
      <c r="L77" s="23">
        <f t="shared" si="12"/>
        <v>4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3</v>
      </c>
      <c r="R77" s="23">
        <f t="shared" si="12"/>
        <v>3</v>
      </c>
      <c r="S77" s="23">
        <f t="shared" si="12"/>
        <v>3</v>
      </c>
      <c r="T77" s="23">
        <f t="shared" si="12"/>
        <v>3</v>
      </c>
      <c r="U77" s="23">
        <f t="shared" si="12"/>
        <v>2</v>
      </c>
      <c r="V77" s="23">
        <f t="shared" si="12"/>
        <v>2</v>
      </c>
      <c r="W77" s="23">
        <f t="shared" si="12"/>
        <v>3</v>
      </c>
      <c r="X77" s="23">
        <f t="shared" si="12"/>
        <v>3</v>
      </c>
      <c r="Y77" s="23">
        <f t="shared" si="12"/>
        <v>3</v>
      </c>
      <c r="Z77" s="23">
        <f t="shared" si="12"/>
        <v>3</v>
      </c>
      <c r="AA77" s="23">
        <f t="shared" si="12"/>
        <v>2</v>
      </c>
      <c r="AB77" s="23">
        <f t="shared" si="12"/>
        <v>2</v>
      </c>
      <c r="AC77" s="23">
        <f t="shared" si="12"/>
        <v>2</v>
      </c>
      <c r="AD77" s="23">
        <f t="shared" si="12"/>
        <v>2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33.5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45471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>
        <v>1</v>
      </c>
      <c r="J80" s="8">
        <v>1</v>
      </c>
      <c r="K80" s="8">
        <v>1</v>
      </c>
      <c r="L80" s="8">
        <v>1</v>
      </c>
      <c r="M80" s="8">
        <v>1</v>
      </c>
      <c r="N80" s="8">
        <v>1</v>
      </c>
      <c r="O80" s="8">
        <v>1</v>
      </c>
      <c r="P80" s="8">
        <v>1</v>
      </c>
      <c r="Q80" s="8">
        <v>1</v>
      </c>
      <c r="R80" s="8">
        <v>1</v>
      </c>
      <c r="S80" s="8">
        <v>1</v>
      </c>
      <c r="T80" s="8">
        <v>1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6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>
        <v>1</v>
      </c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>
        <v>1</v>
      </c>
      <c r="R81" s="8">
        <v>1</v>
      </c>
      <c r="S81" s="8">
        <v>1</v>
      </c>
      <c r="T81" s="8">
        <v>1</v>
      </c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1">
        <f t="shared" si="13"/>
        <v>6.5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/>
      <c r="J82" s="8"/>
      <c r="K82" s="8"/>
      <c r="L82" s="8">
        <v>1</v>
      </c>
      <c r="M82" s="8">
        <v>1</v>
      </c>
      <c r="N82" s="8">
        <v>1</v>
      </c>
      <c r="O82" s="8">
        <v>1</v>
      </c>
      <c r="P82" s="8">
        <v>1</v>
      </c>
      <c r="Q82" s="8">
        <v>1</v>
      </c>
      <c r="R82" s="8">
        <v>1</v>
      </c>
      <c r="S82" s="8"/>
      <c r="T82" s="8"/>
      <c r="U82" s="8">
        <v>1</v>
      </c>
      <c r="V82" s="8">
        <v>1</v>
      </c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>
        <v>1</v>
      </c>
      <c r="AD82" s="8"/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/>
      <c r="H84" s="8"/>
      <c r="I84" s="8" t="s">
        <v>11</v>
      </c>
      <c r="J84" s="8" t="s">
        <v>11</v>
      </c>
      <c r="K84" s="8" t="s">
        <v>11</v>
      </c>
      <c r="L84" s="8" t="s">
        <v>11</v>
      </c>
      <c r="M84" s="8" t="s">
        <v>11</v>
      </c>
      <c r="N84" s="8" t="s">
        <v>11</v>
      </c>
      <c r="O84" s="8" t="s">
        <v>11</v>
      </c>
      <c r="P84" s="8" t="s">
        <v>11</v>
      </c>
      <c r="Q84" s="8" t="s">
        <v>11</v>
      </c>
      <c r="R84" s="8" t="s">
        <v>11</v>
      </c>
      <c r="S84" s="8" t="s">
        <v>11</v>
      </c>
      <c r="T84" s="8" t="s">
        <v>11</v>
      </c>
      <c r="U84" s="8" t="s">
        <v>11</v>
      </c>
      <c r="V84" s="8" t="s">
        <v>11</v>
      </c>
      <c r="W84" s="8" t="s">
        <v>11</v>
      </c>
      <c r="X84" s="8" t="s">
        <v>11</v>
      </c>
      <c r="Y84" s="8" t="s">
        <v>11</v>
      </c>
      <c r="Z84" s="8" t="s">
        <v>11</v>
      </c>
      <c r="AA84" s="8" t="s">
        <v>11</v>
      </c>
      <c r="AB84" s="8" t="s">
        <v>11</v>
      </c>
      <c r="AC84" s="8" t="s">
        <v>11</v>
      </c>
      <c r="AD84" s="8" t="s">
        <v>11</v>
      </c>
      <c r="AE84" s="8"/>
      <c r="AF84" s="8"/>
      <c r="AG84" s="8"/>
      <c r="AH84" s="1">
        <f t="shared" si="13"/>
        <v>0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 t="s">
        <v>15</v>
      </c>
      <c r="J85" s="8" t="s">
        <v>15</v>
      </c>
      <c r="K85" s="8" t="s">
        <v>15</v>
      </c>
      <c r="L85" s="8" t="s">
        <v>15</v>
      </c>
      <c r="M85" s="8" t="s">
        <v>15</v>
      </c>
      <c r="N85" s="8" t="s">
        <v>15</v>
      </c>
      <c r="O85" s="8" t="s">
        <v>15</v>
      </c>
      <c r="P85" s="8" t="s">
        <v>15</v>
      </c>
      <c r="Q85" s="8" t="s">
        <v>15</v>
      </c>
      <c r="R85" s="8" t="s">
        <v>15</v>
      </c>
      <c r="S85" s="8" t="s">
        <v>15</v>
      </c>
      <c r="T85" s="8" t="s">
        <v>15</v>
      </c>
      <c r="U85" s="8" t="s">
        <v>15</v>
      </c>
      <c r="V85" s="8" t="s">
        <v>15</v>
      </c>
      <c r="W85" s="8" t="s">
        <v>15</v>
      </c>
      <c r="X85" s="8" t="s">
        <v>15</v>
      </c>
      <c r="Y85" s="8" t="s">
        <v>15</v>
      </c>
      <c r="Z85" s="8" t="s">
        <v>15</v>
      </c>
      <c r="AA85" s="8" t="s">
        <v>15</v>
      </c>
      <c r="AB85" s="8" t="s">
        <v>15</v>
      </c>
      <c r="AC85" s="8" t="s">
        <v>15</v>
      </c>
      <c r="AD85" s="8" t="s">
        <v>15</v>
      </c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 t="s">
        <v>11</v>
      </c>
      <c r="J86" s="8" t="s">
        <v>11</v>
      </c>
      <c r="K86" s="8" t="s">
        <v>11</v>
      </c>
      <c r="L86" s="8" t="s">
        <v>11</v>
      </c>
      <c r="M86" s="8" t="s">
        <v>11</v>
      </c>
      <c r="N86" s="8" t="s">
        <v>11</v>
      </c>
      <c r="O86" s="8" t="s">
        <v>11</v>
      </c>
      <c r="P86" s="8" t="s">
        <v>11</v>
      </c>
      <c r="Q86" s="8" t="s">
        <v>11</v>
      </c>
      <c r="R86" s="8" t="s">
        <v>11</v>
      </c>
      <c r="S86" s="8" t="s">
        <v>11</v>
      </c>
      <c r="T86" s="8" t="s">
        <v>11</v>
      </c>
      <c r="U86" s="8" t="s">
        <v>11</v>
      </c>
      <c r="V86" s="8" t="s">
        <v>11</v>
      </c>
      <c r="W86" s="8" t="s">
        <v>11</v>
      </c>
      <c r="X86" s="8" t="s">
        <v>11</v>
      </c>
      <c r="Y86" s="8" t="s">
        <v>11</v>
      </c>
      <c r="Z86" s="8" t="s">
        <v>11</v>
      </c>
      <c r="AA86" s="8" t="s">
        <v>11</v>
      </c>
      <c r="AB86" s="8" t="s">
        <v>11</v>
      </c>
      <c r="AC86" s="8" t="s">
        <v>11</v>
      </c>
      <c r="AD86" s="8" t="s">
        <v>11</v>
      </c>
      <c r="AE86" s="8"/>
      <c r="AF86" s="8"/>
      <c r="AG86" s="8"/>
      <c r="AH86" s="1">
        <f t="shared" si="13"/>
        <v>0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>
        <v>1</v>
      </c>
      <c r="H87" s="8">
        <v>1</v>
      </c>
      <c r="I87" s="8">
        <v>1</v>
      </c>
      <c r="J87" s="8">
        <v>1</v>
      </c>
      <c r="K87" s="8">
        <v>1</v>
      </c>
      <c r="L87" s="8">
        <v>1</v>
      </c>
      <c r="M87" s="8">
        <v>1</v>
      </c>
      <c r="N87" s="8">
        <v>1</v>
      </c>
      <c r="O87" s="8">
        <v>1</v>
      </c>
      <c r="P87" s="8">
        <v>1</v>
      </c>
      <c r="Q87" s="8">
        <v>1</v>
      </c>
      <c r="R87" s="8">
        <v>1</v>
      </c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1">
        <f t="shared" si="13"/>
        <v>6</v>
      </c>
      <c r="AI87" s="1"/>
    </row>
    <row r="88" spans="1:35" ht="17.25" customHeight="1" x14ac:dyDescent="0.15">
      <c r="A88" s="10"/>
      <c r="B88" s="18" t="str">
        <f t="shared" si="14"/>
        <v>X218</v>
      </c>
      <c r="C88" s="19" t="s">
        <v>128</v>
      </c>
      <c r="D88" s="19" t="s">
        <v>53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>
        <v>1</v>
      </c>
      <c r="T88" s="8">
        <v>1</v>
      </c>
      <c r="U88" s="8">
        <v>1</v>
      </c>
      <c r="V88" s="8">
        <v>1</v>
      </c>
      <c r="W88" s="8">
        <v>1</v>
      </c>
      <c r="X88" s="8">
        <v>1</v>
      </c>
      <c r="Y88" s="8">
        <v>1</v>
      </c>
      <c r="Z88" s="8">
        <v>1</v>
      </c>
      <c r="AA88" s="8">
        <v>1</v>
      </c>
      <c r="AB88" s="8">
        <v>1</v>
      </c>
      <c r="AC88" s="8">
        <v>1</v>
      </c>
      <c r="AD88" s="8">
        <v>1</v>
      </c>
      <c r="AE88" s="8"/>
      <c r="AF88" s="8"/>
      <c r="AG88" s="8"/>
      <c r="AH88" s="1">
        <f t="shared" si="13"/>
        <v>6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/>
      <c r="R93" s="8"/>
      <c r="S93" s="8" t="s">
        <v>9</v>
      </c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2</v>
      </c>
      <c r="I96" s="23">
        <f t="shared" si="15"/>
        <v>3</v>
      </c>
      <c r="J96" s="23">
        <f t="shared" si="15"/>
        <v>3</v>
      </c>
      <c r="K96" s="23">
        <f t="shared" si="15"/>
        <v>3</v>
      </c>
      <c r="L96" s="23">
        <f t="shared" si="15"/>
        <v>4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4</v>
      </c>
      <c r="R96" s="23">
        <f t="shared" si="15"/>
        <v>4</v>
      </c>
      <c r="S96" s="23">
        <f t="shared" si="15"/>
        <v>3</v>
      </c>
      <c r="T96" s="23">
        <f t="shared" si="15"/>
        <v>3</v>
      </c>
      <c r="U96" s="23">
        <f t="shared" si="15"/>
        <v>2</v>
      </c>
      <c r="V96" s="23">
        <f t="shared" si="15"/>
        <v>2</v>
      </c>
      <c r="W96" s="23">
        <f t="shared" si="15"/>
        <v>3</v>
      </c>
      <c r="X96" s="23">
        <f t="shared" si="15"/>
        <v>3</v>
      </c>
      <c r="Y96" s="23">
        <f t="shared" si="15"/>
        <v>3</v>
      </c>
      <c r="Z96" s="23">
        <f t="shared" si="15"/>
        <v>3</v>
      </c>
      <c r="AA96" s="23">
        <f t="shared" si="15"/>
        <v>3</v>
      </c>
      <c r="AB96" s="23">
        <f t="shared" si="15"/>
        <v>3</v>
      </c>
      <c r="AC96" s="23">
        <f t="shared" si="15"/>
        <v>3</v>
      </c>
      <c r="AD96" s="23">
        <f t="shared" si="15"/>
        <v>2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36.5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45472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 t="s">
        <v>7</v>
      </c>
      <c r="J99" s="8" t="s">
        <v>7</v>
      </c>
      <c r="K99" s="8" t="s">
        <v>7</v>
      </c>
      <c r="L99" s="8" t="s">
        <v>7</v>
      </c>
      <c r="M99" s="8" t="s">
        <v>7</v>
      </c>
      <c r="N99" s="8" t="s">
        <v>7</v>
      </c>
      <c r="O99" s="8" t="s">
        <v>7</v>
      </c>
      <c r="P99" s="8" t="s">
        <v>7</v>
      </c>
      <c r="Q99" s="8" t="s">
        <v>7</v>
      </c>
      <c r="R99" s="8" t="s">
        <v>7</v>
      </c>
      <c r="S99" s="8" t="s">
        <v>7</v>
      </c>
      <c r="T99" s="8" t="s">
        <v>7</v>
      </c>
      <c r="U99" s="8" t="s">
        <v>7</v>
      </c>
      <c r="V99" s="8" t="s">
        <v>7</v>
      </c>
      <c r="W99" s="8" t="s">
        <v>7</v>
      </c>
      <c r="X99" s="8" t="s">
        <v>7</v>
      </c>
      <c r="Y99" s="8" t="s">
        <v>7</v>
      </c>
      <c r="Z99" s="8" t="s">
        <v>7</v>
      </c>
      <c r="AA99" s="8" t="s">
        <v>7</v>
      </c>
      <c r="AB99" s="8" t="s">
        <v>7</v>
      </c>
      <c r="AC99" s="8" t="s">
        <v>7</v>
      </c>
      <c r="AD99" s="8" t="s">
        <v>7</v>
      </c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>
        <v>1</v>
      </c>
      <c r="I100" s="8">
        <v>1</v>
      </c>
      <c r="J100" s="8">
        <v>1</v>
      </c>
      <c r="K100" s="8">
        <v>1</v>
      </c>
      <c r="L100" s="8">
        <v>1</v>
      </c>
      <c r="M100" s="8">
        <v>1</v>
      </c>
      <c r="N100" s="8">
        <v>1</v>
      </c>
      <c r="O100" s="8">
        <v>1</v>
      </c>
      <c r="P100" s="8">
        <v>1</v>
      </c>
      <c r="Q100" s="8">
        <v>1</v>
      </c>
      <c r="R100" s="8">
        <v>1</v>
      </c>
      <c r="S100" s="8">
        <v>1</v>
      </c>
      <c r="T100" s="8">
        <v>1</v>
      </c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1">
        <f t="shared" si="16"/>
        <v>6.5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/>
      <c r="J101" s="8"/>
      <c r="K101" s="8"/>
      <c r="L101" s="8"/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>
        <v>1</v>
      </c>
      <c r="T101" s="8">
        <v>1</v>
      </c>
      <c r="U101" s="8"/>
      <c r="V101" s="8"/>
      <c r="W101" s="8">
        <v>1</v>
      </c>
      <c r="X101" s="8">
        <v>1</v>
      </c>
      <c r="Y101" s="8">
        <v>1</v>
      </c>
      <c r="Z101" s="8">
        <v>1</v>
      </c>
      <c r="AA101" s="8">
        <v>1</v>
      </c>
      <c r="AB101" s="8">
        <v>1</v>
      </c>
      <c r="AC101" s="8">
        <v>1</v>
      </c>
      <c r="AD101" s="8">
        <v>1</v>
      </c>
      <c r="AE101" s="8"/>
      <c r="AF101" s="8"/>
      <c r="AG101" s="8"/>
      <c r="AH101" s="1">
        <f t="shared" si="16"/>
        <v>8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>
        <v>1</v>
      </c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>
        <v>1</v>
      </c>
      <c r="Q102" s="8">
        <v>1</v>
      </c>
      <c r="R102" s="8">
        <v>1</v>
      </c>
      <c r="S102" s="8"/>
      <c r="T102" s="8"/>
      <c r="U102" s="8">
        <v>1</v>
      </c>
      <c r="V102" s="8">
        <v>1</v>
      </c>
      <c r="W102" s="8">
        <v>1</v>
      </c>
      <c r="X102" s="8">
        <v>1</v>
      </c>
      <c r="Y102" s="8">
        <v>1</v>
      </c>
      <c r="Z102" s="8">
        <v>1</v>
      </c>
      <c r="AA102" s="8"/>
      <c r="AB102" s="8"/>
      <c r="AC102" s="8"/>
      <c r="AD102" s="8"/>
      <c r="AE102" s="8"/>
      <c r="AF102" s="8"/>
      <c r="AG102" s="8"/>
      <c r="AH102" s="1">
        <f t="shared" si="16"/>
        <v>8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 t="s">
        <v>11</v>
      </c>
      <c r="J103" s="8" t="s">
        <v>11</v>
      </c>
      <c r="K103" s="8" t="s">
        <v>11</v>
      </c>
      <c r="L103" s="8" t="s">
        <v>11</v>
      </c>
      <c r="M103" s="8" t="s">
        <v>11</v>
      </c>
      <c r="N103" s="8" t="s">
        <v>11</v>
      </c>
      <c r="O103" s="8" t="s">
        <v>11</v>
      </c>
      <c r="P103" s="8" t="s">
        <v>11</v>
      </c>
      <c r="Q103" s="8" t="s">
        <v>11</v>
      </c>
      <c r="R103" s="8" t="s">
        <v>11</v>
      </c>
      <c r="S103" s="8" t="s">
        <v>11</v>
      </c>
      <c r="T103" s="8" t="s">
        <v>11</v>
      </c>
      <c r="U103" s="8" t="s">
        <v>11</v>
      </c>
      <c r="V103" s="8" t="s">
        <v>11</v>
      </c>
      <c r="W103" s="8" t="s">
        <v>11</v>
      </c>
      <c r="X103" s="8" t="s">
        <v>11</v>
      </c>
      <c r="Y103" s="8" t="s">
        <v>11</v>
      </c>
      <c r="Z103" s="8" t="s">
        <v>11</v>
      </c>
      <c r="AA103" s="8" t="s">
        <v>11</v>
      </c>
      <c r="AB103" s="8" t="s">
        <v>11</v>
      </c>
      <c r="AC103" s="8" t="s">
        <v>11</v>
      </c>
      <c r="AD103" s="8" t="s">
        <v>11</v>
      </c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 t="s">
        <v>15</v>
      </c>
      <c r="J104" s="8" t="s">
        <v>15</v>
      </c>
      <c r="K104" s="8" t="s">
        <v>15</v>
      </c>
      <c r="L104" s="8" t="s">
        <v>15</v>
      </c>
      <c r="M104" s="8" t="s">
        <v>15</v>
      </c>
      <c r="N104" s="8" t="s">
        <v>15</v>
      </c>
      <c r="O104" s="8" t="s">
        <v>15</v>
      </c>
      <c r="P104" s="8" t="s">
        <v>15</v>
      </c>
      <c r="Q104" s="8" t="s">
        <v>15</v>
      </c>
      <c r="R104" s="8" t="s">
        <v>15</v>
      </c>
      <c r="S104" s="8" t="s">
        <v>15</v>
      </c>
      <c r="T104" s="8" t="s">
        <v>15</v>
      </c>
      <c r="U104" s="8" t="s">
        <v>15</v>
      </c>
      <c r="V104" s="8" t="s">
        <v>15</v>
      </c>
      <c r="W104" s="8" t="s">
        <v>15</v>
      </c>
      <c r="X104" s="8" t="s">
        <v>15</v>
      </c>
      <c r="Y104" s="8" t="s">
        <v>15</v>
      </c>
      <c r="Z104" s="8" t="s">
        <v>15</v>
      </c>
      <c r="AA104" s="8" t="s">
        <v>15</v>
      </c>
      <c r="AB104" s="8" t="s">
        <v>15</v>
      </c>
      <c r="AC104" s="8" t="s">
        <v>15</v>
      </c>
      <c r="AD104" s="8" t="s">
        <v>15</v>
      </c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 t="s">
        <v>11</v>
      </c>
      <c r="J105" s="8" t="s">
        <v>11</v>
      </c>
      <c r="K105" s="8" t="s">
        <v>11</v>
      </c>
      <c r="L105" s="8" t="s">
        <v>11</v>
      </c>
      <c r="M105" s="8" t="s">
        <v>11</v>
      </c>
      <c r="N105" s="8" t="s">
        <v>11</v>
      </c>
      <c r="O105" s="8" t="s">
        <v>11</v>
      </c>
      <c r="P105" s="8" t="s">
        <v>11</v>
      </c>
      <c r="Q105" s="8" t="s">
        <v>11</v>
      </c>
      <c r="R105" s="8" t="s">
        <v>11</v>
      </c>
      <c r="S105" s="8" t="s">
        <v>11</v>
      </c>
      <c r="T105" s="8" t="s">
        <v>11</v>
      </c>
      <c r="U105" s="8" t="s">
        <v>11</v>
      </c>
      <c r="V105" s="8" t="s">
        <v>11</v>
      </c>
      <c r="W105" s="8" t="s">
        <v>11</v>
      </c>
      <c r="X105" s="8" t="s">
        <v>11</v>
      </c>
      <c r="Y105" s="8" t="s">
        <v>11</v>
      </c>
      <c r="Z105" s="8" t="s">
        <v>11</v>
      </c>
      <c r="AA105" s="8" t="s">
        <v>11</v>
      </c>
      <c r="AB105" s="8" t="s">
        <v>11</v>
      </c>
      <c r="AC105" s="8" t="s">
        <v>11</v>
      </c>
      <c r="AD105" s="8" t="s">
        <v>11</v>
      </c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>
        <v>1</v>
      </c>
      <c r="T106" s="8">
        <v>1</v>
      </c>
      <c r="U106" s="8">
        <v>1</v>
      </c>
      <c r="V106" s="8">
        <v>1</v>
      </c>
      <c r="W106" s="8">
        <v>1</v>
      </c>
      <c r="X106" s="8">
        <v>1</v>
      </c>
      <c r="Y106" s="8">
        <v>1</v>
      </c>
      <c r="Z106" s="8">
        <v>1</v>
      </c>
      <c r="AA106" s="8">
        <v>1</v>
      </c>
      <c r="AB106" s="8">
        <v>1</v>
      </c>
      <c r="AC106" s="8">
        <v>1</v>
      </c>
      <c r="AD106" s="8">
        <v>1</v>
      </c>
      <c r="AE106" s="8"/>
      <c r="AF106" s="8"/>
      <c r="AG106" s="8"/>
      <c r="AH106" s="1">
        <f t="shared" si="16"/>
        <v>6</v>
      </c>
      <c r="AI106" s="1"/>
    </row>
    <row r="107" spans="1:35" ht="15.75" customHeight="1" x14ac:dyDescent="0.15">
      <c r="A107" s="10"/>
      <c r="B107" s="18" t="str">
        <f t="shared" si="17"/>
        <v>X218</v>
      </c>
      <c r="C107" s="19" t="s">
        <v>128</v>
      </c>
      <c r="D107" s="19" t="s">
        <v>53</v>
      </c>
      <c r="E107" s="8"/>
      <c r="F107" s="8"/>
      <c r="G107" s="8"/>
      <c r="H107" s="8"/>
      <c r="I107" s="8" t="s">
        <v>7</v>
      </c>
      <c r="J107" s="8" t="s">
        <v>7</v>
      </c>
      <c r="K107" s="8" t="s">
        <v>7</v>
      </c>
      <c r="L107" s="8" t="s">
        <v>7</v>
      </c>
      <c r="M107" s="8" t="s">
        <v>7</v>
      </c>
      <c r="N107" s="8" t="s">
        <v>7</v>
      </c>
      <c r="O107" s="8" t="s">
        <v>7</v>
      </c>
      <c r="P107" s="8" t="s">
        <v>7</v>
      </c>
      <c r="Q107" s="8" t="s">
        <v>7</v>
      </c>
      <c r="R107" s="8" t="s">
        <v>7</v>
      </c>
      <c r="S107" s="8" t="s">
        <v>7</v>
      </c>
      <c r="T107" s="8" t="s">
        <v>7</v>
      </c>
      <c r="U107" s="8" t="s">
        <v>7</v>
      </c>
      <c r="V107" s="8" t="s">
        <v>7</v>
      </c>
      <c r="W107" s="8" t="s">
        <v>7</v>
      </c>
      <c r="X107" s="8" t="s">
        <v>7</v>
      </c>
      <c r="Y107" s="8" t="s">
        <v>7</v>
      </c>
      <c r="Z107" s="8" t="s">
        <v>7</v>
      </c>
      <c r="AA107" s="8" t="s">
        <v>7</v>
      </c>
      <c r="AB107" s="8" t="s">
        <v>7</v>
      </c>
      <c r="AC107" s="8" t="s">
        <v>7</v>
      </c>
      <c r="AD107" s="8" t="s">
        <v>7</v>
      </c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62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2</v>
      </c>
      <c r="L115" s="23">
        <f t="shared" si="18"/>
        <v>2</v>
      </c>
      <c r="M115" s="23">
        <f t="shared" si="18"/>
        <v>3</v>
      </c>
      <c r="N115" s="23">
        <f t="shared" si="18"/>
        <v>3</v>
      </c>
      <c r="O115" s="23">
        <f t="shared" si="18"/>
        <v>3</v>
      </c>
      <c r="P115" s="23">
        <f t="shared" si="18"/>
        <v>3</v>
      </c>
      <c r="Q115" s="23">
        <f t="shared" si="18"/>
        <v>3</v>
      </c>
      <c r="R115" s="23">
        <f t="shared" si="18"/>
        <v>3</v>
      </c>
      <c r="S115" s="23">
        <f t="shared" si="18"/>
        <v>3</v>
      </c>
      <c r="T115" s="23">
        <f t="shared" si="18"/>
        <v>3</v>
      </c>
      <c r="U115" s="23">
        <f t="shared" si="18"/>
        <v>2</v>
      </c>
      <c r="V115" s="23">
        <f t="shared" si="18"/>
        <v>2</v>
      </c>
      <c r="W115" s="23">
        <f t="shared" si="18"/>
        <v>3</v>
      </c>
      <c r="X115" s="23">
        <f t="shared" si="18"/>
        <v>3</v>
      </c>
      <c r="Y115" s="23">
        <f t="shared" si="18"/>
        <v>3</v>
      </c>
      <c r="Z115" s="23">
        <f t="shared" si="18"/>
        <v>3</v>
      </c>
      <c r="AA115" s="23">
        <f t="shared" si="18"/>
        <v>2</v>
      </c>
      <c r="AB115" s="23">
        <f t="shared" si="18"/>
        <v>2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28.5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45473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 t="s">
        <v>11</v>
      </c>
      <c r="J122" s="8" t="s">
        <v>11</v>
      </c>
      <c r="K122" s="8" t="s">
        <v>11</v>
      </c>
      <c r="L122" s="8" t="s">
        <v>11</v>
      </c>
      <c r="M122" s="8" t="s">
        <v>11</v>
      </c>
      <c r="N122" s="8" t="s">
        <v>11</v>
      </c>
      <c r="O122" s="8" t="s">
        <v>11</v>
      </c>
      <c r="P122" s="8" t="s">
        <v>11</v>
      </c>
      <c r="Q122" s="8" t="s">
        <v>11</v>
      </c>
      <c r="R122" s="8" t="s">
        <v>11</v>
      </c>
      <c r="S122" s="8" t="s">
        <v>11</v>
      </c>
      <c r="T122" s="8" t="s">
        <v>11</v>
      </c>
      <c r="U122" s="8" t="s">
        <v>11</v>
      </c>
      <c r="V122" s="8" t="s">
        <v>11</v>
      </c>
      <c r="W122" s="8" t="s">
        <v>11</v>
      </c>
      <c r="X122" s="8" t="s">
        <v>11</v>
      </c>
      <c r="Y122" s="8" t="s">
        <v>11</v>
      </c>
      <c r="Z122" s="8" t="s">
        <v>11</v>
      </c>
      <c r="AA122" s="8" t="s">
        <v>11</v>
      </c>
      <c r="AB122" s="8" t="s">
        <v>11</v>
      </c>
      <c r="AC122" s="8" t="s">
        <v>11</v>
      </c>
      <c r="AD122" s="8" t="s">
        <v>11</v>
      </c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X218</v>
      </c>
      <c r="C126" s="19" t="str">
        <f>IF(ISNA(VLOOKUP(B126,Personal!$A$2:$D$21,2,FALSE)),,VLOOKUP(B126,Personal!$A$2:$D$21,2,FALSE))</f>
        <v>Nahia Campos</v>
      </c>
      <c r="D126" s="19" t="str">
        <f>IF(ISNA(VLOOKUP(B126,Personal!$A$2:$D$23,3,FALSE)),,VLOOKUP(B126,Personal!$A$2:$D$32,3,FALSE))</f>
        <v>Comercial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h84iLrrcFfU8T5AqFu15/iH1HVJuaG5z22xXq5oqYpv3Zp79KwwOWXyHsxFAlq1RyDPSbnq9HQYOnJTsx8xEPQ==" saltValue="1lH+WTzr63fz/R3XpAvtQQ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7 E9:AG9 E8:H8 AE8:AG8 AC17:AG19 E11:AG16 E10:H10 AD10:AG10 H24:T24 H43:T43 H62:T62 H81:T81 H100:T100" name="Rango2_3"/>
    <protectedRange algorithmName="SHA-512" hashValue="G5FAzGJX5ML8jdfkYHQa+XaFR9QNG29PKoYkCgHl9WmXxPVaBd5PCzjSk5Uim+XS6Movcs1vrN10mr+qn1crdA==" saltValue="5PigA186qshsPexNZFi/+w==" spinCount="100000" sqref="E23:AG23 E28:AG28 E27:H27 AE27:AG27 AC36:AG38 E30:AG35 E29:H29 AD29:AG29 E25:AG26 E24:G24 U24:AG24" name="Rango2_3_1"/>
    <protectedRange algorithmName="SHA-512" hashValue="G5FAzGJX5ML8jdfkYHQa+XaFR9QNG29PKoYkCgHl9WmXxPVaBd5PCzjSk5Uim+XS6Movcs1vrN10mr+qn1crdA==" saltValue="5PigA186qshsPexNZFi/+w==" spinCount="100000" sqref="E42:AG42 E47:AG47 E46:H46 AE46:AG46 AC55:AG57 E49:AG54 E48:H48 AD48:AG48 E44:AG45 E43:G43 U43:AG43" name="Rango2_3_2"/>
    <protectedRange algorithmName="SHA-512" hashValue="G5FAzGJX5ML8jdfkYHQa+XaFR9QNG29PKoYkCgHl9WmXxPVaBd5PCzjSk5Uim+XS6Movcs1vrN10mr+qn1crdA==" saltValue="5PigA186qshsPexNZFi/+w==" spinCount="100000" sqref="E61:AG61 E66:AG66 E65:H65 AE65:AG65 AC74:AG76 E68:AG73 E67:H67 AD67:AG67 E63:AG64 E62:G62 U62:AG62" name="Rango2_3_3"/>
    <protectedRange algorithmName="SHA-512" hashValue="G5FAzGJX5ML8jdfkYHQa+XaFR9QNG29PKoYkCgHl9WmXxPVaBd5PCzjSk5Uim+XS6Movcs1vrN10mr+qn1crdA==" saltValue="5PigA186qshsPexNZFi/+w==" spinCount="100000" sqref="E80:AG80 E85:AG85 E84:H84 AE84:AG84 AC93:AG95 E87:AG92 E86:H86 AD86:AG86 E82:AG83 E81:G81 U81:AG81" name="Rango2_3_4"/>
    <protectedRange algorithmName="SHA-512" hashValue="G5FAzGJX5ML8jdfkYHQa+XaFR9QNG29PKoYkCgHl9WmXxPVaBd5PCzjSk5Uim+XS6Movcs1vrN10mr+qn1crdA==" saltValue="5PigA186qshsPexNZFi/+w==" spinCount="100000" sqref="E104:AG104 E103:H103 AE103:AG103 E106:AG114 E105:H105 AD105:AG105 E101:AG102 E100:G100 U100:AG100 E99:AG99" name="Rango2_3_5"/>
    <protectedRange algorithmName="SHA-512" hashValue="G5FAzGJX5ML8jdfkYHQa+XaFR9QNG29PKoYkCgHl9WmXxPVaBd5PCzjSk5Uim+XS6Movcs1vrN10mr+qn1crdA==" saltValue="5PigA186qshsPexNZFi/+w==" spinCount="100000" sqref="E118:AG121 E123:AG133 E122:H122 AE122:AG122" name="Rango2_3_6"/>
    <protectedRange algorithmName="SHA-512" hashValue="G5FAzGJX5ML8jdfkYHQa+XaFR9QNG29PKoYkCgHl9WmXxPVaBd5PCzjSk5Uim+XS6Movcs1vrN10mr+qn1crdA==" saltValue="5PigA186qshsPexNZFi/+w==" spinCount="100000" sqref="I8:AD8 I10:AC10 I29:AC29 I48:AC48 I67:AC67 I86:AC86 I105:AC105" name="Rango2_3_1_1"/>
    <protectedRange algorithmName="SHA-512" hashValue="G5FAzGJX5ML8jdfkYHQa+XaFR9QNG29PKoYkCgHl9WmXxPVaBd5PCzjSk5Uim+XS6Movcs1vrN10mr+qn1crdA==" saltValue="5PigA186qshsPexNZFi/+w==" spinCount="100000" sqref="I27:AD27" name="Rango2_3_1_2"/>
    <protectedRange algorithmName="SHA-512" hashValue="G5FAzGJX5ML8jdfkYHQa+XaFR9QNG29PKoYkCgHl9WmXxPVaBd5PCzjSk5Uim+XS6Movcs1vrN10mr+qn1crdA==" saltValue="5PigA186qshsPexNZFi/+w==" spinCount="100000" sqref="I46:AD46" name="Rango2_3_1_3"/>
    <protectedRange algorithmName="SHA-512" hashValue="G5FAzGJX5ML8jdfkYHQa+XaFR9QNG29PKoYkCgHl9WmXxPVaBd5PCzjSk5Uim+XS6Movcs1vrN10mr+qn1crdA==" saltValue="5PigA186qshsPexNZFi/+w==" spinCount="100000" sqref="I65:AD65" name="Rango2_3_1_4"/>
    <protectedRange algorithmName="SHA-512" hashValue="G5FAzGJX5ML8jdfkYHQa+XaFR9QNG29PKoYkCgHl9WmXxPVaBd5PCzjSk5Uim+XS6Movcs1vrN10mr+qn1crdA==" saltValue="5PigA186qshsPexNZFi/+w==" spinCount="100000" sqref="I84:AD84" name="Rango2_3_1_5"/>
    <protectedRange algorithmName="SHA-512" hashValue="G5FAzGJX5ML8jdfkYHQa+XaFR9QNG29PKoYkCgHl9WmXxPVaBd5PCzjSk5Uim+XS6Movcs1vrN10mr+qn1crdA==" saltValue="5PigA186qshsPexNZFi/+w==" spinCount="100000" sqref="I103:AD103" name="Rango2_3_1_6"/>
    <protectedRange algorithmName="SHA-512" hashValue="G5FAzGJX5ML8jdfkYHQa+XaFR9QNG29PKoYkCgHl9WmXxPVaBd5PCzjSk5Uim+XS6Movcs1vrN10mr+qn1crdA==" saltValue="5PigA186qshsPexNZFi/+w==" spinCount="100000" sqref="I122:AD122" name="Rango2_3_1_7"/>
    <protectedRange algorithmName="SHA-512" hashValue="G5FAzGJX5ML8jdfkYHQa+XaFR9QNG29PKoYkCgHl9WmXxPVaBd5PCzjSk5Uim+XS6Movcs1vrN10mr+qn1crdA==" saltValue="5PigA186qshsPexNZFi/+w==" spinCount="100000" sqref="E17:H19" name="Rango2_3_5_5"/>
    <protectedRange algorithmName="SHA-512" hashValue="G5FAzGJX5ML8jdfkYHQa+XaFR9QNG29PKoYkCgHl9WmXxPVaBd5PCzjSk5Uim+XS6Movcs1vrN10mr+qn1crdA==" saltValue="5PigA186qshsPexNZFi/+w==" spinCount="100000" sqref="I17:AB19" name="Rango2_2_3_4_3_1"/>
    <protectedRange algorithmName="SHA-512" hashValue="G5FAzGJX5ML8jdfkYHQa+XaFR9QNG29PKoYkCgHl9WmXxPVaBd5PCzjSk5Uim+XS6Movcs1vrN10mr+qn1crdA==" saltValue="5PigA186qshsPexNZFi/+w==" spinCount="100000" sqref="E36:H38" name="Rango2_3_5_5_1"/>
    <protectedRange algorithmName="SHA-512" hashValue="G5FAzGJX5ML8jdfkYHQa+XaFR9QNG29PKoYkCgHl9WmXxPVaBd5PCzjSk5Uim+XS6Movcs1vrN10mr+qn1crdA==" saltValue="5PigA186qshsPexNZFi/+w==" spinCount="100000" sqref="I36:AB38" name="Rango2_2_3_4_3_1_1"/>
    <protectedRange algorithmName="SHA-512" hashValue="G5FAzGJX5ML8jdfkYHQa+XaFR9QNG29PKoYkCgHl9WmXxPVaBd5PCzjSk5Uim+XS6Movcs1vrN10mr+qn1crdA==" saltValue="5PigA186qshsPexNZFi/+w==" spinCount="100000" sqref="E55:H57" name="Rango2_3_5_5_2"/>
    <protectedRange algorithmName="SHA-512" hashValue="G5FAzGJX5ML8jdfkYHQa+XaFR9QNG29PKoYkCgHl9WmXxPVaBd5PCzjSk5Uim+XS6Movcs1vrN10mr+qn1crdA==" saltValue="5PigA186qshsPexNZFi/+w==" spinCount="100000" sqref="I55:AB57" name="Rango2_2_3_4_3_1_2"/>
    <protectedRange algorithmName="SHA-512" hashValue="G5FAzGJX5ML8jdfkYHQa+XaFR9QNG29PKoYkCgHl9WmXxPVaBd5PCzjSk5Uim+XS6Movcs1vrN10mr+qn1crdA==" saltValue="5PigA186qshsPexNZFi/+w==" spinCount="100000" sqref="E74:H76" name="Rango2_3_5_5_3"/>
    <protectedRange algorithmName="SHA-512" hashValue="G5FAzGJX5ML8jdfkYHQa+XaFR9QNG29PKoYkCgHl9WmXxPVaBd5PCzjSk5Uim+XS6Movcs1vrN10mr+qn1crdA==" saltValue="5PigA186qshsPexNZFi/+w==" spinCount="100000" sqref="I74:AB76" name="Rango2_2_3_4_3_1_3"/>
    <protectedRange algorithmName="SHA-512" hashValue="G5FAzGJX5ML8jdfkYHQa+XaFR9QNG29PKoYkCgHl9WmXxPVaBd5PCzjSk5Uim+XS6Movcs1vrN10mr+qn1crdA==" saltValue="5PigA186qshsPexNZFi/+w==" spinCount="100000" sqref="E93:H95" name="Rango2_3_5_5_4"/>
    <protectedRange algorithmName="SHA-512" hashValue="G5FAzGJX5ML8jdfkYHQa+XaFR9QNG29PKoYkCgHl9WmXxPVaBd5PCzjSk5Uim+XS6Movcs1vrN10mr+qn1crdA==" saltValue="5PigA186qshsPexNZFi/+w==" spinCount="100000" sqref="I93:AB95" name="Rango2_2_3_4_3_1_4"/>
  </protectedRanges>
  <conditionalFormatting sqref="E20:AG20 E39:AG39 E58:AG58 E77:AG77 E96:AG96 E115:AG115 E134:AG134">
    <cfRule type="colorScale" priority="746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">
    <cfRule type="expression" dxfId="10292" priority="535">
      <formula>$C$21="F"</formula>
    </cfRule>
  </conditionalFormatting>
  <conditionalFormatting sqref="E13:AG16 AC17:AG19">
    <cfRule type="expression" dxfId="10291" priority="537">
      <formula>$C$2="F"</formula>
    </cfRule>
  </conditionalFormatting>
  <conditionalFormatting sqref="E13:AG16 AC17:AG19">
    <cfRule type="expression" dxfId="10290" priority="538">
      <formula>$D13="Facturacion"</formula>
    </cfRule>
  </conditionalFormatting>
  <conditionalFormatting sqref="E13:AG16 AC17:AG19">
    <cfRule type="expression" dxfId="10289" priority="539">
      <formula>$D13="Specialist"</formula>
    </cfRule>
  </conditionalFormatting>
  <conditionalFormatting sqref="E13:AG16 AC17:AG19">
    <cfRule type="cellIs" dxfId="10288" priority="540" operator="equal">
      <formula>1</formula>
    </cfRule>
  </conditionalFormatting>
  <conditionalFormatting sqref="E13:AG16 AC17:AG19">
    <cfRule type="expression" dxfId="10287" priority="541">
      <formula>$D13="SSMM"</formula>
    </cfRule>
  </conditionalFormatting>
  <conditionalFormatting sqref="E13:AG16 AC17:AG19">
    <cfRule type="cellIs" dxfId="10286" priority="542" operator="equal">
      <formula>"F"</formula>
    </cfRule>
  </conditionalFormatting>
  <conditionalFormatting sqref="E4:AG7 E9:AG9 E8:H8 AE8:AG8 E11:AG12 E10:H10 AD10:AG10">
    <cfRule type="expression" dxfId="10285" priority="526">
      <formula>$C$2="F"</formula>
    </cfRule>
  </conditionalFormatting>
  <conditionalFormatting sqref="E4:AG7 E9:AG9 E8:H8 AE8:AG8 E11:AG12 E10:H10 AD10:AG10">
    <cfRule type="expression" dxfId="10284" priority="527">
      <formula>$D4="Facturacion"</formula>
    </cfRule>
  </conditionalFormatting>
  <conditionalFormatting sqref="E4:AG7 E9:AG9 E8:H8 AE8:AG8 E11:AG12 E10:H10 AD10:AG10">
    <cfRule type="expression" dxfId="10283" priority="528">
      <formula>$D4="Specialist"</formula>
    </cfRule>
  </conditionalFormatting>
  <conditionalFormatting sqref="E4:AG7 E9:AG9 E8:H8 AE8:AG8 E11:AG12 E10:H10 AD10:AG10">
    <cfRule type="cellIs" dxfId="10282" priority="529" operator="equal">
      <formula>1</formula>
    </cfRule>
  </conditionalFormatting>
  <conditionalFormatting sqref="E4:AG7 E9:AG9 E8:H8 AE8:AG8 E11:AG12 E10:H10 AD10:AG10">
    <cfRule type="expression" dxfId="10281" priority="530">
      <formula>$D4="SSMM"</formula>
    </cfRule>
  </conditionalFormatting>
  <conditionalFormatting sqref="E4:AG7 E9:AG9 E8:H8 AE8:AG8 E11:AG12 E10:H10 AD10:AG10">
    <cfRule type="cellIs" dxfId="10280" priority="531" operator="equal">
      <formula>"F"</formula>
    </cfRule>
  </conditionalFormatting>
  <conditionalFormatting sqref="E32:AG35 AC36:AG36">
    <cfRule type="expression" dxfId="10279" priority="517">
      <formula>$C$21="F"</formula>
    </cfRule>
  </conditionalFormatting>
  <conditionalFormatting sqref="E32:AG35 AC36:AG38">
    <cfRule type="expression" dxfId="10278" priority="519">
      <formula>$C$2="F"</formula>
    </cfRule>
  </conditionalFormatting>
  <conditionalFormatting sqref="E32:AG35 AC36:AG38">
    <cfRule type="expression" dxfId="10277" priority="520">
      <formula>$D32="Facturacion"</formula>
    </cfRule>
  </conditionalFormatting>
  <conditionalFormatting sqref="E32:AG35 AC36:AG38">
    <cfRule type="expression" dxfId="10276" priority="521">
      <formula>$D32="Specialist"</formula>
    </cfRule>
  </conditionalFormatting>
  <conditionalFormatting sqref="E32:AG35 AC36:AG38">
    <cfRule type="cellIs" dxfId="10275" priority="522" operator="equal">
      <formula>1</formula>
    </cfRule>
  </conditionalFormatting>
  <conditionalFormatting sqref="E32:AG35 AC36:AG38">
    <cfRule type="expression" dxfId="10274" priority="523">
      <formula>$D32="SSMM"</formula>
    </cfRule>
  </conditionalFormatting>
  <conditionalFormatting sqref="E32:AG35 AC36:AG38">
    <cfRule type="cellIs" dxfId="10273" priority="524" operator="equal">
      <formula>"F"</formula>
    </cfRule>
  </conditionalFormatting>
  <conditionalFormatting sqref="E23:AG23 E28:AG28 E27:H27 AE27:AG27 E30:AG31 E29:H29 AD29:AG29 E25:AG26 E24:G24 U24:AG24">
    <cfRule type="expression" dxfId="10272" priority="508">
      <formula>$C$2="F"</formula>
    </cfRule>
  </conditionalFormatting>
  <conditionalFormatting sqref="E23:AG23 E28:AG28 E27:H27 AE27:AG27 E30:AG31 E29:H29 AD29:AG29 E25:AG26 E24:G24 U24:AG24">
    <cfRule type="expression" dxfId="10271" priority="509">
      <formula>$D23="Facturacion"</formula>
    </cfRule>
  </conditionalFormatting>
  <conditionalFormatting sqref="E23:AG23 E28:AG28 E27:H27 AE27:AG27 E30:AG31 E29:H29 AD29:AG29 E25:AG26 E24:G24 U24:AG24">
    <cfRule type="expression" dxfId="10270" priority="510">
      <formula>$D23="Specialist"</formula>
    </cfRule>
  </conditionalFormatting>
  <conditionalFormatting sqref="E23:AG23 E28:AG28 E27:H27 AE27:AG27 E30:AG31 E29:H29 AD29:AG29 E25:AG26 E24:G24 U24:AG24">
    <cfRule type="cellIs" dxfId="10269" priority="511" operator="equal">
      <formula>1</formula>
    </cfRule>
  </conditionalFormatting>
  <conditionalFormatting sqref="E23:AG23 E28:AG28 E27:H27 AE27:AG27 E30:AG31 E29:H29 AD29:AG29 E25:AG26 E24:G24 U24:AG24">
    <cfRule type="expression" dxfId="10268" priority="512">
      <formula>$D23="SSMM"</formula>
    </cfRule>
  </conditionalFormatting>
  <conditionalFormatting sqref="E23:AG23 E28:AG28 E27:H27 AE27:AG27 E30:AG31 E29:H29 AD29:AG29 E25:AG26 E24:G24 U24:AG24">
    <cfRule type="cellIs" dxfId="10267" priority="513" operator="equal">
      <formula>"F"</formula>
    </cfRule>
  </conditionalFormatting>
  <conditionalFormatting sqref="E51:AG54 AC55:AG55">
    <cfRule type="expression" dxfId="10266" priority="499">
      <formula>$C$21="F"</formula>
    </cfRule>
  </conditionalFormatting>
  <conditionalFormatting sqref="E51:AG54 AC55:AG57">
    <cfRule type="expression" dxfId="10265" priority="501">
      <formula>$C$2="F"</formula>
    </cfRule>
  </conditionalFormatting>
  <conditionalFormatting sqref="E51:AG54 AC55:AG57">
    <cfRule type="expression" dxfId="10264" priority="502">
      <formula>$D51="Facturacion"</formula>
    </cfRule>
  </conditionalFormatting>
  <conditionalFormatting sqref="E51:AG54 AC55:AG57">
    <cfRule type="expression" dxfId="10263" priority="503">
      <formula>$D51="Specialist"</formula>
    </cfRule>
  </conditionalFormatting>
  <conditionalFormatting sqref="E51:AG54 AC55:AG57">
    <cfRule type="cellIs" dxfId="10262" priority="504" operator="equal">
      <formula>1</formula>
    </cfRule>
  </conditionalFormatting>
  <conditionalFormatting sqref="E51:AG54 AC55:AG57">
    <cfRule type="expression" dxfId="10261" priority="505">
      <formula>$D51="SSMM"</formula>
    </cfRule>
  </conditionalFormatting>
  <conditionalFormatting sqref="E51:AG54 AC55:AG57">
    <cfRule type="cellIs" dxfId="10260" priority="506" operator="equal">
      <formula>"F"</formula>
    </cfRule>
  </conditionalFormatting>
  <conditionalFormatting sqref="E42:AG42 E47:AG47 E46:H46 AE46:AG46 E49:AG50 E48:H48 AD48:AG48 E44:AG45 E43:G43 U43:AG43">
    <cfRule type="expression" dxfId="10259" priority="490">
      <formula>$C$2="F"</formula>
    </cfRule>
  </conditionalFormatting>
  <conditionalFormatting sqref="E42:AG42 E47:AG47 E46:H46 AE46:AG46 E49:AG50 E48:H48 AD48:AG48 E44:AG45 E43:G43 U43:AG43">
    <cfRule type="expression" dxfId="10258" priority="491">
      <formula>$D42="Facturacion"</formula>
    </cfRule>
  </conditionalFormatting>
  <conditionalFormatting sqref="E42:AG42 E47:AG47 E46:H46 AE46:AG46 E49:AG50 E48:H48 AD48:AG48 E44:AG45 E43:G43 U43:AG43">
    <cfRule type="expression" dxfId="10257" priority="492">
      <formula>$D42="Specialist"</formula>
    </cfRule>
  </conditionalFormatting>
  <conditionalFormatting sqref="E42:AG42 E47:AG47 E46:H46 AE46:AG46 E49:AG50 E48:H48 AD48:AG48 E44:AG45 E43:G43 U43:AG43">
    <cfRule type="cellIs" dxfId="10256" priority="493" operator="equal">
      <formula>1</formula>
    </cfRule>
  </conditionalFormatting>
  <conditionalFormatting sqref="E42:AG42 E47:AG47 E46:H46 AE46:AG46 E49:AG50 E48:H48 AD48:AG48 E44:AG45 E43:G43 U43:AG43">
    <cfRule type="expression" dxfId="10255" priority="494">
      <formula>$D42="SSMM"</formula>
    </cfRule>
  </conditionalFormatting>
  <conditionalFormatting sqref="E42:AG42 E47:AG47 E46:H46 AE46:AG46 E49:AG50 E48:H48 AD48:AG48 E44:AG45 E43:G43 U43:AG43">
    <cfRule type="cellIs" dxfId="10254" priority="495" operator="equal">
      <formula>"F"</formula>
    </cfRule>
  </conditionalFormatting>
  <conditionalFormatting sqref="E70:AG73 AC74:AG74">
    <cfRule type="expression" dxfId="10253" priority="481">
      <formula>$C$21="F"</formula>
    </cfRule>
  </conditionalFormatting>
  <conditionalFormatting sqref="E70:AG73 AC74:AG76">
    <cfRule type="expression" dxfId="10252" priority="483">
      <formula>$C$2="F"</formula>
    </cfRule>
  </conditionalFormatting>
  <conditionalFormatting sqref="E70:AG73 AC74:AG76">
    <cfRule type="expression" dxfId="10251" priority="484">
      <formula>$D70="Facturacion"</formula>
    </cfRule>
  </conditionalFormatting>
  <conditionalFormatting sqref="E70:AG73 AC74:AG76">
    <cfRule type="expression" dxfId="10250" priority="485">
      <formula>$D70="Specialist"</formula>
    </cfRule>
  </conditionalFormatting>
  <conditionalFormatting sqref="E70:AG73 AC74:AG76">
    <cfRule type="cellIs" dxfId="10249" priority="486" operator="equal">
      <formula>1</formula>
    </cfRule>
  </conditionalFormatting>
  <conditionalFormatting sqref="E70:AG73 AC74:AG76">
    <cfRule type="expression" dxfId="10248" priority="487">
      <formula>$D70="SSMM"</formula>
    </cfRule>
  </conditionalFormatting>
  <conditionalFormatting sqref="E70:AG73 AC74:AG76">
    <cfRule type="cellIs" dxfId="10247" priority="488" operator="equal">
      <formula>"F"</formula>
    </cfRule>
  </conditionalFormatting>
  <conditionalFormatting sqref="E61:AG61 E66:AG66 E65:H65 AE65:AG65 E68:AG69 E67:H67 AD67:AG67 E63:AG64 E62:G62 U62:AG62">
    <cfRule type="expression" dxfId="10246" priority="472">
      <formula>$C$2="F"</formula>
    </cfRule>
  </conditionalFormatting>
  <conditionalFormatting sqref="E61:AG61 E66:AG66 E65:H65 AE65:AG65 E68:AG69 E67:H67 AD67:AG67 E63:AG64 E62:G62 U62:AG62">
    <cfRule type="expression" dxfId="10245" priority="473">
      <formula>$D61="Facturacion"</formula>
    </cfRule>
  </conditionalFormatting>
  <conditionalFormatting sqref="E61:AG61 E66:AG66 E65:H65 AE65:AG65 E68:AG69 E67:H67 AD67:AG67 E63:AG64 E62:G62 U62:AG62">
    <cfRule type="expression" dxfId="10244" priority="474">
      <formula>$D61="Specialist"</formula>
    </cfRule>
  </conditionalFormatting>
  <conditionalFormatting sqref="E61:AG61 E66:AG66 E65:H65 AE65:AG65 E68:AG69 E67:H67 AD67:AG67 E63:AG64 E62:G62 U62:AG62">
    <cfRule type="cellIs" dxfId="10243" priority="475" operator="equal">
      <formula>1</formula>
    </cfRule>
  </conditionalFormatting>
  <conditionalFormatting sqref="E61:AG61 E66:AG66 E65:H65 AE65:AG65 E68:AG69 E67:H67 AD67:AG67 E63:AG64 E62:G62 U62:AG62">
    <cfRule type="expression" dxfId="10242" priority="476">
      <formula>$D61="SSMM"</formula>
    </cfRule>
  </conditionalFormatting>
  <conditionalFormatting sqref="E61:AG61 E66:AG66 E65:H65 AE65:AG65 E68:AG69 E67:H67 AD67:AG67 E63:AG64 E62:G62 U62:AG62">
    <cfRule type="cellIs" dxfId="10241" priority="477" operator="equal">
      <formula>"F"</formula>
    </cfRule>
  </conditionalFormatting>
  <conditionalFormatting sqref="E89:AG92 AC93:AG93">
    <cfRule type="expression" dxfId="10240" priority="463">
      <formula>$C$21="F"</formula>
    </cfRule>
  </conditionalFormatting>
  <conditionalFormatting sqref="E89:AG92 AC93:AG95">
    <cfRule type="expression" dxfId="10239" priority="465">
      <formula>$C$2="F"</formula>
    </cfRule>
  </conditionalFormatting>
  <conditionalFormatting sqref="E89:AG92 AC93:AG95">
    <cfRule type="expression" dxfId="10238" priority="466">
      <formula>$D89="Facturacion"</formula>
    </cfRule>
  </conditionalFormatting>
  <conditionalFormatting sqref="E89:AG92 AC93:AG95">
    <cfRule type="expression" dxfId="10237" priority="467">
      <formula>$D89="Specialist"</formula>
    </cfRule>
  </conditionalFormatting>
  <conditionalFormatting sqref="E89:AG92 AC93:AG95">
    <cfRule type="cellIs" dxfId="10236" priority="468" operator="equal">
      <formula>1</formula>
    </cfRule>
  </conditionalFormatting>
  <conditionalFormatting sqref="E89:AG92 AC93:AG95">
    <cfRule type="expression" dxfId="10235" priority="469">
      <formula>$D89="SSMM"</formula>
    </cfRule>
  </conditionalFormatting>
  <conditionalFormatting sqref="E89:AG92 AC93:AG95">
    <cfRule type="cellIs" dxfId="10234" priority="470" operator="equal">
      <formula>"F"</formula>
    </cfRule>
  </conditionalFormatting>
  <conditionalFormatting sqref="E80:AG80 E85:AG85 E84:H84 AE84:AG84 E87:AG88 E86:H86 AD86:AG86 E82:AG83 E81:G81 U81:AG81">
    <cfRule type="expression" dxfId="10233" priority="454">
      <formula>$C$2="F"</formula>
    </cfRule>
  </conditionalFormatting>
  <conditionalFormatting sqref="E80:AG80 E85:AG85 E84:H84 AE84:AG84 E87:AG88 E86:H86 AD86:AG86 E82:AG83 E81:G81 U81:AG81">
    <cfRule type="expression" dxfId="10232" priority="455">
      <formula>$D80="Facturacion"</formula>
    </cfRule>
  </conditionalFormatting>
  <conditionalFormatting sqref="E80:AG80 E85:AG85 E84:H84 AE84:AG84 E87:AG88 E86:H86 AD86:AG86 E82:AG83 E81:G81 U81:AG81">
    <cfRule type="expression" dxfId="10231" priority="456">
      <formula>$D80="Specialist"</formula>
    </cfRule>
  </conditionalFormatting>
  <conditionalFormatting sqref="E80:AG80 E85:AG85 E84:H84 AE84:AG84 E87:AG88 E86:H86 AD86:AG86 E82:AG83 E81:G81 U81:AG81">
    <cfRule type="cellIs" dxfId="10230" priority="457" operator="equal">
      <formula>1</formula>
    </cfRule>
  </conditionalFormatting>
  <conditionalFormatting sqref="E80:AG80 E85:AG85 E84:H84 AE84:AG84 E87:AG88 E86:H86 AD86:AG86 E82:AG83 E81:G81 U81:AG81">
    <cfRule type="expression" dxfId="10229" priority="458">
      <formula>$D80="SSMM"</formula>
    </cfRule>
  </conditionalFormatting>
  <conditionalFormatting sqref="E80:AG80 E85:AG85 E84:H84 AE84:AG84 E87:AG88 E86:H86 AD86:AG86 E82:AG83 E81:G81 U81:AG81">
    <cfRule type="cellIs" dxfId="10228" priority="459" operator="equal">
      <formula>"F"</formula>
    </cfRule>
  </conditionalFormatting>
  <conditionalFormatting sqref="I113:W113">
    <cfRule type="expression" dxfId="10227" priority="442">
      <formula>$C$78="F"</formula>
    </cfRule>
  </conditionalFormatting>
  <conditionalFormatting sqref="I113:W113">
    <cfRule type="expression" dxfId="10226" priority="443">
      <formula>$C$59="F"</formula>
    </cfRule>
  </conditionalFormatting>
  <conditionalFormatting sqref="I113:W113">
    <cfRule type="expression" dxfId="10225" priority="444">
      <formula>$C$40="F"</formula>
    </cfRule>
  </conditionalFormatting>
  <conditionalFormatting sqref="E108:H112 I108:W113 X108:AG112">
    <cfRule type="expression" dxfId="10224" priority="445">
      <formula>$C$21="F"</formula>
    </cfRule>
  </conditionalFormatting>
  <conditionalFormatting sqref="E108:AG114">
    <cfRule type="expression" dxfId="10223" priority="447">
      <formula>$C$2="F"</formula>
    </cfRule>
  </conditionalFormatting>
  <conditionalFormatting sqref="E108:AG114">
    <cfRule type="expression" dxfId="10222" priority="448">
      <formula>$D108="Facturacion"</formula>
    </cfRule>
  </conditionalFormatting>
  <conditionalFormatting sqref="E108:AG114">
    <cfRule type="expression" dxfId="10221" priority="449">
      <formula>$D108="Specialist"</formula>
    </cfRule>
  </conditionalFormatting>
  <conditionalFormatting sqref="E108:AG114">
    <cfRule type="cellIs" dxfId="10220" priority="450" operator="equal">
      <formula>1</formula>
    </cfRule>
  </conditionalFormatting>
  <conditionalFormatting sqref="E108:AG114">
    <cfRule type="expression" dxfId="10219" priority="451">
      <formula>$D108="SSMM"</formula>
    </cfRule>
  </conditionalFormatting>
  <conditionalFormatting sqref="E108:AG114">
    <cfRule type="cellIs" dxfId="10218" priority="452" operator="equal">
      <formula>"F"</formula>
    </cfRule>
  </conditionalFormatting>
  <conditionalFormatting sqref="E104:AG104 E103:H103 AE103:AG103 E106:AG107 E105:H105 AD105:AG105 E101:AG102 E100:G100 U100:AG100 E99:AG99">
    <cfRule type="expression" dxfId="10217" priority="436">
      <formula>$C$2="F"</formula>
    </cfRule>
  </conditionalFormatting>
  <conditionalFormatting sqref="E104:AG104 E103:H103 AE103:AG103 E106:AG107 E105:H105 AD105:AG105 E101:AG102 E100:G100 U100:AG100 E99:AG99">
    <cfRule type="expression" dxfId="10216" priority="437">
      <formula>$D99="Facturacion"</formula>
    </cfRule>
  </conditionalFormatting>
  <conditionalFormatting sqref="E104:AG104 E103:H103 AE103:AG103 E106:AG107 E105:H105 AD105:AG105 E101:AG102 E100:G100 U100:AG100 E99:AG99">
    <cfRule type="expression" dxfId="10215" priority="438">
      <formula>$D99="Specialist"</formula>
    </cfRule>
  </conditionalFormatting>
  <conditionalFormatting sqref="E104:AG104 E103:H103 AE103:AG103 E106:AG107 E105:H105 AD105:AG105 E101:AG102 E100:G100 U100:AG100 E99:AG99">
    <cfRule type="cellIs" dxfId="10214" priority="439" operator="equal">
      <formula>1</formula>
    </cfRule>
  </conditionalFormatting>
  <conditionalFormatting sqref="E104:AG104 E103:H103 AE103:AG103 E106:AG107 E105:H105 AD105:AG105 E101:AG102 E100:G100 U100:AG100 E99:AG99">
    <cfRule type="expression" dxfId="10213" priority="440">
      <formula>$D99="SSMM"</formula>
    </cfRule>
  </conditionalFormatting>
  <conditionalFormatting sqref="E104:AG104 E103:H103 AE103:AG103 E106:AG107 E105:H105 AD105:AG105 E101:AG102 E100:G100 U100:AG100 E99:AG99">
    <cfRule type="cellIs" dxfId="10212" priority="441" operator="equal">
      <formula>"F"</formula>
    </cfRule>
  </conditionalFormatting>
  <conditionalFormatting sqref="I132:W132">
    <cfRule type="expression" dxfId="10211" priority="424">
      <formula>$C$78="F"</formula>
    </cfRule>
  </conditionalFormatting>
  <conditionalFormatting sqref="I132:W132">
    <cfRule type="expression" dxfId="10210" priority="425">
      <formula>$C$59="F"</formula>
    </cfRule>
  </conditionalFormatting>
  <conditionalFormatting sqref="I132:W132">
    <cfRule type="expression" dxfId="10209" priority="426">
      <formula>$C$40="F"</formula>
    </cfRule>
  </conditionalFormatting>
  <conditionalFormatting sqref="E127:H131 I127:W132 X127:AG131">
    <cfRule type="expression" dxfId="10208" priority="427">
      <formula>$C$21="F"</formula>
    </cfRule>
  </conditionalFormatting>
  <conditionalFormatting sqref="E127:AG133">
    <cfRule type="expression" dxfId="10207" priority="429">
      <formula>$C$2="F"</formula>
    </cfRule>
  </conditionalFormatting>
  <conditionalFormatting sqref="E127:AG133">
    <cfRule type="expression" dxfId="10206" priority="430">
      <formula>$D127="Facturacion"</formula>
    </cfRule>
  </conditionalFormatting>
  <conditionalFormatting sqref="E127:AG133">
    <cfRule type="expression" dxfId="10205" priority="431">
      <formula>$D127="Specialist"</formula>
    </cfRule>
  </conditionalFormatting>
  <conditionalFormatting sqref="E127:AG133">
    <cfRule type="cellIs" dxfId="10204" priority="432" operator="equal">
      <formula>1</formula>
    </cfRule>
  </conditionalFormatting>
  <conditionalFormatting sqref="E127:AG133">
    <cfRule type="expression" dxfId="10203" priority="433">
      <formula>$D127="SSMM"</formula>
    </cfRule>
  </conditionalFormatting>
  <conditionalFormatting sqref="E127:AG133">
    <cfRule type="cellIs" dxfId="10202" priority="434" operator="equal">
      <formula>"F"</formula>
    </cfRule>
  </conditionalFormatting>
  <conditionalFormatting sqref="E118:AG121 E123:AG126 E122:H122 AE122:AG122">
    <cfRule type="expression" dxfId="10201" priority="418">
      <formula>$C$2="F"</formula>
    </cfRule>
  </conditionalFormatting>
  <conditionalFormatting sqref="E118:AG121 E123:AG126 E122:H122 AE122:AG122">
    <cfRule type="expression" dxfId="10200" priority="419">
      <formula>$D118="Facturacion"</formula>
    </cfRule>
  </conditionalFormatting>
  <conditionalFormatting sqref="E118:AG121 E123:AG126 E122:H122 AE122:AG122">
    <cfRule type="expression" dxfId="10199" priority="420">
      <formula>$D118="Specialist"</formula>
    </cfRule>
  </conditionalFormatting>
  <conditionalFormatting sqref="E118:AG121 E123:AG126 E122:H122 AE122:AG122">
    <cfRule type="cellIs" dxfId="10198" priority="421" operator="equal">
      <formula>1</formula>
    </cfRule>
  </conditionalFormatting>
  <conditionalFormatting sqref="E118:AG121 E123:AG126 E122:H122 AE122:AG122">
    <cfRule type="expression" dxfId="10197" priority="422">
      <formula>$D118="SSMM"</formula>
    </cfRule>
  </conditionalFormatting>
  <conditionalFormatting sqref="E118:AG121 E123:AG126 E122:H122 AE122:AG122">
    <cfRule type="cellIs" dxfId="10196" priority="423" operator="equal">
      <formula>"F"</formula>
    </cfRule>
  </conditionalFormatting>
  <conditionalFormatting sqref="I8:AD8">
    <cfRule type="expression" dxfId="10195" priority="411">
      <formula>$C$2="F"</formula>
    </cfRule>
  </conditionalFormatting>
  <conditionalFormatting sqref="I8:AD8">
    <cfRule type="expression" dxfId="10194" priority="412">
      <formula>$D8="Facturacion"</formula>
    </cfRule>
  </conditionalFormatting>
  <conditionalFormatting sqref="I8:AD8">
    <cfRule type="expression" dxfId="10193" priority="413">
      <formula>$D8="Specialist"</formula>
    </cfRule>
  </conditionalFormatting>
  <conditionalFormatting sqref="I8:AD8">
    <cfRule type="cellIs" dxfId="10192" priority="414" operator="equal">
      <formula>1</formula>
    </cfRule>
  </conditionalFormatting>
  <conditionalFormatting sqref="I8:AD8">
    <cfRule type="expression" dxfId="10191" priority="415">
      <formula>$D8="SSMM"</formula>
    </cfRule>
  </conditionalFormatting>
  <conditionalFormatting sqref="I8:AD8">
    <cfRule type="cellIs" dxfId="10190" priority="416" operator="equal">
      <formula>"F"</formula>
    </cfRule>
  </conditionalFormatting>
  <conditionalFormatting sqref="I27:AD27">
    <cfRule type="expression" dxfId="10189" priority="404">
      <formula>$C$2="F"</formula>
    </cfRule>
  </conditionalFormatting>
  <conditionalFormatting sqref="I27:AD27">
    <cfRule type="expression" dxfId="10188" priority="405">
      <formula>$D27="Facturacion"</formula>
    </cfRule>
  </conditionalFormatting>
  <conditionalFormatting sqref="I27:AD27">
    <cfRule type="expression" dxfId="10187" priority="406">
      <formula>$D27="Specialist"</formula>
    </cfRule>
  </conditionalFormatting>
  <conditionalFormatting sqref="I27:AD27">
    <cfRule type="cellIs" dxfId="10186" priority="407" operator="equal">
      <formula>1</formula>
    </cfRule>
  </conditionalFormatting>
  <conditionalFormatting sqref="I27:AD27">
    <cfRule type="expression" dxfId="10185" priority="408">
      <formula>$D27="SSMM"</formula>
    </cfRule>
  </conditionalFormatting>
  <conditionalFormatting sqref="I27:AD27">
    <cfRule type="cellIs" dxfId="10184" priority="409" operator="equal">
      <formula>"F"</formula>
    </cfRule>
  </conditionalFormatting>
  <conditionalFormatting sqref="I46:AD46">
    <cfRule type="expression" dxfId="10183" priority="397">
      <formula>$C$2="F"</formula>
    </cfRule>
  </conditionalFormatting>
  <conditionalFormatting sqref="I46:AD46">
    <cfRule type="expression" dxfId="10182" priority="398">
      <formula>$D46="Facturacion"</formula>
    </cfRule>
  </conditionalFormatting>
  <conditionalFormatting sqref="I46:AD46">
    <cfRule type="expression" dxfId="10181" priority="399">
      <formula>$D46="Specialist"</formula>
    </cfRule>
  </conditionalFormatting>
  <conditionalFormatting sqref="I46:AD46">
    <cfRule type="cellIs" dxfId="10180" priority="400" operator="equal">
      <formula>1</formula>
    </cfRule>
  </conditionalFormatting>
  <conditionalFormatting sqref="I46:AD46">
    <cfRule type="expression" dxfId="10179" priority="401">
      <formula>$D46="SSMM"</formula>
    </cfRule>
  </conditionalFormatting>
  <conditionalFormatting sqref="I46:AD46">
    <cfRule type="cellIs" dxfId="10178" priority="402" operator="equal">
      <formula>"F"</formula>
    </cfRule>
  </conditionalFormatting>
  <conditionalFormatting sqref="I65:AD65">
    <cfRule type="expression" dxfId="10177" priority="390">
      <formula>$C$2="F"</formula>
    </cfRule>
  </conditionalFormatting>
  <conditionalFormatting sqref="I65:AD65">
    <cfRule type="expression" dxfId="10176" priority="391">
      <formula>$D65="Facturacion"</formula>
    </cfRule>
  </conditionalFormatting>
  <conditionalFormatting sqref="I65:AD65">
    <cfRule type="expression" dxfId="10175" priority="392">
      <formula>$D65="Specialist"</formula>
    </cfRule>
  </conditionalFormatting>
  <conditionalFormatting sqref="I65:AD65">
    <cfRule type="cellIs" dxfId="10174" priority="393" operator="equal">
      <formula>1</formula>
    </cfRule>
  </conditionalFormatting>
  <conditionalFormatting sqref="I65:AD65">
    <cfRule type="expression" dxfId="10173" priority="394">
      <formula>$D65="SSMM"</formula>
    </cfRule>
  </conditionalFormatting>
  <conditionalFormatting sqref="I65:AD65">
    <cfRule type="cellIs" dxfId="10172" priority="395" operator="equal">
      <formula>"F"</formula>
    </cfRule>
  </conditionalFormatting>
  <conditionalFormatting sqref="I84:AD84">
    <cfRule type="expression" dxfId="10171" priority="383">
      <formula>$C$2="F"</formula>
    </cfRule>
  </conditionalFormatting>
  <conditionalFormatting sqref="I84:AD84">
    <cfRule type="expression" dxfId="10170" priority="384">
      <formula>$D84="Facturacion"</formula>
    </cfRule>
  </conditionalFormatting>
  <conditionalFormatting sqref="I84:AD84">
    <cfRule type="expression" dxfId="10169" priority="385">
      <formula>$D84="Specialist"</formula>
    </cfRule>
  </conditionalFormatting>
  <conditionalFormatting sqref="I84:AD84">
    <cfRule type="cellIs" dxfId="10168" priority="386" operator="equal">
      <formula>1</formula>
    </cfRule>
  </conditionalFormatting>
  <conditionalFormatting sqref="I84:AD84">
    <cfRule type="expression" dxfId="10167" priority="387">
      <formula>$D84="SSMM"</formula>
    </cfRule>
  </conditionalFormatting>
  <conditionalFormatting sqref="I84:AD84">
    <cfRule type="cellIs" dxfId="10166" priority="388" operator="equal">
      <formula>"F"</formula>
    </cfRule>
  </conditionalFormatting>
  <conditionalFormatting sqref="I103:AD103">
    <cfRule type="expression" dxfId="10165" priority="376">
      <formula>$C$2="F"</formula>
    </cfRule>
  </conditionalFormatting>
  <conditionalFormatting sqref="I103:AD103">
    <cfRule type="expression" dxfId="10164" priority="377">
      <formula>$D103="Facturacion"</formula>
    </cfRule>
  </conditionalFormatting>
  <conditionalFormatting sqref="I103:AD103">
    <cfRule type="expression" dxfId="10163" priority="378">
      <formula>$D103="Specialist"</formula>
    </cfRule>
  </conditionalFormatting>
  <conditionalFormatting sqref="I103:AD103">
    <cfRule type="cellIs" dxfId="10162" priority="379" operator="equal">
      <formula>1</formula>
    </cfRule>
  </conditionalFormatting>
  <conditionalFormatting sqref="I103:AD103">
    <cfRule type="expression" dxfId="10161" priority="380">
      <formula>$D103="SSMM"</formula>
    </cfRule>
  </conditionalFormatting>
  <conditionalFormatting sqref="I103:AD103">
    <cfRule type="cellIs" dxfId="10160" priority="381" operator="equal">
      <formula>"F"</formula>
    </cfRule>
  </conditionalFormatting>
  <conditionalFormatting sqref="I122:AD122">
    <cfRule type="expression" dxfId="10159" priority="369">
      <formula>$C$2="F"</formula>
    </cfRule>
  </conditionalFormatting>
  <conditionalFormatting sqref="I122:AD122">
    <cfRule type="expression" dxfId="10158" priority="370">
      <formula>$D122="Facturacion"</formula>
    </cfRule>
  </conditionalFormatting>
  <conditionalFormatting sqref="I122:AD122">
    <cfRule type="expression" dxfId="10157" priority="371">
      <formula>$D122="Specialist"</formula>
    </cfRule>
  </conditionalFormatting>
  <conditionalFormatting sqref="I122:AD122">
    <cfRule type="cellIs" dxfId="10156" priority="372" operator="equal">
      <formula>1</formula>
    </cfRule>
  </conditionalFormatting>
  <conditionalFormatting sqref="I122:AD122">
    <cfRule type="expression" dxfId="10155" priority="373">
      <formula>$D122="SSMM"</formula>
    </cfRule>
  </conditionalFormatting>
  <conditionalFormatting sqref="I122:AD122">
    <cfRule type="cellIs" dxfId="10154" priority="374" operator="equal">
      <formula>"F"</formula>
    </cfRule>
  </conditionalFormatting>
  <conditionalFormatting sqref="E17:H17">
    <cfRule type="expression" dxfId="10153" priority="360">
      <formula>$C$21="F"</formula>
    </cfRule>
  </conditionalFormatting>
  <conditionalFormatting sqref="E17:H19">
    <cfRule type="expression" dxfId="10152" priority="362">
      <formula>$C$2="F"</formula>
    </cfRule>
  </conditionalFormatting>
  <conditionalFormatting sqref="E17:H19">
    <cfRule type="expression" dxfId="10151" priority="363">
      <formula>$D17="Facturacion"</formula>
    </cfRule>
  </conditionalFormatting>
  <conditionalFormatting sqref="E17:H19">
    <cfRule type="expression" dxfId="10150" priority="364">
      <formula>$D17="Specialist"</formula>
    </cfRule>
  </conditionalFormatting>
  <conditionalFormatting sqref="E17:H19">
    <cfRule type="cellIs" dxfId="10149" priority="365" operator="equal">
      <formula>1</formula>
    </cfRule>
  </conditionalFormatting>
  <conditionalFormatting sqref="E17:H19">
    <cfRule type="expression" dxfId="10148" priority="366">
      <formula>$D17="SSMM"</formula>
    </cfRule>
  </conditionalFormatting>
  <conditionalFormatting sqref="E17:H19">
    <cfRule type="cellIs" dxfId="10147" priority="367" operator="equal">
      <formula>"F"</formula>
    </cfRule>
  </conditionalFormatting>
  <conditionalFormatting sqref="AA17:AB17">
    <cfRule type="expression" dxfId="10146" priority="352">
      <formula>$C$21="F"</formula>
    </cfRule>
  </conditionalFormatting>
  <conditionalFormatting sqref="AA17:AB17">
    <cfRule type="expression" dxfId="10145" priority="354">
      <formula>$C$2="F"</formula>
    </cfRule>
  </conditionalFormatting>
  <conditionalFormatting sqref="AA17:AB17">
    <cfRule type="expression" dxfId="10144" priority="355">
      <formula>$D17="Facturacion"</formula>
    </cfRule>
  </conditionalFormatting>
  <conditionalFormatting sqref="AA17:AB17">
    <cfRule type="expression" dxfId="10143" priority="356">
      <formula>$D17="Specialist"</formula>
    </cfRule>
  </conditionalFormatting>
  <conditionalFormatting sqref="AA17:AB17">
    <cfRule type="cellIs" dxfId="10142" priority="357" operator="equal">
      <formula>1</formula>
    </cfRule>
  </conditionalFormatting>
  <conditionalFormatting sqref="AA17:AB17">
    <cfRule type="expression" dxfId="10141" priority="358">
      <formula>$D17="SSMM"</formula>
    </cfRule>
  </conditionalFormatting>
  <conditionalFormatting sqref="AA17:AB17">
    <cfRule type="cellIs" dxfId="10140" priority="359" operator="equal">
      <formula>"F"</formula>
    </cfRule>
  </conditionalFormatting>
  <conditionalFormatting sqref="I17:W17">
    <cfRule type="expression" dxfId="10139" priority="342">
      <formula>$C$78="F"</formula>
    </cfRule>
  </conditionalFormatting>
  <conditionalFormatting sqref="I17:W17">
    <cfRule type="expression" dxfId="10138" priority="343">
      <formula>$C$59="F"</formula>
    </cfRule>
  </conditionalFormatting>
  <conditionalFormatting sqref="I17:W17">
    <cfRule type="expression" dxfId="10137" priority="344">
      <formula>$C$40="F"</formula>
    </cfRule>
  </conditionalFormatting>
  <conditionalFormatting sqref="I17:W17">
    <cfRule type="expression" dxfId="10136" priority="345">
      <formula>$C$21="F"</formula>
    </cfRule>
  </conditionalFormatting>
  <conditionalFormatting sqref="I17:Z17">
    <cfRule type="expression" dxfId="10135" priority="346">
      <formula>$C$2="F"</formula>
    </cfRule>
  </conditionalFormatting>
  <conditionalFormatting sqref="I17:Z17">
    <cfRule type="expression" dxfId="10134" priority="347">
      <formula>$D17="Facturacion"</formula>
    </cfRule>
  </conditionalFormatting>
  <conditionalFormatting sqref="I17:Z17">
    <cfRule type="expression" dxfId="10133" priority="348">
      <formula>$D17="Specialist"</formula>
    </cfRule>
  </conditionalFormatting>
  <conditionalFormatting sqref="I17:Z17">
    <cfRule type="cellIs" dxfId="10132" priority="349" operator="equal">
      <formula>1</formula>
    </cfRule>
  </conditionalFormatting>
  <conditionalFormatting sqref="I17:Z17">
    <cfRule type="expression" dxfId="10131" priority="350">
      <formula>$D17="SSMM"</formula>
    </cfRule>
  </conditionalFormatting>
  <conditionalFormatting sqref="I17:Z17">
    <cfRule type="cellIs" dxfId="10130" priority="351" operator="equal">
      <formula>"F"</formula>
    </cfRule>
  </conditionalFormatting>
  <conditionalFormatting sqref="AA18:AB18">
    <cfRule type="expression" dxfId="10129" priority="336">
      <formula>$C$2="F"</formula>
    </cfRule>
  </conditionalFormatting>
  <conditionalFormatting sqref="AA18:AB18">
    <cfRule type="expression" dxfId="10128" priority="337">
      <formula>$D18="Facturacion"</formula>
    </cfRule>
  </conditionalFormatting>
  <conditionalFormatting sqref="AA18:AB18">
    <cfRule type="expression" dxfId="10127" priority="338">
      <formula>$D18="Specialist"</formula>
    </cfRule>
  </conditionalFormatting>
  <conditionalFormatting sqref="AA18:AB18">
    <cfRule type="cellIs" dxfId="10126" priority="339" operator="equal">
      <formula>1</formula>
    </cfRule>
  </conditionalFormatting>
  <conditionalFormatting sqref="AA18:AB18">
    <cfRule type="expression" dxfId="10125" priority="340">
      <formula>$D18="SSMM"</formula>
    </cfRule>
  </conditionalFormatting>
  <conditionalFormatting sqref="AA18:AB18">
    <cfRule type="cellIs" dxfId="10124" priority="341" operator="equal">
      <formula>"F"</formula>
    </cfRule>
  </conditionalFormatting>
  <conditionalFormatting sqref="I18:W18">
    <cfRule type="expression" dxfId="10123" priority="326">
      <formula>$C$78="F"</formula>
    </cfRule>
  </conditionalFormatting>
  <conditionalFormatting sqref="I18:W18">
    <cfRule type="expression" dxfId="10122" priority="327">
      <formula>$C$59="F"</formula>
    </cfRule>
  </conditionalFormatting>
  <conditionalFormatting sqref="I18:W18">
    <cfRule type="expression" dxfId="10121" priority="328">
      <formula>$C$40="F"</formula>
    </cfRule>
  </conditionalFormatting>
  <conditionalFormatting sqref="I18:W18">
    <cfRule type="expression" dxfId="10120" priority="329">
      <formula>$C$21="F"</formula>
    </cfRule>
  </conditionalFormatting>
  <conditionalFormatting sqref="I18:Z18">
    <cfRule type="expression" dxfId="10119" priority="330">
      <formula>$C$2="F"</formula>
    </cfRule>
  </conditionalFormatting>
  <conditionalFormatting sqref="I18:Z18">
    <cfRule type="expression" dxfId="10118" priority="331">
      <formula>$D18="Facturacion"</formula>
    </cfRule>
  </conditionalFormatting>
  <conditionalFormatting sqref="I18:Z18">
    <cfRule type="expression" dxfId="10117" priority="332">
      <formula>$D18="Specialist"</formula>
    </cfRule>
  </conditionalFormatting>
  <conditionalFormatting sqref="I18:Z18">
    <cfRule type="cellIs" dxfId="10116" priority="333" operator="equal">
      <formula>1</formula>
    </cfRule>
  </conditionalFormatting>
  <conditionalFormatting sqref="I18:Z18">
    <cfRule type="expression" dxfId="10115" priority="334">
      <formula>$D18="SSMM"</formula>
    </cfRule>
  </conditionalFormatting>
  <conditionalFormatting sqref="I18:Z18">
    <cfRule type="cellIs" dxfId="10114" priority="335" operator="equal">
      <formula>"F"</formula>
    </cfRule>
  </conditionalFormatting>
  <conditionalFormatting sqref="AA19:AB19">
    <cfRule type="expression" dxfId="10113" priority="320">
      <formula>$C$2="F"</formula>
    </cfRule>
  </conditionalFormatting>
  <conditionalFormatting sqref="AA19:AB19">
    <cfRule type="expression" dxfId="10112" priority="321">
      <formula>$D19="Facturacion"</formula>
    </cfRule>
  </conditionalFormatting>
  <conditionalFormatting sqref="AA19:AB19">
    <cfRule type="expression" dxfId="10111" priority="322">
      <formula>$D19="Specialist"</formula>
    </cfRule>
  </conditionalFormatting>
  <conditionalFormatting sqref="AA19:AB19">
    <cfRule type="cellIs" dxfId="10110" priority="323" operator="equal">
      <formula>1</formula>
    </cfRule>
  </conditionalFormatting>
  <conditionalFormatting sqref="AA19:AB19">
    <cfRule type="expression" dxfId="10109" priority="324">
      <formula>$D19="SSMM"</formula>
    </cfRule>
  </conditionalFormatting>
  <conditionalFormatting sqref="AA19:AB19">
    <cfRule type="cellIs" dxfId="10108" priority="325" operator="equal">
      <formula>"F"</formula>
    </cfRule>
  </conditionalFormatting>
  <conditionalFormatting sqref="I19:W19">
    <cfRule type="expression" dxfId="10107" priority="310">
      <formula>$C$78="F"</formula>
    </cfRule>
  </conditionalFormatting>
  <conditionalFormatting sqref="I19:W19">
    <cfRule type="expression" dxfId="10106" priority="311">
      <formula>$C$59="F"</formula>
    </cfRule>
  </conditionalFormatting>
  <conditionalFormatting sqref="I19:W19">
    <cfRule type="expression" dxfId="10105" priority="312">
      <formula>$C$40="F"</formula>
    </cfRule>
  </conditionalFormatting>
  <conditionalFormatting sqref="I19:W19">
    <cfRule type="expression" dxfId="10104" priority="313">
      <formula>$C$21="F"</formula>
    </cfRule>
  </conditionalFormatting>
  <conditionalFormatting sqref="I19:Z19">
    <cfRule type="expression" dxfId="10103" priority="314">
      <formula>$C$2="F"</formula>
    </cfRule>
  </conditionalFormatting>
  <conditionalFormatting sqref="I19:Z19">
    <cfRule type="expression" dxfId="10102" priority="315">
      <formula>$D19="Facturacion"</formula>
    </cfRule>
  </conditionalFormatting>
  <conditionalFormatting sqref="I19:Z19">
    <cfRule type="expression" dxfId="10101" priority="316">
      <formula>$D19="Specialist"</formula>
    </cfRule>
  </conditionalFormatting>
  <conditionalFormatting sqref="I19:Z19">
    <cfRule type="cellIs" dxfId="10100" priority="317" operator="equal">
      <formula>1</formula>
    </cfRule>
  </conditionalFormatting>
  <conditionalFormatting sqref="I19:Z19">
    <cfRule type="expression" dxfId="10099" priority="318">
      <formula>$D19="SSMM"</formula>
    </cfRule>
  </conditionalFormatting>
  <conditionalFormatting sqref="I19:Z19">
    <cfRule type="cellIs" dxfId="10098" priority="319" operator="equal">
      <formula>"F"</formula>
    </cfRule>
  </conditionalFormatting>
  <conditionalFormatting sqref="E36:H36">
    <cfRule type="expression" dxfId="10097" priority="302">
      <formula>$C$21="F"</formula>
    </cfRule>
  </conditionalFormatting>
  <conditionalFormatting sqref="E36:H38">
    <cfRule type="expression" dxfId="10096" priority="304">
      <formula>$C$2="F"</formula>
    </cfRule>
  </conditionalFormatting>
  <conditionalFormatting sqref="E36:H38">
    <cfRule type="expression" dxfId="10095" priority="305">
      <formula>$D36="Facturacion"</formula>
    </cfRule>
  </conditionalFormatting>
  <conditionalFormatting sqref="E36:H38">
    <cfRule type="expression" dxfId="10094" priority="306">
      <formula>$D36="Specialist"</formula>
    </cfRule>
  </conditionalFormatting>
  <conditionalFormatting sqref="E36:H38">
    <cfRule type="cellIs" dxfId="10093" priority="307" operator="equal">
      <formula>1</formula>
    </cfRule>
  </conditionalFormatting>
  <conditionalFormatting sqref="E36:H38">
    <cfRule type="expression" dxfId="10092" priority="308">
      <formula>$D36="SSMM"</formula>
    </cfRule>
  </conditionalFormatting>
  <conditionalFormatting sqref="E36:H38">
    <cfRule type="cellIs" dxfId="10091" priority="309" operator="equal">
      <formula>"F"</formula>
    </cfRule>
  </conditionalFormatting>
  <conditionalFormatting sqref="AA36:AB36">
    <cfRule type="expression" dxfId="10090" priority="294">
      <formula>$C$21="F"</formula>
    </cfRule>
  </conditionalFormatting>
  <conditionalFormatting sqref="AA36:AB36">
    <cfRule type="expression" dxfId="10089" priority="296">
      <formula>$C$2="F"</formula>
    </cfRule>
  </conditionalFormatting>
  <conditionalFormatting sqref="AA36:AB36">
    <cfRule type="expression" dxfId="10088" priority="297">
      <formula>$D36="Facturacion"</formula>
    </cfRule>
  </conditionalFormatting>
  <conditionalFormatting sqref="AA36:AB36">
    <cfRule type="expression" dxfId="10087" priority="298">
      <formula>$D36="Specialist"</formula>
    </cfRule>
  </conditionalFormatting>
  <conditionalFormatting sqref="AA36:AB36">
    <cfRule type="cellIs" dxfId="10086" priority="299" operator="equal">
      <formula>1</formula>
    </cfRule>
  </conditionalFormatting>
  <conditionalFormatting sqref="AA36:AB36">
    <cfRule type="expression" dxfId="10085" priority="300">
      <formula>$D36="SSMM"</formula>
    </cfRule>
  </conditionalFormatting>
  <conditionalFormatting sqref="AA36:AB36">
    <cfRule type="cellIs" dxfId="10084" priority="301" operator="equal">
      <formula>"F"</formula>
    </cfRule>
  </conditionalFormatting>
  <conditionalFormatting sqref="I36:W36">
    <cfRule type="expression" dxfId="10083" priority="284">
      <formula>$C$78="F"</formula>
    </cfRule>
  </conditionalFormatting>
  <conditionalFormatting sqref="I36:W36">
    <cfRule type="expression" dxfId="10082" priority="285">
      <formula>$C$59="F"</formula>
    </cfRule>
  </conditionalFormatting>
  <conditionalFormatting sqref="I36:W36">
    <cfRule type="expression" dxfId="10081" priority="286">
      <formula>$C$40="F"</formula>
    </cfRule>
  </conditionalFormatting>
  <conditionalFormatting sqref="I36:W36">
    <cfRule type="expression" dxfId="10080" priority="287">
      <formula>$C$21="F"</formula>
    </cfRule>
  </conditionalFormatting>
  <conditionalFormatting sqref="I36:Z36">
    <cfRule type="expression" dxfId="10079" priority="288">
      <formula>$C$2="F"</formula>
    </cfRule>
  </conditionalFormatting>
  <conditionalFormatting sqref="I36:Z36">
    <cfRule type="expression" dxfId="10078" priority="289">
      <formula>$D36="Facturacion"</formula>
    </cfRule>
  </conditionalFormatting>
  <conditionalFormatting sqref="I36:Z36">
    <cfRule type="expression" dxfId="10077" priority="290">
      <formula>$D36="Specialist"</formula>
    </cfRule>
  </conditionalFormatting>
  <conditionalFormatting sqref="I36:Z36">
    <cfRule type="cellIs" dxfId="10076" priority="291" operator="equal">
      <formula>1</formula>
    </cfRule>
  </conditionalFormatting>
  <conditionalFormatting sqref="I36:Z36">
    <cfRule type="expression" dxfId="10075" priority="292">
      <formula>$D36="SSMM"</formula>
    </cfRule>
  </conditionalFormatting>
  <conditionalFormatting sqref="I36:Z36">
    <cfRule type="cellIs" dxfId="10074" priority="293" operator="equal">
      <formula>"F"</formula>
    </cfRule>
  </conditionalFormatting>
  <conditionalFormatting sqref="AA37:AB37">
    <cfRule type="expression" dxfId="10073" priority="278">
      <formula>$C$2="F"</formula>
    </cfRule>
  </conditionalFormatting>
  <conditionalFormatting sqref="AA37:AB37">
    <cfRule type="expression" dxfId="10072" priority="279">
      <formula>$D37="Facturacion"</formula>
    </cfRule>
  </conditionalFormatting>
  <conditionalFormatting sqref="AA37:AB37">
    <cfRule type="expression" dxfId="10071" priority="280">
      <formula>$D37="Specialist"</formula>
    </cfRule>
  </conditionalFormatting>
  <conditionalFormatting sqref="AA37:AB37">
    <cfRule type="cellIs" dxfId="10070" priority="281" operator="equal">
      <formula>1</formula>
    </cfRule>
  </conditionalFormatting>
  <conditionalFormatting sqref="AA37:AB37">
    <cfRule type="expression" dxfId="10069" priority="282">
      <formula>$D37="SSMM"</formula>
    </cfRule>
  </conditionalFormatting>
  <conditionalFormatting sqref="AA37:AB37">
    <cfRule type="cellIs" dxfId="10068" priority="283" operator="equal">
      <formula>"F"</formula>
    </cfRule>
  </conditionalFormatting>
  <conditionalFormatting sqref="I37:W37">
    <cfRule type="expression" dxfId="10067" priority="268">
      <formula>$C$78="F"</formula>
    </cfRule>
  </conditionalFormatting>
  <conditionalFormatting sqref="I37:W37">
    <cfRule type="expression" dxfId="10066" priority="269">
      <formula>$C$59="F"</formula>
    </cfRule>
  </conditionalFormatting>
  <conditionalFormatting sqref="I37:W37">
    <cfRule type="expression" dxfId="10065" priority="270">
      <formula>$C$40="F"</formula>
    </cfRule>
  </conditionalFormatting>
  <conditionalFormatting sqref="I37:W37">
    <cfRule type="expression" dxfId="10064" priority="271">
      <formula>$C$21="F"</formula>
    </cfRule>
  </conditionalFormatting>
  <conditionalFormatting sqref="I37:Z37">
    <cfRule type="expression" dxfId="10063" priority="272">
      <formula>$C$2="F"</formula>
    </cfRule>
  </conditionalFormatting>
  <conditionalFormatting sqref="I37:Z37">
    <cfRule type="expression" dxfId="10062" priority="273">
      <formula>$D37="Facturacion"</formula>
    </cfRule>
  </conditionalFormatting>
  <conditionalFormatting sqref="I37:Z37">
    <cfRule type="expression" dxfId="10061" priority="274">
      <formula>$D37="Specialist"</formula>
    </cfRule>
  </conditionalFormatting>
  <conditionalFormatting sqref="I37:Z37">
    <cfRule type="cellIs" dxfId="10060" priority="275" operator="equal">
      <formula>1</formula>
    </cfRule>
  </conditionalFormatting>
  <conditionalFormatting sqref="I37:Z37">
    <cfRule type="expression" dxfId="10059" priority="276">
      <formula>$D37="SSMM"</formula>
    </cfRule>
  </conditionalFormatting>
  <conditionalFormatting sqref="I37:Z37">
    <cfRule type="cellIs" dxfId="10058" priority="277" operator="equal">
      <formula>"F"</formula>
    </cfRule>
  </conditionalFormatting>
  <conditionalFormatting sqref="AA38:AB38">
    <cfRule type="expression" dxfId="10057" priority="262">
      <formula>$C$2="F"</formula>
    </cfRule>
  </conditionalFormatting>
  <conditionalFormatting sqref="AA38:AB38">
    <cfRule type="expression" dxfId="10056" priority="263">
      <formula>$D38="Facturacion"</formula>
    </cfRule>
  </conditionalFormatting>
  <conditionalFormatting sqref="AA38:AB38">
    <cfRule type="expression" dxfId="10055" priority="264">
      <formula>$D38="Specialist"</formula>
    </cfRule>
  </conditionalFormatting>
  <conditionalFormatting sqref="AA38:AB38">
    <cfRule type="cellIs" dxfId="10054" priority="265" operator="equal">
      <formula>1</formula>
    </cfRule>
  </conditionalFormatting>
  <conditionalFormatting sqref="AA38:AB38">
    <cfRule type="expression" dxfId="10053" priority="266">
      <formula>$D38="SSMM"</formula>
    </cfRule>
  </conditionalFormatting>
  <conditionalFormatting sqref="AA38:AB38">
    <cfRule type="cellIs" dxfId="10052" priority="267" operator="equal">
      <formula>"F"</formula>
    </cfRule>
  </conditionalFormatting>
  <conditionalFormatting sqref="I38:W38">
    <cfRule type="expression" dxfId="10051" priority="252">
      <formula>$C$78="F"</formula>
    </cfRule>
  </conditionalFormatting>
  <conditionalFormatting sqref="I38:W38">
    <cfRule type="expression" dxfId="10050" priority="253">
      <formula>$C$59="F"</formula>
    </cfRule>
  </conditionalFormatting>
  <conditionalFormatting sqref="I38:W38">
    <cfRule type="expression" dxfId="10049" priority="254">
      <formula>$C$40="F"</formula>
    </cfRule>
  </conditionalFormatting>
  <conditionalFormatting sqref="I38:W38">
    <cfRule type="expression" dxfId="10048" priority="255">
      <formula>$C$21="F"</formula>
    </cfRule>
  </conditionalFormatting>
  <conditionalFormatting sqref="I38:Z38">
    <cfRule type="expression" dxfId="10047" priority="256">
      <formula>$C$2="F"</formula>
    </cfRule>
  </conditionalFormatting>
  <conditionalFormatting sqref="I38:Z38">
    <cfRule type="expression" dxfId="10046" priority="257">
      <formula>$D38="Facturacion"</formula>
    </cfRule>
  </conditionalFormatting>
  <conditionalFormatting sqref="I38:Z38">
    <cfRule type="expression" dxfId="10045" priority="258">
      <formula>$D38="Specialist"</formula>
    </cfRule>
  </conditionalFormatting>
  <conditionalFormatting sqref="I38:Z38">
    <cfRule type="cellIs" dxfId="10044" priority="259" operator="equal">
      <formula>1</formula>
    </cfRule>
  </conditionalFormatting>
  <conditionalFormatting sqref="I38:Z38">
    <cfRule type="expression" dxfId="10043" priority="260">
      <formula>$D38="SSMM"</formula>
    </cfRule>
  </conditionalFormatting>
  <conditionalFormatting sqref="I38:Z38">
    <cfRule type="cellIs" dxfId="10042" priority="261" operator="equal">
      <formula>"F"</formula>
    </cfRule>
  </conditionalFormatting>
  <conditionalFormatting sqref="E55:H55">
    <cfRule type="expression" dxfId="10041" priority="244">
      <formula>$C$21="F"</formula>
    </cfRule>
  </conditionalFormatting>
  <conditionalFormatting sqref="E55:H57">
    <cfRule type="expression" dxfId="10040" priority="246">
      <formula>$C$2="F"</formula>
    </cfRule>
  </conditionalFormatting>
  <conditionalFormatting sqref="E55:H57">
    <cfRule type="expression" dxfId="10039" priority="247">
      <formula>$D55="Facturacion"</formula>
    </cfRule>
  </conditionalFormatting>
  <conditionalFormatting sqref="E55:H57">
    <cfRule type="expression" dxfId="10038" priority="248">
      <formula>$D55="Specialist"</formula>
    </cfRule>
  </conditionalFormatting>
  <conditionalFormatting sqref="E55:H57">
    <cfRule type="cellIs" dxfId="10037" priority="249" operator="equal">
      <formula>1</formula>
    </cfRule>
  </conditionalFormatting>
  <conditionalFormatting sqref="E55:H57">
    <cfRule type="expression" dxfId="10036" priority="250">
      <formula>$D55="SSMM"</formula>
    </cfRule>
  </conditionalFormatting>
  <conditionalFormatting sqref="E55:H57">
    <cfRule type="cellIs" dxfId="10035" priority="251" operator="equal">
      <formula>"F"</formula>
    </cfRule>
  </conditionalFormatting>
  <conditionalFormatting sqref="AA55:AB55">
    <cfRule type="expression" dxfId="10034" priority="236">
      <formula>$C$21="F"</formula>
    </cfRule>
  </conditionalFormatting>
  <conditionalFormatting sqref="AA55:AB55">
    <cfRule type="expression" dxfId="10033" priority="238">
      <formula>$C$2="F"</formula>
    </cfRule>
  </conditionalFormatting>
  <conditionalFormatting sqref="AA55:AB55">
    <cfRule type="expression" dxfId="10032" priority="239">
      <formula>$D55="Facturacion"</formula>
    </cfRule>
  </conditionalFormatting>
  <conditionalFormatting sqref="AA55:AB55">
    <cfRule type="expression" dxfId="10031" priority="240">
      <formula>$D55="Specialist"</formula>
    </cfRule>
  </conditionalFormatting>
  <conditionalFormatting sqref="AA55:AB55">
    <cfRule type="cellIs" dxfId="10030" priority="241" operator="equal">
      <formula>1</formula>
    </cfRule>
  </conditionalFormatting>
  <conditionalFormatting sqref="AA55:AB55">
    <cfRule type="expression" dxfId="10029" priority="242">
      <formula>$D55="SSMM"</formula>
    </cfRule>
  </conditionalFormatting>
  <conditionalFormatting sqref="AA55:AB55">
    <cfRule type="cellIs" dxfId="10028" priority="243" operator="equal">
      <formula>"F"</formula>
    </cfRule>
  </conditionalFormatting>
  <conditionalFormatting sqref="I55:W55">
    <cfRule type="expression" dxfId="10027" priority="226">
      <formula>$C$78="F"</formula>
    </cfRule>
  </conditionalFormatting>
  <conditionalFormatting sqref="I55:W55">
    <cfRule type="expression" dxfId="10026" priority="227">
      <formula>$C$59="F"</formula>
    </cfRule>
  </conditionalFormatting>
  <conditionalFormatting sqref="I55:W55">
    <cfRule type="expression" dxfId="10025" priority="228">
      <formula>$C$40="F"</formula>
    </cfRule>
  </conditionalFormatting>
  <conditionalFormatting sqref="I55:W55">
    <cfRule type="expression" dxfId="10024" priority="229">
      <formula>$C$21="F"</formula>
    </cfRule>
  </conditionalFormatting>
  <conditionalFormatting sqref="I55:Z55">
    <cfRule type="expression" dxfId="10023" priority="230">
      <formula>$C$2="F"</formula>
    </cfRule>
  </conditionalFormatting>
  <conditionalFormatting sqref="I55:Z55">
    <cfRule type="expression" dxfId="10022" priority="231">
      <formula>$D55="Facturacion"</formula>
    </cfRule>
  </conditionalFormatting>
  <conditionalFormatting sqref="I55:Z55">
    <cfRule type="expression" dxfId="10021" priority="232">
      <formula>$D55="Specialist"</formula>
    </cfRule>
  </conditionalFormatting>
  <conditionalFormatting sqref="I55:Z55">
    <cfRule type="cellIs" dxfId="10020" priority="233" operator="equal">
      <formula>1</formula>
    </cfRule>
  </conditionalFormatting>
  <conditionalFormatting sqref="I55:Z55">
    <cfRule type="expression" dxfId="10019" priority="234">
      <formula>$D55="SSMM"</formula>
    </cfRule>
  </conditionalFormatting>
  <conditionalFormatting sqref="I55:Z55">
    <cfRule type="cellIs" dxfId="10018" priority="235" operator="equal">
      <formula>"F"</formula>
    </cfRule>
  </conditionalFormatting>
  <conditionalFormatting sqref="AA56:AB56">
    <cfRule type="expression" dxfId="10017" priority="220">
      <formula>$C$2="F"</formula>
    </cfRule>
  </conditionalFormatting>
  <conditionalFormatting sqref="AA56:AB56">
    <cfRule type="expression" dxfId="10016" priority="221">
      <formula>$D56="Facturacion"</formula>
    </cfRule>
  </conditionalFormatting>
  <conditionalFormatting sqref="AA56:AB56">
    <cfRule type="expression" dxfId="10015" priority="222">
      <formula>$D56="Specialist"</formula>
    </cfRule>
  </conditionalFormatting>
  <conditionalFormatting sqref="AA56:AB56">
    <cfRule type="cellIs" dxfId="10014" priority="223" operator="equal">
      <formula>1</formula>
    </cfRule>
  </conditionalFormatting>
  <conditionalFormatting sqref="AA56:AB56">
    <cfRule type="expression" dxfId="10013" priority="224">
      <formula>$D56="SSMM"</formula>
    </cfRule>
  </conditionalFormatting>
  <conditionalFormatting sqref="AA56:AB56">
    <cfRule type="cellIs" dxfId="10012" priority="225" operator="equal">
      <formula>"F"</formula>
    </cfRule>
  </conditionalFormatting>
  <conditionalFormatting sqref="I56:W56">
    <cfRule type="expression" dxfId="10011" priority="210">
      <formula>$C$78="F"</formula>
    </cfRule>
  </conditionalFormatting>
  <conditionalFormatting sqref="I56:W56">
    <cfRule type="expression" dxfId="10010" priority="211">
      <formula>$C$59="F"</formula>
    </cfRule>
  </conditionalFormatting>
  <conditionalFormatting sqref="I56:W56">
    <cfRule type="expression" dxfId="10009" priority="212">
      <formula>$C$40="F"</formula>
    </cfRule>
  </conditionalFormatting>
  <conditionalFormatting sqref="I56:W56">
    <cfRule type="expression" dxfId="10008" priority="213">
      <formula>$C$21="F"</formula>
    </cfRule>
  </conditionalFormatting>
  <conditionalFormatting sqref="I56:Z56">
    <cfRule type="expression" dxfId="10007" priority="214">
      <formula>$C$2="F"</formula>
    </cfRule>
  </conditionalFormatting>
  <conditionalFormatting sqref="I56:Z56">
    <cfRule type="expression" dxfId="10006" priority="215">
      <formula>$D56="Facturacion"</formula>
    </cfRule>
  </conditionalFormatting>
  <conditionalFormatting sqref="I56:Z56">
    <cfRule type="expression" dxfId="10005" priority="216">
      <formula>$D56="Specialist"</formula>
    </cfRule>
  </conditionalFormatting>
  <conditionalFormatting sqref="I56:Z56">
    <cfRule type="cellIs" dxfId="10004" priority="217" operator="equal">
      <formula>1</formula>
    </cfRule>
  </conditionalFormatting>
  <conditionalFormatting sqref="I56:Z56">
    <cfRule type="expression" dxfId="10003" priority="218">
      <formula>$D56="SSMM"</formula>
    </cfRule>
  </conditionalFormatting>
  <conditionalFormatting sqref="I56:Z56">
    <cfRule type="cellIs" dxfId="10002" priority="219" operator="equal">
      <formula>"F"</formula>
    </cfRule>
  </conditionalFormatting>
  <conditionalFormatting sqref="AA57:AB57">
    <cfRule type="expression" dxfId="10001" priority="204">
      <formula>$C$2="F"</formula>
    </cfRule>
  </conditionalFormatting>
  <conditionalFormatting sqref="AA57:AB57">
    <cfRule type="expression" dxfId="10000" priority="205">
      <formula>$D57="Facturacion"</formula>
    </cfRule>
  </conditionalFormatting>
  <conditionalFormatting sqref="AA57:AB57">
    <cfRule type="expression" dxfId="9999" priority="206">
      <formula>$D57="Specialist"</formula>
    </cfRule>
  </conditionalFormatting>
  <conditionalFormatting sqref="AA57:AB57">
    <cfRule type="cellIs" dxfId="9998" priority="207" operator="equal">
      <formula>1</formula>
    </cfRule>
  </conditionalFormatting>
  <conditionalFormatting sqref="AA57:AB57">
    <cfRule type="expression" dxfId="9997" priority="208">
      <formula>$D57="SSMM"</formula>
    </cfRule>
  </conditionalFormatting>
  <conditionalFormatting sqref="AA57:AB57">
    <cfRule type="cellIs" dxfId="9996" priority="209" operator="equal">
      <formula>"F"</formula>
    </cfRule>
  </conditionalFormatting>
  <conditionalFormatting sqref="I57:W57">
    <cfRule type="expression" dxfId="9995" priority="194">
      <formula>$C$78="F"</formula>
    </cfRule>
  </conditionalFormatting>
  <conditionalFormatting sqref="I57:W57">
    <cfRule type="expression" dxfId="9994" priority="195">
      <formula>$C$59="F"</formula>
    </cfRule>
  </conditionalFormatting>
  <conditionalFormatting sqref="I57:W57">
    <cfRule type="expression" dxfId="9993" priority="196">
      <formula>$C$40="F"</formula>
    </cfRule>
  </conditionalFormatting>
  <conditionalFormatting sqref="I57:W57">
    <cfRule type="expression" dxfId="9992" priority="197">
      <formula>$C$21="F"</formula>
    </cfRule>
  </conditionalFormatting>
  <conditionalFormatting sqref="I57:Z57">
    <cfRule type="expression" dxfId="9991" priority="198">
      <formula>$C$2="F"</formula>
    </cfRule>
  </conditionalFormatting>
  <conditionalFormatting sqref="I57:Z57">
    <cfRule type="expression" dxfId="9990" priority="199">
      <formula>$D57="Facturacion"</formula>
    </cfRule>
  </conditionalFormatting>
  <conditionalFormatting sqref="I57:Z57">
    <cfRule type="expression" dxfId="9989" priority="200">
      <formula>$D57="Specialist"</formula>
    </cfRule>
  </conditionalFormatting>
  <conditionalFormatting sqref="I57:Z57">
    <cfRule type="cellIs" dxfId="9988" priority="201" operator="equal">
      <formula>1</formula>
    </cfRule>
  </conditionalFormatting>
  <conditionalFormatting sqref="I57:Z57">
    <cfRule type="expression" dxfId="9987" priority="202">
      <formula>$D57="SSMM"</formula>
    </cfRule>
  </conditionalFormatting>
  <conditionalFormatting sqref="I57:Z57">
    <cfRule type="cellIs" dxfId="9986" priority="203" operator="equal">
      <formula>"F"</formula>
    </cfRule>
  </conditionalFormatting>
  <conditionalFormatting sqref="E74:H74">
    <cfRule type="expression" dxfId="9985" priority="186">
      <formula>$C$21="F"</formula>
    </cfRule>
  </conditionalFormatting>
  <conditionalFormatting sqref="E74:H76">
    <cfRule type="expression" dxfId="9984" priority="188">
      <formula>$C$2="F"</formula>
    </cfRule>
  </conditionalFormatting>
  <conditionalFormatting sqref="E74:H76">
    <cfRule type="expression" dxfId="9983" priority="189">
      <formula>$D74="Facturacion"</formula>
    </cfRule>
  </conditionalFormatting>
  <conditionalFormatting sqref="E74:H76">
    <cfRule type="expression" dxfId="9982" priority="190">
      <formula>$D74="Specialist"</formula>
    </cfRule>
  </conditionalFormatting>
  <conditionalFormatting sqref="E74:H76">
    <cfRule type="cellIs" dxfId="9981" priority="191" operator="equal">
      <formula>1</formula>
    </cfRule>
  </conditionalFormatting>
  <conditionalFormatting sqref="E74:H76">
    <cfRule type="expression" dxfId="9980" priority="192">
      <formula>$D74="SSMM"</formula>
    </cfRule>
  </conditionalFormatting>
  <conditionalFormatting sqref="E74:H76">
    <cfRule type="cellIs" dxfId="9979" priority="193" operator="equal">
      <formula>"F"</formula>
    </cfRule>
  </conditionalFormatting>
  <conditionalFormatting sqref="AA74:AB74">
    <cfRule type="expression" dxfId="9978" priority="178">
      <formula>$C$21="F"</formula>
    </cfRule>
  </conditionalFormatting>
  <conditionalFormatting sqref="AA74:AB74">
    <cfRule type="expression" dxfId="9977" priority="180">
      <formula>$C$2="F"</formula>
    </cfRule>
  </conditionalFormatting>
  <conditionalFormatting sqref="AA74:AB74">
    <cfRule type="expression" dxfId="9976" priority="181">
      <formula>$D74="Facturacion"</formula>
    </cfRule>
  </conditionalFormatting>
  <conditionalFormatting sqref="AA74:AB74">
    <cfRule type="expression" dxfId="9975" priority="182">
      <formula>$D74="Specialist"</formula>
    </cfRule>
  </conditionalFormatting>
  <conditionalFormatting sqref="AA74:AB74">
    <cfRule type="cellIs" dxfId="9974" priority="183" operator="equal">
      <formula>1</formula>
    </cfRule>
  </conditionalFormatting>
  <conditionalFormatting sqref="AA74:AB74">
    <cfRule type="expression" dxfId="9973" priority="184">
      <formula>$D74="SSMM"</formula>
    </cfRule>
  </conditionalFormatting>
  <conditionalFormatting sqref="AA74:AB74">
    <cfRule type="cellIs" dxfId="9972" priority="185" operator="equal">
      <formula>"F"</formula>
    </cfRule>
  </conditionalFormatting>
  <conditionalFormatting sqref="I74:W74">
    <cfRule type="expression" dxfId="9971" priority="168">
      <formula>$C$78="F"</formula>
    </cfRule>
  </conditionalFormatting>
  <conditionalFormatting sqref="I74:W74">
    <cfRule type="expression" dxfId="9970" priority="169">
      <formula>$C$59="F"</formula>
    </cfRule>
  </conditionalFormatting>
  <conditionalFormatting sqref="I74:W74">
    <cfRule type="expression" dxfId="9969" priority="170">
      <formula>$C$40="F"</formula>
    </cfRule>
  </conditionalFormatting>
  <conditionalFormatting sqref="I74:W74">
    <cfRule type="expression" dxfId="9968" priority="171">
      <formula>$C$21="F"</formula>
    </cfRule>
  </conditionalFormatting>
  <conditionalFormatting sqref="I74:Z74">
    <cfRule type="expression" dxfId="9967" priority="172">
      <formula>$C$2="F"</formula>
    </cfRule>
  </conditionalFormatting>
  <conditionalFormatting sqref="I74:Z74">
    <cfRule type="expression" dxfId="9966" priority="173">
      <formula>$D74="Facturacion"</formula>
    </cfRule>
  </conditionalFormatting>
  <conditionalFormatting sqref="I74:Z74">
    <cfRule type="expression" dxfId="9965" priority="174">
      <formula>$D74="Specialist"</formula>
    </cfRule>
  </conditionalFormatting>
  <conditionalFormatting sqref="I74:Z74">
    <cfRule type="cellIs" dxfId="9964" priority="175" operator="equal">
      <formula>1</formula>
    </cfRule>
  </conditionalFormatting>
  <conditionalFormatting sqref="I74:Z74">
    <cfRule type="expression" dxfId="9963" priority="176">
      <formula>$D74="SSMM"</formula>
    </cfRule>
  </conditionalFormatting>
  <conditionalFormatting sqref="I74:Z74">
    <cfRule type="cellIs" dxfId="9962" priority="177" operator="equal">
      <formula>"F"</formula>
    </cfRule>
  </conditionalFormatting>
  <conditionalFormatting sqref="AA75:AB75">
    <cfRule type="expression" dxfId="9961" priority="162">
      <formula>$C$2="F"</formula>
    </cfRule>
  </conditionalFormatting>
  <conditionalFormatting sqref="AA75:AB75">
    <cfRule type="expression" dxfId="9960" priority="163">
      <formula>$D75="Facturacion"</formula>
    </cfRule>
  </conditionalFormatting>
  <conditionalFormatting sqref="AA75:AB75">
    <cfRule type="expression" dxfId="9959" priority="164">
      <formula>$D75="Specialist"</formula>
    </cfRule>
  </conditionalFormatting>
  <conditionalFormatting sqref="AA75:AB75">
    <cfRule type="cellIs" dxfId="9958" priority="165" operator="equal">
      <formula>1</formula>
    </cfRule>
  </conditionalFormatting>
  <conditionalFormatting sqref="AA75:AB75">
    <cfRule type="expression" dxfId="9957" priority="166">
      <formula>$D75="SSMM"</formula>
    </cfRule>
  </conditionalFormatting>
  <conditionalFormatting sqref="AA75:AB75">
    <cfRule type="cellIs" dxfId="9956" priority="167" operator="equal">
      <formula>"F"</formula>
    </cfRule>
  </conditionalFormatting>
  <conditionalFormatting sqref="I75:W75">
    <cfRule type="expression" dxfId="9955" priority="152">
      <formula>$C$78="F"</formula>
    </cfRule>
  </conditionalFormatting>
  <conditionalFormatting sqref="I75:W75">
    <cfRule type="expression" dxfId="9954" priority="153">
      <formula>$C$59="F"</formula>
    </cfRule>
  </conditionalFormatting>
  <conditionalFormatting sqref="I75:W75">
    <cfRule type="expression" dxfId="9953" priority="154">
      <formula>$C$40="F"</formula>
    </cfRule>
  </conditionalFormatting>
  <conditionalFormatting sqref="I75:W75">
    <cfRule type="expression" dxfId="9952" priority="155">
      <formula>$C$21="F"</formula>
    </cfRule>
  </conditionalFormatting>
  <conditionalFormatting sqref="I75:Z75">
    <cfRule type="expression" dxfId="9951" priority="156">
      <formula>$C$2="F"</formula>
    </cfRule>
  </conditionalFormatting>
  <conditionalFormatting sqref="I75:Z75">
    <cfRule type="expression" dxfId="9950" priority="157">
      <formula>$D75="Facturacion"</formula>
    </cfRule>
  </conditionalFormatting>
  <conditionalFormatting sqref="I75:Z75">
    <cfRule type="expression" dxfId="9949" priority="158">
      <formula>$D75="Specialist"</formula>
    </cfRule>
  </conditionalFormatting>
  <conditionalFormatting sqref="I75:Z75">
    <cfRule type="cellIs" dxfId="9948" priority="159" operator="equal">
      <formula>1</formula>
    </cfRule>
  </conditionalFormatting>
  <conditionalFormatting sqref="I75:Z75">
    <cfRule type="expression" dxfId="9947" priority="160">
      <formula>$D75="SSMM"</formula>
    </cfRule>
  </conditionalFormatting>
  <conditionalFormatting sqref="I75:Z75">
    <cfRule type="cellIs" dxfId="9946" priority="161" operator="equal">
      <formula>"F"</formula>
    </cfRule>
  </conditionalFormatting>
  <conditionalFormatting sqref="AA76:AB76">
    <cfRule type="expression" dxfId="9945" priority="146">
      <formula>$C$2="F"</formula>
    </cfRule>
  </conditionalFormatting>
  <conditionalFormatting sqref="AA76:AB76">
    <cfRule type="expression" dxfId="9944" priority="147">
      <formula>$D76="Facturacion"</formula>
    </cfRule>
  </conditionalFormatting>
  <conditionalFormatting sqref="AA76:AB76">
    <cfRule type="expression" dxfId="9943" priority="148">
      <formula>$D76="Specialist"</formula>
    </cfRule>
  </conditionalFormatting>
  <conditionalFormatting sqref="AA76:AB76">
    <cfRule type="cellIs" dxfId="9942" priority="149" operator="equal">
      <formula>1</formula>
    </cfRule>
  </conditionalFormatting>
  <conditionalFormatting sqref="AA76:AB76">
    <cfRule type="expression" dxfId="9941" priority="150">
      <formula>$D76="SSMM"</formula>
    </cfRule>
  </conditionalFormatting>
  <conditionalFormatting sqref="AA76:AB76">
    <cfRule type="cellIs" dxfId="9940" priority="151" operator="equal">
      <formula>"F"</formula>
    </cfRule>
  </conditionalFormatting>
  <conditionalFormatting sqref="I76:W76">
    <cfRule type="expression" dxfId="9939" priority="136">
      <formula>$C$78="F"</formula>
    </cfRule>
  </conditionalFormatting>
  <conditionalFormatting sqref="I76:W76">
    <cfRule type="expression" dxfId="9938" priority="137">
      <formula>$C$59="F"</formula>
    </cfRule>
  </conditionalFormatting>
  <conditionalFormatting sqref="I76:W76">
    <cfRule type="expression" dxfId="9937" priority="138">
      <formula>$C$40="F"</formula>
    </cfRule>
  </conditionalFormatting>
  <conditionalFormatting sqref="I76:W76">
    <cfRule type="expression" dxfId="9936" priority="139">
      <formula>$C$21="F"</formula>
    </cfRule>
  </conditionalFormatting>
  <conditionalFormatting sqref="I76:Z76">
    <cfRule type="expression" dxfId="9935" priority="140">
      <formula>$C$2="F"</formula>
    </cfRule>
  </conditionalFormatting>
  <conditionalFormatting sqref="I76:Z76">
    <cfRule type="expression" dxfId="9934" priority="141">
      <formula>$D76="Facturacion"</formula>
    </cfRule>
  </conditionalFormatting>
  <conditionalFormatting sqref="I76:Z76">
    <cfRule type="expression" dxfId="9933" priority="142">
      <formula>$D76="Specialist"</formula>
    </cfRule>
  </conditionalFormatting>
  <conditionalFormatting sqref="I76:Z76">
    <cfRule type="cellIs" dxfId="9932" priority="143" operator="equal">
      <formula>1</formula>
    </cfRule>
  </conditionalFormatting>
  <conditionalFormatting sqref="I76:Z76">
    <cfRule type="expression" dxfId="9931" priority="144">
      <formula>$D76="SSMM"</formula>
    </cfRule>
  </conditionalFormatting>
  <conditionalFormatting sqref="I76:Z76">
    <cfRule type="cellIs" dxfId="9930" priority="145" operator="equal">
      <formula>"F"</formula>
    </cfRule>
  </conditionalFormatting>
  <conditionalFormatting sqref="E93:H93">
    <cfRule type="expression" dxfId="9929" priority="128">
      <formula>$C$21="F"</formula>
    </cfRule>
  </conditionalFormatting>
  <conditionalFormatting sqref="E93:H95">
    <cfRule type="expression" dxfId="9928" priority="130">
      <formula>$C$2="F"</formula>
    </cfRule>
  </conditionalFormatting>
  <conditionalFormatting sqref="E93:H95">
    <cfRule type="expression" dxfId="9927" priority="131">
      <formula>$D93="Facturacion"</formula>
    </cfRule>
  </conditionalFormatting>
  <conditionalFormatting sqref="E93:H95">
    <cfRule type="expression" dxfId="9926" priority="132">
      <formula>$D93="Specialist"</formula>
    </cfRule>
  </conditionalFormatting>
  <conditionalFormatting sqref="E93:H95">
    <cfRule type="cellIs" dxfId="9925" priority="133" operator="equal">
      <formula>1</formula>
    </cfRule>
  </conditionalFormatting>
  <conditionalFormatting sqref="E93:H95">
    <cfRule type="expression" dxfId="9924" priority="134">
      <formula>$D93="SSMM"</formula>
    </cfRule>
  </conditionalFormatting>
  <conditionalFormatting sqref="E93:H95">
    <cfRule type="cellIs" dxfId="9923" priority="135" operator="equal">
      <formula>"F"</formula>
    </cfRule>
  </conditionalFormatting>
  <conditionalFormatting sqref="AA93:AB93">
    <cfRule type="expression" dxfId="9922" priority="120">
      <formula>$C$21="F"</formula>
    </cfRule>
  </conditionalFormatting>
  <conditionalFormatting sqref="AA93:AB93">
    <cfRule type="expression" dxfId="9921" priority="122">
      <formula>$C$2="F"</formula>
    </cfRule>
  </conditionalFormatting>
  <conditionalFormatting sqref="AA93:AB93">
    <cfRule type="expression" dxfId="9920" priority="123">
      <formula>$D93="Facturacion"</formula>
    </cfRule>
  </conditionalFormatting>
  <conditionalFormatting sqref="AA93:AB93">
    <cfRule type="expression" dxfId="9919" priority="124">
      <formula>$D93="Specialist"</formula>
    </cfRule>
  </conditionalFormatting>
  <conditionalFormatting sqref="AA93:AB93">
    <cfRule type="cellIs" dxfId="9918" priority="125" operator="equal">
      <formula>1</formula>
    </cfRule>
  </conditionalFormatting>
  <conditionalFormatting sqref="AA93:AB93">
    <cfRule type="expression" dxfId="9917" priority="126">
      <formula>$D93="SSMM"</formula>
    </cfRule>
  </conditionalFormatting>
  <conditionalFormatting sqref="AA93:AB93">
    <cfRule type="cellIs" dxfId="9916" priority="127" operator="equal">
      <formula>"F"</formula>
    </cfRule>
  </conditionalFormatting>
  <conditionalFormatting sqref="I93:W93">
    <cfRule type="expression" dxfId="9915" priority="110">
      <formula>$C$78="F"</formula>
    </cfRule>
  </conditionalFormatting>
  <conditionalFormatting sqref="I93:W93">
    <cfRule type="expression" dxfId="9914" priority="111">
      <formula>$C$59="F"</formula>
    </cfRule>
  </conditionalFormatting>
  <conditionalFormatting sqref="I93:W93">
    <cfRule type="expression" dxfId="9913" priority="112">
      <formula>$C$40="F"</formula>
    </cfRule>
  </conditionalFormatting>
  <conditionalFormatting sqref="I93:W93">
    <cfRule type="expression" dxfId="9912" priority="113">
      <formula>$C$21="F"</formula>
    </cfRule>
  </conditionalFormatting>
  <conditionalFormatting sqref="I93:Z93">
    <cfRule type="expression" dxfId="9911" priority="114">
      <formula>$C$2="F"</formula>
    </cfRule>
  </conditionalFormatting>
  <conditionalFormatting sqref="I93:Z93">
    <cfRule type="expression" dxfId="9910" priority="115">
      <formula>$D93="Facturacion"</formula>
    </cfRule>
  </conditionalFormatting>
  <conditionalFormatting sqref="I93:Z93">
    <cfRule type="expression" dxfId="9909" priority="116">
      <formula>$D93="Specialist"</formula>
    </cfRule>
  </conditionalFormatting>
  <conditionalFormatting sqref="I93:Z93">
    <cfRule type="cellIs" dxfId="9908" priority="117" operator="equal">
      <formula>1</formula>
    </cfRule>
  </conditionalFormatting>
  <conditionalFormatting sqref="I93:Z93">
    <cfRule type="expression" dxfId="9907" priority="118">
      <formula>$D93="SSMM"</formula>
    </cfRule>
  </conditionalFormatting>
  <conditionalFormatting sqref="I93:Z93">
    <cfRule type="cellIs" dxfId="9906" priority="119" operator="equal">
      <formula>"F"</formula>
    </cfRule>
  </conditionalFormatting>
  <conditionalFormatting sqref="AA94:AB94">
    <cfRule type="expression" dxfId="9905" priority="104">
      <formula>$C$2="F"</formula>
    </cfRule>
  </conditionalFormatting>
  <conditionalFormatting sqref="AA94:AB94">
    <cfRule type="expression" dxfId="9904" priority="105">
      <formula>$D94="Facturacion"</formula>
    </cfRule>
  </conditionalFormatting>
  <conditionalFormatting sqref="AA94:AB94">
    <cfRule type="expression" dxfId="9903" priority="106">
      <formula>$D94="Specialist"</formula>
    </cfRule>
  </conditionalFormatting>
  <conditionalFormatting sqref="AA94:AB94">
    <cfRule type="cellIs" dxfId="9902" priority="107" operator="equal">
      <formula>1</formula>
    </cfRule>
  </conditionalFormatting>
  <conditionalFormatting sqref="AA94:AB94">
    <cfRule type="expression" dxfId="9901" priority="108">
      <formula>$D94="SSMM"</formula>
    </cfRule>
  </conditionalFormatting>
  <conditionalFormatting sqref="AA94:AB94">
    <cfRule type="cellIs" dxfId="9900" priority="109" operator="equal">
      <formula>"F"</formula>
    </cfRule>
  </conditionalFormatting>
  <conditionalFormatting sqref="I94:W94">
    <cfRule type="expression" dxfId="9899" priority="94">
      <formula>$C$78="F"</formula>
    </cfRule>
  </conditionalFormatting>
  <conditionalFormatting sqref="I94:W94">
    <cfRule type="expression" dxfId="9898" priority="95">
      <formula>$C$59="F"</formula>
    </cfRule>
  </conditionalFormatting>
  <conditionalFormatting sqref="I94:W94">
    <cfRule type="expression" dxfId="9897" priority="96">
      <formula>$C$40="F"</formula>
    </cfRule>
  </conditionalFormatting>
  <conditionalFormatting sqref="I94:W94">
    <cfRule type="expression" dxfId="9896" priority="97">
      <formula>$C$21="F"</formula>
    </cfRule>
  </conditionalFormatting>
  <conditionalFormatting sqref="I94:Z94">
    <cfRule type="expression" dxfId="9895" priority="98">
      <formula>$C$2="F"</formula>
    </cfRule>
  </conditionalFormatting>
  <conditionalFormatting sqref="I94:Z94">
    <cfRule type="expression" dxfId="9894" priority="99">
      <formula>$D94="Facturacion"</formula>
    </cfRule>
  </conditionalFormatting>
  <conditionalFormatting sqref="I94:Z94">
    <cfRule type="expression" dxfId="9893" priority="100">
      <formula>$D94="Specialist"</formula>
    </cfRule>
  </conditionalFormatting>
  <conditionalFormatting sqref="I94:Z94">
    <cfRule type="cellIs" dxfId="9892" priority="101" operator="equal">
      <formula>1</formula>
    </cfRule>
  </conditionalFormatting>
  <conditionalFormatting sqref="I94:Z94">
    <cfRule type="expression" dxfId="9891" priority="102">
      <formula>$D94="SSMM"</formula>
    </cfRule>
  </conditionalFormatting>
  <conditionalFormatting sqref="I94:Z94">
    <cfRule type="cellIs" dxfId="9890" priority="103" operator="equal">
      <formula>"F"</formula>
    </cfRule>
  </conditionalFormatting>
  <conditionalFormatting sqref="AA95:AB95">
    <cfRule type="expression" dxfId="9889" priority="88">
      <formula>$C$2="F"</formula>
    </cfRule>
  </conditionalFormatting>
  <conditionalFormatting sqref="AA95:AB95">
    <cfRule type="expression" dxfId="9888" priority="89">
      <formula>$D95="Facturacion"</formula>
    </cfRule>
  </conditionalFormatting>
  <conditionalFormatting sqref="AA95:AB95">
    <cfRule type="expression" dxfId="9887" priority="90">
      <formula>$D95="Specialist"</formula>
    </cfRule>
  </conditionalFormatting>
  <conditionalFormatting sqref="AA95:AB95">
    <cfRule type="cellIs" dxfId="9886" priority="91" operator="equal">
      <formula>1</formula>
    </cfRule>
  </conditionalFormatting>
  <conditionalFormatting sqref="AA95:AB95">
    <cfRule type="expression" dxfId="9885" priority="92">
      <formula>$D95="SSMM"</formula>
    </cfRule>
  </conditionalFormatting>
  <conditionalFormatting sqref="AA95:AB95">
    <cfRule type="cellIs" dxfId="9884" priority="93" operator="equal">
      <formula>"F"</formula>
    </cfRule>
  </conditionalFormatting>
  <conditionalFormatting sqref="I95:W95">
    <cfRule type="expression" dxfId="9883" priority="78">
      <formula>$C$78="F"</formula>
    </cfRule>
  </conditionalFormatting>
  <conditionalFormatting sqref="I95:W95">
    <cfRule type="expression" dxfId="9882" priority="79">
      <formula>$C$59="F"</formula>
    </cfRule>
  </conditionalFormatting>
  <conditionalFormatting sqref="I95:W95">
    <cfRule type="expression" dxfId="9881" priority="80">
      <formula>$C$40="F"</formula>
    </cfRule>
  </conditionalFormatting>
  <conditionalFormatting sqref="I95:W95">
    <cfRule type="expression" dxfId="9880" priority="81">
      <formula>$C$21="F"</formula>
    </cfRule>
  </conditionalFormatting>
  <conditionalFormatting sqref="I95:Z95">
    <cfRule type="expression" dxfId="9879" priority="82">
      <formula>$C$2="F"</formula>
    </cfRule>
  </conditionalFormatting>
  <conditionalFormatting sqref="I95:Z95">
    <cfRule type="expression" dxfId="9878" priority="83">
      <formula>$D95="Facturacion"</formula>
    </cfRule>
  </conditionalFormatting>
  <conditionalFormatting sqref="I95:Z95">
    <cfRule type="expression" dxfId="9877" priority="84">
      <formula>$D95="Specialist"</formula>
    </cfRule>
  </conditionalFormatting>
  <conditionalFormatting sqref="I95:Z95">
    <cfRule type="cellIs" dxfId="9876" priority="85" operator="equal">
      <formula>1</formula>
    </cfRule>
  </conditionalFormatting>
  <conditionalFormatting sqref="I95:Z95">
    <cfRule type="expression" dxfId="9875" priority="86">
      <formula>$D95="SSMM"</formula>
    </cfRule>
  </conditionalFormatting>
  <conditionalFormatting sqref="I95:Z95">
    <cfRule type="cellIs" dxfId="9874" priority="87" operator="equal">
      <formula>"F"</formula>
    </cfRule>
  </conditionalFormatting>
  <conditionalFormatting sqref="I10:AC10">
    <cfRule type="expression" dxfId="9873" priority="72">
      <formula>$C$2="F"</formula>
    </cfRule>
  </conditionalFormatting>
  <conditionalFormatting sqref="I10:AC10">
    <cfRule type="expression" dxfId="9872" priority="73">
      <formula>$D10="Facturacion"</formula>
    </cfRule>
  </conditionalFormatting>
  <conditionalFormatting sqref="I10:AC10">
    <cfRule type="expression" dxfId="9871" priority="74">
      <formula>$D10="Specialist"</formula>
    </cfRule>
  </conditionalFormatting>
  <conditionalFormatting sqref="I10:AC10">
    <cfRule type="cellIs" dxfId="9870" priority="75" operator="equal">
      <formula>1</formula>
    </cfRule>
  </conditionalFormatting>
  <conditionalFormatting sqref="I10:AC10">
    <cfRule type="expression" dxfId="9869" priority="76">
      <formula>$D10="SSMM"</formula>
    </cfRule>
  </conditionalFormatting>
  <conditionalFormatting sqref="I10:AC10">
    <cfRule type="cellIs" dxfId="9868" priority="77" operator="equal">
      <formula>"F"</formula>
    </cfRule>
  </conditionalFormatting>
  <conditionalFormatting sqref="I29:AC29">
    <cfRule type="expression" dxfId="9867" priority="65">
      <formula>$C$2="F"</formula>
    </cfRule>
  </conditionalFormatting>
  <conditionalFormatting sqref="I29:AC29">
    <cfRule type="expression" dxfId="9866" priority="66">
      <formula>$D29="Facturacion"</formula>
    </cfRule>
  </conditionalFormatting>
  <conditionalFormatting sqref="I29:AC29">
    <cfRule type="expression" dxfId="9865" priority="67">
      <formula>$D29="Specialist"</formula>
    </cfRule>
  </conditionalFormatting>
  <conditionalFormatting sqref="I29:AC29">
    <cfRule type="cellIs" dxfId="9864" priority="68" operator="equal">
      <formula>1</formula>
    </cfRule>
  </conditionalFormatting>
  <conditionalFormatting sqref="I29:AC29">
    <cfRule type="expression" dxfId="9863" priority="69">
      <formula>$D29="SSMM"</formula>
    </cfRule>
  </conditionalFormatting>
  <conditionalFormatting sqref="I29:AC29">
    <cfRule type="cellIs" dxfId="9862" priority="70" operator="equal">
      <formula>"F"</formula>
    </cfRule>
  </conditionalFormatting>
  <conditionalFormatting sqref="I48:AC48">
    <cfRule type="expression" dxfId="9861" priority="58">
      <formula>$C$2="F"</formula>
    </cfRule>
  </conditionalFormatting>
  <conditionalFormatting sqref="I48:AC48">
    <cfRule type="expression" dxfId="9860" priority="59">
      <formula>$D48="Facturacion"</formula>
    </cfRule>
  </conditionalFormatting>
  <conditionalFormatting sqref="I48:AC48">
    <cfRule type="expression" dxfId="9859" priority="60">
      <formula>$D48="Specialist"</formula>
    </cfRule>
  </conditionalFormatting>
  <conditionalFormatting sqref="I48:AC48">
    <cfRule type="cellIs" dxfId="9858" priority="61" operator="equal">
      <formula>1</formula>
    </cfRule>
  </conditionalFormatting>
  <conditionalFormatting sqref="I48:AC48">
    <cfRule type="expression" dxfId="9857" priority="62">
      <formula>$D48="SSMM"</formula>
    </cfRule>
  </conditionalFormatting>
  <conditionalFormatting sqref="I48:AC48">
    <cfRule type="cellIs" dxfId="9856" priority="63" operator="equal">
      <formula>"F"</formula>
    </cfRule>
  </conditionalFormatting>
  <conditionalFormatting sqref="I67:AC67">
    <cfRule type="expression" dxfId="9855" priority="51">
      <formula>$C$2="F"</formula>
    </cfRule>
  </conditionalFormatting>
  <conditionalFormatting sqref="I67:AC67">
    <cfRule type="expression" dxfId="9854" priority="52">
      <formula>$D67="Facturacion"</formula>
    </cfRule>
  </conditionalFormatting>
  <conditionalFormatting sqref="I67:AC67">
    <cfRule type="expression" dxfId="9853" priority="53">
      <formula>$D67="Specialist"</formula>
    </cfRule>
  </conditionalFormatting>
  <conditionalFormatting sqref="I67:AC67">
    <cfRule type="cellIs" dxfId="9852" priority="54" operator="equal">
      <formula>1</formula>
    </cfRule>
  </conditionalFormatting>
  <conditionalFormatting sqref="I67:AC67">
    <cfRule type="expression" dxfId="9851" priority="55">
      <formula>$D67="SSMM"</formula>
    </cfRule>
  </conditionalFormatting>
  <conditionalFormatting sqref="I67:AC67">
    <cfRule type="cellIs" dxfId="9850" priority="56" operator="equal">
      <formula>"F"</formula>
    </cfRule>
  </conditionalFormatting>
  <conditionalFormatting sqref="I86:AC86">
    <cfRule type="expression" dxfId="9849" priority="44">
      <formula>$C$2="F"</formula>
    </cfRule>
  </conditionalFormatting>
  <conditionalFormatting sqref="I86:AC86">
    <cfRule type="expression" dxfId="9848" priority="45">
      <formula>$D86="Facturacion"</formula>
    </cfRule>
  </conditionalFormatting>
  <conditionalFormatting sqref="I86:AC86">
    <cfRule type="expression" dxfId="9847" priority="46">
      <formula>$D86="Specialist"</formula>
    </cfRule>
  </conditionalFormatting>
  <conditionalFormatting sqref="I86:AC86">
    <cfRule type="cellIs" dxfId="9846" priority="47" operator="equal">
      <formula>1</formula>
    </cfRule>
  </conditionalFormatting>
  <conditionalFormatting sqref="I86:AC86">
    <cfRule type="expression" dxfId="9845" priority="48">
      <formula>$D86="SSMM"</formula>
    </cfRule>
  </conditionalFormatting>
  <conditionalFormatting sqref="I86:AC86">
    <cfRule type="cellIs" dxfId="9844" priority="49" operator="equal">
      <formula>"F"</formula>
    </cfRule>
  </conditionalFormatting>
  <conditionalFormatting sqref="I105:AC105">
    <cfRule type="expression" dxfId="9843" priority="37">
      <formula>$C$2="F"</formula>
    </cfRule>
  </conditionalFormatting>
  <conditionalFormatting sqref="I105:AC105">
    <cfRule type="expression" dxfId="9842" priority="38">
      <formula>$D105="Facturacion"</formula>
    </cfRule>
  </conditionalFormatting>
  <conditionalFormatting sqref="I105:AC105">
    <cfRule type="expression" dxfId="9841" priority="39">
      <formula>$D105="Specialist"</formula>
    </cfRule>
  </conditionalFormatting>
  <conditionalFormatting sqref="I105:AC105">
    <cfRule type="cellIs" dxfId="9840" priority="40" operator="equal">
      <formula>1</formula>
    </cfRule>
  </conditionalFormatting>
  <conditionalFormatting sqref="I105:AC105">
    <cfRule type="expression" dxfId="9839" priority="41">
      <formula>$D105="SSMM"</formula>
    </cfRule>
  </conditionalFormatting>
  <conditionalFormatting sqref="I105:AC105">
    <cfRule type="cellIs" dxfId="9838" priority="42" operator="equal">
      <formula>"F"</formula>
    </cfRule>
  </conditionalFormatting>
  <conditionalFormatting sqref="H24:T24">
    <cfRule type="expression" dxfId="9837" priority="30">
      <formula>$C$2="F"</formula>
    </cfRule>
  </conditionalFormatting>
  <conditionalFormatting sqref="H24:T24">
    <cfRule type="expression" dxfId="9836" priority="31">
      <formula>$D24="Facturacion"</formula>
    </cfRule>
  </conditionalFormatting>
  <conditionalFormatting sqref="H24:T24">
    <cfRule type="expression" dxfId="9835" priority="32">
      <formula>$D24="Specialist"</formula>
    </cfRule>
  </conditionalFormatting>
  <conditionalFormatting sqref="H24:T24">
    <cfRule type="cellIs" dxfId="9834" priority="33" operator="equal">
      <formula>1</formula>
    </cfRule>
  </conditionalFormatting>
  <conditionalFormatting sqref="H24:T24">
    <cfRule type="expression" dxfId="9833" priority="34">
      <formula>$D24="SSMM"</formula>
    </cfRule>
  </conditionalFormatting>
  <conditionalFormatting sqref="H24:T24">
    <cfRule type="cellIs" dxfId="9832" priority="35" operator="equal">
      <formula>"F"</formula>
    </cfRule>
  </conditionalFormatting>
  <conditionalFormatting sqref="H43:T43">
    <cfRule type="expression" dxfId="9831" priority="23">
      <formula>$C$2="F"</formula>
    </cfRule>
  </conditionalFormatting>
  <conditionalFormatting sqref="H43:T43">
    <cfRule type="expression" dxfId="9830" priority="24">
      <formula>$D43="Facturacion"</formula>
    </cfRule>
  </conditionalFormatting>
  <conditionalFormatting sqref="H43:T43">
    <cfRule type="expression" dxfId="9829" priority="25">
      <formula>$D43="Specialist"</formula>
    </cfRule>
  </conditionalFormatting>
  <conditionalFormatting sqref="H43:T43">
    <cfRule type="cellIs" dxfId="9828" priority="26" operator="equal">
      <formula>1</formula>
    </cfRule>
  </conditionalFormatting>
  <conditionalFormatting sqref="H43:T43">
    <cfRule type="expression" dxfId="9827" priority="27">
      <formula>$D43="SSMM"</formula>
    </cfRule>
  </conditionalFormatting>
  <conditionalFormatting sqref="H43:T43">
    <cfRule type="cellIs" dxfId="9826" priority="28" operator="equal">
      <formula>"F"</formula>
    </cfRule>
  </conditionalFormatting>
  <conditionalFormatting sqref="H62:T62">
    <cfRule type="expression" dxfId="9825" priority="16">
      <formula>$C$2="F"</formula>
    </cfRule>
  </conditionalFormatting>
  <conditionalFormatting sqref="H62:T62">
    <cfRule type="expression" dxfId="9824" priority="17">
      <formula>$D62="Facturacion"</formula>
    </cfRule>
  </conditionalFormatting>
  <conditionalFormatting sqref="H62:T62">
    <cfRule type="expression" dxfId="9823" priority="18">
      <formula>$D62="Specialist"</formula>
    </cfRule>
  </conditionalFormatting>
  <conditionalFormatting sqref="H62:T62">
    <cfRule type="cellIs" dxfId="9822" priority="19" operator="equal">
      <formula>1</formula>
    </cfRule>
  </conditionalFormatting>
  <conditionalFormatting sqref="H62:T62">
    <cfRule type="expression" dxfId="9821" priority="20">
      <formula>$D62="SSMM"</formula>
    </cfRule>
  </conditionalFormatting>
  <conditionalFormatting sqref="H62:T62">
    <cfRule type="cellIs" dxfId="9820" priority="21" operator="equal">
      <formula>"F"</formula>
    </cfRule>
  </conditionalFormatting>
  <conditionalFormatting sqref="H81:T81">
    <cfRule type="expression" dxfId="9819" priority="9">
      <formula>$C$2="F"</formula>
    </cfRule>
  </conditionalFormatting>
  <conditionalFormatting sqref="H81:T81">
    <cfRule type="expression" dxfId="9818" priority="10">
      <formula>$D81="Facturacion"</formula>
    </cfRule>
  </conditionalFormatting>
  <conditionalFormatting sqref="H81:T81">
    <cfRule type="expression" dxfId="9817" priority="11">
      <formula>$D81="Specialist"</formula>
    </cfRule>
  </conditionalFormatting>
  <conditionalFormatting sqref="H81:T81">
    <cfRule type="cellIs" dxfId="9816" priority="12" operator="equal">
      <formula>1</formula>
    </cfRule>
  </conditionalFormatting>
  <conditionalFormatting sqref="H81:T81">
    <cfRule type="expression" dxfId="9815" priority="13">
      <formula>$D81="SSMM"</formula>
    </cfRule>
  </conditionalFormatting>
  <conditionalFormatting sqref="H81:T81">
    <cfRule type="cellIs" dxfId="9814" priority="14" operator="equal">
      <formula>"F"</formula>
    </cfRule>
  </conditionalFormatting>
  <conditionalFormatting sqref="H100:T100">
    <cfRule type="expression" dxfId="9813" priority="2">
      <formula>$C$2="F"</formula>
    </cfRule>
  </conditionalFormatting>
  <conditionalFormatting sqref="H100:T100">
    <cfRule type="expression" dxfId="9812" priority="3">
      <formula>$D100="Facturacion"</formula>
    </cfRule>
  </conditionalFormatting>
  <conditionalFormatting sqref="H100:T100">
    <cfRule type="expression" dxfId="9811" priority="4">
      <formula>$D100="Specialist"</formula>
    </cfRule>
  </conditionalFormatting>
  <conditionalFormatting sqref="H100:T100">
    <cfRule type="cellIs" dxfId="9810" priority="5" operator="equal">
      <formula>1</formula>
    </cfRule>
  </conditionalFormatting>
  <conditionalFormatting sqref="H100:T100">
    <cfRule type="expression" dxfId="9809" priority="6">
      <formula>$D100="SSMM"</formula>
    </cfRule>
  </conditionalFormatting>
  <conditionalFormatting sqref="H100:T100">
    <cfRule type="cellIs" dxfId="9808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36" id="{6CA1BC0A-7998-44D3-AA98-0F74A82FA25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AC17:AG19</xm:sqref>
        </x14:conditionalFormatting>
        <x14:conditionalFormatting xmlns:xm="http://schemas.microsoft.com/office/excel/2006/main">
          <x14:cfRule type="expression" priority="525" id="{2C3EBF49-0D64-41E6-87A8-DE0BD2AB86D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E4:AG7 E9:AG9 E8:H8 AE8:AG8 E11:AG12 E10:H10 AD10:AG10</xm:sqref>
        </x14:conditionalFormatting>
        <x14:conditionalFormatting xmlns:xm="http://schemas.microsoft.com/office/excel/2006/main">
          <x14:cfRule type="expression" priority="518" id="{9FA49771-EABD-4D58-96D7-37D5625C941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507" id="{07C5CEA1-06F4-49EA-B21D-D4937C5E303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E23:AG23 E28:AG28 E27:H27 AE27:AG27 E30:AG31 E29:H29 AD29:AG29 E25:AG26 E24:G24 U24:AG24</xm:sqref>
        </x14:conditionalFormatting>
        <x14:conditionalFormatting xmlns:xm="http://schemas.microsoft.com/office/excel/2006/main">
          <x14:cfRule type="expression" priority="500" id="{93552E6F-A715-40CD-B932-36E6BCCF802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489" id="{BA656B34-551B-4B76-9038-E78767F39EF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E42:AG42 E47:AG47 E46:H46 AE46:AG46 E49:AG50 E48:H48 AD48:AG48 E44:AG45 E43:G43 U43:AG43</xm:sqref>
        </x14:conditionalFormatting>
        <x14:conditionalFormatting xmlns:xm="http://schemas.microsoft.com/office/excel/2006/main">
          <x14:cfRule type="expression" priority="482" id="{6D997AC5-344D-4426-9901-4AA29F39F91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471" id="{65F40A6A-F8E5-4B22-A3A5-BBED5BF95A3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E61:AG61 E66:AG66 E65:H65 AE65:AG65 E68:AG69 E67:H67 AD67:AG67 E63:AG64 E62:G62 U62:AG62</xm:sqref>
        </x14:conditionalFormatting>
        <x14:conditionalFormatting xmlns:xm="http://schemas.microsoft.com/office/excel/2006/main">
          <x14:cfRule type="expression" priority="464" id="{6491EDCD-C12E-4D76-827E-38621157FF8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453" id="{E4E9D39C-4AD2-43CD-9588-3A61E15DA3C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E80:AG80 E85:AG85 E84:H84 AE84:AG84 E87:AG88 E86:H86 AD86:AG86 E82:AG83 E81:G81 U81:AG81</xm:sqref>
        </x14:conditionalFormatting>
        <x14:conditionalFormatting xmlns:xm="http://schemas.microsoft.com/office/excel/2006/main">
          <x14:cfRule type="expression" priority="446" id="{B00BF9D7-18CB-4263-A25C-4600FD7E41D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435" id="{DBE09F39-C4B6-4DE5-8306-F07AD405B28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E104:AG104 E103:H103 AE103:AG103 E106:AG107 E105:H105 AD105:AG105 E101:AG102 E100:G100 U100:AG100 E99:AG99</xm:sqref>
        </x14:conditionalFormatting>
        <x14:conditionalFormatting xmlns:xm="http://schemas.microsoft.com/office/excel/2006/main">
          <x14:cfRule type="expression" priority="428" id="{19D62B82-A61C-4604-AAB5-3ECDCEBEC81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417" id="{2C7C1AD3-4946-47A3-BE35-915476E2149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E118:AG121 E123:AG126 E122:H122 AE122:AG122</xm:sqref>
        </x14:conditionalFormatting>
        <x14:conditionalFormatting xmlns:xm="http://schemas.microsoft.com/office/excel/2006/main">
          <x14:cfRule type="expression" priority="410" id="{1FC8D1DB-3D67-4727-85A1-9FDAF78EC0E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I8:AD8</xm:sqref>
        </x14:conditionalFormatting>
        <x14:conditionalFormatting xmlns:xm="http://schemas.microsoft.com/office/excel/2006/main">
          <x14:cfRule type="expression" priority="403" id="{A4E59C35-5030-4CCF-848A-FA74D89161D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I27:AD27</xm:sqref>
        </x14:conditionalFormatting>
        <x14:conditionalFormatting xmlns:xm="http://schemas.microsoft.com/office/excel/2006/main">
          <x14:cfRule type="expression" priority="396" id="{BDCB3700-377E-4280-8DF7-F6E174BA771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I46:AD46</xm:sqref>
        </x14:conditionalFormatting>
        <x14:conditionalFormatting xmlns:xm="http://schemas.microsoft.com/office/excel/2006/main">
          <x14:cfRule type="expression" priority="389" id="{A4518422-75C5-4A05-9B6B-51929562619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I65:AD65</xm:sqref>
        </x14:conditionalFormatting>
        <x14:conditionalFormatting xmlns:xm="http://schemas.microsoft.com/office/excel/2006/main">
          <x14:cfRule type="expression" priority="382" id="{F052B031-71F6-4DDA-B35E-F874B0F9D5C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I84:AD84</xm:sqref>
        </x14:conditionalFormatting>
        <x14:conditionalFormatting xmlns:xm="http://schemas.microsoft.com/office/excel/2006/main">
          <x14:cfRule type="expression" priority="375" id="{B593B650-273E-4A8A-8A9A-5DD89D92716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I103:AD103</xm:sqref>
        </x14:conditionalFormatting>
        <x14:conditionalFormatting xmlns:xm="http://schemas.microsoft.com/office/excel/2006/main">
          <x14:cfRule type="expression" priority="368" id="{6ECBDF0D-5D75-4578-B8C2-96DBC60F60E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I122:AD122</xm:sqref>
        </x14:conditionalFormatting>
        <x14:conditionalFormatting xmlns:xm="http://schemas.microsoft.com/office/excel/2006/main">
          <x14:cfRule type="expression" priority="361" id="{A3462288-C7AB-4A4F-B531-766E6B9105F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</xm:sqref>
        </x14:conditionalFormatting>
        <x14:conditionalFormatting xmlns:xm="http://schemas.microsoft.com/office/excel/2006/main">
          <x14:cfRule type="expression" priority="353" id="{45F9E39A-DB40-4B0F-BCC4-110BC0375EF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303" id="{930FE2DB-7939-43AF-A881-141C894AA08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</xm:sqref>
        </x14:conditionalFormatting>
        <x14:conditionalFormatting xmlns:xm="http://schemas.microsoft.com/office/excel/2006/main">
          <x14:cfRule type="expression" priority="295" id="{5EB2BAAF-166C-405E-94C3-32EAC0B6E02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245" id="{CD830478-F312-41DD-BCE2-92504AA8FA8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237" id="{3F647E4D-0F28-4EC6-912A-3C7188A8E7D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187" id="{578A6322-ADF8-4EF0-A06C-26AF9EF40B0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</xm:sqref>
        </x14:conditionalFormatting>
        <x14:conditionalFormatting xmlns:xm="http://schemas.microsoft.com/office/excel/2006/main">
          <x14:cfRule type="expression" priority="179" id="{D94D37EE-52CE-451B-A925-D9AB76BF2D4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129" id="{32CCE2CE-62F8-476B-9498-8F988C6F99B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E93:H95</xm:sqref>
        </x14:conditionalFormatting>
        <x14:conditionalFormatting xmlns:xm="http://schemas.microsoft.com/office/excel/2006/main">
          <x14:cfRule type="expression" priority="121" id="{D8383957-BB10-4BCF-90C5-7E9A5D29F79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  <x14:conditionalFormatting xmlns:xm="http://schemas.microsoft.com/office/excel/2006/main">
          <x14:cfRule type="expression" priority="71" id="{90B925C1-684E-4FBC-AAA8-4A4F5ED61C7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I10:AC10</xm:sqref>
        </x14:conditionalFormatting>
        <x14:conditionalFormatting xmlns:xm="http://schemas.microsoft.com/office/excel/2006/main">
          <x14:cfRule type="expression" priority="64" id="{3394EF0F-7225-43E7-B8BD-9E9CB94A8D1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I29:AC29</xm:sqref>
        </x14:conditionalFormatting>
        <x14:conditionalFormatting xmlns:xm="http://schemas.microsoft.com/office/excel/2006/main">
          <x14:cfRule type="expression" priority="57" id="{DA6859A2-FBC4-430F-ADA7-9E54A7BD44D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I48:AC48</xm:sqref>
        </x14:conditionalFormatting>
        <x14:conditionalFormatting xmlns:xm="http://schemas.microsoft.com/office/excel/2006/main">
          <x14:cfRule type="expression" priority="50" id="{9300D2B1-3DAA-43EA-9E22-07444409B74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I67:AC67</xm:sqref>
        </x14:conditionalFormatting>
        <x14:conditionalFormatting xmlns:xm="http://schemas.microsoft.com/office/excel/2006/main">
          <x14:cfRule type="expression" priority="43" id="{0B7775B5-FD4E-44E1-96E7-2C083EF825D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I86:AC86</xm:sqref>
        </x14:conditionalFormatting>
        <x14:conditionalFormatting xmlns:xm="http://schemas.microsoft.com/office/excel/2006/main">
          <x14:cfRule type="expression" priority="36" id="{33508FA8-75ED-467D-BC69-9990BE2D7C2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I105:AC105</xm:sqref>
        </x14:conditionalFormatting>
        <x14:conditionalFormatting xmlns:xm="http://schemas.microsoft.com/office/excel/2006/main">
          <x14:cfRule type="expression" priority="29" id="{09276087-5D64-4603-9DD1-22C25313876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H24:T24</xm:sqref>
        </x14:conditionalFormatting>
        <x14:conditionalFormatting xmlns:xm="http://schemas.microsoft.com/office/excel/2006/main">
          <x14:cfRule type="expression" priority="22" id="{0E2143BF-FDEA-4551-8D7D-6EAB9D01686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H43:T43</xm:sqref>
        </x14:conditionalFormatting>
        <x14:conditionalFormatting xmlns:xm="http://schemas.microsoft.com/office/excel/2006/main">
          <x14:cfRule type="expression" priority="15" id="{4D305609-4DFE-4B62-99B1-9EF466669B9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H62:T62</xm:sqref>
        </x14:conditionalFormatting>
        <x14:conditionalFormatting xmlns:xm="http://schemas.microsoft.com/office/excel/2006/main">
          <x14:cfRule type="expression" priority="8" id="{2901C296-DDE9-42EC-A435-212C0B3E3DA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H81:T81</xm:sqref>
        </x14:conditionalFormatting>
        <x14:conditionalFormatting xmlns:xm="http://schemas.microsoft.com/office/excel/2006/main">
          <x14:cfRule type="expression" priority="1" id="{9DD9638C-865C-4917-8C86-94A4AAD8C15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H100:T100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E5C7FDCF-F245-4C9B-B6CA-135EB31ECA0F}">
          <x14:formula1>
            <xm:f>Personal!$A$2:$A$50</xm:f>
          </x14:formula1>
          <xm:sqref>B99:B114 B118:B133 B4:B19 B23:B38 B42:B57 B61:B76 B80:B95</xm:sqref>
        </x14:dataValidation>
        <x14:dataValidation type="list" allowBlank="1" showInputMessage="1" showErrorMessage="1" prompt="Elige una de las opciones disponibles" xr:uid="{9C06E4DF-233C-4CE5-AAEE-9A255B8BD310}">
          <x14:formula1>
            <xm:f>Personal!$F$1:$F$15</xm:f>
          </x14:formula1>
          <xm:sqref>E61:AG76 E118:AG133 E42:AG57 E4:AG19 E80:AG95 E23:AG38 E99:AG114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CD30E-DB8F-4135-ACD3-622444267434}">
  <sheetPr codeName="Hoja29">
    <tabColor rgb="FFFFFFFF"/>
    <outlinePr summaryBelow="0" summaryRight="0"/>
    <pageSetUpPr fitToPage="1"/>
  </sheetPr>
  <dimension ref="A1:AJ1000"/>
  <sheetViews>
    <sheetView topLeftCell="A5" workbookViewId="0">
      <selection activeCell="C6" sqref="C6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1.191406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'S26'!C117+1</f>
        <v>45474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">
        <v>98</v>
      </c>
      <c r="D4" s="19" t="s">
        <v>99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>
        <v>1</v>
      </c>
      <c r="T4" s="8">
        <v>1</v>
      </c>
      <c r="U4" s="8">
        <v>1</v>
      </c>
      <c r="V4" s="8">
        <v>1</v>
      </c>
      <c r="W4" s="8">
        <v>1</v>
      </c>
      <c r="X4" s="8">
        <v>1</v>
      </c>
      <c r="Y4" s="8">
        <v>1</v>
      </c>
      <c r="Z4" s="8">
        <v>1</v>
      </c>
      <c r="AA4" s="8">
        <v>1</v>
      </c>
      <c r="AB4" s="8">
        <v>1</v>
      </c>
      <c r="AC4" s="8">
        <v>1</v>
      </c>
      <c r="AD4" s="8">
        <v>1</v>
      </c>
      <c r="AE4" s="8"/>
      <c r="AF4" s="8"/>
      <c r="AG4" s="8"/>
      <c r="AH4" s="1">
        <f t="shared" ref="AH4:AH19" si="0">SUM(E4:AG4)/2</f>
        <v>6</v>
      </c>
      <c r="AI4" s="1"/>
      <c r="AJ4" s="1">
        <f t="shared" ref="AJ4:AJ20" si="1">AH4+AH23+AH42+AH61+AH80+AH99+AH118</f>
        <v>30</v>
      </c>
    </row>
    <row r="5" spans="1:36" ht="15.75" customHeight="1" x14ac:dyDescent="0.15">
      <c r="A5" s="10"/>
      <c r="B5" s="18" t="s">
        <v>28</v>
      </c>
      <c r="C5" s="19" t="s">
        <v>100</v>
      </c>
      <c r="D5" s="19" t="s">
        <v>95</v>
      </c>
      <c r="E5" s="8"/>
      <c r="F5" s="8"/>
      <c r="G5" s="8"/>
      <c r="H5" s="8">
        <v>1</v>
      </c>
      <c r="I5" s="8">
        <v>1</v>
      </c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/>
      <c r="R5" s="8"/>
      <c r="S5" s="8">
        <v>1</v>
      </c>
      <c r="T5" s="8">
        <v>1</v>
      </c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/>
      <c r="AB5" s="8"/>
      <c r="AC5" s="8"/>
      <c r="AD5" s="8"/>
      <c r="AE5" s="8"/>
      <c r="AF5" s="8"/>
      <c r="AG5" s="8"/>
      <c r="AH5" s="1">
        <f t="shared" si="0"/>
        <v>8.5</v>
      </c>
      <c r="AI5" s="1"/>
      <c r="AJ5" s="1">
        <f t="shared" si="1"/>
        <v>41</v>
      </c>
    </row>
    <row r="6" spans="1:36" ht="15.75" customHeight="1" x14ac:dyDescent="0.15">
      <c r="A6" s="10"/>
      <c r="B6" s="18" t="s">
        <v>29</v>
      </c>
      <c r="C6" s="19" t="s">
        <v>101</v>
      </c>
      <c r="D6" s="19" t="s">
        <v>53</v>
      </c>
      <c r="E6" s="8"/>
      <c r="F6" s="8"/>
      <c r="G6" s="8"/>
      <c r="H6" s="8"/>
      <c r="I6" s="8"/>
      <c r="J6" s="8"/>
      <c r="K6" s="8"/>
      <c r="L6" s="8"/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/>
      <c r="T6" s="8"/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8</v>
      </c>
      <c r="AI6" s="1"/>
      <c r="AJ6" s="1">
        <f t="shared" si="1"/>
        <v>40</v>
      </c>
    </row>
    <row r="7" spans="1:36" ht="15.75" customHeight="1" x14ac:dyDescent="0.15">
      <c r="A7" s="10"/>
      <c r="B7" s="18" t="s">
        <v>30</v>
      </c>
      <c r="C7" s="19" t="s">
        <v>103</v>
      </c>
      <c r="D7" s="19" t="s">
        <v>53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 t="shared" si="1"/>
        <v>20</v>
      </c>
    </row>
    <row r="8" spans="1:36" ht="15.75" customHeight="1" x14ac:dyDescent="0.15">
      <c r="A8" s="10"/>
      <c r="B8" s="18" t="s">
        <v>31</v>
      </c>
      <c r="C8" s="19" t="s">
        <v>104</v>
      </c>
      <c r="D8" s="19" t="s">
        <v>96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 t="shared" si="1"/>
        <v>30</v>
      </c>
    </row>
    <row r="9" spans="1:36" ht="15.75" customHeight="1" x14ac:dyDescent="0.15">
      <c r="A9" s="10"/>
      <c r="B9" s="18" t="s">
        <v>32</v>
      </c>
      <c r="C9" s="19" t="s">
        <v>105</v>
      </c>
      <c r="D9" s="19" t="s">
        <v>53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>
        <v>1</v>
      </c>
      <c r="R9" s="8">
        <v>1</v>
      </c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/>
      <c r="AD9" s="8"/>
      <c r="AE9" s="8"/>
      <c r="AF9" s="8"/>
      <c r="AG9" s="8"/>
      <c r="AH9" s="1">
        <f t="shared" si="0"/>
        <v>6</v>
      </c>
      <c r="AI9" s="1"/>
      <c r="AJ9" s="1">
        <f t="shared" si="1"/>
        <v>30</v>
      </c>
    </row>
    <row r="10" spans="1:36" ht="15.75" customHeight="1" x14ac:dyDescent="0.15">
      <c r="A10" s="10"/>
      <c r="B10" s="18" t="s">
        <v>33</v>
      </c>
      <c r="C10" s="19" t="s">
        <v>106</v>
      </c>
      <c r="D10" s="19" t="s">
        <v>53</v>
      </c>
      <c r="E10" s="8"/>
      <c r="F10" s="8"/>
      <c r="G10" s="8"/>
      <c r="H10" s="8"/>
      <c r="I10" s="8">
        <v>1</v>
      </c>
      <c r="J10" s="8">
        <v>1</v>
      </c>
      <c r="K10" s="8">
        <v>1</v>
      </c>
      <c r="L10" s="8">
        <v>1</v>
      </c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>
        <v>1</v>
      </c>
      <c r="S10" s="8"/>
      <c r="T10" s="8"/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/>
      <c r="AB10" s="8"/>
      <c r="AC10" s="8"/>
      <c r="AD10" s="8"/>
      <c r="AE10" s="8"/>
      <c r="AF10" s="8"/>
      <c r="AG10" s="8"/>
      <c r="AH10" s="1">
        <f t="shared" si="0"/>
        <v>8</v>
      </c>
      <c r="AI10" s="1"/>
      <c r="AJ10" s="1">
        <f t="shared" si="1"/>
        <v>40</v>
      </c>
    </row>
    <row r="11" spans="1:36" ht="15.75" customHeight="1" x14ac:dyDescent="0.15">
      <c r="A11" s="21"/>
      <c r="B11" s="18" t="s">
        <v>34</v>
      </c>
      <c r="C11" s="19" t="s">
        <v>107</v>
      </c>
      <c r="D11" s="19" t="s">
        <v>53</v>
      </c>
      <c r="E11" s="8"/>
      <c r="F11" s="8"/>
      <c r="G11" s="8">
        <v>1</v>
      </c>
      <c r="H11" s="8">
        <v>1</v>
      </c>
      <c r="I11" s="8">
        <v>1</v>
      </c>
      <c r="J11" s="8">
        <v>1</v>
      </c>
      <c r="K11" s="8">
        <v>1</v>
      </c>
      <c r="L11" s="8">
        <v>1</v>
      </c>
      <c r="M11" s="8">
        <v>1</v>
      </c>
      <c r="N11" s="8">
        <v>1</v>
      </c>
      <c r="O11" s="8">
        <v>1</v>
      </c>
      <c r="P11" s="8">
        <v>1</v>
      </c>
      <c r="Q11" s="8">
        <v>1</v>
      </c>
      <c r="R11" s="8">
        <v>1</v>
      </c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6</v>
      </c>
      <c r="AI11" s="1"/>
      <c r="AJ11" s="1">
        <f t="shared" si="1"/>
        <v>20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 t="s">
        <v>11</v>
      </c>
      <c r="J12" s="8" t="s">
        <v>11</v>
      </c>
      <c r="K12" s="8" t="s">
        <v>11</v>
      </c>
      <c r="L12" s="8" t="s">
        <v>11</v>
      </c>
      <c r="M12" s="8" t="s">
        <v>11</v>
      </c>
      <c r="N12" s="8" t="s">
        <v>11</v>
      </c>
      <c r="O12" s="8" t="s">
        <v>11</v>
      </c>
      <c r="P12" s="8" t="s">
        <v>11</v>
      </c>
      <c r="Q12" s="8" t="s">
        <v>11</v>
      </c>
      <c r="R12" s="8" t="s">
        <v>11</v>
      </c>
      <c r="S12" s="8" t="s">
        <v>11</v>
      </c>
      <c r="T12" s="8" t="s">
        <v>11</v>
      </c>
      <c r="U12" s="8" t="s">
        <v>11</v>
      </c>
      <c r="V12" s="8" t="s">
        <v>11</v>
      </c>
      <c r="W12" s="8" t="s">
        <v>11</v>
      </c>
      <c r="X12" s="8" t="s">
        <v>11</v>
      </c>
      <c r="Y12" s="8" t="s">
        <v>11</v>
      </c>
      <c r="Z12" s="8" t="s">
        <v>11</v>
      </c>
      <c r="AA12" s="8" t="s">
        <v>11</v>
      </c>
      <c r="AB12" s="8" t="s">
        <v>11</v>
      </c>
      <c r="AC12" s="8" t="s">
        <v>11</v>
      </c>
      <c r="AD12" s="8" t="s">
        <v>11</v>
      </c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/>
      <c r="J17" s="8"/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 t="s">
        <v>9</v>
      </c>
      <c r="R17" s="8" t="s">
        <v>9</v>
      </c>
      <c r="S17" s="8"/>
      <c r="T17" s="8"/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8" t="s">
        <v>9</v>
      </c>
      <c r="AB17" s="8" t="s">
        <v>9</v>
      </c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 t="s">
        <v>11</v>
      </c>
      <c r="F18" s="59"/>
      <c r="G18" s="59"/>
      <c r="H18" s="59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0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2</v>
      </c>
      <c r="H20" s="23">
        <f t="shared" si="3"/>
        <v>3</v>
      </c>
      <c r="I20" s="23">
        <f t="shared" si="3"/>
        <v>4</v>
      </c>
      <c r="J20" s="23">
        <f t="shared" si="3"/>
        <v>4</v>
      </c>
      <c r="K20" s="23">
        <f t="shared" si="3"/>
        <v>4</v>
      </c>
      <c r="L20" s="23">
        <f t="shared" si="3"/>
        <v>4</v>
      </c>
      <c r="M20" s="23">
        <f t="shared" si="3"/>
        <v>5</v>
      </c>
      <c r="N20" s="23">
        <f t="shared" si="3"/>
        <v>5</v>
      </c>
      <c r="O20" s="23">
        <f t="shared" si="3"/>
        <v>5</v>
      </c>
      <c r="P20" s="23">
        <f t="shared" si="3"/>
        <v>5</v>
      </c>
      <c r="Q20" s="23">
        <f t="shared" si="3"/>
        <v>5</v>
      </c>
      <c r="R20" s="23">
        <f t="shared" si="3"/>
        <v>5</v>
      </c>
      <c r="S20" s="23">
        <f t="shared" si="3"/>
        <v>3</v>
      </c>
      <c r="T20" s="23">
        <f t="shared" si="3"/>
        <v>3</v>
      </c>
      <c r="U20" s="23">
        <f t="shared" si="3"/>
        <v>5</v>
      </c>
      <c r="V20" s="23">
        <f t="shared" si="3"/>
        <v>5</v>
      </c>
      <c r="W20" s="23">
        <f t="shared" si="3"/>
        <v>6</v>
      </c>
      <c r="X20" s="23">
        <f t="shared" si="3"/>
        <v>6</v>
      </c>
      <c r="Y20" s="23">
        <f t="shared" si="3"/>
        <v>6</v>
      </c>
      <c r="Z20" s="23">
        <f t="shared" si="3"/>
        <v>6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52.5</v>
      </c>
      <c r="AI20" s="1">
        <f>SUM(AI13:AI19)</f>
        <v>16</v>
      </c>
      <c r="AJ20" s="1">
        <f t="shared" si="1"/>
        <v>251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45475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">
        <v>27</v>
      </c>
      <c r="C23" s="19" t="s">
        <v>98</v>
      </c>
      <c r="D23" s="19" t="s">
        <v>99</v>
      </c>
      <c r="E23" s="8"/>
      <c r="F23" s="8"/>
      <c r="G23" s="8"/>
      <c r="H23" s="8"/>
      <c r="I23" s="8" t="s">
        <v>7</v>
      </c>
      <c r="J23" s="8" t="s">
        <v>7</v>
      </c>
      <c r="K23" s="8" t="s">
        <v>7</v>
      </c>
      <c r="L23" s="8" t="s">
        <v>7</v>
      </c>
      <c r="M23" s="8" t="s">
        <v>7</v>
      </c>
      <c r="N23" s="8" t="s">
        <v>7</v>
      </c>
      <c r="O23" s="8" t="s">
        <v>7</v>
      </c>
      <c r="P23" s="8" t="s">
        <v>7</v>
      </c>
      <c r="Q23" s="8" t="s">
        <v>7</v>
      </c>
      <c r="R23" s="8" t="s">
        <v>7</v>
      </c>
      <c r="S23" s="8" t="s">
        <v>7</v>
      </c>
      <c r="T23" s="8" t="s">
        <v>7</v>
      </c>
      <c r="U23" s="8" t="s">
        <v>7</v>
      </c>
      <c r="V23" s="8" t="s">
        <v>7</v>
      </c>
      <c r="W23" s="8" t="s">
        <v>7</v>
      </c>
      <c r="X23" s="8" t="s">
        <v>7</v>
      </c>
      <c r="Y23" s="8" t="s">
        <v>7</v>
      </c>
      <c r="Z23" s="8" t="s">
        <v>7</v>
      </c>
      <c r="AA23" s="8" t="s">
        <v>7</v>
      </c>
      <c r="AB23" s="8" t="s">
        <v>7</v>
      </c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">
        <v>28</v>
      </c>
      <c r="C24" s="19" t="s">
        <v>100</v>
      </c>
      <c r="D24" s="19" t="s">
        <v>95</v>
      </c>
      <c r="E24" s="8"/>
      <c r="F24" s="8"/>
      <c r="G24" s="8"/>
      <c r="H24" s="8">
        <v>1</v>
      </c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/>
      <c r="R24" s="8"/>
      <c r="S24" s="8">
        <v>1</v>
      </c>
      <c r="T24" s="8">
        <v>1</v>
      </c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/>
      <c r="AB24" s="8"/>
      <c r="AC24" s="8"/>
      <c r="AD24" s="8"/>
      <c r="AE24" s="8"/>
      <c r="AF24" s="8"/>
      <c r="AG24" s="8"/>
      <c r="AH24" s="1">
        <f t="shared" si="4"/>
        <v>8.5</v>
      </c>
      <c r="AI24" s="1"/>
    </row>
    <row r="25" spans="1:36" ht="15.75" customHeight="1" x14ac:dyDescent="0.15">
      <c r="A25" s="10"/>
      <c r="B25" s="18" t="s">
        <v>29</v>
      </c>
      <c r="C25" s="19" t="s">
        <v>101</v>
      </c>
      <c r="D25" s="19" t="s">
        <v>53</v>
      </c>
      <c r="E25" s="8"/>
      <c r="F25" s="8"/>
      <c r="G25" s="8"/>
      <c r="H25" s="8"/>
      <c r="I25" s="8"/>
      <c r="J25" s="8"/>
      <c r="K25" s="8">
        <v>1</v>
      </c>
      <c r="L25" s="8">
        <v>1</v>
      </c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>
        <v>1</v>
      </c>
      <c r="S25" s="8"/>
      <c r="T25" s="8"/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/>
      <c r="AD25" s="8"/>
      <c r="AE25" s="8"/>
      <c r="AF25" s="8"/>
      <c r="AG25" s="8"/>
      <c r="AH25" s="1">
        <f t="shared" si="4"/>
        <v>8</v>
      </c>
      <c r="AI25" s="1"/>
    </row>
    <row r="26" spans="1:36" ht="15.75" customHeight="1" x14ac:dyDescent="0.15">
      <c r="A26" s="10"/>
      <c r="B26" s="18" t="s">
        <v>30</v>
      </c>
      <c r="C26" s="19" t="s">
        <v>103</v>
      </c>
      <c r="D26" s="19" t="s">
        <v>53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</row>
    <row r="27" spans="1:36" ht="15.75" customHeight="1" x14ac:dyDescent="0.15">
      <c r="A27" s="10"/>
      <c r="B27" s="18" t="s">
        <v>31</v>
      </c>
      <c r="C27" s="19" t="s">
        <v>104</v>
      </c>
      <c r="D27" s="19" t="s">
        <v>96</v>
      </c>
      <c r="E27" s="8"/>
      <c r="F27" s="8"/>
      <c r="G27" s="8"/>
      <c r="H27" s="8">
        <v>1</v>
      </c>
      <c r="I27" s="8">
        <v>1</v>
      </c>
      <c r="J27" s="8">
        <v>1</v>
      </c>
      <c r="K27" s="8">
        <v>1</v>
      </c>
      <c r="L27" s="8">
        <v>1</v>
      </c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>
        <v>1</v>
      </c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1">
        <f t="shared" si="4"/>
        <v>6</v>
      </c>
      <c r="AI27" s="1"/>
    </row>
    <row r="28" spans="1:36" ht="15.75" customHeight="1" x14ac:dyDescent="0.15">
      <c r="A28" s="10"/>
      <c r="B28" s="18" t="s">
        <v>32</v>
      </c>
      <c r="C28" s="19" t="s">
        <v>105</v>
      </c>
      <c r="D28" s="19" t="s">
        <v>53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>
        <v>1</v>
      </c>
      <c r="T28" s="8">
        <v>1</v>
      </c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>
        <v>1</v>
      </c>
      <c r="AA28" s="8">
        <v>1</v>
      </c>
      <c r="AB28" s="8">
        <v>1</v>
      </c>
      <c r="AC28" s="8">
        <v>1</v>
      </c>
      <c r="AD28" s="8">
        <v>1</v>
      </c>
      <c r="AE28" s="8"/>
      <c r="AF28" s="8"/>
      <c r="AG28" s="8"/>
      <c r="AH28" s="1">
        <f t="shared" si="4"/>
        <v>6</v>
      </c>
      <c r="AI28" s="1"/>
    </row>
    <row r="29" spans="1:36" ht="15.75" customHeight="1" x14ac:dyDescent="0.15">
      <c r="A29" s="10"/>
      <c r="B29" s="18" t="s">
        <v>33</v>
      </c>
      <c r="C29" s="19" t="s">
        <v>106</v>
      </c>
      <c r="D29" s="19" t="s">
        <v>53</v>
      </c>
      <c r="E29" s="8"/>
      <c r="F29" s="8"/>
      <c r="G29" s="8"/>
      <c r="H29" s="8" t="s">
        <v>7</v>
      </c>
      <c r="I29" s="8" t="s">
        <v>7</v>
      </c>
      <c r="J29" s="8" t="s">
        <v>7</v>
      </c>
      <c r="K29" s="8" t="s">
        <v>7</v>
      </c>
      <c r="L29" s="8" t="s">
        <v>7</v>
      </c>
      <c r="M29" s="8" t="s">
        <v>7</v>
      </c>
      <c r="N29" s="8" t="s">
        <v>7</v>
      </c>
      <c r="O29" s="8" t="s">
        <v>7</v>
      </c>
      <c r="P29" s="8" t="s">
        <v>7</v>
      </c>
      <c r="Q29" s="8" t="s">
        <v>7</v>
      </c>
      <c r="R29" s="8" t="s">
        <v>7</v>
      </c>
      <c r="S29" s="8" t="s">
        <v>7</v>
      </c>
      <c r="T29" s="8" t="s">
        <v>7</v>
      </c>
      <c r="U29" s="8" t="s">
        <v>7</v>
      </c>
      <c r="V29" s="8" t="s">
        <v>7</v>
      </c>
      <c r="W29" s="8" t="s">
        <v>7</v>
      </c>
      <c r="X29" s="8" t="s">
        <v>7</v>
      </c>
      <c r="Y29" s="8" t="s">
        <v>7</v>
      </c>
      <c r="Z29" s="8" t="s">
        <v>7</v>
      </c>
      <c r="AA29" s="8" t="s">
        <v>7</v>
      </c>
      <c r="AB29" s="8" t="s">
        <v>7</v>
      </c>
      <c r="AC29" s="8" t="s">
        <v>7</v>
      </c>
      <c r="AD29" s="8" t="s">
        <v>7</v>
      </c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 t="s">
        <v>34</v>
      </c>
      <c r="C30" s="19" t="s">
        <v>107</v>
      </c>
      <c r="D30" s="19" t="s">
        <v>53</v>
      </c>
      <c r="E30" s="8"/>
      <c r="F30" s="8"/>
      <c r="G30" s="8"/>
      <c r="H30" s="8"/>
      <c r="I30" s="8"/>
      <c r="J30" s="8"/>
      <c r="K30" s="8"/>
      <c r="L30" s="8"/>
      <c r="M30" s="8">
        <v>1</v>
      </c>
      <c r="N30" s="8">
        <v>1</v>
      </c>
      <c r="O30" s="8">
        <v>1</v>
      </c>
      <c r="P30" s="8">
        <v>1</v>
      </c>
      <c r="Q30" s="8">
        <v>1</v>
      </c>
      <c r="R30" s="8">
        <v>1</v>
      </c>
      <c r="S30" s="8"/>
      <c r="T30" s="8"/>
      <c r="U30" s="8">
        <v>1</v>
      </c>
      <c r="V30" s="8">
        <v>1</v>
      </c>
      <c r="W30" s="8">
        <v>1</v>
      </c>
      <c r="X30" s="8">
        <v>1</v>
      </c>
      <c r="Y30" s="8">
        <v>1</v>
      </c>
      <c r="Z30" s="8">
        <v>1</v>
      </c>
      <c r="AA30" s="8">
        <v>1</v>
      </c>
      <c r="AB30" s="8">
        <v>1</v>
      </c>
      <c r="AC30" s="8">
        <v>1</v>
      </c>
      <c r="AD30" s="8">
        <v>1</v>
      </c>
      <c r="AE30" s="8"/>
      <c r="AF30" s="8"/>
      <c r="AG30" s="8"/>
      <c r="AH30" s="1">
        <f t="shared" si="4"/>
        <v>8</v>
      </c>
      <c r="AI30" s="1"/>
    </row>
    <row r="31" spans="1:36" ht="15.75" customHeight="1" x14ac:dyDescent="0.15">
      <c r="A31" s="10"/>
      <c r="B31" s="18" t="s">
        <v>35</v>
      </c>
      <c r="C31" s="19" t="s">
        <v>128</v>
      </c>
      <c r="D31" s="19" t="s">
        <v>53</v>
      </c>
      <c r="E31" s="8"/>
      <c r="F31" s="8"/>
      <c r="G31" s="8"/>
      <c r="H31" s="8"/>
      <c r="I31" s="8" t="s">
        <v>11</v>
      </c>
      <c r="J31" s="8" t="s">
        <v>11</v>
      </c>
      <c r="K31" s="8" t="s">
        <v>11</v>
      </c>
      <c r="L31" s="8" t="s">
        <v>11</v>
      </c>
      <c r="M31" s="8" t="s">
        <v>11</v>
      </c>
      <c r="N31" s="8" t="s">
        <v>11</v>
      </c>
      <c r="O31" s="8" t="s">
        <v>11</v>
      </c>
      <c r="P31" s="8" t="s">
        <v>11</v>
      </c>
      <c r="Q31" s="8" t="s">
        <v>11</v>
      </c>
      <c r="R31" s="8" t="s">
        <v>11</v>
      </c>
      <c r="S31" s="8" t="s">
        <v>11</v>
      </c>
      <c r="T31" s="8" t="s">
        <v>11</v>
      </c>
      <c r="U31" s="8" t="s">
        <v>11</v>
      </c>
      <c r="V31" s="8" t="s">
        <v>11</v>
      </c>
      <c r="W31" s="8" t="s">
        <v>11</v>
      </c>
      <c r="X31" s="8" t="s">
        <v>11</v>
      </c>
      <c r="Y31" s="8" t="s">
        <v>11</v>
      </c>
      <c r="Z31" s="8" t="s">
        <v>11</v>
      </c>
      <c r="AA31" s="8" t="s">
        <v>11</v>
      </c>
      <c r="AB31" s="8" t="s">
        <v>11</v>
      </c>
      <c r="AC31" s="8" t="s">
        <v>11</v>
      </c>
      <c r="AD31" s="8" t="s">
        <v>11</v>
      </c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ref="B24:B38" si="5">B13</f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">
        <v>90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">
        <v>88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 t="s">
        <v>11</v>
      </c>
      <c r="F37" s="59"/>
      <c r="G37" s="59"/>
      <c r="H37" s="59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">
        <v>89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 t="s">
        <v>9</v>
      </c>
      <c r="R38" s="8" t="s">
        <v>9</v>
      </c>
      <c r="S38" s="8"/>
      <c r="T38" s="8"/>
      <c r="U38" s="8"/>
      <c r="V38" s="8"/>
      <c r="W38" s="8" t="s">
        <v>9</v>
      </c>
      <c r="X38" s="8" t="s">
        <v>9</v>
      </c>
      <c r="Y38" s="8" t="s">
        <v>9</v>
      </c>
      <c r="Z38" s="8" t="s">
        <v>9</v>
      </c>
      <c r="AA38" s="8" t="s">
        <v>9</v>
      </c>
      <c r="AB38" s="8" t="s">
        <v>9</v>
      </c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65"/>
      <c r="D39" s="65"/>
      <c r="E39" s="65">
        <f>SUM(E23:E38)</f>
        <v>0</v>
      </c>
      <c r="F39" s="65">
        <f>SUM(F23:F38)</f>
        <v>0</v>
      </c>
      <c r="G39" s="65">
        <f>SUM(G23:G38)</f>
        <v>0</v>
      </c>
      <c r="H39" s="65">
        <f>SUM(H23:H38)</f>
        <v>2</v>
      </c>
      <c r="I39" s="65">
        <f>SUM(I23:I38)</f>
        <v>2</v>
      </c>
      <c r="J39" s="65">
        <f>SUM(J23:J38)</f>
        <v>2</v>
      </c>
      <c r="K39" s="65">
        <f>SUM(K23:K38)</f>
        <v>3</v>
      </c>
      <c r="L39" s="65">
        <f>SUM(L23:L38)</f>
        <v>3</v>
      </c>
      <c r="M39" s="65">
        <f>SUM(M23:M38)</f>
        <v>4</v>
      </c>
      <c r="N39" s="65">
        <f>SUM(N23:N38)</f>
        <v>4</v>
      </c>
      <c r="O39" s="65">
        <f>SUM(O23:O38)</f>
        <v>4</v>
      </c>
      <c r="P39" s="65">
        <f>SUM(P23:P38)</f>
        <v>4</v>
      </c>
      <c r="Q39" s="65">
        <f>SUM(Q23:Q38)</f>
        <v>3</v>
      </c>
      <c r="R39" s="65">
        <f>SUM(R23:R38)</f>
        <v>3</v>
      </c>
      <c r="S39" s="65">
        <f>SUM(S23:S38)</f>
        <v>3</v>
      </c>
      <c r="T39" s="65">
        <f>SUM(T23:T38)</f>
        <v>2</v>
      </c>
      <c r="U39" s="65">
        <f>SUM(U23:U38)</f>
        <v>4</v>
      </c>
      <c r="V39" s="65">
        <f>SUM(V23:V38)</f>
        <v>4</v>
      </c>
      <c r="W39" s="65">
        <f>SUM(W23:W38)</f>
        <v>5</v>
      </c>
      <c r="X39" s="65">
        <f>SUM(X23:X38)</f>
        <v>5</v>
      </c>
      <c r="Y39" s="65">
        <f>SUM(Y23:Y38)</f>
        <v>5</v>
      </c>
      <c r="Z39" s="65">
        <f>SUM(Z23:Z38)</f>
        <v>5</v>
      </c>
      <c r="AA39" s="65">
        <f>SUM(AA23:AA38)</f>
        <v>4</v>
      </c>
      <c r="AB39" s="65">
        <f>SUM(AB23:AB38)</f>
        <v>4</v>
      </c>
      <c r="AC39" s="65">
        <f>SUM(AC23:AC38)</f>
        <v>3</v>
      </c>
      <c r="AD39" s="65">
        <f>SUM(AD23:AD38)</f>
        <v>3</v>
      </c>
      <c r="AE39" s="65">
        <f>SUM(AE23:AE38)</f>
        <v>0</v>
      </c>
      <c r="AF39" s="65">
        <f>SUM(AF23:AF38)</f>
        <v>0</v>
      </c>
      <c r="AG39" s="64">
        <f>SUM(AG23:AG38)</f>
        <v>0</v>
      </c>
      <c r="AH39" s="1">
        <f t="shared" ref="AH39" si="6">SUM(AH23:AH38)</f>
        <v>40.5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45476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">
        <v>27</v>
      </c>
      <c r="C42" s="19" t="s">
        <v>98</v>
      </c>
      <c r="D42" s="19" t="s">
        <v>99</v>
      </c>
      <c r="E42" s="8"/>
      <c r="F42" s="8"/>
      <c r="G42" s="8"/>
      <c r="H42" s="8">
        <v>1</v>
      </c>
      <c r="I42" s="8">
        <v>1</v>
      </c>
      <c r="J42" s="8">
        <v>1</v>
      </c>
      <c r="K42" s="8">
        <v>1</v>
      </c>
      <c r="L42" s="8">
        <v>1</v>
      </c>
      <c r="M42" s="8">
        <v>1</v>
      </c>
      <c r="N42" s="8">
        <v>1</v>
      </c>
      <c r="O42" s="8">
        <v>1</v>
      </c>
      <c r="P42" s="8">
        <v>1</v>
      </c>
      <c r="Q42" s="8">
        <v>1</v>
      </c>
      <c r="R42" s="8">
        <v>1</v>
      </c>
      <c r="S42" s="8">
        <v>1</v>
      </c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6</v>
      </c>
      <c r="AI42" s="1"/>
    </row>
    <row r="43" spans="1:35" ht="15.75" customHeight="1" x14ac:dyDescent="0.15">
      <c r="A43" s="10"/>
      <c r="B43" s="18" t="s">
        <v>28</v>
      </c>
      <c r="C43" s="19" t="s">
        <v>100</v>
      </c>
      <c r="D43" s="19" t="s">
        <v>95</v>
      </c>
      <c r="E43" s="8"/>
      <c r="F43" s="8"/>
      <c r="G43" s="8"/>
      <c r="H43" s="8"/>
      <c r="I43" s="8">
        <v>1</v>
      </c>
      <c r="J43" s="8">
        <v>1</v>
      </c>
      <c r="K43" s="8">
        <v>1</v>
      </c>
      <c r="L43" s="8">
        <v>1</v>
      </c>
      <c r="M43" s="8">
        <v>1</v>
      </c>
      <c r="N43" s="8">
        <v>1</v>
      </c>
      <c r="O43" s="8">
        <v>1</v>
      </c>
      <c r="P43" s="8">
        <v>1</v>
      </c>
      <c r="Q43" s="8"/>
      <c r="R43" s="8"/>
      <c r="S43" s="8">
        <v>1</v>
      </c>
      <c r="T43" s="8">
        <v>1</v>
      </c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/>
      <c r="AB43" s="8"/>
      <c r="AC43" s="8"/>
      <c r="AD43" s="8"/>
      <c r="AE43" s="8"/>
      <c r="AF43" s="8"/>
      <c r="AG43" s="8"/>
      <c r="AH43" s="1">
        <f t="shared" si="7"/>
        <v>8</v>
      </c>
      <c r="AI43" s="1"/>
    </row>
    <row r="44" spans="1:35" ht="15.75" customHeight="1" x14ac:dyDescent="0.15">
      <c r="A44" s="10"/>
      <c r="B44" s="18" t="s">
        <v>29</v>
      </c>
      <c r="C44" s="19" t="s">
        <v>101</v>
      </c>
      <c r="D44" s="19" t="s">
        <v>53</v>
      </c>
      <c r="E44" s="8"/>
      <c r="F44" s="8"/>
      <c r="G44" s="8"/>
      <c r="H44" s="8"/>
      <c r="I44" s="8"/>
      <c r="J44" s="8"/>
      <c r="K44" s="8"/>
      <c r="L44" s="8"/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/>
      <c r="T44" s="8"/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>
        <v>1</v>
      </c>
      <c r="AD44" s="8">
        <v>1</v>
      </c>
      <c r="AE44" s="8"/>
      <c r="AF44" s="8"/>
      <c r="AG44" s="8"/>
      <c r="AH44" s="1">
        <f t="shared" si="7"/>
        <v>8</v>
      </c>
      <c r="AI44" s="1"/>
    </row>
    <row r="45" spans="1:35" ht="15.75" customHeight="1" x14ac:dyDescent="0.15">
      <c r="A45" s="10"/>
      <c r="B45" s="18" t="s">
        <v>30</v>
      </c>
      <c r="C45" s="19" t="s">
        <v>103</v>
      </c>
      <c r="D45" s="19" t="s">
        <v>53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 t="s">
        <v>31</v>
      </c>
      <c r="C46" s="19" t="s">
        <v>104</v>
      </c>
      <c r="D46" s="19" t="s">
        <v>96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>
        <v>1</v>
      </c>
      <c r="T46" s="8">
        <v>1</v>
      </c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>
        <v>1</v>
      </c>
      <c r="AA46" s="8">
        <v>1</v>
      </c>
      <c r="AB46" s="8">
        <v>1</v>
      </c>
      <c r="AC46" s="8">
        <v>1</v>
      </c>
      <c r="AD46" s="8">
        <v>1</v>
      </c>
      <c r="AE46" s="8"/>
      <c r="AF46" s="8"/>
      <c r="AG46" s="8"/>
      <c r="AH46" s="1">
        <f t="shared" si="7"/>
        <v>6</v>
      </c>
      <c r="AI46" s="1"/>
    </row>
    <row r="47" spans="1:35" ht="15.75" customHeight="1" x14ac:dyDescent="0.15">
      <c r="A47" s="10"/>
      <c r="B47" s="18" t="s">
        <v>32</v>
      </c>
      <c r="C47" s="19" t="s">
        <v>105</v>
      </c>
      <c r="D47" s="19" t="s">
        <v>53</v>
      </c>
      <c r="E47" s="8"/>
      <c r="F47" s="8"/>
      <c r="G47" s="8"/>
      <c r="H47" s="8"/>
      <c r="I47" s="8" t="s">
        <v>7</v>
      </c>
      <c r="J47" s="8" t="s">
        <v>7</v>
      </c>
      <c r="K47" s="8" t="s">
        <v>7</v>
      </c>
      <c r="L47" s="8" t="s">
        <v>7</v>
      </c>
      <c r="M47" s="8" t="s">
        <v>7</v>
      </c>
      <c r="N47" s="8" t="s">
        <v>7</v>
      </c>
      <c r="O47" s="8" t="s">
        <v>7</v>
      </c>
      <c r="P47" s="8" t="s">
        <v>7</v>
      </c>
      <c r="Q47" s="8" t="s">
        <v>7</v>
      </c>
      <c r="R47" s="8" t="s">
        <v>7</v>
      </c>
      <c r="S47" s="8" t="s">
        <v>7</v>
      </c>
      <c r="T47" s="8" t="s">
        <v>7</v>
      </c>
      <c r="U47" s="8" t="s">
        <v>7</v>
      </c>
      <c r="V47" s="8" t="s">
        <v>7</v>
      </c>
      <c r="W47" s="8" t="s">
        <v>7</v>
      </c>
      <c r="X47" s="8" t="s">
        <v>7</v>
      </c>
      <c r="Y47" s="8" t="s">
        <v>7</v>
      </c>
      <c r="Z47" s="8" t="s">
        <v>7</v>
      </c>
      <c r="AA47" s="8" t="s">
        <v>7</v>
      </c>
      <c r="AB47" s="8" t="s">
        <v>7</v>
      </c>
      <c r="AC47" s="8" t="s">
        <v>7</v>
      </c>
      <c r="AD47" s="8" t="s">
        <v>7</v>
      </c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 t="s">
        <v>33</v>
      </c>
      <c r="C48" s="19" t="s">
        <v>106</v>
      </c>
      <c r="D48" s="19" t="s">
        <v>53</v>
      </c>
      <c r="E48" s="8"/>
      <c r="F48" s="8"/>
      <c r="G48" s="8"/>
      <c r="H48" s="8"/>
      <c r="I48" s="8"/>
      <c r="J48" s="8"/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/>
      <c r="S48" s="8"/>
      <c r="T48" s="8">
        <v>1</v>
      </c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>
        <v>1</v>
      </c>
      <c r="AB48" s="8">
        <v>1</v>
      </c>
      <c r="AC48" s="8"/>
      <c r="AD48" s="8"/>
      <c r="AE48" s="8"/>
      <c r="AF48" s="8"/>
      <c r="AG48" s="8"/>
      <c r="AH48" s="1">
        <f t="shared" si="7"/>
        <v>8</v>
      </c>
      <c r="AI48" s="1"/>
    </row>
    <row r="49" spans="1:35" ht="15.75" customHeight="1" x14ac:dyDescent="0.15">
      <c r="A49" s="21"/>
      <c r="B49" s="18" t="s">
        <v>34</v>
      </c>
      <c r="C49" s="19" t="s">
        <v>107</v>
      </c>
      <c r="D49" s="19" t="s">
        <v>53</v>
      </c>
      <c r="E49" s="8"/>
      <c r="F49" s="8"/>
      <c r="G49" s="8"/>
      <c r="H49" s="8" t="s">
        <v>21</v>
      </c>
      <c r="I49" s="8" t="s">
        <v>21</v>
      </c>
      <c r="J49" s="8" t="s">
        <v>21</v>
      </c>
      <c r="K49" s="8" t="s">
        <v>21</v>
      </c>
      <c r="L49" s="8" t="s">
        <v>21</v>
      </c>
      <c r="M49" s="8" t="s">
        <v>21</v>
      </c>
      <c r="N49" s="8" t="s">
        <v>21</v>
      </c>
      <c r="O49" s="8" t="s">
        <v>21</v>
      </c>
      <c r="P49" s="8" t="s">
        <v>21</v>
      </c>
      <c r="Q49" s="8" t="s">
        <v>21</v>
      </c>
      <c r="R49" s="8" t="s">
        <v>21</v>
      </c>
      <c r="S49" s="8" t="s">
        <v>21</v>
      </c>
      <c r="T49" s="8" t="s">
        <v>21</v>
      </c>
      <c r="U49" s="8" t="s">
        <v>21</v>
      </c>
      <c r="V49" s="8" t="s">
        <v>21</v>
      </c>
      <c r="W49" s="8" t="s">
        <v>21</v>
      </c>
      <c r="X49" s="8" t="s">
        <v>21</v>
      </c>
      <c r="Y49" s="8" t="s">
        <v>21</v>
      </c>
      <c r="Z49" s="8" t="s">
        <v>21</v>
      </c>
      <c r="AA49" s="8" t="s">
        <v>21</v>
      </c>
      <c r="AB49" s="8" t="s">
        <v>21</v>
      </c>
      <c r="AC49" s="8" t="s">
        <v>21</v>
      </c>
      <c r="AD49" s="8" t="s">
        <v>21</v>
      </c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 t="s">
        <v>35</v>
      </c>
      <c r="C50" s="19" t="s">
        <v>128</v>
      </c>
      <c r="D50" s="19" t="s">
        <v>53</v>
      </c>
      <c r="E50" s="8"/>
      <c r="F50" s="8"/>
      <c r="G50" s="8"/>
      <c r="H50" s="8"/>
      <c r="I50" s="8" t="s">
        <v>11</v>
      </c>
      <c r="J50" s="8" t="s">
        <v>11</v>
      </c>
      <c r="K50" s="8" t="s">
        <v>11</v>
      </c>
      <c r="L50" s="8" t="s">
        <v>11</v>
      </c>
      <c r="M50" s="8" t="s">
        <v>11</v>
      </c>
      <c r="N50" s="8" t="s">
        <v>11</v>
      </c>
      <c r="O50" s="8" t="s">
        <v>11</v>
      </c>
      <c r="P50" s="8" t="s">
        <v>11</v>
      </c>
      <c r="Q50" s="8" t="s">
        <v>11</v>
      </c>
      <c r="R50" s="8" t="s">
        <v>11</v>
      </c>
      <c r="S50" s="8" t="s">
        <v>11</v>
      </c>
      <c r="T50" s="8" t="s">
        <v>11</v>
      </c>
      <c r="U50" s="8" t="s">
        <v>11</v>
      </c>
      <c r="V50" s="8" t="s">
        <v>11</v>
      </c>
      <c r="W50" s="8" t="s">
        <v>11</v>
      </c>
      <c r="X50" s="8" t="s">
        <v>11</v>
      </c>
      <c r="Y50" s="8" t="s">
        <v>11</v>
      </c>
      <c r="Z50" s="8" t="s">
        <v>11</v>
      </c>
      <c r="AA50" s="8" t="s">
        <v>11</v>
      </c>
      <c r="AB50" s="8" t="s">
        <v>11</v>
      </c>
      <c r="AC50" s="8" t="s">
        <v>11</v>
      </c>
      <c r="AD50" s="8" t="s">
        <v>11</v>
      </c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ref="B43:B57" si="8">B32</f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/>
      <c r="J55" s="8"/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 t="s">
        <v>9</v>
      </c>
      <c r="R55" s="8" t="s">
        <v>9</v>
      </c>
      <c r="S55" s="8"/>
      <c r="T55" s="8"/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8" t="s">
        <v>9</v>
      </c>
      <c r="AB55" s="8" t="s">
        <v>9</v>
      </c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 t="s">
        <v>11</v>
      </c>
      <c r="F56" s="59"/>
      <c r="G56" s="59"/>
      <c r="H56" s="59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3</v>
      </c>
      <c r="R58" s="23">
        <f t="shared" si="9"/>
        <v>2</v>
      </c>
      <c r="S58" s="23">
        <f t="shared" si="9"/>
        <v>3</v>
      </c>
      <c r="T58" s="23">
        <f t="shared" si="9"/>
        <v>3</v>
      </c>
      <c r="U58" s="23">
        <f t="shared" si="9"/>
        <v>4</v>
      </c>
      <c r="V58" s="23">
        <f t="shared" si="9"/>
        <v>4</v>
      </c>
      <c r="W58" s="23">
        <f t="shared" si="9"/>
        <v>5</v>
      </c>
      <c r="X58" s="23">
        <f t="shared" si="9"/>
        <v>5</v>
      </c>
      <c r="Y58" s="23">
        <f t="shared" si="9"/>
        <v>5</v>
      </c>
      <c r="Z58" s="23">
        <f t="shared" si="9"/>
        <v>5</v>
      </c>
      <c r="AA58" s="23">
        <f t="shared" si="9"/>
        <v>4</v>
      </c>
      <c r="AB58" s="23">
        <f t="shared" si="9"/>
        <v>4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40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45477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">
        <v>27</v>
      </c>
      <c r="C61" s="19" t="s">
        <v>98</v>
      </c>
      <c r="D61" s="19" t="s">
        <v>99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>
        <v>1</v>
      </c>
      <c r="T61" s="8">
        <v>1</v>
      </c>
      <c r="U61" s="8">
        <v>1</v>
      </c>
      <c r="V61" s="8">
        <v>1</v>
      </c>
      <c r="W61" s="8">
        <v>1</v>
      </c>
      <c r="X61" s="8">
        <v>1</v>
      </c>
      <c r="Y61" s="8">
        <v>1</v>
      </c>
      <c r="Z61" s="8">
        <v>1</v>
      </c>
      <c r="AA61" s="8">
        <v>1</v>
      </c>
      <c r="AB61" s="8">
        <v>1</v>
      </c>
      <c r="AC61" s="8">
        <v>1</v>
      </c>
      <c r="AD61" s="8">
        <v>1</v>
      </c>
      <c r="AE61" s="8"/>
      <c r="AF61" s="8"/>
      <c r="AG61" s="8"/>
      <c r="AH61" s="1">
        <f t="shared" ref="AH61:AH76" si="10">SUM(E61:AG61)/2</f>
        <v>6</v>
      </c>
      <c r="AI61" s="1"/>
    </row>
    <row r="62" spans="1:35" ht="15.75" customHeight="1" x14ac:dyDescent="0.15">
      <c r="A62" s="10"/>
      <c r="B62" s="18" t="s">
        <v>28</v>
      </c>
      <c r="C62" s="19" t="s">
        <v>100</v>
      </c>
      <c r="D62" s="19" t="s">
        <v>95</v>
      </c>
      <c r="E62" s="8"/>
      <c r="F62" s="8"/>
      <c r="G62" s="8"/>
      <c r="H62" s="8">
        <v>1</v>
      </c>
      <c r="I62" s="8">
        <v>1</v>
      </c>
      <c r="J62" s="8">
        <v>1</v>
      </c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>
        <v>1</v>
      </c>
      <c r="R62" s="8"/>
      <c r="S62" s="8"/>
      <c r="T62" s="8">
        <v>1</v>
      </c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/>
      <c r="AA62" s="8"/>
      <c r="AB62" s="8"/>
      <c r="AC62" s="8"/>
      <c r="AD62" s="8"/>
      <c r="AE62" s="8"/>
      <c r="AF62" s="8"/>
      <c r="AG62" s="8"/>
      <c r="AH62" s="1">
        <f t="shared" si="10"/>
        <v>8</v>
      </c>
      <c r="AI62" s="1"/>
    </row>
    <row r="63" spans="1:35" ht="15.75" customHeight="1" x14ac:dyDescent="0.15">
      <c r="A63" s="10"/>
      <c r="B63" s="18" t="s">
        <v>29</v>
      </c>
      <c r="C63" s="19" t="s">
        <v>101</v>
      </c>
      <c r="D63" s="19" t="s">
        <v>53</v>
      </c>
      <c r="E63" s="8"/>
      <c r="F63" s="8"/>
      <c r="G63" s="8"/>
      <c r="H63" s="8"/>
      <c r="I63" s="8"/>
      <c r="J63" s="8"/>
      <c r="K63" s="8">
        <v>1</v>
      </c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>
        <v>1</v>
      </c>
      <c r="R63" s="8">
        <v>1</v>
      </c>
      <c r="S63" s="8"/>
      <c r="T63" s="8"/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/>
      <c r="AD63" s="8"/>
      <c r="AE63" s="8"/>
      <c r="AF63" s="8"/>
      <c r="AG63" s="8"/>
      <c r="AH63" s="1">
        <f t="shared" si="10"/>
        <v>8</v>
      </c>
      <c r="AI63" s="1"/>
    </row>
    <row r="64" spans="1:35" ht="15.75" customHeight="1" x14ac:dyDescent="0.15">
      <c r="A64" s="10"/>
      <c r="B64" s="18" t="s">
        <v>30</v>
      </c>
      <c r="C64" s="19" t="s">
        <v>103</v>
      </c>
      <c r="D64" s="19" t="s">
        <v>53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 t="s">
        <v>31</v>
      </c>
      <c r="C65" s="19" t="s">
        <v>104</v>
      </c>
      <c r="D65" s="19" t="s">
        <v>96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 t="s">
        <v>7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">
        <v>32</v>
      </c>
      <c r="C66" s="19" t="s">
        <v>105</v>
      </c>
      <c r="D66" s="19" t="s">
        <v>53</v>
      </c>
      <c r="E66" s="8"/>
      <c r="F66" s="8"/>
      <c r="G66" s="8"/>
      <c r="H66" s="8"/>
      <c r="I66" s="8">
        <v>1</v>
      </c>
      <c r="J66" s="8">
        <v>1</v>
      </c>
      <c r="K66" s="8">
        <v>1</v>
      </c>
      <c r="L66" s="8">
        <v>1</v>
      </c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>
        <v>1</v>
      </c>
      <c r="T66" s="8">
        <v>1</v>
      </c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6</v>
      </c>
      <c r="AI66" s="1"/>
    </row>
    <row r="67" spans="1:35" ht="15.75" customHeight="1" x14ac:dyDescent="0.15">
      <c r="A67" s="10"/>
      <c r="B67" s="18" t="s">
        <v>33</v>
      </c>
      <c r="C67" s="19" t="s">
        <v>106</v>
      </c>
      <c r="D67" s="19" t="s">
        <v>53</v>
      </c>
      <c r="E67" s="8"/>
      <c r="F67" s="8"/>
      <c r="G67" s="8"/>
      <c r="H67" s="8"/>
      <c r="I67" s="8"/>
      <c r="J67" s="8"/>
      <c r="K67" s="8"/>
      <c r="L67" s="8"/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>
        <v>1</v>
      </c>
      <c r="S67" s="8">
        <v>1</v>
      </c>
      <c r="T67" s="8">
        <v>1</v>
      </c>
      <c r="U67" s="8"/>
      <c r="V67" s="8"/>
      <c r="W67" s="8">
        <v>1</v>
      </c>
      <c r="X67" s="8">
        <v>1</v>
      </c>
      <c r="Y67" s="8">
        <v>1</v>
      </c>
      <c r="Z67" s="8">
        <v>1</v>
      </c>
      <c r="AA67" s="8">
        <v>1</v>
      </c>
      <c r="AB67" s="8">
        <v>1</v>
      </c>
      <c r="AC67" s="8">
        <v>1</v>
      </c>
      <c r="AD67" s="8">
        <v>1</v>
      </c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">
        <v>34</v>
      </c>
      <c r="C68" s="19" t="s">
        <v>107</v>
      </c>
      <c r="D68" s="19" t="s">
        <v>53</v>
      </c>
      <c r="E68" s="8"/>
      <c r="F68" s="8"/>
      <c r="G68" s="8"/>
      <c r="H68" s="8" t="s">
        <v>21</v>
      </c>
      <c r="I68" s="8" t="s">
        <v>21</v>
      </c>
      <c r="J68" s="8" t="s">
        <v>21</v>
      </c>
      <c r="K68" s="8" t="s">
        <v>21</v>
      </c>
      <c r="L68" s="8" t="s">
        <v>21</v>
      </c>
      <c r="M68" s="8" t="s">
        <v>21</v>
      </c>
      <c r="N68" s="8" t="s">
        <v>21</v>
      </c>
      <c r="O68" s="8" t="s">
        <v>21</v>
      </c>
      <c r="P68" s="8" t="s">
        <v>21</v>
      </c>
      <c r="Q68" s="8" t="s">
        <v>21</v>
      </c>
      <c r="R68" s="8" t="s">
        <v>21</v>
      </c>
      <c r="S68" s="8" t="s">
        <v>21</v>
      </c>
      <c r="T68" s="8" t="s">
        <v>21</v>
      </c>
      <c r="U68" s="8" t="s">
        <v>21</v>
      </c>
      <c r="V68" s="8" t="s">
        <v>21</v>
      </c>
      <c r="W68" s="8" t="s">
        <v>21</v>
      </c>
      <c r="X68" s="8" t="s">
        <v>21</v>
      </c>
      <c r="Y68" s="8" t="s">
        <v>21</v>
      </c>
      <c r="Z68" s="8" t="s">
        <v>21</v>
      </c>
      <c r="AA68" s="8" t="s">
        <v>21</v>
      </c>
      <c r="AB68" s="8" t="s">
        <v>21</v>
      </c>
      <c r="AC68" s="8" t="s">
        <v>21</v>
      </c>
      <c r="AD68" s="8" t="s">
        <v>21</v>
      </c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 t="s">
        <v>35</v>
      </c>
      <c r="C69" s="19" t="s">
        <v>128</v>
      </c>
      <c r="D69" s="19" t="s">
        <v>53</v>
      </c>
      <c r="E69" s="8"/>
      <c r="F69" s="8"/>
      <c r="G69" s="8"/>
      <c r="H69" s="8"/>
      <c r="I69" s="8" t="s">
        <v>11</v>
      </c>
      <c r="J69" s="8" t="s">
        <v>11</v>
      </c>
      <c r="K69" s="8" t="s">
        <v>11</v>
      </c>
      <c r="L69" s="8" t="s">
        <v>11</v>
      </c>
      <c r="M69" s="8" t="s">
        <v>11</v>
      </c>
      <c r="N69" s="8" t="s">
        <v>11</v>
      </c>
      <c r="O69" s="8" t="s">
        <v>11</v>
      </c>
      <c r="P69" s="8" t="s">
        <v>11</v>
      </c>
      <c r="Q69" s="8" t="s">
        <v>11</v>
      </c>
      <c r="R69" s="8" t="s">
        <v>11</v>
      </c>
      <c r="S69" s="8" t="s">
        <v>11</v>
      </c>
      <c r="T69" s="8" t="s">
        <v>11</v>
      </c>
      <c r="U69" s="8" t="s">
        <v>11</v>
      </c>
      <c r="V69" s="8" t="s">
        <v>11</v>
      </c>
      <c r="W69" s="8" t="s">
        <v>11</v>
      </c>
      <c r="X69" s="8" t="s">
        <v>11</v>
      </c>
      <c r="Y69" s="8" t="s">
        <v>11</v>
      </c>
      <c r="Z69" s="8" t="s">
        <v>11</v>
      </c>
      <c r="AA69" s="8" t="s">
        <v>11</v>
      </c>
      <c r="AB69" s="8" t="s">
        <v>11</v>
      </c>
      <c r="AC69" s="8" t="s">
        <v>11</v>
      </c>
      <c r="AD69" s="8" t="s">
        <v>11</v>
      </c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ref="B62:B76" si="11">B51</f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">
        <v>90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">
        <v>88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 t="s">
        <v>11</v>
      </c>
      <c r="F75" s="59"/>
      <c r="G75" s="59"/>
      <c r="H75" s="59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">
        <v>89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 t="s">
        <v>9</v>
      </c>
      <c r="R76" s="8" t="s">
        <v>9</v>
      </c>
      <c r="S76" s="8"/>
      <c r="T76" s="8"/>
      <c r="U76" s="8"/>
      <c r="V76" s="8"/>
      <c r="W76" s="8" t="s">
        <v>9</v>
      </c>
      <c r="X76" s="8" t="s">
        <v>9</v>
      </c>
      <c r="Y76" s="8" t="s">
        <v>9</v>
      </c>
      <c r="Z76" s="8" t="s">
        <v>9</v>
      </c>
      <c r="AA76" s="8" t="s">
        <v>9</v>
      </c>
      <c r="AB76" s="8" t="s">
        <v>9</v>
      </c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3</v>
      </c>
      <c r="L77" s="23">
        <f t="shared" si="12"/>
        <v>3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4</v>
      </c>
      <c r="R77" s="23">
        <f t="shared" si="12"/>
        <v>3</v>
      </c>
      <c r="S77" s="23">
        <f t="shared" si="12"/>
        <v>3</v>
      </c>
      <c r="T77" s="23">
        <f t="shared" si="12"/>
        <v>4</v>
      </c>
      <c r="U77" s="23">
        <f t="shared" si="12"/>
        <v>3</v>
      </c>
      <c r="V77" s="23">
        <f t="shared" si="12"/>
        <v>3</v>
      </c>
      <c r="W77" s="23">
        <f t="shared" si="12"/>
        <v>5</v>
      </c>
      <c r="X77" s="23">
        <f t="shared" si="12"/>
        <v>5</v>
      </c>
      <c r="Y77" s="23">
        <f t="shared" si="12"/>
        <v>5</v>
      </c>
      <c r="Z77" s="23">
        <f t="shared" si="12"/>
        <v>4</v>
      </c>
      <c r="AA77" s="23">
        <f t="shared" si="12"/>
        <v>4</v>
      </c>
      <c r="AB77" s="23">
        <f t="shared" si="12"/>
        <v>4</v>
      </c>
      <c r="AC77" s="23">
        <f t="shared" si="12"/>
        <v>3</v>
      </c>
      <c r="AD77" s="23">
        <f t="shared" si="12"/>
        <v>3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40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45478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">
        <v>27</v>
      </c>
      <c r="C80" s="19" t="s">
        <v>98</v>
      </c>
      <c r="D80" s="19" t="s">
        <v>99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1</v>
      </c>
      <c r="AA80" s="8">
        <v>1</v>
      </c>
      <c r="AB80" s="8">
        <v>1</v>
      </c>
      <c r="AC80" s="8">
        <v>1</v>
      </c>
      <c r="AD80" s="8">
        <v>1</v>
      </c>
      <c r="AE80" s="8"/>
      <c r="AF80" s="8"/>
      <c r="AG80" s="8"/>
      <c r="AH80" s="1">
        <f t="shared" ref="AH80:AH95" si="13">SUM(E80:AG80)/2</f>
        <v>6</v>
      </c>
      <c r="AI80" s="1"/>
    </row>
    <row r="81" spans="1:35" ht="15.75" customHeight="1" x14ac:dyDescent="0.15">
      <c r="A81" s="10"/>
      <c r="B81" s="18" t="s">
        <v>28</v>
      </c>
      <c r="C81" s="19" t="s">
        <v>100</v>
      </c>
      <c r="D81" s="19" t="s">
        <v>95</v>
      </c>
      <c r="E81" s="8"/>
      <c r="F81" s="8"/>
      <c r="G81" s="8"/>
      <c r="H81" s="8">
        <v>1</v>
      </c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/>
      <c r="R81" s="8"/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/>
      <c r="AA81" s="8"/>
      <c r="AB81" s="8"/>
      <c r="AC81" s="8"/>
      <c r="AD81" s="8"/>
      <c r="AE81" s="8"/>
      <c r="AF81" s="8"/>
      <c r="AG81" s="8"/>
      <c r="AH81" s="1">
        <f t="shared" si="13"/>
        <v>8</v>
      </c>
      <c r="AI81" s="1"/>
    </row>
    <row r="82" spans="1:35" ht="15.75" customHeight="1" x14ac:dyDescent="0.15">
      <c r="A82" s="10"/>
      <c r="B82" s="18" t="s">
        <v>29</v>
      </c>
      <c r="C82" s="19" t="s">
        <v>101</v>
      </c>
      <c r="D82" s="19" t="s">
        <v>53</v>
      </c>
      <c r="E82" s="8"/>
      <c r="F82" s="8"/>
      <c r="G82" s="8"/>
      <c r="H82" s="8"/>
      <c r="I82" s="8"/>
      <c r="J82" s="8"/>
      <c r="K82" s="8"/>
      <c r="L82" s="8"/>
      <c r="M82" s="8">
        <v>1</v>
      </c>
      <c r="N82" s="8">
        <v>1</v>
      </c>
      <c r="O82" s="8">
        <v>1</v>
      </c>
      <c r="P82" s="8">
        <v>1</v>
      </c>
      <c r="Q82" s="8">
        <v>1</v>
      </c>
      <c r="R82" s="8">
        <v>1</v>
      </c>
      <c r="S82" s="8">
        <v>1</v>
      </c>
      <c r="T82" s="8">
        <v>1</v>
      </c>
      <c r="U82" s="8"/>
      <c r="V82" s="8"/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>
        <v>1</v>
      </c>
      <c r="AD82" s="8">
        <v>1</v>
      </c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">
        <v>30</v>
      </c>
      <c r="C83" s="19" t="s">
        <v>103</v>
      </c>
      <c r="D83" s="19" t="s">
        <v>53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">
        <v>31</v>
      </c>
      <c r="C84" s="19" t="s">
        <v>104</v>
      </c>
      <c r="D84" s="19" t="s">
        <v>96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>
        <v>1</v>
      </c>
      <c r="R84" s="8">
        <v>1</v>
      </c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6</v>
      </c>
      <c r="AI84" s="1"/>
    </row>
    <row r="85" spans="1:35" ht="15.75" customHeight="1" x14ac:dyDescent="0.15">
      <c r="A85" s="10"/>
      <c r="B85" s="18" t="s">
        <v>32</v>
      </c>
      <c r="C85" s="19" t="s">
        <v>105</v>
      </c>
      <c r="D85" s="19" t="s">
        <v>53</v>
      </c>
      <c r="E85" s="8"/>
      <c r="F85" s="8"/>
      <c r="G85" s="8"/>
      <c r="H85" s="8">
        <v>1</v>
      </c>
      <c r="I85" s="8">
        <v>1</v>
      </c>
      <c r="J85" s="8">
        <v>1</v>
      </c>
      <c r="K85" s="8">
        <v>1</v>
      </c>
      <c r="L85" s="8">
        <v>1</v>
      </c>
      <c r="M85" s="8">
        <v>1</v>
      </c>
      <c r="N85" s="8">
        <v>1</v>
      </c>
      <c r="O85" s="8">
        <v>1</v>
      </c>
      <c r="P85" s="8">
        <v>1</v>
      </c>
      <c r="Q85" s="8">
        <v>1</v>
      </c>
      <c r="R85" s="8">
        <v>1</v>
      </c>
      <c r="S85" s="8">
        <v>1</v>
      </c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1">
        <f t="shared" si="13"/>
        <v>6</v>
      </c>
      <c r="AI85" s="1"/>
    </row>
    <row r="86" spans="1:35" ht="15.75" customHeight="1" x14ac:dyDescent="0.15">
      <c r="A86" s="10"/>
      <c r="B86" s="18" t="s">
        <v>33</v>
      </c>
      <c r="C86" s="19" t="s">
        <v>106</v>
      </c>
      <c r="D86" s="19" t="s">
        <v>53</v>
      </c>
      <c r="E86" s="8"/>
      <c r="F86" s="8"/>
      <c r="G86" s="8"/>
      <c r="H86" s="8"/>
      <c r="I86" s="8"/>
      <c r="J86" s="8"/>
      <c r="K86" s="8">
        <v>1</v>
      </c>
      <c r="L86" s="8">
        <v>1</v>
      </c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/>
      <c r="T86" s="8"/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/>
      <c r="AD86" s="8"/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">
        <v>34</v>
      </c>
      <c r="C87" s="19" t="s">
        <v>107</v>
      </c>
      <c r="D87" s="19" t="s">
        <v>53</v>
      </c>
      <c r="E87" s="8"/>
      <c r="F87" s="8"/>
      <c r="G87" s="8"/>
      <c r="H87" s="8"/>
      <c r="I87" s="8" t="s">
        <v>7</v>
      </c>
      <c r="J87" s="8" t="s">
        <v>7</v>
      </c>
      <c r="K87" s="8" t="s">
        <v>7</v>
      </c>
      <c r="L87" s="8" t="s">
        <v>7</v>
      </c>
      <c r="M87" s="8" t="s">
        <v>7</v>
      </c>
      <c r="N87" s="8" t="s">
        <v>7</v>
      </c>
      <c r="O87" s="8" t="s">
        <v>7</v>
      </c>
      <c r="P87" s="8" t="s">
        <v>7</v>
      </c>
      <c r="Q87" s="8" t="s">
        <v>7</v>
      </c>
      <c r="R87" s="8" t="s">
        <v>7</v>
      </c>
      <c r="S87" s="8" t="s">
        <v>7</v>
      </c>
      <c r="T87" s="8" t="s">
        <v>7</v>
      </c>
      <c r="U87" s="8" t="s">
        <v>7</v>
      </c>
      <c r="V87" s="8" t="s">
        <v>7</v>
      </c>
      <c r="W87" s="8" t="s">
        <v>7</v>
      </c>
      <c r="X87" s="8" t="s">
        <v>7</v>
      </c>
      <c r="Y87" s="8" t="s">
        <v>7</v>
      </c>
      <c r="Z87" s="8" t="s">
        <v>7</v>
      </c>
      <c r="AA87" s="8" t="s">
        <v>7</v>
      </c>
      <c r="AB87" s="8" t="s">
        <v>7</v>
      </c>
      <c r="AC87" s="8" t="s">
        <v>7</v>
      </c>
      <c r="AD87" s="8" t="s">
        <v>7</v>
      </c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">
        <v>35</v>
      </c>
      <c r="C88" s="19" t="s">
        <v>128</v>
      </c>
      <c r="D88" s="19" t="s">
        <v>53</v>
      </c>
      <c r="E88" s="8"/>
      <c r="F88" s="8"/>
      <c r="G88" s="8"/>
      <c r="H88" s="8"/>
      <c r="I88" s="8" t="s">
        <v>11</v>
      </c>
      <c r="J88" s="8" t="s">
        <v>11</v>
      </c>
      <c r="K88" s="8" t="s">
        <v>11</v>
      </c>
      <c r="L88" s="8" t="s">
        <v>11</v>
      </c>
      <c r="M88" s="8" t="s">
        <v>11</v>
      </c>
      <c r="N88" s="8" t="s">
        <v>11</v>
      </c>
      <c r="O88" s="8" t="s">
        <v>11</v>
      </c>
      <c r="P88" s="8" t="s">
        <v>11</v>
      </c>
      <c r="Q88" s="8" t="s">
        <v>11</v>
      </c>
      <c r="R88" s="8" t="s">
        <v>11</v>
      </c>
      <c r="S88" s="8" t="s">
        <v>11</v>
      </c>
      <c r="T88" s="8" t="s">
        <v>11</v>
      </c>
      <c r="U88" s="8" t="s">
        <v>11</v>
      </c>
      <c r="V88" s="8" t="s">
        <v>11</v>
      </c>
      <c r="W88" s="8" t="s">
        <v>11</v>
      </c>
      <c r="X88" s="8" t="s">
        <v>11</v>
      </c>
      <c r="Y88" s="8" t="s">
        <v>11</v>
      </c>
      <c r="Z88" s="8" t="s">
        <v>11</v>
      </c>
      <c r="AA88" s="8" t="s">
        <v>11</v>
      </c>
      <c r="AB88" s="8" t="s">
        <v>11</v>
      </c>
      <c r="AC88" s="8" t="s">
        <v>11</v>
      </c>
      <c r="AD88" s="8" t="s">
        <v>11</v>
      </c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f t="shared" ref="B81:B95" si="14">B70</f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 t="s">
        <v>129</v>
      </c>
      <c r="C92" s="19" t="str">
        <f>IF(ISNA(VLOOKUP(B92,Personal!$A$2:$D$21,2,FALSE)),,VLOOKUP(B92,Personal!$A$2:$D$21,2,FALSE))</f>
        <v>Eva Muzas</v>
      </c>
      <c r="D92" s="19" t="str">
        <f>IF(ISNA(VLOOKUP(B92,Personal!$A$2:$D$23,3,FALSE)),,VLOOKUP(B92,Personal!$A$2:$D$32,3,FALSE))</f>
        <v>Técnico</v>
      </c>
      <c r="E92" s="59"/>
      <c r="F92" s="59"/>
      <c r="G92" s="59"/>
      <c r="H92" s="59"/>
      <c r="I92" s="8" t="s">
        <v>9</v>
      </c>
      <c r="J92" s="8" t="s">
        <v>9</v>
      </c>
      <c r="K92" s="8" t="s">
        <v>9</v>
      </c>
      <c r="L92" s="8" t="s">
        <v>9</v>
      </c>
      <c r="M92" s="8" t="s">
        <v>9</v>
      </c>
      <c r="N92" s="8" t="s">
        <v>9</v>
      </c>
      <c r="O92" s="8" t="s">
        <v>9</v>
      </c>
      <c r="P92" s="8" t="s">
        <v>9</v>
      </c>
      <c r="Q92" s="8" t="s">
        <v>9</v>
      </c>
      <c r="R92" s="8" t="s">
        <v>9</v>
      </c>
      <c r="S92" s="8"/>
      <c r="T92" s="8"/>
      <c r="U92" s="8"/>
      <c r="V92" s="8"/>
      <c r="W92" s="8" t="s">
        <v>9</v>
      </c>
      <c r="X92" s="8" t="s">
        <v>9</v>
      </c>
      <c r="Y92" s="8" t="s">
        <v>9</v>
      </c>
      <c r="Z92" s="8" t="s">
        <v>9</v>
      </c>
      <c r="AA92" s="8" t="s">
        <v>9</v>
      </c>
      <c r="AB92" s="8" t="s">
        <v>9</v>
      </c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 t="s">
        <v>21</v>
      </c>
      <c r="F93" s="59"/>
      <c r="G93" s="59"/>
      <c r="H93" s="59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 t="s">
        <v>11</v>
      </c>
      <c r="F94" s="59"/>
      <c r="G94" s="59"/>
      <c r="H94" s="59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3</v>
      </c>
      <c r="I96" s="23">
        <f t="shared" si="15"/>
        <v>3</v>
      </c>
      <c r="J96" s="23">
        <f t="shared" si="15"/>
        <v>3</v>
      </c>
      <c r="K96" s="23">
        <f t="shared" si="15"/>
        <v>4</v>
      </c>
      <c r="L96" s="23">
        <f t="shared" si="15"/>
        <v>4</v>
      </c>
      <c r="M96" s="23">
        <f t="shared" si="15"/>
        <v>5</v>
      </c>
      <c r="N96" s="23">
        <f t="shared" si="15"/>
        <v>5</v>
      </c>
      <c r="O96" s="23">
        <f t="shared" si="15"/>
        <v>5</v>
      </c>
      <c r="P96" s="23">
        <f t="shared" si="15"/>
        <v>5</v>
      </c>
      <c r="Q96" s="23">
        <f t="shared" si="15"/>
        <v>4</v>
      </c>
      <c r="R96" s="23">
        <f t="shared" si="15"/>
        <v>4</v>
      </c>
      <c r="S96" s="23">
        <f t="shared" si="15"/>
        <v>4</v>
      </c>
      <c r="T96" s="23">
        <f t="shared" si="15"/>
        <v>3</v>
      </c>
      <c r="U96" s="23">
        <f t="shared" si="15"/>
        <v>3</v>
      </c>
      <c r="V96" s="23">
        <f t="shared" si="15"/>
        <v>3</v>
      </c>
      <c r="W96" s="23">
        <f t="shared" si="15"/>
        <v>5</v>
      </c>
      <c r="X96" s="23">
        <f t="shared" si="15"/>
        <v>5</v>
      </c>
      <c r="Y96" s="23">
        <f t="shared" si="15"/>
        <v>5</v>
      </c>
      <c r="Z96" s="23">
        <f t="shared" si="15"/>
        <v>4</v>
      </c>
      <c r="AA96" s="23">
        <f t="shared" si="15"/>
        <v>4</v>
      </c>
      <c r="AB96" s="23">
        <f t="shared" si="15"/>
        <v>4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46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45479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">
        <v>27</v>
      </c>
      <c r="C99" s="19" t="s">
        <v>98</v>
      </c>
      <c r="D99" s="19" t="s">
        <v>99</v>
      </c>
      <c r="E99" s="8"/>
      <c r="F99" s="8"/>
      <c r="G99" s="8"/>
      <c r="H99" s="8"/>
      <c r="I99" s="8">
        <v>1</v>
      </c>
      <c r="J99" s="8">
        <v>1</v>
      </c>
      <c r="K99" s="8">
        <v>1</v>
      </c>
      <c r="L99" s="8">
        <v>1</v>
      </c>
      <c r="M99" s="8">
        <v>1</v>
      </c>
      <c r="N99" s="8">
        <v>1</v>
      </c>
      <c r="O99" s="8">
        <v>1</v>
      </c>
      <c r="P99" s="8">
        <v>1</v>
      </c>
      <c r="Q99" s="8">
        <v>1</v>
      </c>
      <c r="R99" s="8">
        <v>1</v>
      </c>
      <c r="S99" s="8">
        <v>1</v>
      </c>
      <c r="T99" s="8">
        <v>1</v>
      </c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6</v>
      </c>
      <c r="AI99" s="1"/>
    </row>
    <row r="100" spans="1:35" ht="15.75" customHeight="1" x14ac:dyDescent="0.15">
      <c r="A100" s="10"/>
      <c r="B100" s="18" t="s">
        <v>28</v>
      </c>
      <c r="C100" s="19" t="s">
        <v>100</v>
      </c>
      <c r="D100" s="19" t="s">
        <v>95</v>
      </c>
      <c r="E100" s="8"/>
      <c r="F100" s="8"/>
      <c r="G100" s="8"/>
      <c r="H100" s="8"/>
      <c r="I100" s="8" t="s">
        <v>7</v>
      </c>
      <c r="J100" s="8" t="s">
        <v>7</v>
      </c>
      <c r="K100" s="8" t="s">
        <v>7</v>
      </c>
      <c r="L100" s="8" t="s">
        <v>7</v>
      </c>
      <c r="M100" s="8" t="s">
        <v>7</v>
      </c>
      <c r="N100" s="8" t="s">
        <v>7</v>
      </c>
      <c r="O100" s="8" t="s">
        <v>7</v>
      </c>
      <c r="P100" s="8" t="s">
        <v>7</v>
      </c>
      <c r="Q100" s="8" t="s">
        <v>7</v>
      </c>
      <c r="R100" s="8" t="s">
        <v>7</v>
      </c>
      <c r="S100" s="8" t="s">
        <v>7</v>
      </c>
      <c r="T100" s="8" t="s">
        <v>7</v>
      </c>
      <c r="U100" s="8" t="s">
        <v>7</v>
      </c>
      <c r="V100" s="8" t="s">
        <v>7</v>
      </c>
      <c r="W100" s="8" t="s">
        <v>7</v>
      </c>
      <c r="X100" s="8" t="s">
        <v>7</v>
      </c>
      <c r="Y100" s="8" t="s">
        <v>7</v>
      </c>
      <c r="Z100" s="8" t="s">
        <v>7</v>
      </c>
      <c r="AA100" s="8" t="s">
        <v>7</v>
      </c>
      <c r="AB100" s="8" t="s">
        <v>7</v>
      </c>
      <c r="AC100" s="8" t="s">
        <v>7</v>
      </c>
      <c r="AD100" s="8" t="s">
        <v>7</v>
      </c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">
        <v>29</v>
      </c>
      <c r="C101" s="19" t="s">
        <v>101</v>
      </c>
      <c r="D101" s="19" t="s">
        <v>53</v>
      </c>
      <c r="E101" s="8"/>
      <c r="F101" s="8"/>
      <c r="G101" s="8"/>
      <c r="H101" s="8"/>
      <c r="I101" s="8" t="s">
        <v>7</v>
      </c>
      <c r="J101" s="8" t="s">
        <v>7</v>
      </c>
      <c r="K101" s="8" t="s">
        <v>7</v>
      </c>
      <c r="L101" s="8" t="s">
        <v>7</v>
      </c>
      <c r="M101" s="8" t="s">
        <v>7</v>
      </c>
      <c r="N101" s="8" t="s">
        <v>7</v>
      </c>
      <c r="O101" s="8" t="s">
        <v>7</v>
      </c>
      <c r="P101" s="8" t="s">
        <v>7</v>
      </c>
      <c r="Q101" s="8" t="s">
        <v>7</v>
      </c>
      <c r="R101" s="8" t="s">
        <v>7</v>
      </c>
      <c r="S101" s="8" t="s">
        <v>7</v>
      </c>
      <c r="T101" s="8" t="s">
        <v>7</v>
      </c>
      <c r="U101" s="8" t="s">
        <v>7</v>
      </c>
      <c r="V101" s="8" t="s">
        <v>7</v>
      </c>
      <c r="W101" s="8" t="s">
        <v>7</v>
      </c>
      <c r="X101" s="8" t="s">
        <v>7</v>
      </c>
      <c r="Y101" s="8" t="s">
        <v>7</v>
      </c>
      <c r="Z101" s="8" t="s">
        <v>7</v>
      </c>
      <c r="AA101" s="8" t="s">
        <v>7</v>
      </c>
      <c r="AB101" s="8" t="s">
        <v>7</v>
      </c>
      <c r="AC101" s="8" t="s">
        <v>7</v>
      </c>
      <c r="AD101" s="8" t="s">
        <v>7</v>
      </c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 t="s">
        <v>30</v>
      </c>
      <c r="C102" s="19" t="s">
        <v>103</v>
      </c>
      <c r="D102" s="19" t="s">
        <v>53</v>
      </c>
      <c r="E102" s="8"/>
      <c r="F102" s="8"/>
      <c r="G102" s="8"/>
      <c r="H102" s="8"/>
      <c r="I102" s="8" t="s">
        <v>7</v>
      </c>
      <c r="J102" s="8" t="s">
        <v>7</v>
      </c>
      <c r="K102" s="8" t="s">
        <v>7</v>
      </c>
      <c r="L102" s="8" t="s">
        <v>7</v>
      </c>
      <c r="M102" s="8" t="s">
        <v>7</v>
      </c>
      <c r="N102" s="8" t="s">
        <v>7</v>
      </c>
      <c r="O102" s="8" t="s">
        <v>7</v>
      </c>
      <c r="P102" s="8" t="s">
        <v>7</v>
      </c>
      <c r="Q102" s="8" t="s">
        <v>7</v>
      </c>
      <c r="R102" s="8" t="s">
        <v>7</v>
      </c>
      <c r="S102" s="8" t="s">
        <v>7</v>
      </c>
      <c r="T102" s="8" t="s">
        <v>7</v>
      </c>
      <c r="U102" s="8" t="s">
        <v>7</v>
      </c>
      <c r="V102" s="8" t="s">
        <v>7</v>
      </c>
      <c r="W102" s="8" t="s">
        <v>7</v>
      </c>
      <c r="X102" s="8" t="s">
        <v>7</v>
      </c>
      <c r="Y102" s="8" t="s">
        <v>7</v>
      </c>
      <c r="Z102" s="8" t="s">
        <v>7</v>
      </c>
      <c r="AA102" s="8" t="s">
        <v>7</v>
      </c>
      <c r="AB102" s="8" t="s">
        <v>7</v>
      </c>
      <c r="AC102" s="8" t="s">
        <v>7</v>
      </c>
      <c r="AD102" s="8" t="s">
        <v>7</v>
      </c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 t="s">
        <v>31</v>
      </c>
      <c r="C103" s="19" t="s">
        <v>104</v>
      </c>
      <c r="D103" s="19" t="s">
        <v>96</v>
      </c>
      <c r="E103" s="8"/>
      <c r="F103" s="8"/>
      <c r="G103" s="8"/>
      <c r="H103" s="8">
        <v>1</v>
      </c>
      <c r="I103" s="8">
        <v>1</v>
      </c>
      <c r="J103" s="8">
        <v>1</v>
      </c>
      <c r="K103" s="8">
        <v>1</v>
      </c>
      <c r="L103" s="8">
        <v>1</v>
      </c>
      <c r="M103" s="8">
        <v>1</v>
      </c>
      <c r="N103" s="8">
        <v>1</v>
      </c>
      <c r="O103" s="8">
        <v>1</v>
      </c>
      <c r="P103" s="8">
        <v>1</v>
      </c>
      <c r="Q103" s="8">
        <v>1</v>
      </c>
      <c r="R103" s="8">
        <v>1</v>
      </c>
      <c r="S103" s="8">
        <v>1</v>
      </c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1">
        <f t="shared" si="16"/>
        <v>6</v>
      </c>
      <c r="AI103" s="1"/>
    </row>
    <row r="104" spans="1:35" ht="15.75" customHeight="1" x14ac:dyDescent="0.15">
      <c r="A104" s="10"/>
      <c r="B104" s="18" t="s">
        <v>32</v>
      </c>
      <c r="C104" s="19" t="s">
        <v>105</v>
      </c>
      <c r="D104" s="19" t="s">
        <v>53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>
        <v>1</v>
      </c>
      <c r="T104" s="8">
        <v>1</v>
      </c>
      <c r="U104" s="8">
        <v>1</v>
      </c>
      <c r="V104" s="8">
        <v>1</v>
      </c>
      <c r="W104" s="8">
        <v>1</v>
      </c>
      <c r="X104" s="8">
        <v>1</v>
      </c>
      <c r="Y104" s="8">
        <v>1</v>
      </c>
      <c r="Z104" s="8">
        <v>1</v>
      </c>
      <c r="AA104" s="8">
        <v>1</v>
      </c>
      <c r="AB104" s="8">
        <v>1</v>
      </c>
      <c r="AC104" s="8">
        <v>1</v>
      </c>
      <c r="AD104" s="8">
        <v>1</v>
      </c>
      <c r="AE104" s="8"/>
      <c r="AF104" s="8"/>
      <c r="AG104" s="8"/>
      <c r="AH104" s="1">
        <f t="shared" si="16"/>
        <v>6</v>
      </c>
      <c r="AI104" s="1"/>
    </row>
    <row r="105" spans="1:35" ht="15.75" customHeight="1" x14ac:dyDescent="0.15">
      <c r="A105" s="10"/>
      <c r="B105" s="18" t="s">
        <v>33</v>
      </c>
      <c r="C105" s="19" t="s">
        <v>106</v>
      </c>
      <c r="D105" s="19" t="s">
        <v>53</v>
      </c>
      <c r="E105" s="8"/>
      <c r="F105" s="8"/>
      <c r="G105" s="8"/>
      <c r="H105" s="8"/>
      <c r="I105" s="8"/>
      <c r="J105" s="8"/>
      <c r="K105" s="8">
        <v>1</v>
      </c>
      <c r="L105" s="8">
        <v>1</v>
      </c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/>
      <c r="T105" s="8"/>
      <c r="U105" s="8">
        <v>1</v>
      </c>
      <c r="V105" s="8">
        <v>1</v>
      </c>
      <c r="W105" s="8">
        <v>1</v>
      </c>
      <c r="X105" s="8">
        <v>1</v>
      </c>
      <c r="Y105" s="8">
        <v>1</v>
      </c>
      <c r="Z105" s="8">
        <v>1</v>
      </c>
      <c r="AA105" s="8">
        <v>1</v>
      </c>
      <c r="AB105" s="8">
        <v>1</v>
      </c>
      <c r="AC105" s="8"/>
      <c r="AD105" s="8"/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">
        <v>34</v>
      </c>
      <c r="C106" s="19" t="s">
        <v>107</v>
      </c>
      <c r="D106" s="19" t="s">
        <v>53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>
        <v>1</v>
      </c>
      <c r="T106" s="8">
        <v>1</v>
      </c>
      <c r="U106" s="8">
        <v>1</v>
      </c>
      <c r="V106" s="8">
        <v>1</v>
      </c>
      <c r="W106" s="8">
        <v>1</v>
      </c>
      <c r="X106" s="8">
        <v>1</v>
      </c>
      <c r="Y106" s="8">
        <v>1</v>
      </c>
      <c r="Z106" s="8">
        <v>1</v>
      </c>
      <c r="AA106" s="8">
        <v>1</v>
      </c>
      <c r="AB106" s="8">
        <v>1</v>
      </c>
      <c r="AC106" s="8">
        <v>1</v>
      </c>
      <c r="AD106" s="8">
        <v>1</v>
      </c>
      <c r="AE106" s="8"/>
      <c r="AF106" s="8"/>
      <c r="AG106" s="8"/>
      <c r="AH106" s="1">
        <f t="shared" si="16"/>
        <v>6</v>
      </c>
      <c r="AI106" s="1"/>
    </row>
    <row r="107" spans="1:35" ht="15.75" customHeight="1" x14ac:dyDescent="0.15">
      <c r="A107" s="10"/>
      <c r="B107" s="18" t="s">
        <v>35</v>
      </c>
      <c r="C107" s="19" t="s">
        <v>128</v>
      </c>
      <c r="D107" s="19" t="s">
        <v>53</v>
      </c>
      <c r="E107" s="8"/>
      <c r="F107" s="8"/>
      <c r="G107" s="8"/>
      <c r="H107" s="8"/>
      <c r="I107" s="8" t="s">
        <v>11</v>
      </c>
      <c r="J107" s="8" t="s">
        <v>11</v>
      </c>
      <c r="K107" s="8" t="s">
        <v>11</v>
      </c>
      <c r="L107" s="8" t="s">
        <v>11</v>
      </c>
      <c r="M107" s="8" t="s">
        <v>11</v>
      </c>
      <c r="N107" s="8" t="s">
        <v>11</v>
      </c>
      <c r="O107" s="8" t="s">
        <v>11</v>
      </c>
      <c r="P107" s="8" t="s">
        <v>11</v>
      </c>
      <c r="Q107" s="8" t="s">
        <v>11</v>
      </c>
      <c r="R107" s="8" t="s">
        <v>11</v>
      </c>
      <c r="S107" s="8" t="s">
        <v>11</v>
      </c>
      <c r="T107" s="8" t="s">
        <v>11</v>
      </c>
      <c r="U107" s="8" t="s">
        <v>11</v>
      </c>
      <c r="V107" s="8" t="s">
        <v>11</v>
      </c>
      <c r="W107" s="8" t="s">
        <v>11</v>
      </c>
      <c r="X107" s="8" t="s">
        <v>11</v>
      </c>
      <c r="Y107" s="8" t="s">
        <v>11</v>
      </c>
      <c r="Z107" s="8" t="s">
        <v>11</v>
      </c>
      <c r="AA107" s="8" t="s">
        <v>11</v>
      </c>
      <c r="AB107" s="8" t="s">
        <v>11</v>
      </c>
      <c r="AC107" s="8" t="s">
        <v>11</v>
      </c>
      <c r="AD107" s="8" t="s">
        <v>11</v>
      </c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ref="B100:B114" si="17">B89</f>
        <v>0</v>
      </c>
      <c r="C108" s="62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 t="str">
        <f t="shared" si="17"/>
        <v>X154</v>
      </c>
      <c r="C111" s="19" t="str">
        <f>IF(ISNA(VLOOKUP(B111,Personal!$A$2:$D$21,2,FALSE)),,VLOOKUP(B111,Personal!$A$2:$D$21,2,FALSE))</f>
        <v>Eva Muzas</v>
      </c>
      <c r="D111" s="19" t="str">
        <f>IF(ISNA(VLOOKUP(B111,Personal!$A$2:$D$23,3,FALSE)),,VLOOKUP(B111,Personal!$A$2:$D$32,3,FALSE))</f>
        <v>Técnico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 t="s">
        <v>11</v>
      </c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3</v>
      </c>
      <c r="L115" s="23">
        <f t="shared" si="18"/>
        <v>3</v>
      </c>
      <c r="M115" s="23">
        <f t="shared" si="18"/>
        <v>3</v>
      </c>
      <c r="N115" s="23">
        <f t="shared" si="18"/>
        <v>3</v>
      </c>
      <c r="O115" s="23">
        <f t="shared" si="18"/>
        <v>3</v>
      </c>
      <c r="P115" s="23">
        <f t="shared" si="18"/>
        <v>3</v>
      </c>
      <c r="Q115" s="23">
        <f t="shared" si="18"/>
        <v>3</v>
      </c>
      <c r="R115" s="23">
        <f t="shared" si="18"/>
        <v>3</v>
      </c>
      <c r="S115" s="23">
        <f t="shared" si="18"/>
        <v>4</v>
      </c>
      <c r="T115" s="23">
        <f t="shared" si="18"/>
        <v>3</v>
      </c>
      <c r="U115" s="23">
        <f t="shared" si="18"/>
        <v>3</v>
      </c>
      <c r="V115" s="23">
        <f t="shared" si="18"/>
        <v>3</v>
      </c>
      <c r="W115" s="23">
        <f t="shared" si="18"/>
        <v>3</v>
      </c>
      <c r="X115" s="23">
        <f t="shared" si="18"/>
        <v>3</v>
      </c>
      <c r="Y115" s="23">
        <f t="shared" si="18"/>
        <v>3</v>
      </c>
      <c r="Z115" s="23">
        <f t="shared" si="18"/>
        <v>3</v>
      </c>
      <c r="AA115" s="23">
        <f t="shared" si="18"/>
        <v>3</v>
      </c>
      <c r="AB115" s="23">
        <f t="shared" si="18"/>
        <v>3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32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45480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X218</v>
      </c>
      <c r="C126" s="19" t="str">
        <f>IF(ISNA(VLOOKUP(B126,Personal!$A$2:$D$21,2,FALSE)),,VLOOKUP(B126,Personal!$A$2:$D$21,2,FALSE))</f>
        <v>Nahia Campos</v>
      </c>
      <c r="D126" s="19" t="str">
        <f>IF(ISNA(VLOOKUP(B126,Personal!$A$2:$D$23,3,FALSE)),,VLOOKUP(B126,Personal!$A$2:$D$32,3,FALSE))</f>
        <v>Comercial</v>
      </c>
      <c r="E126" s="8"/>
      <c r="F126" s="8"/>
      <c r="G126" s="8"/>
      <c r="H126" s="8"/>
      <c r="I126" s="8" t="s">
        <v>11</v>
      </c>
      <c r="J126" s="8" t="s">
        <v>11</v>
      </c>
      <c r="K126" s="8" t="s">
        <v>11</v>
      </c>
      <c r="L126" s="8" t="s">
        <v>11</v>
      </c>
      <c r="M126" s="8" t="s">
        <v>11</v>
      </c>
      <c r="N126" s="8" t="s">
        <v>11</v>
      </c>
      <c r="O126" s="8" t="s">
        <v>11</v>
      </c>
      <c r="P126" s="8" t="s">
        <v>11</v>
      </c>
      <c r="Q126" s="8" t="s">
        <v>11</v>
      </c>
      <c r="R126" s="8" t="s">
        <v>11</v>
      </c>
      <c r="S126" s="8" t="s">
        <v>11</v>
      </c>
      <c r="T126" s="8" t="s">
        <v>11</v>
      </c>
      <c r="U126" s="8" t="s">
        <v>11</v>
      </c>
      <c r="V126" s="8" t="s">
        <v>11</v>
      </c>
      <c r="W126" s="8" t="s">
        <v>11</v>
      </c>
      <c r="X126" s="8" t="s">
        <v>11</v>
      </c>
      <c r="Y126" s="8" t="s">
        <v>11</v>
      </c>
      <c r="Z126" s="8" t="s">
        <v>11</v>
      </c>
      <c r="AA126" s="8" t="s">
        <v>11</v>
      </c>
      <c r="AB126" s="8" t="s">
        <v>11</v>
      </c>
      <c r="AC126" s="8" t="s">
        <v>11</v>
      </c>
      <c r="AD126" s="8" t="s">
        <v>11</v>
      </c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 t="str">
        <f t="shared" si="20"/>
        <v>X154</v>
      </c>
      <c r="C130" s="19" t="str">
        <f>IF(ISNA(VLOOKUP(B130,Personal!$A$2:$D$21,2,FALSE)),,VLOOKUP(B130,Personal!$A$2:$D$21,2,FALSE))</f>
        <v>Eva Muzas</v>
      </c>
      <c r="D130" s="19" t="str">
        <f>IF(ISNA(VLOOKUP(B130,Personal!$A$2:$D$23,3,FALSE)),,VLOOKUP(B130,Personal!$A$2:$D$32,3,FALSE))</f>
        <v>Técnico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59"/>
      <c r="L132" s="59"/>
      <c r="M132" s="59"/>
      <c r="N132" s="59"/>
      <c r="O132" s="59"/>
      <c r="P132" s="59"/>
      <c r="Q132" s="59"/>
      <c r="R132" s="59"/>
      <c r="S132" s="59"/>
      <c r="T132" s="59"/>
      <c r="U132" s="59"/>
      <c r="V132" s="59"/>
      <c r="W132" s="59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J9Q9x7XgA7qyySZHL00heqnSpU+R9X1pIgz8c/jrpqEHDicFvGkTTCt+ZGqyC2RtOIKh5PUAtamxxtZ55t8ENQ==" saltValue="7mnmV7A02uYKz4wSA1eFUg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9 AC17:AG19 E11:AG16 E10:H10 AE10:AG10 I31:AD31 I50:AD50 I69:AD69 I88:AD88 I107:AD107 I126:AD126" name="Rango2_3"/>
    <protectedRange algorithmName="SHA-512" hashValue="G5FAzGJX5ML8jdfkYHQa+XaFR9QNG29PKoYkCgHl9WmXxPVaBd5PCzjSk5Uim+XS6Movcs1vrN10mr+qn1crdA==" saltValue="5PigA186qshsPexNZFi/+w==" spinCount="100000" sqref="E23:AG30 I48:AD48 I67:AD67 I86:AD86 I105:AD105 I124:AD124 AC36:AG38 I10:AD10 E32:AG35 E31:H31 AE31:AG31" name="Rango2_3_1"/>
    <protectedRange algorithmName="SHA-512" hashValue="G5FAzGJX5ML8jdfkYHQa+XaFR9QNG29PKoYkCgHl9WmXxPVaBd5PCzjSk5Uim+XS6Movcs1vrN10mr+qn1crdA==" saltValue="5PigA186qshsPexNZFi/+w==" spinCount="100000" sqref="E42:AG47 E48:H48 AE48:AG48 AC55:AG57 I62:Z62 I81:Z81 E51:AG54 E50:H50 AE50:AG50 E49:AG49" name="Rango2_3_2"/>
    <protectedRange algorithmName="SHA-512" hashValue="G5FAzGJX5ML8jdfkYHQa+XaFR9QNG29PKoYkCgHl9WmXxPVaBd5PCzjSk5Uim+XS6Movcs1vrN10mr+qn1crdA==" saltValue="5PigA186qshsPexNZFi/+w==" spinCount="100000" sqref="E61:AG61 E67:H67 AE67:AG67 AC74:AG76 E62:H62 AA62:AG62 E70:AG73 E69:H69 AE69:AG69 E63:AG66 E68:AG68" name="Rango2_3_3"/>
    <protectedRange algorithmName="SHA-512" hashValue="G5FAzGJX5ML8jdfkYHQa+XaFR9QNG29PKoYkCgHl9WmXxPVaBd5PCzjSk5Uim+XS6Movcs1vrN10mr+qn1crdA==" saltValue="5PigA186qshsPexNZFi/+w==" spinCount="100000" sqref="E80:AG80 E87:AG87 E86:H86 AE86:AG86 E82:AG85 E81:H81 AA81:AG81 E89:AG91 E88:H88 AE88:AG88 E92:H92 AC92:AG95" name="Rango2_3_4"/>
    <protectedRange algorithmName="SHA-512" hashValue="G5FAzGJX5ML8jdfkYHQa+XaFR9QNG29PKoYkCgHl9WmXxPVaBd5PCzjSk5Uim+XS6Movcs1vrN10mr+qn1crdA==" saltValue="5PigA186qshsPexNZFi/+w==" spinCount="100000" sqref="E105:H105 AE105:AG105 E106:AG106 K132:AB132 E99:AG104 E108:AG114 E107:H107 AE107:AG107" name="Rango2_3_5"/>
    <protectedRange algorithmName="SHA-512" hashValue="G5FAzGJX5ML8jdfkYHQa+XaFR9QNG29PKoYkCgHl9WmXxPVaBd5PCzjSk5Uim+XS6Movcs1vrN10mr+qn1crdA==" saltValue="5PigA186qshsPexNZFi/+w==" spinCount="100000" sqref="E118:AG123 E125:AG125 E124:H124 AE124:AG124 E133:AG133 E132:J132 AC132:AG132 E127:AG131 E126:H126 AE126:AG126" name="Rango2_3_6"/>
    <protectedRange algorithmName="SHA-512" hashValue="G5FAzGJX5ML8jdfkYHQa+XaFR9QNG29PKoYkCgHl9WmXxPVaBd5PCzjSk5Uim+XS6Movcs1vrN10mr+qn1crdA==" saltValue="5PigA186qshsPexNZFi/+w==" spinCount="100000" sqref="E17:H19" name="Rango2_3_5_5_1"/>
    <protectedRange algorithmName="SHA-512" hashValue="G5FAzGJX5ML8jdfkYHQa+XaFR9QNG29PKoYkCgHl9WmXxPVaBd5PCzjSk5Uim+XS6Movcs1vrN10mr+qn1crdA==" saltValue="5PigA186qshsPexNZFi/+w==" spinCount="100000" sqref="I17:AB19 K38:AB38 K55:AB55 K76:AB76 K93:AB93 K95:Z95" name="Rango2_2_3_4_3_1_1"/>
    <protectedRange algorithmName="SHA-512" hashValue="G5FAzGJX5ML8jdfkYHQa+XaFR9QNG29PKoYkCgHl9WmXxPVaBd5PCzjSk5Uim+XS6Movcs1vrN10mr+qn1crdA==" saltValue="5PigA186qshsPexNZFi/+w==" spinCount="100000" sqref="E36:H38" name="Rango2_3_5_5_2"/>
    <protectedRange algorithmName="SHA-512" hashValue="G5FAzGJX5ML8jdfkYHQa+XaFR9QNG29PKoYkCgHl9WmXxPVaBd5PCzjSk5Uim+XS6Movcs1vrN10mr+qn1crdA==" saltValue="5PigA186qshsPexNZFi/+w==" spinCount="100000" sqref="I36:AB37 I38:J38" name="Rango2_2_3_4_3_1_2"/>
    <protectedRange algorithmName="SHA-512" hashValue="G5FAzGJX5ML8jdfkYHQa+XaFR9QNG29PKoYkCgHl9WmXxPVaBd5PCzjSk5Uim+XS6Movcs1vrN10mr+qn1crdA==" saltValue="5PigA186qshsPexNZFi/+w==" spinCount="100000" sqref="E55:H57" name="Rango2_3_5_5_3"/>
    <protectedRange algorithmName="SHA-512" hashValue="G5FAzGJX5ML8jdfkYHQa+XaFR9QNG29PKoYkCgHl9WmXxPVaBd5PCzjSk5Uim+XS6Movcs1vrN10mr+qn1crdA==" saltValue="5PigA186qshsPexNZFi/+w==" spinCount="100000" sqref="I56:AB57 I55:J55" name="Rango2_2_3_4_3_1_3"/>
    <protectedRange algorithmName="SHA-512" hashValue="G5FAzGJX5ML8jdfkYHQa+XaFR9QNG29PKoYkCgHl9WmXxPVaBd5PCzjSk5Uim+XS6Movcs1vrN10mr+qn1crdA==" saltValue="5PigA186qshsPexNZFi/+w==" spinCount="100000" sqref="E74:H76" name="Rango2_3_5_5_4"/>
    <protectedRange algorithmName="SHA-512" hashValue="G5FAzGJX5ML8jdfkYHQa+XaFR9QNG29PKoYkCgHl9WmXxPVaBd5PCzjSk5Uim+XS6Movcs1vrN10mr+qn1crdA==" saltValue="5PigA186qshsPexNZFi/+w==" spinCount="100000" sqref="I74:AB75 I76:J76" name="Rango2_2_3_4_3_1_4"/>
    <protectedRange algorithmName="SHA-512" hashValue="G5FAzGJX5ML8jdfkYHQa+XaFR9QNG29PKoYkCgHl9WmXxPVaBd5PCzjSk5Uim+XS6Movcs1vrN10mr+qn1crdA==" saltValue="5PigA186qshsPexNZFi/+w==" spinCount="100000" sqref="E93:H95" name="Rango2_3_5_5_5"/>
    <protectedRange algorithmName="SHA-512" hashValue="G5FAzGJX5ML8jdfkYHQa+XaFR9QNG29PKoYkCgHl9WmXxPVaBd5PCzjSk5Uim+XS6Movcs1vrN10mr+qn1crdA==" saltValue="5PigA186qshsPexNZFi/+w==" spinCount="100000" sqref="I94:AB94 I93:J93 I92:AB92 AA95:AB95 I95:J95" name="Rango2_2_3_4_3_1_5"/>
  </protectedRanges>
  <conditionalFormatting sqref="E20:AG20 E39:AG39 E58:AG58 E77:AG77 E96:AG96 E115:AG115 E134:AG134">
    <cfRule type="colorScale" priority="837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">
    <cfRule type="expression" dxfId="9765" priority="608">
      <formula>$C$21="F"</formula>
    </cfRule>
  </conditionalFormatting>
  <conditionalFormatting sqref="E13:AG16 AC17:AG19">
    <cfRule type="expression" dxfId="9764" priority="610">
      <formula>$C$2="F"</formula>
    </cfRule>
  </conditionalFormatting>
  <conditionalFormatting sqref="E13:AG16 AC17:AG19">
    <cfRule type="expression" dxfId="9763" priority="611">
      <formula>$D13="Facturacion"</formula>
    </cfRule>
  </conditionalFormatting>
  <conditionalFormatting sqref="E13:AG16 AC17:AG19">
    <cfRule type="expression" dxfId="9762" priority="612">
      <formula>$D13="Specialist"</formula>
    </cfRule>
  </conditionalFormatting>
  <conditionalFormatting sqref="E13:AG16 AC17:AG19">
    <cfRule type="cellIs" dxfId="9761" priority="613" operator="equal">
      <formula>1</formula>
    </cfRule>
  </conditionalFormatting>
  <conditionalFormatting sqref="E13:AG16 AC17:AG19">
    <cfRule type="expression" dxfId="9760" priority="614">
      <formula>$D13="SSMM"</formula>
    </cfRule>
  </conditionalFormatting>
  <conditionalFormatting sqref="E13:AG16 AC17:AG19">
    <cfRule type="cellIs" dxfId="9759" priority="615" operator="equal">
      <formula>"F"</formula>
    </cfRule>
  </conditionalFormatting>
  <conditionalFormatting sqref="E4:AG9 E11:AG12 E10:H10 AE10:AG10">
    <cfRule type="expression" dxfId="9758" priority="599">
      <formula>$C$2="F"</formula>
    </cfRule>
  </conditionalFormatting>
  <conditionalFormatting sqref="E4:AG9 E11:AG12 E10:H10 AE10:AG10">
    <cfRule type="expression" dxfId="9757" priority="600">
      <formula>$D4="Facturacion"</formula>
    </cfRule>
  </conditionalFormatting>
  <conditionalFormatting sqref="E4:AG9 E11:AG12 E10:H10 AE10:AG10">
    <cfRule type="expression" dxfId="9756" priority="601">
      <formula>$D4="Specialist"</formula>
    </cfRule>
  </conditionalFormatting>
  <conditionalFormatting sqref="E4:AG9 E11:AG12 E10:H10 AE10:AG10">
    <cfRule type="cellIs" dxfId="9755" priority="602" operator="equal">
      <formula>1</formula>
    </cfRule>
  </conditionalFormatting>
  <conditionalFormatting sqref="E4:AG9 E11:AG12 E10:H10 AE10:AG10">
    <cfRule type="expression" dxfId="9754" priority="603">
      <formula>$D4="SSMM"</formula>
    </cfRule>
  </conditionalFormatting>
  <conditionalFormatting sqref="E4:AG9 E11:AG12 E10:H10 AE10:AG10">
    <cfRule type="cellIs" dxfId="9753" priority="604" operator="equal">
      <formula>"F"</formula>
    </cfRule>
  </conditionalFormatting>
  <conditionalFormatting sqref="E32:AG35 AC36:AG36">
    <cfRule type="expression" dxfId="9752" priority="590">
      <formula>$C$21="F"</formula>
    </cfRule>
  </conditionalFormatting>
  <conditionalFormatting sqref="E32:AG35 AC36:AG38">
    <cfRule type="expression" dxfId="9751" priority="592">
      <formula>$C$2="F"</formula>
    </cfRule>
  </conditionalFormatting>
  <conditionalFormatting sqref="E32:AG35 AC36:AG38">
    <cfRule type="expression" dxfId="9750" priority="593">
      <formula>$D32="Facturacion"</formula>
    </cfRule>
  </conditionalFormatting>
  <conditionalFormatting sqref="E32:AG35 AC36:AG38">
    <cfRule type="expression" dxfId="9749" priority="594">
      <formula>$D32="Specialist"</formula>
    </cfRule>
  </conditionalFormatting>
  <conditionalFormatting sqref="E32:AG35 AC36:AG38">
    <cfRule type="cellIs" dxfId="9748" priority="595" operator="equal">
      <formula>1</formula>
    </cfRule>
  </conditionalFormatting>
  <conditionalFormatting sqref="E32:AG35 AC36:AG38">
    <cfRule type="expression" dxfId="9747" priority="596">
      <formula>$D32="SSMM"</formula>
    </cfRule>
  </conditionalFormatting>
  <conditionalFormatting sqref="E32:AG35 AC36:AG38">
    <cfRule type="cellIs" dxfId="9746" priority="597" operator="equal">
      <formula>"F"</formula>
    </cfRule>
  </conditionalFormatting>
  <conditionalFormatting sqref="E23:AG30 E31:H31 AE31:AG31">
    <cfRule type="expression" dxfId="9745" priority="581">
      <formula>$C$2="F"</formula>
    </cfRule>
  </conditionalFormatting>
  <conditionalFormatting sqref="E23:AG30 E31:H31 AE31:AG31">
    <cfRule type="expression" dxfId="9744" priority="582">
      <formula>$D23="Facturacion"</formula>
    </cfRule>
  </conditionalFormatting>
  <conditionalFormatting sqref="E23:AG30 E31:H31 AE31:AG31">
    <cfRule type="expression" dxfId="9743" priority="583">
      <formula>$D23="Specialist"</formula>
    </cfRule>
  </conditionalFormatting>
  <conditionalFormatting sqref="E23:AG30 E31:H31 AE31:AG31">
    <cfRule type="cellIs" dxfId="9742" priority="584" operator="equal">
      <formula>1</formula>
    </cfRule>
  </conditionalFormatting>
  <conditionalFormatting sqref="E23:AG30 E31:H31 AE31:AG31">
    <cfRule type="expression" dxfId="9741" priority="585">
      <formula>$D23="SSMM"</formula>
    </cfRule>
  </conditionalFormatting>
  <conditionalFormatting sqref="E23:AG30 E31:H31 AE31:AG31">
    <cfRule type="cellIs" dxfId="9740" priority="586" operator="equal">
      <formula>"F"</formula>
    </cfRule>
  </conditionalFormatting>
  <conditionalFormatting sqref="E51:AG54 AC55:AG55">
    <cfRule type="expression" dxfId="9739" priority="572">
      <formula>$C$21="F"</formula>
    </cfRule>
  </conditionalFormatting>
  <conditionalFormatting sqref="E51:AG54 AC55:AG57">
    <cfRule type="expression" dxfId="9738" priority="574">
      <formula>$C$2="F"</formula>
    </cfRule>
  </conditionalFormatting>
  <conditionalFormatting sqref="E51:AG54 AC55:AG57">
    <cfRule type="expression" dxfId="9737" priority="575">
      <formula>$D51="Facturacion"</formula>
    </cfRule>
  </conditionalFormatting>
  <conditionalFormatting sqref="E51:AG54 AC55:AG57">
    <cfRule type="expression" dxfId="9736" priority="576">
      <formula>$D51="Specialist"</formula>
    </cfRule>
  </conditionalFormatting>
  <conditionalFormatting sqref="E51:AG54 AC55:AG57">
    <cfRule type="cellIs" dxfId="9735" priority="577" operator="equal">
      <formula>1</formula>
    </cfRule>
  </conditionalFormatting>
  <conditionalFormatting sqref="E51:AG54 AC55:AG57">
    <cfRule type="expression" dxfId="9734" priority="578">
      <formula>$D51="SSMM"</formula>
    </cfRule>
  </conditionalFormatting>
  <conditionalFormatting sqref="E51:AG54 AC55:AG57">
    <cfRule type="cellIs" dxfId="9733" priority="579" operator="equal">
      <formula>"F"</formula>
    </cfRule>
  </conditionalFormatting>
  <conditionalFormatting sqref="E42:AG47 E48:H48 AE48:AG48 E50:H50 AE50:AG50 E49:AG49">
    <cfRule type="expression" dxfId="9732" priority="563">
      <formula>$C$2="F"</formula>
    </cfRule>
  </conditionalFormatting>
  <conditionalFormatting sqref="E42:AG47 E48:H48 AE48:AG48 E50:H50 AE50:AG50 E49:AG49">
    <cfRule type="expression" dxfId="9731" priority="564">
      <formula>$D42="Facturacion"</formula>
    </cfRule>
  </conditionalFormatting>
  <conditionalFormatting sqref="E42:AG47 E48:H48 AE48:AG48 E50:H50 AE50:AG50 E49:AG49">
    <cfRule type="expression" dxfId="9730" priority="565">
      <formula>$D42="Specialist"</formula>
    </cfRule>
  </conditionalFormatting>
  <conditionalFormatting sqref="E42:AG47 E48:H48 AE48:AG48 E50:H50 AE50:AG50 E49:AG49">
    <cfRule type="cellIs" dxfId="9729" priority="566" operator="equal">
      <formula>1</formula>
    </cfRule>
  </conditionalFormatting>
  <conditionalFormatting sqref="E42:AG47 E48:H48 AE48:AG48 E50:H50 AE50:AG50 E49:AG49">
    <cfRule type="expression" dxfId="9728" priority="567">
      <formula>$D42="SSMM"</formula>
    </cfRule>
  </conditionalFormatting>
  <conditionalFormatting sqref="E42:AG47 E48:H48 AE48:AG48 E50:H50 AE50:AG50 E49:AG49">
    <cfRule type="cellIs" dxfId="9727" priority="568" operator="equal">
      <formula>"F"</formula>
    </cfRule>
  </conditionalFormatting>
  <conditionalFormatting sqref="E70:AG73 AC74:AG74">
    <cfRule type="expression" dxfId="9726" priority="554">
      <formula>$C$21="F"</formula>
    </cfRule>
  </conditionalFormatting>
  <conditionalFormatting sqref="E70:AG73 AC74:AG76">
    <cfRule type="expression" dxfId="9725" priority="556">
      <formula>$C$2="F"</formula>
    </cfRule>
  </conditionalFormatting>
  <conditionalFormatting sqref="E70:AG73 AC74:AG76">
    <cfRule type="expression" dxfId="9724" priority="557">
      <formula>$D70="Facturacion"</formula>
    </cfRule>
  </conditionalFormatting>
  <conditionalFormatting sqref="E70:AG73 AC74:AG76">
    <cfRule type="expression" dxfId="9723" priority="558">
      <formula>$D70="Specialist"</formula>
    </cfRule>
  </conditionalFormatting>
  <conditionalFormatting sqref="E70:AG73 AC74:AG76">
    <cfRule type="cellIs" dxfId="9722" priority="559" operator="equal">
      <formula>1</formula>
    </cfRule>
  </conditionalFormatting>
  <conditionalFormatting sqref="E70:AG73 AC74:AG76">
    <cfRule type="expression" dxfId="9721" priority="560">
      <formula>$D70="SSMM"</formula>
    </cfRule>
  </conditionalFormatting>
  <conditionalFormatting sqref="E70:AG73 AC74:AG76">
    <cfRule type="cellIs" dxfId="9720" priority="561" operator="equal">
      <formula>"F"</formula>
    </cfRule>
  </conditionalFormatting>
  <conditionalFormatting sqref="E61:AG61 E67:H67 AE67:AG67 E62:H62 AA62:AG62 E69:H69 AE69:AG69 E63:AG66 E68:AG68">
    <cfRule type="expression" dxfId="9719" priority="545">
      <formula>$C$2="F"</formula>
    </cfRule>
  </conditionalFormatting>
  <conditionalFormatting sqref="E61:AG61 E67:H67 AE67:AG67 E62:H62 AA62:AG62 E69:H69 AE69:AG69 E63:AG66 E68:AG68">
    <cfRule type="expression" dxfId="9718" priority="546">
      <formula>$D61="Facturacion"</formula>
    </cfRule>
  </conditionalFormatting>
  <conditionalFormatting sqref="E61:AG61 E67:H67 AE67:AG67 E62:H62 AA62:AG62 E69:H69 AE69:AG69 E63:AG66 E68:AG68">
    <cfRule type="expression" dxfId="9717" priority="547">
      <formula>$D61="Specialist"</formula>
    </cfRule>
  </conditionalFormatting>
  <conditionalFormatting sqref="E61:AG61 E67:H67 AE67:AG67 E62:H62 AA62:AG62 E69:H69 AE69:AG69 E63:AG66 E68:AG68">
    <cfRule type="cellIs" dxfId="9716" priority="548" operator="equal">
      <formula>1</formula>
    </cfRule>
  </conditionalFormatting>
  <conditionalFormatting sqref="E61:AG61 E67:H67 AE67:AG67 E62:H62 AA62:AG62 E69:H69 AE69:AG69 E63:AG66 E68:AG68">
    <cfRule type="expression" dxfId="9715" priority="549">
      <formula>$D61="SSMM"</formula>
    </cfRule>
  </conditionalFormatting>
  <conditionalFormatting sqref="E61:AG61 E67:H67 AE67:AG67 E62:H62 AA62:AG62 E69:H69 AE69:AG69 E63:AG66 E68:AG68">
    <cfRule type="cellIs" dxfId="9714" priority="550" operator="equal">
      <formula>"F"</formula>
    </cfRule>
  </conditionalFormatting>
  <conditionalFormatting sqref="E89:AG91 E92:H92 AC92:AG93">
    <cfRule type="expression" dxfId="9713" priority="536">
      <formula>$C$21="F"</formula>
    </cfRule>
  </conditionalFormatting>
  <conditionalFormatting sqref="E89:AG91 E92:H92 AC92:AG95">
    <cfRule type="expression" dxfId="9712" priority="538">
      <formula>$C$2="F"</formula>
    </cfRule>
  </conditionalFormatting>
  <conditionalFormatting sqref="E89:AG91 E92:H92 AC92:AG95">
    <cfRule type="expression" dxfId="9711" priority="539">
      <formula>$D89="Facturacion"</formula>
    </cfRule>
  </conditionalFormatting>
  <conditionalFormatting sqref="E89:AG91 E92:H92 AC92:AG95">
    <cfRule type="expression" dxfId="9710" priority="540">
      <formula>$D89="Specialist"</formula>
    </cfRule>
  </conditionalFormatting>
  <conditionalFormatting sqref="E89:AG91 E92:H92 AC92:AG95">
    <cfRule type="cellIs" dxfId="9709" priority="541" operator="equal">
      <formula>1</formula>
    </cfRule>
  </conditionalFormatting>
  <conditionalFormatting sqref="E89:AG91 E92:H92 AC92:AG95">
    <cfRule type="expression" dxfId="9708" priority="542">
      <formula>$D89="SSMM"</formula>
    </cfRule>
  </conditionalFormatting>
  <conditionalFormatting sqref="E89:AG91 E92:H92 AC92:AG95">
    <cfRule type="cellIs" dxfId="9707" priority="543" operator="equal">
      <formula>"F"</formula>
    </cfRule>
  </conditionalFormatting>
  <conditionalFormatting sqref="E80:AG80 E87:AG87 E86:H86 AE86:AG86 E82:AG85 E81:H81 AA81:AG81 E88:H88 AE88:AG88">
    <cfRule type="expression" dxfId="9706" priority="527">
      <formula>$C$2="F"</formula>
    </cfRule>
  </conditionalFormatting>
  <conditionalFormatting sqref="E80:AG80 E87:AG87 E86:H86 AE86:AG86 E82:AG85 E81:H81 AA81:AG81 E88:H88 AE88:AG88">
    <cfRule type="expression" dxfId="9705" priority="528">
      <formula>$D80="Facturacion"</formula>
    </cfRule>
  </conditionalFormatting>
  <conditionalFormatting sqref="E80:AG80 E87:AG87 E86:H86 AE86:AG86 E82:AG85 E81:H81 AA81:AG81 E88:H88 AE88:AG88">
    <cfRule type="expression" dxfId="9704" priority="529">
      <formula>$D80="Specialist"</formula>
    </cfRule>
  </conditionalFormatting>
  <conditionalFormatting sqref="E80:AG80 E87:AG87 E86:H86 AE86:AG86 E82:AG85 E81:H81 AA81:AG81 E88:H88 AE88:AG88">
    <cfRule type="cellIs" dxfId="9703" priority="530" operator="equal">
      <formula>1</formula>
    </cfRule>
  </conditionalFormatting>
  <conditionalFormatting sqref="E80:AG80 E87:AG87 E86:H86 AE86:AG86 E82:AG85 E81:H81 AA81:AG81 E88:H88 AE88:AG88">
    <cfRule type="expression" dxfId="9702" priority="531">
      <formula>$D80="SSMM"</formula>
    </cfRule>
  </conditionalFormatting>
  <conditionalFormatting sqref="E80:AG80 E87:AG87 E86:H86 AE86:AG86 E82:AG85 E81:H81 AA81:AG81 E88:H88 AE88:AG88">
    <cfRule type="cellIs" dxfId="9701" priority="532" operator="equal">
      <formula>"F"</formula>
    </cfRule>
  </conditionalFormatting>
  <conditionalFormatting sqref="I113:W113">
    <cfRule type="expression" dxfId="9700" priority="515">
      <formula>$C$78="F"</formula>
    </cfRule>
  </conditionalFormatting>
  <conditionalFormatting sqref="I113:W113">
    <cfRule type="expression" dxfId="9699" priority="516">
      <formula>$C$59="F"</formula>
    </cfRule>
  </conditionalFormatting>
  <conditionalFormatting sqref="I113:W113">
    <cfRule type="expression" dxfId="9698" priority="517">
      <formula>$C$40="F"</formula>
    </cfRule>
  </conditionalFormatting>
  <conditionalFormatting sqref="E108:H112 I108:W113 X108:AG112">
    <cfRule type="expression" dxfId="9697" priority="518">
      <formula>$C$21="F"</formula>
    </cfRule>
  </conditionalFormatting>
  <conditionalFormatting sqref="E108:AG114">
    <cfRule type="expression" dxfId="9696" priority="520">
      <formula>$C$2="F"</formula>
    </cfRule>
  </conditionalFormatting>
  <conditionalFormatting sqref="E108:AG114">
    <cfRule type="expression" dxfId="9695" priority="521">
      <formula>$D108="Facturacion"</formula>
    </cfRule>
  </conditionalFormatting>
  <conditionalFormatting sqref="E108:AG114">
    <cfRule type="expression" dxfId="9694" priority="522">
      <formula>$D108="Specialist"</formula>
    </cfRule>
  </conditionalFormatting>
  <conditionalFormatting sqref="E108:AG114">
    <cfRule type="cellIs" dxfId="9693" priority="523" operator="equal">
      <formula>1</formula>
    </cfRule>
  </conditionalFormatting>
  <conditionalFormatting sqref="E108:AG114">
    <cfRule type="expression" dxfId="9692" priority="524">
      <formula>$D108="SSMM"</formula>
    </cfRule>
  </conditionalFormatting>
  <conditionalFormatting sqref="E108:AG114">
    <cfRule type="cellIs" dxfId="9691" priority="525" operator="equal">
      <formula>"F"</formula>
    </cfRule>
  </conditionalFormatting>
  <conditionalFormatting sqref="E106:AG106 E105:H105 AE105:AG105 E99:AG104 E107:H107 AE107:AG107">
    <cfRule type="expression" dxfId="9690" priority="509">
      <formula>$C$2="F"</formula>
    </cfRule>
  </conditionalFormatting>
  <conditionalFormatting sqref="E106:AG106 E105:H105 AE105:AG105 E99:AG104 E107:H107 AE107:AG107">
    <cfRule type="expression" dxfId="9689" priority="510">
      <formula>$D99="Facturacion"</formula>
    </cfRule>
  </conditionalFormatting>
  <conditionalFormatting sqref="E106:AG106 E105:H105 AE105:AG105 E99:AG104 E107:H107 AE107:AG107">
    <cfRule type="expression" dxfId="9688" priority="511">
      <formula>$D99="Specialist"</formula>
    </cfRule>
  </conditionalFormatting>
  <conditionalFormatting sqref="E106:AG106 E105:H105 AE105:AG105 E99:AG104 E107:H107 AE107:AG107">
    <cfRule type="cellIs" dxfId="9687" priority="512" operator="equal">
      <formula>1</formula>
    </cfRule>
  </conditionalFormatting>
  <conditionalFormatting sqref="E106:AG106 E105:H105 AE105:AG105 E99:AG104 E107:H107 AE107:AG107">
    <cfRule type="expression" dxfId="9686" priority="513">
      <formula>$D99="SSMM"</formula>
    </cfRule>
  </conditionalFormatting>
  <conditionalFormatting sqref="E106:AG106 E105:H105 AE105:AG105 E99:AG104 E107:H107 AE107:AG107">
    <cfRule type="cellIs" dxfId="9685" priority="514" operator="equal">
      <formula>"F"</formula>
    </cfRule>
  </conditionalFormatting>
  <conditionalFormatting sqref="I132:J132">
    <cfRule type="expression" dxfId="9684" priority="497">
      <formula>$C$78="F"</formula>
    </cfRule>
  </conditionalFormatting>
  <conditionalFormatting sqref="I132:J132">
    <cfRule type="expression" dxfId="9683" priority="498">
      <formula>$C$59="F"</formula>
    </cfRule>
  </conditionalFormatting>
  <conditionalFormatting sqref="I132:J132">
    <cfRule type="expression" dxfId="9682" priority="499">
      <formula>$C$40="F"</formula>
    </cfRule>
  </conditionalFormatting>
  <conditionalFormatting sqref="E127:AG131 I132:J132">
    <cfRule type="expression" dxfId="9681" priority="500">
      <formula>$C$21="F"</formula>
    </cfRule>
  </conditionalFormatting>
  <conditionalFormatting sqref="E127:AG131 E133:AG133 E132:J132 AC132:AG132">
    <cfRule type="expression" dxfId="9680" priority="502">
      <formula>$C$2="F"</formula>
    </cfRule>
  </conditionalFormatting>
  <conditionalFormatting sqref="E127:AG131 E133:AG133 E132:J132 AC132:AG132">
    <cfRule type="expression" dxfId="9679" priority="503">
      <formula>$D127="Facturacion"</formula>
    </cfRule>
  </conditionalFormatting>
  <conditionalFormatting sqref="E127:AG131 E133:AG133 E132:J132 AC132:AG132">
    <cfRule type="expression" dxfId="9678" priority="504">
      <formula>$D127="Specialist"</formula>
    </cfRule>
  </conditionalFormatting>
  <conditionalFormatting sqref="E127:AG131 E133:AG133 E132:J132 AC132:AG132">
    <cfRule type="cellIs" dxfId="9677" priority="505" operator="equal">
      <formula>1</formula>
    </cfRule>
  </conditionalFormatting>
  <conditionalFormatting sqref="E127:AG131 E133:AG133 E132:J132 AC132:AG132">
    <cfRule type="expression" dxfId="9676" priority="506">
      <formula>$D127="SSMM"</formula>
    </cfRule>
  </conditionalFormatting>
  <conditionalFormatting sqref="E127:AG131 E133:AG133 E132:J132 AC132:AG132">
    <cfRule type="cellIs" dxfId="9675" priority="507" operator="equal">
      <formula>"F"</formula>
    </cfRule>
  </conditionalFormatting>
  <conditionalFormatting sqref="E118:AG123 E125:AG125 E124:H124 AE124:AG124 E126:H126 AE126:AG126">
    <cfRule type="expression" dxfId="9674" priority="491">
      <formula>$C$2="F"</formula>
    </cfRule>
  </conditionalFormatting>
  <conditionalFormatting sqref="E118:AG123 E125:AG125 E124:H124 AE124:AG124 E126:H126 AE126:AG126">
    <cfRule type="expression" dxfId="9673" priority="492">
      <formula>$D118="Facturacion"</formula>
    </cfRule>
  </conditionalFormatting>
  <conditionalFormatting sqref="E118:AG123 E125:AG125 E124:H124 AE124:AG124 E126:H126 AE126:AG126">
    <cfRule type="expression" dxfId="9672" priority="493">
      <formula>$D118="Specialist"</formula>
    </cfRule>
  </conditionalFormatting>
  <conditionalFormatting sqref="E118:AG123 E125:AG125 E124:H124 AE124:AG124 E126:H126 AE126:AG126">
    <cfRule type="cellIs" dxfId="9671" priority="494" operator="equal">
      <formula>1</formula>
    </cfRule>
  </conditionalFormatting>
  <conditionalFormatting sqref="E118:AG123 E125:AG125 E124:H124 AE124:AG124 E126:H126 AE126:AG126">
    <cfRule type="expression" dxfId="9670" priority="495">
      <formula>$D118="SSMM"</formula>
    </cfRule>
  </conditionalFormatting>
  <conditionalFormatting sqref="E118:AG123 E125:AG125 E124:H124 AE124:AG124 E126:H126 AE126:AG126">
    <cfRule type="cellIs" dxfId="9669" priority="496" operator="equal">
      <formula>"F"</formula>
    </cfRule>
  </conditionalFormatting>
  <conditionalFormatting sqref="I48:AD48">
    <cfRule type="expression" dxfId="9668" priority="484">
      <formula>$C$2="F"</formula>
    </cfRule>
  </conditionalFormatting>
  <conditionalFormatting sqref="I48:AD48">
    <cfRule type="expression" dxfId="9667" priority="485">
      <formula>$D48="Facturacion"</formula>
    </cfRule>
  </conditionalFormatting>
  <conditionalFormatting sqref="I48:AD48">
    <cfRule type="expression" dxfId="9666" priority="486">
      <formula>$D48="Specialist"</formula>
    </cfRule>
  </conditionalFormatting>
  <conditionalFormatting sqref="I48:AD48">
    <cfRule type="cellIs" dxfId="9665" priority="487" operator="equal">
      <formula>1</formula>
    </cfRule>
  </conditionalFormatting>
  <conditionalFormatting sqref="I48:AD48">
    <cfRule type="expression" dxfId="9664" priority="488">
      <formula>$D48="SSMM"</formula>
    </cfRule>
  </conditionalFormatting>
  <conditionalFormatting sqref="I48:AD48">
    <cfRule type="cellIs" dxfId="9663" priority="489" operator="equal">
      <formula>"F"</formula>
    </cfRule>
  </conditionalFormatting>
  <conditionalFormatting sqref="I67:AD67">
    <cfRule type="expression" dxfId="9662" priority="477">
      <formula>$C$2="F"</formula>
    </cfRule>
  </conditionalFormatting>
  <conditionalFormatting sqref="I67:AD67">
    <cfRule type="expression" dxfId="9661" priority="478">
      <formula>$D67="Facturacion"</formula>
    </cfRule>
  </conditionalFormatting>
  <conditionalFormatting sqref="I67:AD67">
    <cfRule type="expression" dxfId="9660" priority="479">
      <formula>$D67="Specialist"</formula>
    </cfRule>
  </conditionalFormatting>
  <conditionalFormatting sqref="I67:AD67">
    <cfRule type="cellIs" dxfId="9659" priority="480" operator="equal">
      <formula>1</formula>
    </cfRule>
  </conditionalFormatting>
  <conditionalFormatting sqref="I67:AD67">
    <cfRule type="expression" dxfId="9658" priority="481">
      <formula>$D67="SSMM"</formula>
    </cfRule>
  </conditionalFormatting>
  <conditionalFormatting sqref="I67:AD67">
    <cfRule type="cellIs" dxfId="9657" priority="482" operator="equal">
      <formula>"F"</formula>
    </cfRule>
  </conditionalFormatting>
  <conditionalFormatting sqref="I86:AD86">
    <cfRule type="expression" dxfId="9656" priority="470">
      <formula>$C$2="F"</formula>
    </cfRule>
  </conditionalFormatting>
  <conditionalFormatting sqref="I86:AD86">
    <cfRule type="expression" dxfId="9655" priority="471">
      <formula>$D86="Facturacion"</formula>
    </cfRule>
  </conditionalFormatting>
  <conditionalFormatting sqref="I86:AD86">
    <cfRule type="expression" dxfId="9654" priority="472">
      <formula>$D86="Specialist"</formula>
    </cfRule>
  </conditionalFormatting>
  <conditionalFormatting sqref="I86:AD86">
    <cfRule type="cellIs" dxfId="9653" priority="473" operator="equal">
      <formula>1</formula>
    </cfRule>
  </conditionalFormatting>
  <conditionalFormatting sqref="I86:AD86">
    <cfRule type="expression" dxfId="9652" priority="474">
      <formula>$D86="SSMM"</formula>
    </cfRule>
  </conditionalFormatting>
  <conditionalFormatting sqref="I86:AD86">
    <cfRule type="cellIs" dxfId="9651" priority="475" operator="equal">
      <formula>"F"</formula>
    </cfRule>
  </conditionalFormatting>
  <conditionalFormatting sqref="I105:AD105">
    <cfRule type="expression" dxfId="9650" priority="463">
      <formula>$C$2="F"</formula>
    </cfRule>
  </conditionalFormatting>
  <conditionalFormatting sqref="I105:AD105">
    <cfRule type="expression" dxfId="9649" priority="464">
      <formula>$D105="Facturacion"</formula>
    </cfRule>
  </conditionalFormatting>
  <conditionalFormatting sqref="I105:AD105">
    <cfRule type="expression" dxfId="9648" priority="465">
      <formula>$D105="Specialist"</formula>
    </cfRule>
  </conditionalFormatting>
  <conditionalFormatting sqref="I105:AD105">
    <cfRule type="cellIs" dxfId="9647" priority="466" operator="equal">
      <formula>1</formula>
    </cfRule>
  </conditionalFormatting>
  <conditionalFormatting sqref="I105:AD105">
    <cfRule type="expression" dxfId="9646" priority="467">
      <formula>$D105="SSMM"</formula>
    </cfRule>
  </conditionalFormatting>
  <conditionalFormatting sqref="I105:AD105">
    <cfRule type="cellIs" dxfId="9645" priority="468" operator="equal">
      <formula>"F"</formula>
    </cfRule>
  </conditionalFormatting>
  <conditionalFormatting sqref="I124:AD124">
    <cfRule type="expression" dxfId="9644" priority="456">
      <formula>$C$2="F"</formula>
    </cfRule>
  </conditionalFormatting>
  <conditionalFormatting sqref="I124:AD124">
    <cfRule type="expression" dxfId="9643" priority="457">
      <formula>$D124="Facturacion"</formula>
    </cfRule>
  </conditionalFormatting>
  <conditionalFormatting sqref="I124:AD124">
    <cfRule type="expression" dxfId="9642" priority="458">
      <formula>$D124="Specialist"</formula>
    </cfRule>
  </conditionalFormatting>
  <conditionalFormatting sqref="I124:AD124">
    <cfRule type="cellIs" dxfId="9641" priority="459" operator="equal">
      <formula>1</formula>
    </cfRule>
  </conditionalFormatting>
  <conditionalFormatting sqref="I124:AD124">
    <cfRule type="expression" dxfId="9640" priority="460">
      <formula>$D124="SSMM"</formula>
    </cfRule>
  </conditionalFormatting>
  <conditionalFormatting sqref="I124:AD124">
    <cfRule type="cellIs" dxfId="9639" priority="461" operator="equal">
      <formula>"F"</formula>
    </cfRule>
  </conditionalFormatting>
  <conditionalFormatting sqref="E17:H17">
    <cfRule type="expression" dxfId="9638" priority="447">
      <formula>$C$21="F"</formula>
    </cfRule>
  </conditionalFormatting>
  <conditionalFormatting sqref="E17:H19">
    <cfRule type="expression" dxfId="9637" priority="449">
      <formula>$C$2="F"</formula>
    </cfRule>
  </conditionalFormatting>
  <conditionalFormatting sqref="E17:H19">
    <cfRule type="expression" dxfId="9636" priority="450">
      <formula>$D17="Facturacion"</formula>
    </cfRule>
  </conditionalFormatting>
  <conditionalFormatting sqref="E17:H19">
    <cfRule type="expression" dxfId="9635" priority="451">
      <formula>$D17="Specialist"</formula>
    </cfRule>
  </conditionalFormatting>
  <conditionalFormatting sqref="E17:H19">
    <cfRule type="cellIs" dxfId="9634" priority="452" operator="equal">
      <formula>1</formula>
    </cfRule>
  </conditionalFormatting>
  <conditionalFormatting sqref="E17:H19">
    <cfRule type="expression" dxfId="9633" priority="453">
      <formula>$D17="SSMM"</formula>
    </cfRule>
  </conditionalFormatting>
  <conditionalFormatting sqref="E17:H19">
    <cfRule type="cellIs" dxfId="9632" priority="454" operator="equal">
      <formula>"F"</formula>
    </cfRule>
  </conditionalFormatting>
  <conditionalFormatting sqref="I17:J17">
    <cfRule type="expression" dxfId="9631" priority="429">
      <formula>$C$78="F"</formula>
    </cfRule>
  </conditionalFormatting>
  <conditionalFormatting sqref="I17:J17">
    <cfRule type="expression" dxfId="9630" priority="430">
      <formula>$C$59="F"</formula>
    </cfRule>
  </conditionalFormatting>
  <conditionalFormatting sqref="I17:J17">
    <cfRule type="expression" dxfId="9629" priority="431">
      <formula>$C$40="F"</formula>
    </cfRule>
  </conditionalFormatting>
  <conditionalFormatting sqref="I17:J17">
    <cfRule type="expression" dxfId="9628" priority="432">
      <formula>$C$21="F"</formula>
    </cfRule>
  </conditionalFormatting>
  <conditionalFormatting sqref="I17:J17">
    <cfRule type="expression" dxfId="9627" priority="433">
      <formula>$C$2="F"</formula>
    </cfRule>
  </conditionalFormatting>
  <conditionalFormatting sqref="I17:J17">
    <cfRule type="expression" dxfId="9626" priority="434">
      <formula>$D17="Facturacion"</formula>
    </cfRule>
  </conditionalFormatting>
  <conditionalFormatting sqref="I17:J17">
    <cfRule type="expression" dxfId="9625" priority="435">
      <formula>$D17="Specialist"</formula>
    </cfRule>
  </conditionalFormatting>
  <conditionalFormatting sqref="I17:J17">
    <cfRule type="cellIs" dxfId="9624" priority="436" operator="equal">
      <formula>1</formula>
    </cfRule>
  </conditionalFormatting>
  <conditionalFormatting sqref="I17:J17">
    <cfRule type="expression" dxfId="9623" priority="437">
      <formula>$D17="SSMM"</formula>
    </cfRule>
  </conditionalFormatting>
  <conditionalFormatting sqref="I17:J17">
    <cfRule type="cellIs" dxfId="9622" priority="438" operator="equal">
      <formula>"F"</formula>
    </cfRule>
  </conditionalFormatting>
  <conditionalFormatting sqref="AA18:AB18">
    <cfRule type="expression" dxfId="9621" priority="423">
      <formula>$C$2="F"</formula>
    </cfRule>
  </conditionalFormatting>
  <conditionalFormatting sqref="AA18:AB18">
    <cfRule type="expression" dxfId="9620" priority="424">
      <formula>$D18="Facturacion"</formula>
    </cfRule>
  </conditionalFormatting>
  <conditionalFormatting sqref="AA18:AB18">
    <cfRule type="expression" dxfId="9619" priority="425">
      <formula>$D18="Specialist"</formula>
    </cfRule>
  </conditionalFormatting>
  <conditionalFormatting sqref="AA18:AB18">
    <cfRule type="cellIs" dxfId="9618" priority="426" operator="equal">
      <formula>1</formula>
    </cfRule>
  </conditionalFormatting>
  <conditionalFormatting sqref="AA18:AB18">
    <cfRule type="expression" dxfId="9617" priority="427">
      <formula>$D18="SSMM"</formula>
    </cfRule>
  </conditionalFormatting>
  <conditionalFormatting sqref="AA18:AB18">
    <cfRule type="cellIs" dxfId="9616" priority="428" operator="equal">
      <formula>"F"</formula>
    </cfRule>
  </conditionalFormatting>
  <conditionalFormatting sqref="I18:W18">
    <cfRule type="expression" dxfId="9615" priority="413">
      <formula>$C$78="F"</formula>
    </cfRule>
  </conditionalFormatting>
  <conditionalFormatting sqref="I18:W18">
    <cfRule type="expression" dxfId="9614" priority="414">
      <formula>$C$59="F"</formula>
    </cfRule>
  </conditionalFormatting>
  <conditionalFormatting sqref="I18:W18">
    <cfRule type="expression" dxfId="9613" priority="415">
      <formula>$C$40="F"</formula>
    </cfRule>
  </conditionalFormatting>
  <conditionalFormatting sqref="I18:W18">
    <cfRule type="expression" dxfId="9612" priority="416">
      <formula>$C$21="F"</formula>
    </cfRule>
  </conditionalFormatting>
  <conditionalFormatting sqref="I18:Z18">
    <cfRule type="expression" dxfId="9611" priority="417">
      <formula>$C$2="F"</formula>
    </cfRule>
  </conditionalFormatting>
  <conditionalFormatting sqref="I18:Z18">
    <cfRule type="expression" dxfId="9610" priority="418">
      <formula>$D18="Facturacion"</formula>
    </cfRule>
  </conditionalFormatting>
  <conditionalFormatting sqref="I18:Z18">
    <cfRule type="expression" dxfId="9609" priority="419">
      <formula>$D18="Specialist"</formula>
    </cfRule>
  </conditionalFormatting>
  <conditionalFormatting sqref="I18:Z18">
    <cfRule type="cellIs" dxfId="9608" priority="420" operator="equal">
      <formula>1</formula>
    </cfRule>
  </conditionalFormatting>
  <conditionalFormatting sqref="I18:Z18">
    <cfRule type="expression" dxfId="9607" priority="421">
      <formula>$D18="SSMM"</formula>
    </cfRule>
  </conditionalFormatting>
  <conditionalFormatting sqref="I18:Z18">
    <cfRule type="cellIs" dxfId="9606" priority="422" operator="equal">
      <formula>"F"</formula>
    </cfRule>
  </conditionalFormatting>
  <conditionalFormatting sqref="AA19:AB19">
    <cfRule type="expression" dxfId="9605" priority="407">
      <formula>$C$2="F"</formula>
    </cfRule>
  </conditionalFormatting>
  <conditionalFormatting sqref="AA19:AB19">
    <cfRule type="expression" dxfId="9604" priority="408">
      <formula>$D19="Facturacion"</formula>
    </cfRule>
  </conditionalFormatting>
  <conditionalFormatting sqref="AA19:AB19">
    <cfRule type="expression" dxfId="9603" priority="409">
      <formula>$D19="Specialist"</formula>
    </cfRule>
  </conditionalFormatting>
  <conditionalFormatting sqref="AA19:AB19">
    <cfRule type="cellIs" dxfId="9602" priority="410" operator="equal">
      <formula>1</formula>
    </cfRule>
  </conditionalFormatting>
  <conditionalFormatting sqref="AA19:AB19">
    <cfRule type="expression" dxfId="9601" priority="411">
      <formula>$D19="SSMM"</formula>
    </cfRule>
  </conditionalFormatting>
  <conditionalFormatting sqref="AA19:AB19">
    <cfRule type="cellIs" dxfId="9600" priority="412" operator="equal">
      <formula>"F"</formula>
    </cfRule>
  </conditionalFormatting>
  <conditionalFormatting sqref="I19:W19">
    <cfRule type="expression" dxfId="9599" priority="397">
      <formula>$C$78="F"</formula>
    </cfRule>
  </conditionalFormatting>
  <conditionalFormatting sqref="I19:W19">
    <cfRule type="expression" dxfId="9598" priority="398">
      <formula>$C$59="F"</formula>
    </cfRule>
  </conditionalFormatting>
  <conditionalFormatting sqref="I19:W19">
    <cfRule type="expression" dxfId="9597" priority="399">
      <formula>$C$40="F"</formula>
    </cfRule>
  </conditionalFormatting>
  <conditionalFormatting sqref="I19:W19">
    <cfRule type="expression" dxfId="9596" priority="400">
      <formula>$C$21="F"</formula>
    </cfRule>
  </conditionalFormatting>
  <conditionalFormatting sqref="I19:Z19">
    <cfRule type="expression" dxfId="9595" priority="401">
      <formula>$C$2="F"</formula>
    </cfRule>
  </conditionalFormatting>
  <conditionalFormatting sqref="I19:Z19">
    <cfRule type="expression" dxfId="9594" priority="402">
      <formula>$D19="Facturacion"</formula>
    </cfRule>
  </conditionalFormatting>
  <conditionalFormatting sqref="I19:Z19">
    <cfRule type="expression" dxfId="9593" priority="403">
      <formula>$D19="Specialist"</formula>
    </cfRule>
  </conditionalFormatting>
  <conditionalFormatting sqref="I19:Z19">
    <cfRule type="cellIs" dxfId="9592" priority="404" operator="equal">
      <formula>1</formula>
    </cfRule>
  </conditionalFormatting>
  <conditionalFormatting sqref="I19:Z19">
    <cfRule type="expression" dxfId="9591" priority="405">
      <formula>$D19="SSMM"</formula>
    </cfRule>
  </conditionalFormatting>
  <conditionalFormatting sqref="I19:Z19">
    <cfRule type="cellIs" dxfId="9590" priority="406" operator="equal">
      <formula>"F"</formula>
    </cfRule>
  </conditionalFormatting>
  <conditionalFormatting sqref="E36:H36">
    <cfRule type="expression" dxfId="9589" priority="389">
      <formula>$C$21="F"</formula>
    </cfRule>
  </conditionalFormatting>
  <conditionalFormatting sqref="E36:H38">
    <cfRule type="expression" dxfId="9588" priority="391">
      <formula>$C$2="F"</formula>
    </cfRule>
  </conditionalFormatting>
  <conditionalFormatting sqref="E36:H38">
    <cfRule type="expression" dxfId="9587" priority="392">
      <formula>$D36="Facturacion"</formula>
    </cfRule>
  </conditionalFormatting>
  <conditionalFormatting sqref="E36:H38">
    <cfRule type="expression" dxfId="9586" priority="393">
      <formula>$D36="Specialist"</formula>
    </cfRule>
  </conditionalFormatting>
  <conditionalFormatting sqref="E36:H38">
    <cfRule type="cellIs" dxfId="9585" priority="394" operator="equal">
      <formula>1</formula>
    </cfRule>
  </conditionalFormatting>
  <conditionalFormatting sqref="E36:H38">
    <cfRule type="expression" dxfId="9584" priority="395">
      <formula>$D36="SSMM"</formula>
    </cfRule>
  </conditionalFormatting>
  <conditionalFormatting sqref="E36:H38">
    <cfRule type="cellIs" dxfId="9583" priority="396" operator="equal">
      <formula>"F"</formula>
    </cfRule>
  </conditionalFormatting>
  <conditionalFormatting sqref="AA36:AB36">
    <cfRule type="expression" dxfId="9582" priority="381">
      <formula>$C$21="F"</formula>
    </cfRule>
  </conditionalFormatting>
  <conditionalFormatting sqref="AA36:AB36">
    <cfRule type="expression" dxfId="9581" priority="383">
      <formula>$C$2="F"</formula>
    </cfRule>
  </conditionalFormatting>
  <conditionalFormatting sqref="AA36:AB36">
    <cfRule type="expression" dxfId="9580" priority="384">
      <formula>$D36="Facturacion"</formula>
    </cfRule>
  </conditionalFormatting>
  <conditionalFormatting sqref="AA36:AB36">
    <cfRule type="expression" dxfId="9579" priority="385">
      <formula>$D36="Specialist"</formula>
    </cfRule>
  </conditionalFormatting>
  <conditionalFormatting sqref="AA36:AB36">
    <cfRule type="cellIs" dxfId="9578" priority="386" operator="equal">
      <formula>1</formula>
    </cfRule>
  </conditionalFormatting>
  <conditionalFormatting sqref="AA36:AB36">
    <cfRule type="expression" dxfId="9577" priority="387">
      <formula>$D36="SSMM"</formula>
    </cfRule>
  </conditionalFormatting>
  <conditionalFormatting sqref="AA36:AB36">
    <cfRule type="cellIs" dxfId="9576" priority="388" operator="equal">
      <formula>"F"</formula>
    </cfRule>
  </conditionalFormatting>
  <conditionalFormatting sqref="I36:W36">
    <cfRule type="expression" dxfId="9575" priority="371">
      <formula>$C$78="F"</formula>
    </cfRule>
  </conditionalFormatting>
  <conditionalFormatting sqref="I36:W36">
    <cfRule type="expression" dxfId="9574" priority="372">
      <formula>$C$59="F"</formula>
    </cfRule>
  </conditionalFormatting>
  <conditionalFormatting sqref="I36:W36">
    <cfRule type="expression" dxfId="9573" priority="373">
      <formula>$C$40="F"</formula>
    </cfRule>
  </conditionalFormatting>
  <conditionalFormatting sqref="I36:W36">
    <cfRule type="expression" dxfId="9572" priority="374">
      <formula>$C$21="F"</formula>
    </cfRule>
  </conditionalFormatting>
  <conditionalFormatting sqref="I36:Z36">
    <cfRule type="expression" dxfId="9571" priority="375">
      <formula>$C$2="F"</formula>
    </cfRule>
  </conditionalFormatting>
  <conditionalFormatting sqref="I36:Z36">
    <cfRule type="expression" dxfId="9570" priority="376">
      <formula>$D36="Facturacion"</formula>
    </cfRule>
  </conditionalFormatting>
  <conditionalFormatting sqref="I36:Z36">
    <cfRule type="expression" dxfId="9569" priority="377">
      <formula>$D36="Specialist"</formula>
    </cfRule>
  </conditionalFormatting>
  <conditionalFormatting sqref="I36:Z36">
    <cfRule type="cellIs" dxfId="9568" priority="378" operator="equal">
      <formula>1</formula>
    </cfRule>
  </conditionalFormatting>
  <conditionalFormatting sqref="I36:Z36">
    <cfRule type="expression" dxfId="9567" priority="379">
      <formula>$D36="SSMM"</formula>
    </cfRule>
  </conditionalFormatting>
  <conditionalFormatting sqref="I36:Z36">
    <cfRule type="cellIs" dxfId="9566" priority="380" operator="equal">
      <formula>"F"</formula>
    </cfRule>
  </conditionalFormatting>
  <conditionalFormatting sqref="AA37:AB37">
    <cfRule type="expression" dxfId="9565" priority="365">
      <formula>$C$2="F"</formula>
    </cfRule>
  </conditionalFormatting>
  <conditionalFormatting sqref="AA37:AB37">
    <cfRule type="expression" dxfId="9564" priority="366">
      <formula>$D37="Facturacion"</formula>
    </cfRule>
  </conditionalFormatting>
  <conditionalFormatting sqref="AA37:AB37">
    <cfRule type="expression" dxfId="9563" priority="367">
      <formula>$D37="Specialist"</formula>
    </cfRule>
  </conditionalFormatting>
  <conditionalFormatting sqref="AA37:AB37">
    <cfRule type="cellIs" dxfId="9562" priority="368" operator="equal">
      <formula>1</formula>
    </cfRule>
  </conditionalFormatting>
  <conditionalFormatting sqref="AA37:AB37">
    <cfRule type="expression" dxfId="9561" priority="369">
      <formula>$D37="SSMM"</formula>
    </cfRule>
  </conditionalFormatting>
  <conditionalFormatting sqref="AA37:AB37">
    <cfRule type="cellIs" dxfId="9560" priority="370" operator="equal">
      <formula>"F"</formula>
    </cfRule>
  </conditionalFormatting>
  <conditionalFormatting sqref="I37:W37">
    <cfRule type="expression" dxfId="9559" priority="355">
      <formula>$C$78="F"</formula>
    </cfRule>
  </conditionalFormatting>
  <conditionalFormatting sqref="I37:W37">
    <cfRule type="expression" dxfId="9558" priority="356">
      <formula>$C$59="F"</formula>
    </cfRule>
  </conditionalFormatting>
  <conditionalFormatting sqref="I37:W37">
    <cfRule type="expression" dxfId="9557" priority="357">
      <formula>$C$40="F"</formula>
    </cfRule>
  </conditionalFormatting>
  <conditionalFormatting sqref="I37:W37">
    <cfRule type="expression" dxfId="9556" priority="358">
      <formula>$C$21="F"</formula>
    </cfRule>
  </conditionalFormatting>
  <conditionalFormatting sqref="I37:Z37">
    <cfRule type="expression" dxfId="9555" priority="359">
      <formula>$C$2="F"</formula>
    </cfRule>
  </conditionalFormatting>
  <conditionalFormatting sqref="I37:Z37">
    <cfRule type="expression" dxfId="9554" priority="360">
      <formula>$D37="Facturacion"</formula>
    </cfRule>
  </conditionalFormatting>
  <conditionalFormatting sqref="I37:Z37">
    <cfRule type="expression" dxfId="9553" priority="361">
      <formula>$D37="Specialist"</formula>
    </cfRule>
  </conditionalFormatting>
  <conditionalFormatting sqref="I37:Z37">
    <cfRule type="cellIs" dxfId="9552" priority="362" operator="equal">
      <formula>1</formula>
    </cfRule>
  </conditionalFormatting>
  <conditionalFormatting sqref="I37:Z37">
    <cfRule type="expression" dxfId="9551" priority="363">
      <formula>$D37="SSMM"</formula>
    </cfRule>
  </conditionalFormatting>
  <conditionalFormatting sqref="I37:Z37">
    <cfRule type="cellIs" dxfId="9550" priority="364" operator="equal">
      <formula>"F"</formula>
    </cfRule>
  </conditionalFormatting>
  <conditionalFormatting sqref="I38:J38">
    <cfRule type="expression" dxfId="9549" priority="339">
      <formula>$C$78="F"</formula>
    </cfRule>
  </conditionalFormatting>
  <conditionalFormatting sqref="I38:J38">
    <cfRule type="expression" dxfId="9548" priority="340">
      <formula>$C$59="F"</formula>
    </cfRule>
  </conditionalFormatting>
  <conditionalFormatting sqref="I38:J38">
    <cfRule type="expression" dxfId="9547" priority="341">
      <formula>$C$40="F"</formula>
    </cfRule>
  </conditionalFormatting>
  <conditionalFormatting sqref="I38:J38">
    <cfRule type="expression" dxfId="9546" priority="342">
      <formula>$C$21="F"</formula>
    </cfRule>
  </conditionalFormatting>
  <conditionalFormatting sqref="I38:J38">
    <cfRule type="expression" dxfId="9545" priority="343">
      <formula>$C$2="F"</formula>
    </cfRule>
  </conditionalFormatting>
  <conditionalFormatting sqref="I38:J38">
    <cfRule type="expression" dxfId="9544" priority="344">
      <formula>$D38="Facturacion"</formula>
    </cfRule>
  </conditionalFormatting>
  <conditionalFormatting sqref="I38:J38">
    <cfRule type="expression" dxfId="9543" priority="345">
      <formula>$D38="Specialist"</formula>
    </cfRule>
  </conditionalFormatting>
  <conditionalFormatting sqref="I38:J38">
    <cfRule type="cellIs" dxfId="9542" priority="346" operator="equal">
      <formula>1</formula>
    </cfRule>
  </conditionalFormatting>
  <conditionalFormatting sqref="I38:J38">
    <cfRule type="expression" dxfId="9541" priority="347">
      <formula>$D38="SSMM"</formula>
    </cfRule>
  </conditionalFormatting>
  <conditionalFormatting sqref="I38:J38">
    <cfRule type="cellIs" dxfId="9540" priority="348" operator="equal">
      <formula>"F"</formula>
    </cfRule>
  </conditionalFormatting>
  <conditionalFormatting sqref="E55:H55">
    <cfRule type="expression" dxfId="9539" priority="331">
      <formula>$C$21="F"</formula>
    </cfRule>
  </conditionalFormatting>
  <conditionalFormatting sqref="E55:H57">
    <cfRule type="expression" dxfId="9538" priority="333">
      <formula>$C$2="F"</formula>
    </cfRule>
  </conditionalFormatting>
  <conditionalFormatting sqref="E55:H57">
    <cfRule type="expression" dxfId="9537" priority="334">
      <formula>$D55="Facturacion"</formula>
    </cfRule>
  </conditionalFormatting>
  <conditionalFormatting sqref="E55:H57">
    <cfRule type="expression" dxfId="9536" priority="335">
      <formula>$D55="Specialist"</formula>
    </cfRule>
  </conditionalFormatting>
  <conditionalFormatting sqref="E55:H57">
    <cfRule type="cellIs" dxfId="9535" priority="336" operator="equal">
      <formula>1</formula>
    </cfRule>
  </conditionalFormatting>
  <conditionalFormatting sqref="E55:H57">
    <cfRule type="expression" dxfId="9534" priority="337">
      <formula>$D55="SSMM"</formula>
    </cfRule>
  </conditionalFormatting>
  <conditionalFormatting sqref="E55:H57">
    <cfRule type="cellIs" dxfId="9533" priority="338" operator="equal">
      <formula>"F"</formula>
    </cfRule>
  </conditionalFormatting>
  <conditionalFormatting sqref="I55:J55">
    <cfRule type="expression" dxfId="9532" priority="313">
      <formula>$C$78="F"</formula>
    </cfRule>
  </conditionalFormatting>
  <conditionalFormatting sqref="I55:J55">
    <cfRule type="expression" dxfId="9531" priority="314">
      <formula>$C$59="F"</formula>
    </cfRule>
  </conditionalFormatting>
  <conditionalFormatting sqref="I55:J55">
    <cfRule type="expression" dxfId="9530" priority="315">
      <formula>$C$40="F"</formula>
    </cfRule>
  </conditionalFormatting>
  <conditionalFormatting sqref="I55:J55">
    <cfRule type="expression" dxfId="9529" priority="316">
      <formula>$C$21="F"</formula>
    </cfRule>
  </conditionalFormatting>
  <conditionalFormatting sqref="I55:J55">
    <cfRule type="expression" dxfId="9528" priority="317">
      <formula>$C$2="F"</formula>
    </cfRule>
  </conditionalFormatting>
  <conditionalFormatting sqref="I55:J55">
    <cfRule type="expression" dxfId="9527" priority="318">
      <formula>$D55="Facturacion"</formula>
    </cfRule>
  </conditionalFormatting>
  <conditionalFormatting sqref="I55:J55">
    <cfRule type="expression" dxfId="9526" priority="319">
      <formula>$D55="Specialist"</formula>
    </cfRule>
  </conditionalFormatting>
  <conditionalFormatting sqref="I55:J55">
    <cfRule type="cellIs" dxfId="9525" priority="320" operator="equal">
      <formula>1</formula>
    </cfRule>
  </conditionalFormatting>
  <conditionalFormatting sqref="I55:J55">
    <cfRule type="expression" dxfId="9524" priority="321">
      <formula>$D55="SSMM"</formula>
    </cfRule>
  </conditionalFormatting>
  <conditionalFormatting sqref="I55:J55">
    <cfRule type="cellIs" dxfId="9523" priority="322" operator="equal">
      <formula>"F"</formula>
    </cfRule>
  </conditionalFormatting>
  <conditionalFormatting sqref="AA56:AB56">
    <cfRule type="expression" dxfId="9522" priority="307">
      <formula>$C$2="F"</formula>
    </cfRule>
  </conditionalFormatting>
  <conditionalFormatting sqref="AA56:AB56">
    <cfRule type="expression" dxfId="9521" priority="308">
      <formula>$D56="Facturacion"</formula>
    </cfRule>
  </conditionalFormatting>
  <conditionalFormatting sqref="AA56:AB56">
    <cfRule type="expression" dxfId="9520" priority="309">
      <formula>$D56="Specialist"</formula>
    </cfRule>
  </conditionalFormatting>
  <conditionalFormatting sqref="AA56:AB56">
    <cfRule type="cellIs" dxfId="9519" priority="310" operator="equal">
      <formula>1</formula>
    </cfRule>
  </conditionalFormatting>
  <conditionalFormatting sqref="AA56:AB56">
    <cfRule type="expression" dxfId="9518" priority="311">
      <formula>$D56="SSMM"</formula>
    </cfRule>
  </conditionalFormatting>
  <conditionalFormatting sqref="AA56:AB56">
    <cfRule type="cellIs" dxfId="9517" priority="312" operator="equal">
      <formula>"F"</formula>
    </cfRule>
  </conditionalFormatting>
  <conditionalFormatting sqref="I56:W56">
    <cfRule type="expression" dxfId="9516" priority="297">
      <formula>$C$78="F"</formula>
    </cfRule>
  </conditionalFormatting>
  <conditionalFormatting sqref="I56:W56">
    <cfRule type="expression" dxfId="9515" priority="298">
      <formula>$C$59="F"</formula>
    </cfRule>
  </conditionalFormatting>
  <conditionalFormatting sqref="I56:W56">
    <cfRule type="expression" dxfId="9514" priority="299">
      <formula>$C$40="F"</formula>
    </cfRule>
  </conditionalFormatting>
  <conditionalFormatting sqref="I56:W56">
    <cfRule type="expression" dxfId="9513" priority="300">
      <formula>$C$21="F"</formula>
    </cfRule>
  </conditionalFormatting>
  <conditionalFormatting sqref="I56:Z56">
    <cfRule type="expression" dxfId="9512" priority="301">
      <formula>$C$2="F"</formula>
    </cfRule>
  </conditionalFormatting>
  <conditionalFormatting sqref="I56:Z56">
    <cfRule type="expression" dxfId="9511" priority="302">
      <formula>$D56="Facturacion"</formula>
    </cfRule>
  </conditionalFormatting>
  <conditionalFormatting sqref="I56:Z56">
    <cfRule type="expression" dxfId="9510" priority="303">
      <formula>$D56="Specialist"</formula>
    </cfRule>
  </conditionalFormatting>
  <conditionalFormatting sqref="I56:Z56">
    <cfRule type="cellIs" dxfId="9509" priority="304" operator="equal">
      <formula>1</formula>
    </cfRule>
  </conditionalFormatting>
  <conditionalFormatting sqref="I56:Z56">
    <cfRule type="expression" dxfId="9508" priority="305">
      <formula>$D56="SSMM"</formula>
    </cfRule>
  </conditionalFormatting>
  <conditionalFormatting sqref="I56:Z56">
    <cfRule type="cellIs" dxfId="9507" priority="306" operator="equal">
      <formula>"F"</formula>
    </cfRule>
  </conditionalFormatting>
  <conditionalFormatting sqref="AA57:AB57">
    <cfRule type="expression" dxfId="9506" priority="291">
      <formula>$C$2="F"</formula>
    </cfRule>
  </conditionalFormatting>
  <conditionalFormatting sqref="AA57:AB57">
    <cfRule type="expression" dxfId="9505" priority="292">
      <formula>$D57="Facturacion"</formula>
    </cfRule>
  </conditionalFormatting>
  <conditionalFormatting sqref="AA57:AB57">
    <cfRule type="expression" dxfId="9504" priority="293">
      <formula>$D57="Specialist"</formula>
    </cfRule>
  </conditionalFormatting>
  <conditionalFormatting sqref="AA57:AB57">
    <cfRule type="cellIs" dxfId="9503" priority="294" operator="equal">
      <formula>1</formula>
    </cfRule>
  </conditionalFormatting>
  <conditionalFormatting sqref="AA57:AB57">
    <cfRule type="expression" dxfId="9502" priority="295">
      <formula>$D57="SSMM"</formula>
    </cfRule>
  </conditionalFormatting>
  <conditionalFormatting sqref="AA57:AB57">
    <cfRule type="cellIs" dxfId="9501" priority="296" operator="equal">
      <formula>"F"</formula>
    </cfRule>
  </conditionalFormatting>
  <conditionalFormatting sqref="I57:W57">
    <cfRule type="expression" dxfId="9500" priority="281">
      <formula>$C$78="F"</formula>
    </cfRule>
  </conditionalFormatting>
  <conditionalFormatting sqref="I57:W57">
    <cfRule type="expression" dxfId="9499" priority="282">
      <formula>$C$59="F"</formula>
    </cfRule>
  </conditionalFormatting>
  <conditionalFormatting sqref="I57:W57">
    <cfRule type="expression" dxfId="9498" priority="283">
      <formula>$C$40="F"</formula>
    </cfRule>
  </conditionalFormatting>
  <conditionalFormatting sqref="I57:W57">
    <cfRule type="expression" dxfId="9497" priority="284">
      <formula>$C$21="F"</formula>
    </cfRule>
  </conditionalFormatting>
  <conditionalFormatting sqref="I57:Z57">
    <cfRule type="expression" dxfId="9496" priority="285">
      <formula>$C$2="F"</formula>
    </cfRule>
  </conditionalFormatting>
  <conditionalFormatting sqref="I57:Z57">
    <cfRule type="expression" dxfId="9495" priority="286">
      <formula>$D57="Facturacion"</formula>
    </cfRule>
  </conditionalFormatting>
  <conditionalFormatting sqref="I57:Z57">
    <cfRule type="expression" dxfId="9494" priority="287">
      <formula>$D57="Specialist"</formula>
    </cfRule>
  </conditionalFormatting>
  <conditionalFormatting sqref="I57:Z57">
    <cfRule type="cellIs" dxfId="9493" priority="288" operator="equal">
      <formula>1</formula>
    </cfRule>
  </conditionalFormatting>
  <conditionalFormatting sqref="I57:Z57">
    <cfRule type="expression" dxfId="9492" priority="289">
      <formula>$D57="SSMM"</formula>
    </cfRule>
  </conditionalFormatting>
  <conditionalFormatting sqref="I57:Z57">
    <cfRule type="cellIs" dxfId="9491" priority="290" operator="equal">
      <formula>"F"</formula>
    </cfRule>
  </conditionalFormatting>
  <conditionalFormatting sqref="E74:H74">
    <cfRule type="expression" dxfId="9490" priority="273">
      <formula>$C$21="F"</formula>
    </cfRule>
  </conditionalFormatting>
  <conditionalFormatting sqref="E74:H76">
    <cfRule type="expression" dxfId="9489" priority="275">
      <formula>$C$2="F"</formula>
    </cfRule>
  </conditionalFormatting>
  <conditionalFormatting sqref="E74:H76">
    <cfRule type="expression" dxfId="9488" priority="276">
      <formula>$D74="Facturacion"</formula>
    </cfRule>
  </conditionalFormatting>
  <conditionalFormatting sqref="E74:H76">
    <cfRule type="expression" dxfId="9487" priority="277">
      <formula>$D74="Specialist"</formula>
    </cfRule>
  </conditionalFormatting>
  <conditionalFormatting sqref="E74:H76">
    <cfRule type="cellIs" dxfId="9486" priority="278" operator="equal">
      <formula>1</formula>
    </cfRule>
  </conditionalFormatting>
  <conditionalFormatting sqref="E74:H76">
    <cfRule type="expression" dxfId="9485" priority="279">
      <formula>$D74="SSMM"</formula>
    </cfRule>
  </conditionalFormatting>
  <conditionalFormatting sqref="E74:H76">
    <cfRule type="cellIs" dxfId="9484" priority="280" operator="equal">
      <formula>"F"</formula>
    </cfRule>
  </conditionalFormatting>
  <conditionalFormatting sqref="AA74:AB74">
    <cfRule type="expression" dxfId="9483" priority="265">
      <formula>$C$21="F"</formula>
    </cfRule>
  </conditionalFormatting>
  <conditionalFormatting sqref="AA74:AB74">
    <cfRule type="expression" dxfId="9482" priority="267">
      <formula>$C$2="F"</formula>
    </cfRule>
  </conditionalFormatting>
  <conditionalFormatting sqref="AA74:AB74">
    <cfRule type="expression" dxfId="9481" priority="268">
      <formula>$D74="Facturacion"</formula>
    </cfRule>
  </conditionalFormatting>
  <conditionalFormatting sqref="AA74:AB74">
    <cfRule type="expression" dxfId="9480" priority="269">
      <formula>$D74="Specialist"</formula>
    </cfRule>
  </conditionalFormatting>
  <conditionalFormatting sqref="AA74:AB74">
    <cfRule type="cellIs" dxfId="9479" priority="270" operator="equal">
      <formula>1</formula>
    </cfRule>
  </conditionalFormatting>
  <conditionalFormatting sqref="AA74:AB74">
    <cfRule type="expression" dxfId="9478" priority="271">
      <formula>$D74="SSMM"</formula>
    </cfRule>
  </conditionalFormatting>
  <conditionalFormatting sqref="AA74:AB74">
    <cfRule type="cellIs" dxfId="9477" priority="272" operator="equal">
      <formula>"F"</formula>
    </cfRule>
  </conditionalFormatting>
  <conditionalFormatting sqref="I74:W74">
    <cfRule type="expression" dxfId="9476" priority="255">
      <formula>$C$78="F"</formula>
    </cfRule>
  </conditionalFormatting>
  <conditionalFormatting sqref="I74:W74">
    <cfRule type="expression" dxfId="9475" priority="256">
      <formula>$C$59="F"</formula>
    </cfRule>
  </conditionalFormatting>
  <conditionalFormatting sqref="I74:W74">
    <cfRule type="expression" dxfId="9474" priority="257">
      <formula>$C$40="F"</formula>
    </cfRule>
  </conditionalFormatting>
  <conditionalFormatting sqref="I74:W74">
    <cfRule type="expression" dxfId="9473" priority="258">
      <formula>$C$21="F"</formula>
    </cfRule>
  </conditionalFormatting>
  <conditionalFormatting sqref="I74:Z74">
    <cfRule type="expression" dxfId="9472" priority="259">
      <formula>$C$2="F"</formula>
    </cfRule>
  </conditionalFormatting>
  <conditionalFormatting sqref="I74:Z74">
    <cfRule type="expression" dxfId="9471" priority="260">
      <formula>$D74="Facturacion"</formula>
    </cfRule>
  </conditionalFormatting>
  <conditionalFormatting sqref="I74:Z74">
    <cfRule type="expression" dxfId="9470" priority="261">
      <formula>$D74="Specialist"</formula>
    </cfRule>
  </conditionalFormatting>
  <conditionalFormatting sqref="I74:Z74">
    <cfRule type="cellIs" dxfId="9469" priority="262" operator="equal">
      <formula>1</formula>
    </cfRule>
  </conditionalFormatting>
  <conditionalFormatting sqref="I74:Z74">
    <cfRule type="expression" dxfId="9468" priority="263">
      <formula>$D74="SSMM"</formula>
    </cfRule>
  </conditionalFormatting>
  <conditionalFormatting sqref="I74:Z74">
    <cfRule type="cellIs" dxfId="9467" priority="264" operator="equal">
      <formula>"F"</formula>
    </cfRule>
  </conditionalFormatting>
  <conditionalFormatting sqref="AA75:AB75">
    <cfRule type="expression" dxfId="9466" priority="249">
      <formula>$C$2="F"</formula>
    </cfRule>
  </conditionalFormatting>
  <conditionalFormatting sqref="AA75:AB75">
    <cfRule type="expression" dxfId="9465" priority="250">
      <formula>$D75="Facturacion"</formula>
    </cfRule>
  </conditionalFormatting>
  <conditionalFormatting sqref="AA75:AB75">
    <cfRule type="expression" dxfId="9464" priority="251">
      <formula>$D75="Specialist"</formula>
    </cfRule>
  </conditionalFormatting>
  <conditionalFormatting sqref="AA75:AB75">
    <cfRule type="cellIs" dxfId="9463" priority="252" operator="equal">
      <formula>1</formula>
    </cfRule>
  </conditionalFormatting>
  <conditionalFormatting sqref="AA75:AB75">
    <cfRule type="expression" dxfId="9462" priority="253">
      <formula>$D75="SSMM"</formula>
    </cfRule>
  </conditionalFormatting>
  <conditionalFormatting sqref="AA75:AB75">
    <cfRule type="cellIs" dxfId="9461" priority="254" operator="equal">
      <formula>"F"</formula>
    </cfRule>
  </conditionalFormatting>
  <conditionalFormatting sqref="I75:W75">
    <cfRule type="expression" dxfId="9460" priority="239">
      <formula>$C$78="F"</formula>
    </cfRule>
  </conditionalFormatting>
  <conditionalFormatting sqref="I75:W75">
    <cfRule type="expression" dxfId="9459" priority="240">
      <formula>$C$59="F"</formula>
    </cfRule>
  </conditionalFormatting>
  <conditionalFormatting sqref="I75:W75">
    <cfRule type="expression" dxfId="9458" priority="241">
      <formula>$C$40="F"</formula>
    </cfRule>
  </conditionalFormatting>
  <conditionalFormatting sqref="I75:W75">
    <cfRule type="expression" dxfId="9457" priority="242">
      <formula>$C$21="F"</formula>
    </cfRule>
  </conditionalFormatting>
  <conditionalFormatting sqref="I75:Z75">
    <cfRule type="expression" dxfId="9456" priority="243">
      <formula>$C$2="F"</formula>
    </cfRule>
  </conditionalFormatting>
  <conditionalFormatting sqref="I75:Z75">
    <cfRule type="expression" dxfId="9455" priority="244">
      <formula>$D75="Facturacion"</formula>
    </cfRule>
  </conditionalFormatting>
  <conditionalFormatting sqref="I75:Z75">
    <cfRule type="expression" dxfId="9454" priority="245">
      <formula>$D75="Specialist"</formula>
    </cfRule>
  </conditionalFormatting>
  <conditionalFormatting sqref="I75:Z75">
    <cfRule type="cellIs" dxfId="9453" priority="246" operator="equal">
      <formula>1</formula>
    </cfRule>
  </conditionalFormatting>
  <conditionalFormatting sqref="I75:Z75">
    <cfRule type="expression" dxfId="9452" priority="247">
      <formula>$D75="SSMM"</formula>
    </cfRule>
  </conditionalFormatting>
  <conditionalFormatting sqref="I75:Z75">
    <cfRule type="cellIs" dxfId="9451" priority="248" operator="equal">
      <formula>"F"</formula>
    </cfRule>
  </conditionalFormatting>
  <conditionalFormatting sqref="I76:J76">
    <cfRule type="expression" dxfId="9450" priority="223">
      <formula>$C$78="F"</formula>
    </cfRule>
  </conditionalFormatting>
  <conditionalFormatting sqref="I76:J76">
    <cfRule type="expression" dxfId="9449" priority="224">
      <formula>$C$59="F"</formula>
    </cfRule>
  </conditionalFormatting>
  <conditionalFormatting sqref="I76:J76">
    <cfRule type="expression" dxfId="9448" priority="225">
      <formula>$C$40="F"</formula>
    </cfRule>
  </conditionalFormatting>
  <conditionalFormatting sqref="I76:J76">
    <cfRule type="expression" dxfId="9447" priority="226">
      <formula>$C$21="F"</formula>
    </cfRule>
  </conditionalFormatting>
  <conditionalFormatting sqref="I76:J76">
    <cfRule type="expression" dxfId="9446" priority="227">
      <formula>$C$2="F"</formula>
    </cfRule>
  </conditionalFormatting>
  <conditionalFormatting sqref="I76:J76">
    <cfRule type="expression" dxfId="9445" priority="228">
      <formula>$D76="Facturacion"</formula>
    </cfRule>
  </conditionalFormatting>
  <conditionalFormatting sqref="I76:J76">
    <cfRule type="expression" dxfId="9444" priority="229">
      <formula>$D76="Specialist"</formula>
    </cfRule>
  </conditionalFormatting>
  <conditionalFormatting sqref="I76:J76">
    <cfRule type="cellIs" dxfId="9443" priority="230" operator="equal">
      <formula>1</formula>
    </cfRule>
  </conditionalFormatting>
  <conditionalFormatting sqref="I76:J76">
    <cfRule type="expression" dxfId="9442" priority="231">
      <formula>$D76="SSMM"</formula>
    </cfRule>
  </conditionalFormatting>
  <conditionalFormatting sqref="I76:J76">
    <cfRule type="cellIs" dxfId="9441" priority="232" operator="equal">
      <formula>"F"</formula>
    </cfRule>
  </conditionalFormatting>
  <conditionalFormatting sqref="E93:H93">
    <cfRule type="expression" dxfId="9440" priority="215">
      <formula>$C$21="F"</formula>
    </cfRule>
  </conditionalFormatting>
  <conditionalFormatting sqref="E93:H95">
    <cfRule type="expression" dxfId="9439" priority="217">
      <formula>$C$2="F"</formula>
    </cfRule>
  </conditionalFormatting>
  <conditionalFormatting sqref="E93:H95">
    <cfRule type="expression" dxfId="9438" priority="218">
      <formula>$D93="Facturacion"</formula>
    </cfRule>
  </conditionalFormatting>
  <conditionalFormatting sqref="E93:H95">
    <cfRule type="expression" dxfId="9437" priority="219">
      <formula>$D93="Specialist"</formula>
    </cfRule>
  </conditionalFormatting>
  <conditionalFormatting sqref="E93:H95">
    <cfRule type="cellIs" dxfId="9436" priority="220" operator="equal">
      <formula>1</formula>
    </cfRule>
  </conditionalFormatting>
  <conditionalFormatting sqref="E93:H95">
    <cfRule type="expression" dxfId="9435" priority="221">
      <formula>$D93="SSMM"</formula>
    </cfRule>
  </conditionalFormatting>
  <conditionalFormatting sqref="E93:H95">
    <cfRule type="cellIs" dxfId="9434" priority="222" operator="equal">
      <formula>"F"</formula>
    </cfRule>
  </conditionalFormatting>
  <conditionalFormatting sqref="I93:J93">
    <cfRule type="expression" dxfId="9433" priority="197">
      <formula>$C$78="F"</formula>
    </cfRule>
  </conditionalFormatting>
  <conditionalFormatting sqref="I93:J93">
    <cfRule type="expression" dxfId="9432" priority="198">
      <formula>$C$59="F"</formula>
    </cfRule>
  </conditionalFormatting>
  <conditionalFormatting sqref="I93:J93">
    <cfRule type="expression" dxfId="9431" priority="199">
      <formula>$C$40="F"</formula>
    </cfRule>
  </conditionalFormatting>
  <conditionalFormatting sqref="I93:J93">
    <cfRule type="expression" dxfId="9430" priority="200">
      <formula>$C$21="F"</formula>
    </cfRule>
  </conditionalFormatting>
  <conditionalFormatting sqref="I93:J93">
    <cfRule type="expression" dxfId="9429" priority="201">
      <formula>$C$2="F"</formula>
    </cfRule>
  </conditionalFormatting>
  <conditionalFormatting sqref="I93:J93">
    <cfRule type="expression" dxfId="9428" priority="202">
      <formula>$D93="Facturacion"</formula>
    </cfRule>
  </conditionalFormatting>
  <conditionalFormatting sqref="I93:J93">
    <cfRule type="expression" dxfId="9427" priority="203">
      <formula>$D93="Specialist"</formula>
    </cfRule>
  </conditionalFormatting>
  <conditionalFormatting sqref="I93:J93">
    <cfRule type="cellIs" dxfId="9426" priority="204" operator="equal">
      <formula>1</formula>
    </cfRule>
  </conditionalFormatting>
  <conditionalFormatting sqref="I93:J93">
    <cfRule type="expression" dxfId="9425" priority="205">
      <formula>$D93="SSMM"</formula>
    </cfRule>
  </conditionalFormatting>
  <conditionalFormatting sqref="I93:J93">
    <cfRule type="cellIs" dxfId="9424" priority="206" operator="equal">
      <formula>"F"</formula>
    </cfRule>
  </conditionalFormatting>
  <conditionalFormatting sqref="AA94:AB94">
    <cfRule type="expression" dxfId="9423" priority="191">
      <formula>$C$2="F"</formula>
    </cfRule>
  </conditionalFormatting>
  <conditionalFormatting sqref="AA94:AB94">
    <cfRule type="expression" dxfId="9422" priority="192">
      <formula>$D94="Facturacion"</formula>
    </cfRule>
  </conditionalFormatting>
  <conditionalFormatting sqref="AA94:AB94">
    <cfRule type="expression" dxfId="9421" priority="193">
      <formula>$D94="Specialist"</formula>
    </cfRule>
  </conditionalFormatting>
  <conditionalFormatting sqref="AA94:AB94">
    <cfRule type="cellIs" dxfId="9420" priority="194" operator="equal">
      <formula>1</formula>
    </cfRule>
  </conditionalFormatting>
  <conditionalFormatting sqref="AA94:AB94">
    <cfRule type="expression" dxfId="9419" priority="195">
      <formula>$D94="SSMM"</formula>
    </cfRule>
  </conditionalFormatting>
  <conditionalFormatting sqref="AA94:AB94">
    <cfRule type="cellIs" dxfId="9418" priority="196" operator="equal">
      <formula>"F"</formula>
    </cfRule>
  </conditionalFormatting>
  <conditionalFormatting sqref="I94:W94">
    <cfRule type="expression" dxfId="9417" priority="181">
      <formula>$C$78="F"</formula>
    </cfRule>
  </conditionalFormatting>
  <conditionalFormatting sqref="I94:W94">
    <cfRule type="expression" dxfId="9416" priority="182">
      <formula>$C$59="F"</formula>
    </cfRule>
  </conditionalFormatting>
  <conditionalFormatting sqref="I94:W94">
    <cfRule type="expression" dxfId="9415" priority="183">
      <formula>$C$40="F"</formula>
    </cfRule>
  </conditionalFormatting>
  <conditionalFormatting sqref="I94:W94">
    <cfRule type="expression" dxfId="9414" priority="184">
      <formula>$C$21="F"</formula>
    </cfRule>
  </conditionalFormatting>
  <conditionalFormatting sqref="I94:Z94">
    <cfRule type="expression" dxfId="9413" priority="185">
      <formula>$C$2="F"</formula>
    </cfRule>
  </conditionalFormatting>
  <conditionalFormatting sqref="I94:Z94">
    <cfRule type="expression" dxfId="9412" priority="186">
      <formula>$D94="Facturacion"</formula>
    </cfRule>
  </conditionalFormatting>
  <conditionalFormatting sqref="I94:Z94">
    <cfRule type="expression" dxfId="9411" priority="187">
      <formula>$D94="Specialist"</formula>
    </cfRule>
  </conditionalFormatting>
  <conditionalFormatting sqref="I94:Z94">
    <cfRule type="cellIs" dxfId="9410" priority="188" operator="equal">
      <formula>1</formula>
    </cfRule>
  </conditionalFormatting>
  <conditionalFormatting sqref="I94:Z94">
    <cfRule type="expression" dxfId="9409" priority="189">
      <formula>$D94="SSMM"</formula>
    </cfRule>
  </conditionalFormatting>
  <conditionalFormatting sqref="I94:Z94">
    <cfRule type="cellIs" dxfId="9408" priority="190" operator="equal">
      <formula>"F"</formula>
    </cfRule>
  </conditionalFormatting>
  <conditionalFormatting sqref="AA95:AB95">
    <cfRule type="expression" dxfId="9407" priority="175">
      <formula>$C$2="F"</formula>
    </cfRule>
  </conditionalFormatting>
  <conditionalFormatting sqref="AA95:AB95">
    <cfRule type="expression" dxfId="9406" priority="176">
      <formula>$D95="Facturacion"</formula>
    </cfRule>
  </conditionalFormatting>
  <conditionalFormatting sqref="AA95:AB95">
    <cfRule type="expression" dxfId="9405" priority="177">
      <formula>$D95="Specialist"</formula>
    </cfRule>
  </conditionalFormatting>
  <conditionalFormatting sqref="AA95:AB95">
    <cfRule type="cellIs" dxfId="9404" priority="178" operator="equal">
      <formula>1</formula>
    </cfRule>
  </conditionalFormatting>
  <conditionalFormatting sqref="AA95:AB95">
    <cfRule type="expression" dxfId="9403" priority="179">
      <formula>$D95="SSMM"</formula>
    </cfRule>
  </conditionalFormatting>
  <conditionalFormatting sqref="AA95:AB95">
    <cfRule type="cellIs" dxfId="9402" priority="180" operator="equal">
      <formula>"F"</formula>
    </cfRule>
  </conditionalFormatting>
  <conditionalFormatting sqref="I10:AD10">
    <cfRule type="expression" dxfId="9401" priority="159">
      <formula>$C$2="F"</formula>
    </cfRule>
  </conditionalFormatting>
  <conditionalFormatting sqref="I10:AD10">
    <cfRule type="expression" dxfId="9400" priority="160">
      <formula>$D10="Facturacion"</formula>
    </cfRule>
  </conditionalFormatting>
  <conditionalFormatting sqref="I10:AD10">
    <cfRule type="expression" dxfId="9399" priority="161">
      <formula>$D10="Specialist"</formula>
    </cfRule>
  </conditionalFormatting>
  <conditionalFormatting sqref="I10:AD10">
    <cfRule type="cellIs" dxfId="9398" priority="162" operator="equal">
      <formula>1</formula>
    </cfRule>
  </conditionalFormatting>
  <conditionalFormatting sqref="I10:AD10">
    <cfRule type="expression" dxfId="9397" priority="163">
      <formula>$D10="SSMM"</formula>
    </cfRule>
  </conditionalFormatting>
  <conditionalFormatting sqref="I10:AD10">
    <cfRule type="cellIs" dxfId="9396" priority="164" operator="equal">
      <formula>"F"</formula>
    </cfRule>
  </conditionalFormatting>
  <conditionalFormatting sqref="K132:AB132">
    <cfRule type="expression" dxfId="9395" priority="152">
      <formula>$C$2="F"</formula>
    </cfRule>
  </conditionalFormatting>
  <conditionalFormatting sqref="K132:AB132">
    <cfRule type="expression" dxfId="9394" priority="153">
      <formula>$D132="Facturacion"</formula>
    </cfRule>
  </conditionalFormatting>
  <conditionalFormatting sqref="K132:AB132">
    <cfRule type="expression" dxfId="9393" priority="154">
      <formula>$D132="Specialist"</formula>
    </cfRule>
  </conditionalFormatting>
  <conditionalFormatting sqref="K132:AB132">
    <cfRule type="cellIs" dxfId="9392" priority="155" operator="equal">
      <formula>1</formula>
    </cfRule>
  </conditionalFormatting>
  <conditionalFormatting sqref="K132:AB132">
    <cfRule type="expression" dxfId="9391" priority="156">
      <formula>$D132="SSMM"</formula>
    </cfRule>
  </conditionalFormatting>
  <conditionalFormatting sqref="K132:AB132">
    <cfRule type="cellIs" dxfId="9390" priority="157" operator="equal">
      <formula>"F"</formula>
    </cfRule>
  </conditionalFormatting>
  <conditionalFormatting sqref="K17:Y17">
    <cfRule type="expression" dxfId="9389" priority="133">
      <formula>$C$78="F"</formula>
    </cfRule>
  </conditionalFormatting>
  <conditionalFormatting sqref="K17:Y17">
    <cfRule type="expression" dxfId="9388" priority="134">
      <formula>$C$59="F"</formula>
    </cfRule>
  </conditionalFormatting>
  <conditionalFormatting sqref="K17:Y17">
    <cfRule type="expression" dxfId="9387" priority="135">
      <formula>$C$40="F"</formula>
    </cfRule>
  </conditionalFormatting>
  <conditionalFormatting sqref="K17:Y17">
    <cfRule type="expression" dxfId="9386" priority="136">
      <formula>$C$21="F"</formula>
    </cfRule>
  </conditionalFormatting>
  <conditionalFormatting sqref="K17:AB17">
    <cfRule type="expression" dxfId="9385" priority="137">
      <formula>$C$2="F"</formula>
    </cfRule>
  </conditionalFormatting>
  <conditionalFormatting sqref="K17:AB17">
    <cfRule type="expression" dxfId="9384" priority="138">
      <formula>$D17="Facturacion"</formula>
    </cfRule>
  </conditionalFormatting>
  <conditionalFormatting sqref="K17:AB17">
    <cfRule type="expression" dxfId="9383" priority="139">
      <formula>$D17="Specialist"</formula>
    </cfRule>
  </conditionalFormatting>
  <conditionalFormatting sqref="K17:AB17">
    <cfRule type="cellIs" dxfId="9382" priority="140" operator="equal">
      <formula>1</formula>
    </cfRule>
  </conditionalFormatting>
  <conditionalFormatting sqref="K17:AB17">
    <cfRule type="expression" dxfId="9381" priority="141">
      <formula>$D17="SSMM"</formula>
    </cfRule>
  </conditionalFormatting>
  <conditionalFormatting sqref="K17:AB17">
    <cfRule type="cellIs" dxfId="9380" priority="142" operator="equal">
      <formula>"F"</formula>
    </cfRule>
  </conditionalFormatting>
  <conditionalFormatting sqref="K38:Y38">
    <cfRule type="expression" dxfId="9379" priority="123">
      <formula>$C$78="F"</formula>
    </cfRule>
  </conditionalFormatting>
  <conditionalFormatting sqref="K38:Y38">
    <cfRule type="expression" dxfId="9378" priority="124">
      <formula>$C$59="F"</formula>
    </cfRule>
  </conditionalFormatting>
  <conditionalFormatting sqref="K38:Y38">
    <cfRule type="expression" dxfId="9377" priority="125">
      <formula>$C$40="F"</formula>
    </cfRule>
  </conditionalFormatting>
  <conditionalFormatting sqref="K38:Y38">
    <cfRule type="expression" dxfId="9376" priority="126">
      <formula>$C$21="F"</formula>
    </cfRule>
  </conditionalFormatting>
  <conditionalFormatting sqref="K38:AB38">
    <cfRule type="expression" dxfId="9375" priority="127">
      <formula>$C$2="F"</formula>
    </cfRule>
  </conditionalFormatting>
  <conditionalFormatting sqref="K38:AB38">
    <cfRule type="expression" dxfId="9374" priority="128">
      <formula>$D38="Facturacion"</formula>
    </cfRule>
  </conditionalFormatting>
  <conditionalFormatting sqref="K38:AB38">
    <cfRule type="expression" dxfId="9373" priority="129">
      <formula>$D38="Specialist"</formula>
    </cfRule>
  </conditionalFormatting>
  <conditionalFormatting sqref="K38:AB38">
    <cfRule type="cellIs" dxfId="9372" priority="130" operator="equal">
      <formula>1</formula>
    </cfRule>
  </conditionalFormatting>
  <conditionalFormatting sqref="K38:AB38">
    <cfRule type="expression" dxfId="9371" priority="131">
      <formula>$D38="SSMM"</formula>
    </cfRule>
  </conditionalFormatting>
  <conditionalFormatting sqref="K38:AB38">
    <cfRule type="cellIs" dxfId="9370" priority="132" operator="equal">
      <formula>"F"</formula>
    </cfRule>
  </conditionalFormatting>
  <conditionalFormatting sqref="K55:Y55">
    <cfRule type="expression" dxfId="9369" priority="113">
      <formula>$C$78="F"</formula>
    </cfRule>
  </conditionalFormatting>
  <conditionalFormatting sqref="K55:Y55">
    <cfRule type="expression" dxfId="9368" priority="114">
      <formula>$C$59="F"</formula>
    </cfRule>
  </conditionalFormatting>
  <conditionalFormatting sqref="K55:Y55">
    <cfRule type="expression" dxfId="9367" priority="115">
      <formula>$C$40="F"</formula>
    </cfRule>
  </conditionalFormatting>
  <conditionalFormatting sqref="K55:Y55">
    <cfRule type="expression" dxfId="9366" priority="116">
      <formula>$C$21="F"</formula>
    </cfRule>
  </conditionalFormatting>
  <conditionalFormatting sqref="K55:AB55">
    <cfRule type="expression" dxfId="9365" priority="117">
      <formula>$C$2="F"</formula>
    </cfRule>
  </conditionalFormatting>
  <conditionalFormatting sqref="K55:AB55">
    <cfRule type="expression" dxfId="9364" priority="118">
      <formula>$D55="Facturacion"</formula>
    </cfRule>
  </conditionalFormatting>
  <conditionalFormatting sqref="K55:AB55">
    <cfRule type="expression" dxfId="9363" priority="119">
      <formula>$D55="Specialist"</formula>
    </cfRule>
  </conditionalFormatting>
  <conditionalFormatting sqref="K55:AB55">
    <cfRule type="cellIs" dxfId="9362" priority="120" operator="equal">
      <formula>1</formula>
    </cfRule>
  </conditionalFormatting>
  <conditionalFormatting sqref="K55:AB55">
    <cfRule type="expression" dxfId="9361" priority="121">
      <formula>$D55="SSMM"</formula>
    </cfRule>
  </conditionalFormatting>
  <conditionalFormatting sqref="K55:AB55">
    <cfRule type="cellIs" dxfId="9360" priority="122" operator="equal">
      <formula>"F"</formula>
    </cfRule>
  </conditionalFormatting>
  <conditionalFormatting sqref="K76:Y76">
    <cfRule type="expression" dxfId="9359" priority="103">
      <formula>$C$78="F"</formula>
    </cfRule>
  </conditionalFormatting>
  <conditionalFormatting sqref="K76:Y76">
    <cfRule type="expression" dxfId="9358" priority="104">
      <formula>$C$59="F"</formula>
    </cfRule>
  </conditionalFormatting>
  <conditionalFormatting sqref="K76:Y76">
    <cfRule type="expression" dxfId="9357" priority="105">
      <formula>$C$40="F"</formula>
    </cfRule>
  </conditionalFormatting>
  <conditionalFormatting sqref="K76:Y76">
    <cfRule type="expression" dxfId="9356" priority="106">
      <formula>$C$21="F"</formula>
    </cfRule>
  </conditionalFormatting>
  <conditionalFormatting sqref="K76:AB76">
    <cfRule type="expression" dxfId="9355" priority="107">
      <formula>$C$2="F"</formula>
    </cfRule>
  </conditionalFormatting>
  <conditionalFormatting sqref="K76:AB76">
    <cfRule type="expression" dxfId="9354" priority="108">
      <formula>$D76="Facturacion"</formula>
    </cfRule>
  </conditionalFormatting>
  <conditionalFormatting sqref="K76:AB76">
    <cfRule type="expression" dxfId="9353" priority="109">
      <formula>$D76="Specialist"</formula>
    </cfRule>
  </conditionalFormatting>
  <conditionalFormatting sqref="K76:AB76">
    <cfRule type="cellIs" dxfId="9352" priority="110" operator="equal">
      <formula>1</formula>
    </cfRule>
  </conditionalFormatting>
  <conditionalFormatting sqref="K76:AB76">
    <cfRule type="expression" dxfId="9351" priority="111">
      <formula>$D76="SSMM"</formula>
    </cfRule>
  </conditionalFormatting>
  <conditionalFormatting sqref="K76:AB76">
    <cfRule type="cellIs" dxfId="9350" priority="112" operator="equal">
      <formula>"F"</formula>
    </cfRule>
  </conditionalFormatting>
  <conditionalFormatting sqref="K93:Y93">
    <cfRule type="expression" dxfId="9349" priority="93">
      <formula>$C$78="F"</formula>
    </cfRule>
  </conditionalFormatting>
  <conditionalFormatting sqref="K93:Y93">
    <cfRule type="expression" dxfId="9348" priority="94">
      <formula>$C$59="F"</formula>
    </cfRule>
  </conditionalFormatting>
  <conditionalFormatting sqref="K93:Y93">
    <cfRule type="expression" dxfId="9347" priority="95">
      <formula>$C$40="F"</formula>
    </cfRule>
  </conditionalFormatting>
  <conditionalFormatting sqref="K93:Y93">
    <cfRule type="expression" dxfId="9346" priority="96">
      <formula>$C$21="F"</formula>
    </cfRule>
  </conditionalFormatting>
  <conditionalFormatting sqref="K93:AB93">
    <cfRule type="expression" dxfId="9345" priority="97">
      <formula>$C$2="F"</formula>
    </cfRule>
  </conditionalFormatting>
  <conditionalFormatting sqref="K93:AB93">
    <cfRule type="expression" dxfId="9344" priority="98">
      <formula>$D93="Facturacion"</formula>
    </cfRule>
  </conditionalFormatting>
  <conditionalFormatting sqref="K93:AB93">
    <cfRule type="expression" dxfId="9343" priority="99">
      <formula>$D93="Specialist"</formula>
    </cfRule>
  </conditionalFormatting>
  <conditionalFormatting sqref="K93:AB93">
    <cfRule type="cellIs" dxfId="9342" priority="100" operator="equal">
      <formula>1</formula>
    </cfRule>
  </conditionalFormatting>
  <conditionalFormatting sqref="K93:AB93">
    <cfRule type="expression" dxfId="9341" priority="101">
      <formula>$D93="SSMM"</formula>
    </cfRule>
  </conditionalFormatting>
  <conditionalFormatting sqref="K93:AB93">
    <cfRule type="cellIs" dxfId="9340" priority="102" operator="equal">
      <formula>"F"</formula>
    </cfRule>
  </conditionalFormatting>
  <conditionalFormatting sqref="I62:Z62">
    <cfRule type="expression" dxfId="9339" priority="87">
      <formula>$C$2="F"</formula>
    </cfRule>
  </conditionalFormatting>
  <conditionalFormatting sqref="I62:Z62">
    <cfRule type="expression" dxfId="9338" priority="88">
      <formula>$D62="Facturacion"</formula>
    </cfRule>
  </conditionalFormatting>
  <conditionalFormatting sqref="I62:Z62">
    <cfRule type="expression" dxfId="9337" priority="89">
      <formula>$D62="Specialist"</formula>
    </cfRule>
  </conditionalFormatting>
  <conditionalFormatting sqref="I62:Z62">
    <cfRule type="cellIs" dxfId="9336" priority="90" operator="equal">
      <formula>1</formula>
    </cfRule>
  </conditionalFormatting>
  <conditionalFormatting sqref="I62:Z62">
    <cfRule type="expression" dxfId="9335" priority="91">
      <formula>$D62="SSMM"</formula>
    </cfRule>
  </conditionalFormatting>
  <conditionalFormatting sqref="I62:Z62">
    <cfRule type="cellIs" dxfId="9334" priority="92" operator="equal">
      <formula>"F"</formula>
    </cfRule>
  </conditionalFormatting>
  <conditionalFormatting sqref="I81:Z81">
    <cfRule type="expression" dxfId="9333" priority="80">
      <formula>$C$2="F"</formula>
    </cfRule>
  </conditionalFormatting>
  <conditionalFormatting sqref="I81:Z81">
    <cfRule type="expression" dxfId="9332" priority="81">
      <formula>$D81="Facturacion"</formula>
    </cfRule>
  </conditionalFormatting>
  <conditionalFormatting sqref="I81:Z81">
    <cfRule type="expression" dxfId="9331" priority="82">
      <formula>$D81="Specialist"</formula>
    </cfRule>
  </conditionalFormatting>
  <conditionalFormatting sqref="I81:Z81">
    <cfRule type="cellIs" dxfId="9330" priority="83" operator="equal">
      <formula>1</formula>
    </cfRule>
  </conditionalFormatting>
  <conditionalFormatting sqref="I81:Z81">
    <cfRule type="expression" dxfId="9329" priority="84">
      <formula>$D81="SSMM"</formula>
    </cfRule>
  </conditionalFormatting>
  <conditionalFormatting sqref="I81:Z81">
    <cfRule type="cellIs" dxfId="9328" priority="85" operator="equal">
      <formula>"F"</formula>
    </cfRule>
  </conditionalFormatting>
  <conditionalFormatting sqref="I31:AD31">
    <cfRule type="expression" dxfId="9327" priority="73">
      <formula>$C$2="F"</formula>
    </cfRule>
  </conditionalFormatting>
  <conditionalFormatting sqref="I31:AD31">
    <cfRule type="expression" dxfId="9326" priority="74">
      <formula>$D31="Facturacion"</formula>
    </cfRule>
  </conditionalFormatting>
  <conditionalFormatting sqref="I31:AD31">
    <cfRule type="expression" dxfId="9325" priority="75">
      <formula>$D31="Specialist"</formula>
    </cfRule>
  </conditionalFormatting>
  <conditionalFormatting sqref="I31:AD31">
    <cfRule type="cellIs" dxfId="9324" priority="76" operator="equal">
      <formula>1</formula>
    </cfRule>
  </conditionalFormatting>
  <conditionalFormatting sqref="I31:AD31">
    <cfRule type="expression" dxfId="9323" priority="77">
      <formula>$D31="SSMM"</formula>
    </cfRule>
  </conditionalFormatting>
  <conditionalFormatting sqref="I31:AD31">
    <cfRule type="cellIs" dxfId="9322" priority="78" operator="equal">
      <formula>"F"</formula>
    </cfRule>
  </conditionalFormatting>
  <conditionalFormatting sqref="I50:AD50">
    <cfRule type="expression" dxfId="9321" priority="66">
      <formula>$C$2="F"</formula>
    </cfRule>
  </conditionalFormatting>
  <conditionalFormatting sqref="I50:AD50">
    <cfRule type="expression" dxfId="9320" priority="67">
      <formula>$D50="Facturacion"</formula>
    </cfRule>
  </conditionalFormatting>
  <conditionalFormatting sqref="I50:AD50">
    <cfRule type="expression" dxfId="9319" priority="68">
      <formula>$D50="Specialist"</formula>
    </cfRule>
  </conditionalFormatting>
  <conditionalFormatting sqref="I50:AD50">
    <cfRule type="cellIs" dxfId="9318" priority="69" operator="equal">
      <formula>1</formula>
    </cfRule>
  </conditionalFormatting>
  <conditionalFormatting sqref="I50:AD50">
    <cfRule type="expression" dxfId="9317" priority="70">
      <formula>$D50="SSMM"</formula>
    </cfRule>
  </conditionalFormatting>
  <conditionalFormatting sqref="I50:AD50">
    <cfRule type="cellIs" dxfId="9316" priority="71" operator="equal">
      <formula>"F"</formula>
    </cfRule>
  </conditionalFormatting>
  <conditionalFormatting sqref="I69:AD69">
    <cfRule type="expression" dxfId="9315" priority="59">
      <formula>$C$2="F"</formula>
    </cfRule>
  </conditionalFormatting>
  <conditionalFormatting sqref="I69:AD69">
    <cfRule type="expression" dxfId="9314" priority="60">
      <formula>$D69="Facturacion"</formula>
    </cfRule>
  </conditionalFormatting>
  <conditionalFormatting sqref="I69:AD69">
    <cfRule type="expression" dxfId="9313" priority="61">
      <formula>$D69="Specialist"</formula>
    </cfRule>
  </conditionalFormatting>
  <conditionalFormatting sqref="I69:AD69">
    <cfRule type="cellIs" dxfId="9312" priority="62" operator="equal">
      <formula>1</formula>
    </cfRule>
  </conditionalFormatting>
  <conditionalFormatting sqref="I69:AD69">
    <cfRule type="expression" dxfId="9311" priority="63">
      <formula>$D69="SSMM"</formula>
    </cfRule>
  </conditionalFormatting>
  <conditionalFormatting sqref="I69:AD69">
    <cfRule type="cellIs" dxfId="9310" priority="64" operator="equal">
      <formula>"F"</formula>
    </cfRule>
  </conditionalFormatting>
  <conditionalFormatting sqref="I88:AD88">
    <cfRule type="expression" dxfId="9309" priority="52">
      <formula>$C$2="F"</formula>
    </cfRule>
  </conditionalFormatting>
  <conditionalFormatting sqref="I88:AD88">
    <cfRule type="expression" dxfId="9308" priority="53">
      <formula>$D88="Facturacion"</formula>
    </cfRule>
  </conditionalFormatting>
  <conditionalFormatting sqref="I88:AD88">
    <cfRule type="expression" dxfId="9307" priority="54">
      <formula>$D88="Specialist"</formula>
    </cfRule>
  </conditionalFormatting>
  <conditionalFormatting sqref="I88:AD88">
    <cfRule type="cellIs" dxfId="9306" priority="55" operator="equal">
      <formula>1</formula>
    </cfRule>
  </conditionalFormatting>
  <conditionalFormatting sqref="I88:AD88">
    <cfRule type="expression" dxfId="9305" priority="56">
      <formula>$D88="SSMM"</formula>
    </cfRule>
  </conditionalFormatting>
  <conditionalFormatting sqref="I88:AD88">
    <cfRule type="cellIs" dxfId="9304" priority="57" operator="equal">
      <formula>"F"</formula>
    </cfRule>
  </conditionalFormatting>
  <conditionalFormatting sqref="I107:AD107">
    <cfRule type="expression" dxfId="9303" priority="45">
      <formula>$C$2="F"</formula>
    </cfRule>
  </conditionalFormatting>
  <conditionalFormatting sqref="I107:AD107">
    <cfRule type="expression" dxfId="9302" priority="46">
      <formula>$D107="Facturacion"</formula>
    </cfRule>
  </conditionalFormatting>
  <conditionalFormatting sqref="I107:AD107">
    <cfRule type="expression" dxfId="9301" priority="47">
      <formula>$D107="Specialist"</formula>
    </cfRule>
  </conditionalFormatting>
  <conditionalFormatting sqref="I107:AD107">
    <cfRule type="cellIs" dxfId="9300" priority="48" operator="equal">
      <formula>1</formula>
    </cfRule>
  </conditionalFormatting>
  <conditionalFormatting sqref="I107:AD107">
    <cfRule type="expression" dxfId="9299" priority="49">
      <formula>$D107="SSMM"</formula>
    </cfRule>
  </conditionalFormatting>
  <conditionalFormatting sqref="I107:AD107">
    <cfRule type="cellIs" dxfId="9298" priority="50" operator="equal">
      <formula>"F"</formula>
    </cfRule>
  </conditionalFormatting>
  <conditionalFormatting sqref="I126:AD126">
    <cfRule type="expression" dxfId="9297" priority="38">
      <formula>$C$2="F"</formula>
    </cfRule>
  </conditionalFormatting>
  <conditionalFormatting sqref="I126:AD126">
    <cfRule type="expression" dxfId="9296" priority="39">
      <formula>$D126="Facturacion"</formula>
    </cfRule>
  </conditionalFormatting>
  <conditionalFormatting sqref="I126:AD126">
    <cfRule type="expression" dxfId="9295" priority="40">
      <formula>$D126="Specialist"</formula>
    </cfRule>
  </conditionalFormatting>
  <conditionalFormatting sqref="I126:AD126">
    <cfRule type="cellIs" dxfId="9294" priority="41" operator="equal">
      <formula>1</formula>
    </cfRule>
  </conditionalFormatting>
  <conditionalFormatting sqref="I126:AD126">
    <cfRule type="expression" dxfId="9293" priority="42">
      <formula>$D126="SSMM"</formula>
    </cfRule>
  </conditionalFormatting>
  <conditionalFormatting sqref="I126:AD126">
    <cfRule type="cellIs" dxfId="9292" priority="43" operator="equal">
      <formula>"F"</formula>
    </cfRule>
  </conditionalFormatting>
  <conditionalFormatting sqref="AA92:AB92">
    <cfRule type="expression" dxfId="9291" priority="31">
      <formula>$C$2="F"</formula>
    </cfRule>
  </conditionalFormatting>
  <conditionalFormatting sqref="AA92:AB92">
    <cfRule type="expression" dxfId="9290" priority="32">
      <formula>$D92="Facturacion"</formula>
    </cfRule>
  </conditionalFormatting>
  <conditionalFormatting sqref="AA92:AB92">
    <cfRule type="expression" dxfId="9289" priority="33">
      <formula>$D92="Specialist"</formula>
    </cfRule>
  </conditionalFormatting>
  <conditionalFormatting sqref="AA92:AB92">
    <cfRule type="cellIs" dxfId="9288" priority="34" operator="equal">
      <formula>1</formula>
    </cfRule>
  </conditionalFormatting>
  <conditionalFormatting sqref="AA92:AB92">
    <cfRule type="expression" dxfId="9287" priority="35">
      <formula>$D92="SSMM"</formula>
    </cfRule>
  </conditionalFormatting>
  <conditionalFormatting sqref="AA92:AB92">
    <cfRule type="cellIs" dxfId="9286" priority="36" operator="equal">
      <formula>"F"</formula>
    </cfRule>
  </conditionalFormatting>
  <conditionalFormatting sqref="I92:W92">
    <cfRule type="expression" dxfId="9285" priority="21">
      <formula>$C$78="F"</formula>
    </cfRule>
  </conditionalFormatting>
  <conditionalFormatting sqref="I92:W92">
    <cfRule type="expression" dxfId="9284" priority="22">
      <formula>$C$59="F"</formula>
    </cfRule>
  </conditionalFormatting>
  <conditionalFormatting sqref="I92:W92">
    <cfRule type="expression" dxfId="9283" priority="23">
      <formula>$C$40="F"</formula>
    </cfRule>
  </conditionalFormatting>
  <conditionalFormatting sqref="I92:W92">
    <cfRule type="expression" dxfId="9282" priority="24">
      <formula>$C$21="F"</formula>
    </cfRule>
  </conditionalFormatting>
  <conditionalFormatting sqref="I92:Z92">
    <cfRule type="expression" dxfId="9281" priority="25">
      <formula>$C$2="F"</formula>
    </cfRule>
  </conditionalFormatting>
  <conditionalFormatting sqref="I92:Z92">
    <cfRule type="expression" dxfId="9280" priority="26">
      <formula>$D92="Facturacion"</formula>
    </cfRule>
  </conditionalFormatting>
  <conditionalFormatting sqref="I92:Z92">
    <cfRule type="expression" dxfId="9279" priority="27">
      <formula>$D92="Specialist"</formula>
    </cfRule>
  </conditionalFormatting>
  <conditionalFormatting sqref="I92:Z92">
    <cfRule type="cellIs" dxfId="9278" priority="28" operator="equal">
      <formula>1</formula>
    </cfRule>
  </conditionalFormatting>
  <conditionalFormatting sqref="I92:Z92">
    <cfRule type="expression" dxfId="9277" priority="29">
      <formula>$D92="SSMM"</formula>
    </cfRule>
  </conditionalFormatting>
  <conditionalFormatting sqref="I92:Z92">
    <cfRule type="cellIs" dxfId="9276" priority="30" operator="equal">
      <formula>"F"</formula>
    </cfRule>
  </conditionalFormatting>
  <conditionalFormatting sqref="I95:J95">
    <cfRule type="expression" dxfId="9275" priority="11">
      <formula>$C$78="F"</formula>
    </cfRule>
  </conditionalFormatting>
  <conditionalFormatting sqref="I95:J95">
    <cfRule type="expression" dxfId="9274" priority="12">
      <formula>$C$59="F"</formula>
    </cfRule>
  </conditionalFormatting>
  <conditionalFormatting sqref="I95:J95">
    <cfRule type="expression" dxfId="9273" priority="13">
      <formula>$C$40="F"</formula>
    </cfRule>
  </conditionalFormatting>
  <conditionalFormatting sqref="I95:J95">
    <cfRule type="expression" dxfId="9272" priority="14">
      <formula>$C$21="F"</formula>
    </cfRule>
  </conditionalFormatting>
  <conditionalFormatting sqref="I95:J95">
    <cfRule type="expression" dxfId="9271" priority="15">
      <formula>$C$2="F"</formula>
    </cfRule>
  </conditionalFormatting>
  <conditionalFormatting sqref="I95:J95">
    <cfRule type="expression" dxfId="9270" priority="16">
      <formula>$D95="Facturacion"</formula>
    </cfRule>
  </conditionalFormatting>
  <conditionalFormatting sqref="I95:J95">
    <cfRule type="expression" dxfId="9269" priority="17">
      <formula>$D95="Specialist"</formula>
    </cfRule>
  </conditionalFormatting>
  <conditionalFormatting sqref="I95:J95">
    <cfRule type="cellIs" dxfId="9268" priority="18" operator="equal">
      <formula>1</formula>
    </cfRule>
  </conditionalFormatting>
  <conditionalFormatting sqref="I95:J95">
    <cfRule type="expression" dxfId="9267" priority="19">
      <formula>$D95="SSMM"</formula>
    </cfRule>
  </conditionalFormatting>
  <conditionalFormatting sqref="I95:J95">
    <cfRule type="cellIs" dxfId="9266" priority="20" operator="equal">
      <formula>"F"</formula>
    </cfRule>
  </conditionalFormatting>
  <conditionalFormatting sqref="K95:Y95">
    <cfRule type="expression" dxfId="9265" priority="1">
      <formula>$C$78="F"</formula>
    </cfRule>
  </conditionalFormatting>
  <conditionalFormatting sqref="K95:Y95">
    <cfRule type="expression" dxfId="9264" priority="2">
      <formula>$C$59="F"</formula>
    </cfRule>
  </conditionalFormatting>
  <conditionalFormatting sqref="K95:Y95">
    <cfRule type="expression" dxfId="9263" priority="3">
      <formula>$C$40="F"</formula>
    </cfRule>
  </conditionalFormatting>
  <conditionalFormatting sqref="K95:Y95">
    <cfRule type="expression" dxfId="9262" priority="4">
      <formula>$C$21="F"</formula>
    </cfRule>
  </conditionalFormatting>
  <conditionalFormatting sqref="K95:Z95">
    <cfRule type="expression" dxfId="9261" priority="5">
      <formula>$C$2="F"</formula>
    </cfRule>
  </conditionalFormatting>
  <conditionalFormatting sqref="K95:Z95">
    <cfRule type="expression" dxfId="9260" priority="6">
      <formula>$D95="Facturacion"</formula>
    </cfRule>
  </conditionalFormatting>
  <conditionalFormatting sqref="K95:Z95">
    <cfRule type="expression" dxfId="9259" priority="7">
      <formula>$D95="Specialist"</formula>
    </cfRule>
  </conditionalFormatting>
  <conditionalFormatting sqref="K95:Z95">
    <cfRule type="cellIs" dxfId="9258" priority="8" operator="equal">
      <formula>1</formula>
    </cfRule>
  </conditionalFormatting>
  <conditionalFormatting sqref="K95:Z95">
    <cfRule type="expression" dxfId="9257" priority="9">
      <formula>$D95="SSMM"</formula>
    </cfRule>
  </conditionalFormatting>
  <conditionalFormatting sqref="K95:Z95">
    <cfRule type="cellIs" dxfId="9256" priority="10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9" id="{77E6BC91-416E-484E-A0E0-C5A2C4768A4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AC17:AG19</xm:sqref>
        </x14:conditionalFormatting>
        <x14:conditionalFormatting xmlns:xm="http://schemas.microsoft.com/office/excel/2006/main">
          <x14:cfRule type="expression" priority="598" id="{6D688A81-662F-4D17-B74F-FABC279D565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E4:AG9 E11:AG12 E10:H10 AE10:AG10</xm:sqref>
        </x14:conditionalFormatting>
        <x14:conditionalFormatting xmlns:xm="http://schemas.microsoft.com/office/excel/2006/main">
          <x14:cfRule type="expression" priority="591" id="{17DAA665-C923-4195-9177-14F876260AB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580" id="{90FF0AC8-2CC9-4713-94A7-B978C2AA61D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E23:AG30 E31:H31 AE31:AG31</xm:sqref>
        </x14:conditionalFormatting>
        <x14:conditionalFormatting xmlns:xm="http://schemas.microsoft.com/office/excel/2006/main">
          <x14:cfRule type="expression" priority="573" id="{C0749312-5137-41E9-AA51-6B4E2FA9869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562" id="{BB99F8B6-7DEC-4BAA-BB59-A36095CA4BE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E42:AG47 E48:H48 AE48:AG48 E50:H50 AE50:AG50 E49:AG49</xm:sqref>
        </x14:conditionalFormatting>
        <x14:conditionalFormatting xmlns:xm="http://schemas.microsoft.com/office/excel/2006/main">
          <x14:cfRule type="expression" priority="555" id="{C879ADB4-1330-464C-A167-E06E7E4AD5E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544" id="{041E23D6-A1A9-4CC4-BB18-A033B35BBB6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E61:AG61 E67:H67 AE67:AG67 E62:H62 AA62:AG62 E69:H69 AE69:AG69 E63:AG66 E68:AG68</xm:sqref>
        </x14:conditionalFormatting>
        <x14:conditionalFormatting xmlns:xm="http://schemas.microsoft.com/office/excel/2006/main">
          <x14:cfRule type="expression" priority="537" id="{6924D4AA-B045-4171-8684-92EF9A0688B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E89:AG91 E92:H92 AC92:AG95</xm:sqref>
        </x14:conditionalFormatting>
        <x14:conditionalFormatting xmlns:xm="http://schemas.microsoft.com/office/excel/2006/main">
          <x14:cfRule type="expression" priority="526" id="{52F6814C-1E62-4BDB-B3D3-37D1C4E3484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E80:AG80 E87:AG87 E86:H86 AE86:AG86 E82:AG85 E81:H81 AA81:AG81 E88:H88 AE88:AG88</xm:sqref>
        </x14:conditionalFormatting>
        <x14:conditionalFormatting xmlns:xm="http://schemas.microsoft.com/office/excel/2006/main">
          <x14:cfRule type="expression" priority="519" id="{BBEF0B2F-BF69-4DAC-B6EC-80F4882A4F3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508" id="{739FBD0E-3151-4E74-8A5F-5BB3C45C175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E106:AG106 E105:H105 AE105:AG105 E99:AG104 E107:H107 AE107:AG107</xm:sqref>
        </x14:conditionalFormatting>
        <x14:conditionalFormatting xmlns:xm="http://schemas.microsoft.com/office/excel/2006/main">
          <x14:cfRule type="expression" priority="501" id="{4676036D-D780-4F23-9D3D-68773641022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E127:AG131 E133:AG133 E132:J132 AC132:AG132</xm:sqref>
        </x14:conditionalFormatting>
        <x14:conditionalFormatting xmlns:xm="http://schemas.microsoft.com/office/excel/2006/main">
          <x14:cfRule type="expression" priority="490" id="{C3FB6776-7158-446A-87EE-8098EA4D5C8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E118:AG123 E125:AG125 E124:H124 AE124:AG124 E126:H126 AE126:AG126</xm:sqref>
        </x14:conditionalFormatting>
        <x14:conditionalFormatting xmlns:xm="http://schemas.microsoft.com/office/excel/2006/main">
          <x14:cfRule type="expression" priority="483" id="{3151DDC2-5D91-4499-8B9F-DBA398C7775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I48:AD48</xm:sqref>
        </x14:conditionalFormatting>
        <x14:conditionalFormatting xmlns:xm="http://schemas.microsoft.com/office/excel/2006/main">
          <x14:cfRule type="expression" priority="476" id="{26AC25BA-7A6A-4880-B440-361ABBFB461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I67:AD67</xm:sqref>
        </x14:conditionalFormatting>
        <x14:conditionalFormatting xmlns:xm="http://schemas.microsoft.com/office/excel/2006/main">
          <x14:cfRule type="expression" priority="469" id="{87AD96BC-9E92-4C01-A6A4-496DF96A1F6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I86:AD86</xm:sqref>
        </x14:conditionalFormatting>
        <x14:conditionalFormatting xmlns:xm="http://schemas.microsoft.com/office/excel/2006/main">
          <x14:cfRule type="expression" priority="462" id="{A2357978-E0A2-4639-8B64-642903C41E9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I105:AD105</xm:sqref>
        </x14:conditionalFormatting>
        <x14:conditionalFormatting xmlns:xm="http://schemas.microsoft.com/office/excel/2006/main">
          <x14:cfRule type="expression" priority="455" id="{33179714-FC99-4632-ACF6-EAB558F01CB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I124:AD124</xm:sqref>
        </x14:conditionalFormatting>
        <x14:conditionalFormatting xmlns:xm="http://schemas.microsoft.com/office/excel/2006/main">
          <x14:cfRule type="expression" priority="448" id="{CE057FCF-FEB6-4493-82AE-005694ACBA2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</xm:sqref>
        </x14:conditionalFormatting>
        <x14:conditionalFormatting xmlns:xm="http://schemas.microsoft.com/office/excel/2006/main">
          <x14:cfRule type="expression" priority="390" id="{9156033A-47BC-4E62-9127-AB1C0B4EF11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E36:H38</xm:sqref>
        </x14:conditionalFormatting>
        <x14:conditionalFormatting xmlns:xm="http://schemas.microsoft.com/office/excel/2006/main">
          <x14:cfRule type="expression" priority="382" id="{375EDFE4-26B6-4147-A615-3DE7AC68337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332" id="{9C3B551B-E0DE-4E97-AFB7-A8770E19630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E55:H57</xm:sqref>
        </x14:conditionalFormatting>
        <x14:conditionalFormatting xmlns:xm="http://schemas.microsoft.com/office/excel/2006/main">
          <x14:cfRule type="expression" priority="274" id="{035E64DF-709B-4C7C-9E9B-D5A13BC2C25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E74:H76</xm:sqref>
        </x14:conditionalFormatting>
        <x14:conditionalFormatting xmlns:xm="http://schemas.microsoft.com/office/excel/2006/main">
          <x14:cfRule type="expression" priority="266" id="{B7C8EEDD-C7C7-4533-AF82-6365EAD79F6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216" id="{EAD64CE7-B537-4259-8093-997061A1968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E93:H95</xm:sqref>
        </x14:conditionalFormatting>
        <x14:conditionalFormatting xmlns:xm="http://schemas.microsoft.com/office/excel/2006/main">
          <x14:cfRule type="expression" priority="158" id="{52AAD16B-4E82-471F-AA95-E05CE1AF777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I10:AD10</xm:sqref>
        </x14:conditionalFormatting>
        <x14:conditionalFormatting xmlns:xm="http://schemas.microsoft.com/office/excel/2006/main">
          <x14:cfRule type="expression" priority="151" id="{11B297A8-F310-44C6-B5C0-64C151EF62A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K132:AB132</xm:sqref>
        </x14:conditionalFormatting>
        <x14:conditionalFormatting xmlns:xm="http://schemas.microsoft.com/office/excel/2006/main">
          <x14:cfRule type="expression" priority="86" id="{190F9F40-2E11-4FC3-8BD3-DDB769211E5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I62:Z62</xm:sqref>
        </x14:conditionalFormatting>
        <x14:conditionalFormatting xmlns:xm="http://schemas.microsoft.com/office/excel/2006/main">
          <x14:cfRule type="expression" priority="79" id="{77F5B354-1DE2-42C0-A302-67F3849792F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I81:Z81</xm:sqref>
        </x14:conditionalFormatting>
        <x14:conditionalFormatting xmlns:xm="http://schemas.microsoft.com/office/excel/2006/main">
          <x14:cfRule type="expression" priority="72" id="{36986CA2-6920-4C8E-88C0-77CC50781E2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I31:AD31</xm:sqref>
        </x14:conditionalFormatting>
        <x14:conditionalFormatting xmlns:xm="http://schemas.microsoft.com/office/excel/2006/main">
          <x14:cfRule type="expression" priority="65" id="{CAAC0175-70AF-44AE-AF1B-2594BF6F4FE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I50:AD50</xm:sqref>
        </x14:conditionalFormatting>
        <x14:conditionalFormatting xmlns:xm="http://schemas.microsoft.com/office/excel/2006/main">
          <x14:cfRule type="expression" priority="58" id="{F73CD07F-61BF-41BB-8E3A-7944B3F71E7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I69:AD69</xm:sqref>
        </x14:conditionalFormatting>
        <x14:conditionalFormatting xmlns:xm="http://schemas.microsoft.com/office/excel/2006/main">
          <x14:cfRule type="expression" priority="51" id="{6A2186B7-EC66-468C-8BCD-97D45B326D5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I88:AD88</xm:sqref>
        </x14:conditionalFormatting>
        <x14:conditionalFormatting xmlns:xm="http://schemas.microsoft.com/office/excel/2006/main">
          <x14:cfRule type="expression" priority="44" id="{6633A39C-D88A-4E90-837D-A8296FF67A9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I107:AD107</xm:sqref>
        </x14:conditionalFormatting>
        <x14:conditionalFormatting xmlns:xm="http://schemas.microsoft.com/office/excel/2006/main">
          <x14:cfRule type="expression" priority="37" id="{451DF58F-547F-4CFA-ABA7-27A3CA4399B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I126:AD126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D8EB61CB-390A-4451-975F-FFB0B10DB54D}">
          <x14:formula1>
            <xm:f>Personal!$A$2:$A$50</xm:f>
          </x14:formula1>
          <xm:sqref>B99:B114 B118:B133 B4:B19 B23:B38 B42:B57 B61:B76 B80:B95</xm:sqref>
        </x14:dataValidation>
        <x14:dataValidation type="list" allowBlank="1" showInputMessage="1" showErrorMessage="1" prompt="Elige una de las opciones disponibles" xr:uid="{75D15959-4B52-4F43-BAB3-20B9C75EB0ED}">
          <x14:formula1>
            <xm:f>Personal!$F$1:$F$15</xm:f>
          </x14:formula1>
          <xm:sqref>E118:AG133 E42:AG57 E99:AG114 E4:AG19 E61:AG76 E23:AG38 E80:AG95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FB134-B26B-4CA9-B783-2F5DBFFD21DC}">
  <sheetPr codeName="Hoja30">
    <tabColor rgb="FFFFFFFF"/>
    <outlinePr summaryBelow="0" summaryRight="0"/>
    <pageSetUpPr fitToPage="1"/>
  </sheetPr>
  <dimension ref="A1:AJ1000"/>
  <sheetViews>
    <sheetView topLeftCell="A36" workbookViewId="0">
      <selection activeCell="T30" sqref="T30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'S27'!C117+1</f>
        <v>45481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">
        <v>98</v>
      </c>
      <c r="D4" s="19" t="s">
        <v>53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>
        <v>1</v>
      </c>
      <c r="R4" s="8">
        <v>1</v>
      </c>
      <c r="S4" s="8">
        <v>1</v>
      </c>
      <c r="T4" s="8">
        <v>1</v>
      </c>
      <c r="U4" s="8">
        <v>1</v>
      </c>
      <c r="V4" s="8">
        <v>1</v>
      </c>
      <c r="W4" s="8">
        <v>1</v>
      </c>
      <c r="X4" s="8">
        <v>1</v>
      </c>
      <c r="Y4" s="8">
        <v>1</v>
      </c>
      <c r="Z4" s="8">
        <v>1</v>
      </c>
      <c r="AA4" s="8">
        <v>1</v>
      </c>
      <c r="AB4" s="8">
        <v>1</v>
      </c>
      <c r="AC4" s="8"/>
      <c r="AD4" s="8"/>
      <c r="AE4" s="8"/>
      <c r="AF4" s="8"/>
      <c r="AG4" s="8"/>
      <c r="AH4" s="1">
        <f t="shared" ref="AH4:AH19" si="0">SUM(E4:AG4)/2</f>
        <v>6</v>
      </c>
      <c r="AI4" s="1"/>
      <c r="AJ4" s="1">
        <f t="shared" ref="AJ4:AJ20" si="1">AH4+AH23+AH42+AH61+AH80+AH99+AH118</f>
        <v>30.5</v>
      </c>
    </row>
    <row r="5" spans="1:36" ht="15.75" customHeight="1" x14ac:dyDescent="0.15">
      <c r="A5" s="10"/>
      <c r="B5" s="18" t="s">
        <v>28</v>
      </c>
      <c r="C5" s="19" t="s">
        <v>100</v>
      </c>
      <c r="D5" s="19" t="s">
        <v>95</v>
      </c>
      <c r="E5" s="8"/>
      <c r="F5" s="8"/>
      <c r="G5" s="8"/>
      <c r="H5" s="8"/>
      <c r="I5" s="8" t="s">
        <v>11</v>
      </c>
      <c r="J5" s="8" t="s">
        <v>11</v>
      </c>
      <c r="K5" s="8" t="s">
        <v>11</v>
      </c>
      <c r="L5" s="8" t="s">
        <v>11</v>
      </c>
      <c r="M5" s="8" t="s">
        <v>11</v>
      </c>
      <c r="N5" s="8" t="s">
        <v>11</v>
      </c>
      <c r="O5" s="8" t="s">
        <v>11</v>
      </c>
      <c r="P5" s="8" t="s">
        <v>11</v>
      </c>
      <c r="Q5" s="8" t="s">
        <v>11</v>
      </c>
      <c r="R5" s="8" t="s">
        <v>11</v>
      </c>
      <c r="S5" s="8" t="s">
        <v>11</v>
      </c>
      <c r="T5" s="8" t="s">
        <v>11</v>
      </c>
      <c r="U5" s="8" t="s">
        <v>11</v>
      </c>
      <c r="V5" s="8" t="s">
        <v>11</v>
      </c>
      <c r="W5" s="8" t="s">
        <v>11</v>
      </c>
      <c r="X5" s="8" t="s">
        <v>11</v>
      </c>
      <c r="Y5" s="8" t="s">
        <v>11</v>
      </c>
      <c r="Z5" s="8" t="s">
        <v>11</v>
      </c>
      <c r="AA5" s="8" t="s">
        <v>11</v>
      </c>
      <c r="AB5" s="8" t="s">
        <v>11</v>
      </c>
      <c r="AC5" s="8" t="s">
        <v>11</v>
      </c>
      <c r="AD5" s="8" t="s">
        <v>11</v>
      </c>
      <c r="AE5" s="8"/>
      <c r="AF5" s="8"/>
      <c r="AG5" s="8"/>
      <c r="AH5" s="1">
        <f t="shared" si="0"/>
        <v>0</v>
      </c>
      <c r="AI5" s="1"/>
      <c r="AJ5" s="1">
        <f t="shared" si="1"/>
        <v>0</v>
      </c>
    </row>
    <row r="6" spans="1:36" ht="15.75" customHeight="1" x14ac:dyDescent="0.15">
      <c r="A6" s="10"/>
      <c r="B6" s="18" t="s">
        <v>29</v>
      </c>
      <c r="C6" s="19" t="s">
        <v>101</v>
      </c>
      <c r="D6" s="19" t="s">
        <v>99</v>
      </c>
      <c r="E6" s="8"/>
      <c r="F6" s="8"/>
      <c r="G6" s="8"/>
      <c r="H6" s="8"/>
      <c r="I6" s="8"/>
      <c r="J6" s="8"/>
      <c r="K6" s="8"/>
      <c r="L6" s="8"/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/>
      <c r="T6" s="8"/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8</v>
      </c>
      <c r="AI6" s="1"/>
      <c r="AJ6" s="1">
        <f t="shared" si="1"/>
        <v>40</v>
      </c>
    </row>
    <row r="7" spans="1:36" ht="15.75" customHeight="1" x14ac:dyDescent="0.15">
      <c r="A7" s="10"/>
      <c r="B7" s="18" t="s">
        <v>30</v>
      </c>
      <c r="C7" s="19" t="s">
        <v>103</v>
      </c>
      <c r="D7" s="19" t="s">
        <v>53</v>
      </c>
      <c r="E7" s="8"/>
      <c r="F7" s="8"/>
      <c r="G7" s="8"/>
      <c r="H7" s="8"/>
      <c r="I7" s="8">
        <v>1</v>
      </c>
      <c r="J7" s="8">
        <v>1</v>
      </c>
      <c r="K7" s="8">
        <v>1</v>
      </c>
      <c r="L7" s="8">
        <v>1</v>
      </c>
      <c r="M7" s="8">
        <v>1</v>
      </c>
      <c r="N7" s="8">
        <v>1</v>
      </c>
      <c r="O7" s="8">
        <v>1</v>
      </c>
      <c r="P7" s="8">
        <v>1</v>
      </c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1">
        <f t="shared" si="0"/>
        <v>4</v>
      </c>
      <c r="AI7" s="1"/>
      <c r="AJ7" s="1">
        <f t="shared" si="1"/>
        <v>22</v>
      </c>
    </row>
    <row r="8" spans="1:36" ht="15.75" customHeight="1" x14ac:dyDescent="0.15">
      <c r="A8" s="10"/>
      <c r="B8" s="18" t="s">
        <v>31</v>
      </c>
      <c r="C8" s="19" t="s">
        <v>104</v>
      </c>
      <c r="D8" s="19" t="s">
        <v>96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 t="shared" si="1"/>
        <v>30</v>
      </c>
    </row>
    <row r="9" spans="1:36" ht="15.75" customHeight="1" x14ac:dyDescent="0.15">
      <c r="A9" s="10"/>
      <c r="B9" s="18" t="s">
        <v>32</v>
      </c>
      <c r="C9" s="19" t="s">
        <v>105</v>
      </c>
      <c r="D9" s="19" t="s">
        <v>53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6</v>
      </c>
      <c r="AI9" s="1"/>
      <c r="AJ9" s="1">
        <f t="shared" si="1"/>
        <v>30</v>
      </c>
    </row>
    <row r="10" spans="1:36" ht="15.75" customHeight="1" x14ac:dyDescent="0.15">
      <c r="A10" s="10"/>
      <c r="B10" s="18" t="s">
        <v>33</v>
      </c>
      <c r="C10" s="19" t="s">
        <v>106</v>
      </c>
      <c r="D10" s="19" t="s">
        <v>53</v>
      </c>
      <c r="E10" s="8"/>
      <c r="F10" s="8"/>
      <c r="G10" s="8"/>
      <c r="H10" s="8"/>
      <c r="I10" s="8" t="s">
        <v>7</v>
      </c>
      <c r="J10" s="8" t="s">
        <v>7</v>
      </c>
      <c r="K10" s="8" t="s">
        <v>7</v>
      </c>
      <c r="L10" s="8" t="s">
        <v>7</v>
      </c>
      <c r="M10" s="8" t="s">
        <v>7</v>
      </c>
      <c r="N10" s="8" t="s">
        <v>7</v>
      </c>
      <c r="O10" s="8" t="s">
        <v>7</v>
      </c>
      <c r="P10" s="8" t="s">
        <v>7</v>
      </c>
      <c r="Q10" s="8" t="s">
        <v>7</v>
      </c>
      <c r="R10" s="8" t="s">
        <v>7</v>
      </c>
      <c r="S10" s="8" t="s">
        <v>7</v>
      </c>
      <c r="T10" s="8" t="s">
        <v>7</v>
      </c>
      <c r="U10" s="8" t="s">
        <v>7</v>
      </c>
      <c r="V10" s="8" t="s">
        <v>7</v>
      </c>
      <c r="W10" s="8" t="s">
        <v>7</v>
      </c>
      <c r="X10" s="8" t="s">
        <v>7</v>
      </c>
      <c r="Y10" s="8" t="s">
        <v>7</v>
      </c>
      <c r="Z10" s="8" t="s">
        <v>7</v>
      </c>
      <c r="AA10" s="8" t="s">
        <v>7</v>
      </c>
      <c r="AB10" s="8" t="s">
        <v>7</v>
      </c>
      <c r="AC10" s="8" t="s">
        <v>7</v>
      </c>
      <c r="AD10" s="8" t="s">
        <v>7</v>
      </c>
      <c r="AE10" s="8"/>
      <c r="AF10" s="8"/>
      <c r="AG10" s="8"/>
      <c r="AH10" s="1">
        <f t="shared" si="0"/>
        <v>0</v>
      </c>
      <c r="AI10" s="1"/>
      <c r="AJ10" s="1">
        <f t="shared" si="1"/>
        <v>40</v>
      </c>
    </row>
    <row r="11" spans="1:36" ht="15.75" customHeight="1" x14ac:dyDescent="0.15">
      <c r="A11" s="21"/>
      <c r="B11" s="18" t="s">
        <v>34</v>
      </c>
      <c r="C11" s="19" t="s">
        <v>107</v>
      </c>
      <c r="D11" s="19" t="s">
        <v>53</v>
      </c>
      <c r="E11" s="8"/>
      <c r="F11" s="8"/>
      <c r="G11" s="8"/>
      <c r="H11" s="8">
        <v>1</v>
      </c>
      <c r="I11" s="8">
        <v>1</v>
      </c>
      <c r="J11" s="8">
        <v>1</v>
      </c>
      <c r="K11" s="8">
        <v>1</v>
      </c>
      <c r="L11" s="8">
        <v>1</v>
      </c>
      <c r="M11" s="8">
        <v>1</v>
      </c>
      <c r="N11" s="8">
        <v>1</v>
      </c>
      <c r="O11" s="8">
        <v>1</v>
      </c>
      <c r="P11" s="8">
        <v>1</v>
      </c>
      <c r="Q11" s="8">
        <v>1</v>
      </c>
      <c r="R11" s="8" t="s">
        <v>15</v>
      </c>
      <c r="S11" s="8" t="s">
        <v>15</v>
      </c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5</v>
      </c>
      <c r="AI11" s="1"/>
      <c r="AJ11" s="1">
        <f t="shared" si="1"/>
        <v>5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>
        <v>1</v>
      </c>
      <c r="T12" s="8">
        <v>1</v>
      </c>
      <c r="U12" s="8">
        <v>1</v>
      </c>
      <c r="V12" s="8">
        <v>1</v>
      </c>
      <c r="W12" s="8">
        <v>1</v>
      </c>
      <c r="X12" s="8">
        <v>1</v>
      </c>
      <c r="Y12" s="8">
        <v>1</v>
      </c>
      <c r="Z12" s="8">
        <v>1</v>
      </c>
      <c r="AA12" s="8">
        <v>1</v>
      </c>
      <c r="AB12" s="8">
        <v>1</v>
      </c>
      <c r="AC12" s="8">
        <v>1</v>
      </c>
      <c r="AD12" s="8">
        <v>1</v>
      </c>
      <c r="AE12" s="8"/>
      <c r="AF12" s="8"/>
      <c r="AG12" s="8"/>
      <c r="AH12" s="1">
        <f t="shared" si="0"/>
        <v>6</v>
      </c>
      <c r="AI12" s="1"/>
      <c r="AJ12" s="1">
        <f t="shared" si="1"/>
        <v>30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 t="s">
        <v>129</v>
      </c>
      <c r="C16" s="19" t="str">
        <f>IF(ISNA(VLOOKUP(B16,Personal!$A$2:$D$21,2,FALSE)),,VLOOKUP(B16,Personal!$A$2:$D$21,2,FALSE))</f>
        <v>Eva Muzas</v>
      </c>
      <c r="D16" s="19" t="str">
        <f>IF(ISNA(VLOOKUP(B16,Personal!$A$2:$D$23,3,FALSE)),,VLOOKUP(B16,Personal!$A$2:$D$32,3,FALSE))</f>
        <v>Técnico</v>
      </c>
      <c r="E16" s="59"/>
      <c r="F16" s="59"/>
      <c r="G16" s="59"/>
      <c r="H16" s="59"/>
      <c r="I16" s="8" t="s">
        <v>9</v>
      </c>
      <c r="J16" s="8" t="s">
        <v>9</v>
      </c>
      <c r="K16" s="8" t="s">
        <v>9</v>
      </c>
      <c r="L16" s="8" t="s">
        <v>9</v>
      </c>
      <c r="M16" s="8" t="s">
        <v>9</v>
      </c>
      <c r="N16" s="8" t="s">
        <v>9</v>
      </c>
      <c r="O16" s="8" t="s">
        <v>9</v>
      </c>
      <c r="P16" s="8" t="s">
        <v>9</v>
      </c>
      <c r="Q16" s="8"/>
      <c r="R16" s="8"/>
      <c r="S16" s="8" t="s">
        <v>9</v>
      </c>
      <c r="T16" s="8" t="s">
        <v>9</v>
      </c>
      <c r="U16" s="8" t="s">
        <v>9</v>
      </c>
      <c r="V16" s="8" t="s">
        <v>9</v>
      </c>
      <c r="W16" s="8" t="s">
        <v>9</v>
      </c>
      <c r="X16" s="8" t="s">
        <v>9</v>
      </c>
      <c r="Y16" s="8" t="s">
        <v>9</v>
      </c>
      <c r="Z16" s="8" t="s">
        <v>9</v>
      </c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8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 t="s">
        <v>21</v>
      </c>
      <c r="F17" s="59"/>
      <c r="G17" s="59"/>
      <c r="H17" s="59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3</v>
      </c>
      <c r="J20" s="23">
        <f t="shared" si="3"/>
        <v>3</v>
      </c>
      <c r="K20" s="23">
        <f t="shared" si="3"/>
        <v>3</v>
      </c>
      <c r="L20" s="23">
        <f t="shared" si="3"/>
        <v>3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4</v>
      </c>
      <c r="R20" s="23">
        <f t="shared" si="3"/>
        <v>3</v>
      </c>
      <c r="S20" s="23">
        <f t="shared" si="3"/>
        <v>3</v>
      </c>
      <c r="T20" s="23">
        <f t="shared" si="3"/>
        <v>3</v>
      </c>
      <c r="U20" s="23">
        <f t="shared" si="3"/>
        <v>4</v>
      </c>
      <c r="V20" s="23">
        <f t="shared" si="3"/>
        <v>4</v>
      </c>
      <c r="W20" s="23">
        <f t="shared" si="3"/>
        <v>4</v>
      </c>
      <c r="X20" s="23">
        <f t="shared" si="3"/>
        <v>4</v>
      </c>
      <c r="Y20" s="23">
        <f t="shared" si="3"/>
        <v>4</v>
      </c>
      <c r="Z20" s="23">
        <f t="shared" si="3"/>
        <v>4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41</v>
      </c>
      <c r="AI20" s="1">
        <f>SUM(AI13:AI19)</f>
        <v>24</v>
      </c>
      <c r="AJ20" s="1">
        <f t="shared" si="1"/>
        <v>227.5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45482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>
        <v>1</v>
      </c>
      <c r="T23" s="8">
        <v>1</v>
      </c>
      <c r="U23" s="8">
        <v>1</v>
      </c>
      <c r="V23" s="8">
        <v>1</v>
      </c>
      <c r="W23" s="8">
        <v>1</v>
      </c>
      <c r="X23" s="8">
        <v>1</v>
      </c>
      <c r="Y23" s="8">
        <v>1</v>
      </c>
      <c r="Z23" s="8">
        <v>1</v>
      </c>
      <c r="AA23" s="8">
        <v>1</v>
      </c>
      <c r="AB23" s="8">
        <v>1</v>
      </c>
      <c r="AC23" s="8">
        <v>1</v>
      </c>
      <c r="AD23" s="8">
        <v>1</v>
      </c>
      <c r="AE23" s="8"/>
      <c r="AF23" s="8"/>
      <c r="AG23" s="8"/>
      <c r="AH23" s="1">
        <f t="shared" ref="AH23:AH38" si="4">SUM(E23:AG23)/2</f>
        <v>6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 t="s">
        <v>11</v>
      </c>
      <c r="J24" s="8" t="s">
        <v>11</v>
      </c>
      <c r="K24" s="8" t="s">
        <v>11</v>
      </c>
      <c r="L24" s="8" t="s">
        <v>11</v>
      </c>
      <c r="M24" s="8" t="s">
        <v>11</v>
      </c>
      <c r="N24" s="8" t="s">
        <v>11</v>
      </c>
      <c r="O24" s="8" t="s">
        <v>11</v>
      </c>
      <c r="P24" s="8" t="s">
        <v>11</v>
      </c>
      <c r="Q24" s="8" t="s">
        <v>11</v>
      </c>
      <c r="R24" s="8" t="s">
        <v>11</v>
      </c>
      <c r="S24" s="8" t="s">
        <v>11</v>
      </c>
      <c r="T24" s="8" t="s">
        <v>11</v>
      </c>
      <c r="U24" s="8" t="s">
        <v>11</v>
      </c>
      <c r="V24" s="8" t="s">
        <v>11</v>
      </c>
      <c r="W24" s="8" t="s">
        <v>11</v>
      </c>
      <c r="X24" s="8" t="s">
        <v>11</v>
      </c>
      <c r="Y24" s="8" t="s">
        <v>11</v>
      </c>
      <c r="Z24" s="8" t="s">
        <v>11</v>
      </c>
      <c r="AA24" s="8" t="s">
        <v>11</v>
      </c>
      <c r="AB24" s="8" t="s">
        <v>11</v>
      </c>
      <c r="AC24" s="8" t="s">
        <v>11</v>
      </c>
      <c r="AD24" s="8" t="s">
        <v>11</v>
      </c>
      <c r="AE24" s="8"/>
      <c r="AF24" s="8"/>
      <c r="AG24" s="8"/>
      <c r="AH24" s="1">
        <f t="shared" si="4"/>
        <v>0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 t="s">
        <v>7</v>
      </c>
      <c r="J25" s="8" t="s">
        <v>7</v>
      </c>
      <c r="K25" s="8" t="s">
        <v>7</v>
      </c>
      <c r="L25" s="8" t="s">
        <v>7</v>
      </c>
      <c r="M25" s="8" t="s">
        <v>7</v>
      </c>
      <c r="N25" s="8" t="s">
        <v>7</v>
      </c>
      <c r="O25" s="8" t="s">
        <v>7</v>
      </c>
      <c r="P25" s="8" t="s">
        <v>7</v>
      </c>
      <c r="Q25" s="8" t="s">
        <v>7</v>
      </c>
      <c r="R25" s="8" t="s">
        <v>7</v>
      </c>
      <c r="S25" s="8" t="s">
        <v>7</v>
      </c>
      <c r="T25" s="8" t="s">
        <v>7</v>
      </c>
      <c r="U25" s="8" t="s">
        <v>7</v>
      </c>
      <c r="V25" s="8" t="s">
        <v>7</v>
      </c>
      <c r="W25" s="8" t="s">
        <v>7</v>
      </c>
      <c r="X25" s="8" t="s">
        <v>7</v>
      </c>
      <c r="Y25" s="8" t="s">
        <v>7</v>
      </c>
      <c r="Z25" s="8" t="s">
        <v>7</v>
      </c>
      <c r="AA25" s="8" t="s">
        <v>7</v>
      </c>
      <c r="AB25" s="8" t="s">
        <v>7</v>
      </c>
      <c r="AC25" s="8" t="s">
        <v>7</v>
      </c>
      <c r="AD25" s="8" t="s">
        <v>7</v>
      </c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>
        <v>1</v>
      </c>
      <c r="J26" s="8">
        <v>1</v>
      </c>
      <c r="K26" s="8">
        <v>1</v>
      </c>
      <c r="L26" s="8">
        <v>1</v>
      </c>
      <c r="M26" s="8">
        <v>1</v>
      </c>
      <c r="N26" s="8">
        <v>1</v>
      </c>
      <c r="O26" s="8">
        <v>1</v>
      </c>
      <c r="P26" s="8">
        <v>1</v>
      </c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1">
        <f t="shared" si="4"/>
        <v>4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>
        <v>1</v>
      </c>
      <c r="I27" s="8">
        <v>1</v>
      </c>
      <c r="J27" s="8">
        <v>1</v>
      </c>
      <c r="K27" s="8">
        <v>1</v>
      </c>
      <c r="L27" s="8">
        <v>1</v>
      </c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>
        <v>1</v>
      </c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1">
        <f t="shared" si="4"/>
        <v>6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>
        <v>1</v>
      </c>
      <c r="R28" s="8">
        <v>1</v>
      </c>
      <c r="S28" s="8">
        <v>1</v>
      </c>
      <c r="T28" s="8">
        <v>1</v>
      </c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1">
        <f t="shared" si="4"/>
        <v>6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/>
      <c r="J29" s="8"/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/>
      <c r="T29" s="8"/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>
        <v>1</v>
      </c>
      <c r="AB29" s="8">
        <v>1</v>
      </c>
      <c r="AC29" s="8"/>
      <c r="AD29" s="8"/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 t="s">
        <v>15</v>
      </c>
      <c r="J30" s="8" t="s">
        <v>15</v>
      </c>
      <c r="K30" s="8" t="s">
        <v>15</v>
      </c>
      <c r="L30" s="8" t="s">
        <v>15</v>
      </c>
      <c r="M30" s="8" t="s">
        <v>15</v>
      </c>
      <c r="N30" s="8" t="s">
        <v>15</v>
      </c>
      <c r="O30" s="8" t="s">
        <v>15</v>
      </c>
      <c r="P30" s="8" t="s">
        <v>15</v>
      </c>
      <c r="Q30" s="8" t="s">
        <v>15</v>
      </c>
      <c r="R30" s="8" t="s">
        <v>15</v>
      </c>
      <c r="S30" s="8" t="s">
        <v>15</v>
      </c>
      <c r="T30" s="8" t="s">
        <v>15</v>
      </c>
      <c r="U30" s="8" t="s">
        <v>15</v>
      </c>
      <c r="V30" s="8" t="s">
        <v>15</v>
      </c>
      <c r="W30" s="8" t="s">
        <v>15</v>
      </c>
      <c r="X30" s="8" t="s">
        <v>15</v>
      </c>
      <c r="Y30" s="8" t="s">
        <v>15</v>
      </c>
      <c r="Z30" s="8" t="s">
        <v>15</v>
      </c>
      <c r="AA30" s="8" t="s">
        <v>15</v>
      </c>
      <c r="AB30" s="8" t="s">
        <v>15</v>
      </c>
      <c r="AC30" s="8" t="s">
        <v>15</v>
      </c>
      <c r="AD30" s="8" t="s">
        <v>15</v>
      </c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 t="str">
        <f t="shared" si="5"/>
        <v>X218</v>
      </c>
      <c r="C31" s="19" t="str">
        <f>IF(ISNA(VLOOKUP(B31,Personal!$A$2:$D$21,2,FALSE)),,VLOOKUP(B31,Personal!$A$2:$D$21,2,FALSE))</f>
        <v>Nahia Campos</v>
      </c>
      <c r="D31" s="19" t="str">
        <f>IF(ISNA(VLOOKUP(B31,Personal!$A$2:$D$23,3,FALSE)),,VLOOKUP(B31,Personal!$A$2:$D$32,3,FALSE))</f>
        <v>Comercial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>
        <v>1</v>
      </c>
      <c r="T31" s="8">
        <v>1</v>
      </c>
      <c r="U31" s="8">
        <v>1</v>
      </c>
      <c r="V31" s="8">
        <v>1</v>
      </c>
      <c r="W31" s="8">
        <v>1</v>
      </c>
      <c r="X31" s="8">
        <v>1</v>
      </c>
      <c r="Y31" s="8">
        <v>1</v>
      </c>
      <c r="Z31" s="8">
        <v>1</v>
      </c>
      <c r="AA31" s="8">
        <v>1</v>
      </c>
      <c r="AB31" s="8">
        <v>1</v>
      </c>
      <c r="AC31" s="8">
        <v>1</v>
      </c>
      <c r="AD31" s="8">
        <v>1</v>
      </c>
      <c r="AE31" s="8"/>
      <c r="AF31" s="8"/>
      <c r="AG31" s="8"/>
      <c r="AH31" s="1">
        <f t="shared" si="4"/>
        <v>6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 t="str">
        <f t="shared" si="5"/>
        <v>X154</v>
      </c>
      <c r="C35" s="19" t="str">
        <f>IF(ISNA(VLOOKUP(B35,Personal!$A$2:$D$21,2,FALSE)),,VLOOKUP(B35,Personal!$A$2:$D$21,2,FALSE))</f>
        <v>Eva Muzas</v>
      </c>
      <c r="D35" s="19" t="str">
        <f>IF(ISNA(VLOOKUP(B35,Personal!$A$2:$D$23,3,FALSE)),,VLOOKUP(B35,Personal!$A$2:$D$32,3,FALSE))</f>
        <v>Técnico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3</v>
      </c>
      <c r="J39" s="23">
        <f t="shared" si="6"/>
        <v>3</v>
      </c>
      <c r="K39" s="23">
        <f t="shared" si="6"/>
        <v>4</v>
      </c>
      <c r="L39" s="23">
        <f t="shared" si="6"/>
        <v>4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3</v>
      </c>
      <c r="R39" s="23">
        <f t="shared" si="6"/>
        <v>3</v>
      </c>
      <c r="S39" s="23">
        <f t="shared" si="6"/>
        <v>4</v>
      </c>
      <c r="T39" s="23">
        <f t="shared" si="6"/>
        <v>3</v>
      </c>
      <c r="U39" s="23">
        <f t="shared" si="6"/>
        <v>3</v>
      </c>
      <c r="V39" s="23">
        <f t="shared" si="6"/>
        <v>3</v>
      </c>
      <c r="W39" s="23">
        <f t="shared" si="6"/>
        <v>3</v>
      </c>
      <c r="X39" s="23">
        <f t="shared" si="6"/>
        <v>3</v>
      </c>
      <c r="Y39" s="23">
        <f t="shared" si="6"/>
        <v>3</v>
      </c>
      <c r="Z39" s="23">
        <f t="shared" si="6"/>
        <v>3</v>
      </c>
      <c r="AA39" s="23">
        <f t="shared" si="6"/>
        <v>3</v>
      </c>
      <c r="AB39" s="23">
        <f t="shared" si="6"/>
        <v>3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36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45483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>
        <v>1</v>
      </c>
      <c r="I42" s="8">
        <v>1</v>
      </c>
      <c r="J42" s="8">
        <v>1</v>
      </c>
      <c r="K42" s="8">
        <v>1</v>
      </c>
      <c r="L42" s="8">
        <v>1</v>
      </c>
      <c r="M42" s="8">
        <v>1</v>
      </c>
      <c r="N42" s="8">
        <v>1</v>
      </c>
      <c r="O42" s="8">
        <v>1</v>
      </c>
      <c r="P42" s="8">
        <v>1</v>
      </c>
      <c r="Q42" s="8">
        <v>1</v>
      </c>
      <c r="R42" s="8">
        <v>1</v>
      </c>
      <c r="S42" s="8">
        <v>1</v>
      </c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6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 t="s">
        <v>11</v>
      </c>
      <c r="J43" s="8" t="s">
        <v>11</v>
      </c>
      <c r="K43" s="8" t="s">
        <v>11</v>
      </c>
      <c r="L43" s="8" t="s">
        <v>11</v>
      </c>
      <c r="M43" s="8" t="s">
        <v>11</v>
      </c>
      <c r="N43" s="8" t="s">
        <v>11</v>
      </c>
      <c r="O43" s="8" t="s">
        <v>11</v>
      </c>
      <c r="P43" s="8" t="s">
        <v>11</v>
      </c>
      <c r="Q43" s="8" t="s">
        <v>11</v>
      </c>
      <c r="R43" s="8" t="s">
        <v>11</v>
      </c>
      <c r="S43" s="8" t="s">
        <v>11</v>
      </c>
      <c r="T43" s="8" t="s">
        <v>11</v>
      </c>
      <c r="U43" s="8" t="s">
        <v>11</v>
      </c>
      <c r="V43" s="8" t="s">
        <v>11</v>
      </c>
      <c r="W43" s="8" t="s">
        <v>11</v>
      </c>
      <c r="X43" s="8" t="s">
        <v>11</v>
      </c>
      <c r="Y43" s="8" t="s">
        <v>11</v>
      </c>
      <c r="Z43" s="8" t="s">
        <v>11</v>
      </c>
      <c r="AA43" s="8" t="s">
        <v>11</v>
      </c>
      <c r="AB43" s="8" t="s">
        <v>11</v>
      </c>
      <c r="AC43" s="8" t="s">
        <v>11</v>
      </c>
      <c r="AD43" s="8" t="s">
        <v>11</v>
      </c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>
        <v>1</v>
      </c>
      <c r="J44" s="8">
        <v>1</v>
      </c>
      <c r="K44" s="8">
        <v>1</v>
      </c>
      <c r="L44" s="8">
        <v>1</v>
      </c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/>
      <c r="T44" s="8"/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/>
      <c r="AB44" s="8"/>
      <c r="AC44" s="8"/>
      <c r="AD44" s="8"/>
      <c r="AE44" s="8"/>
      <c r="AF44" s="8"/>
      <c r="AG44" s="8"/>
      <c r="AH44" s="1">
        <f t="shared" si="7"/>
        <v>8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 t="s">
        <v>7</v>
      </c>
      <c r="J45" s="8" t="s">
        <v>7</v>
      </c>
      <c r="K45" s="8" t="s">
        <v>7</v>
      </c>
      <c r="L45" s="8" t="s">
        <v>7</v>
      </c>
      <c r="M45" s="8" t="s">
        <v>7</v>
      </c>
      <c r="N45" s="8" t="s">
        <v>7</v>
      </c>
      <c r="O45" s="8" t="s">
        <v>7</v>
      </c>
      <c r="P45" s="8" t="s">
        <v>7</v>
      </c>
      <c r="Q45" s="8" t="s">
        <v>7</v>
      </c>
      <c r="R45" s="8" t="s">
        <v>7</v>
      </c>
      <c r="S45" s="8" t="s">
        <v>7</v>
      </c>
      <c r="T45" s="8" t="s">
        <v>7</v>
      </c>
      <c r="U45" s="8" t="s">
        <v>7</v>
      </c>
      <c r="V45" s="8" t="s">
        <v>7</v>
      </c>
      <c r="W45" s="8" t="s">
        <v>7</v>
      </c>
      <c r="X45" s="8" t="s">
        <v>7</v>
      </c>
      <c r="Y45" s="8" t="s">
        <v>7</v>
      </c>
      <c r="Z45" s="8" t="s">
        <v>7</v>
      </c>
      <c r="AA45" s="8" t="s">
        <v>7</v>
      </c>
      <c r="AB45" s="8" t="s">
        <v>7</v>
      </c>
      <c r="AC45" s="8" t="s">
        <v>7</v>
      </c>
      <c r="AD45" s="8" t="s">
        <v>7</v>
      </c>
      <c r="AE45" s="8"/>
      <c r="AF45" s="8"/>
      <c r="AG45" s="8"/>
      <c r="AH45" s="1">
        <f t="shared" si="7"/>
        <v>0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>
        <v>1</v>
      </c>
      <c r="T46" s="8">
        <v>1</v>
      </c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>
        <v>1</v>
      </c>
      <c r="AA46" s="8">
        <v>1</v>
      </c>
      <c r="AB46" s="8">
        <v>1</v>
      </c>
      <c r="AC46" s="8">
        <v>1</v>
      </c>
      <c r="AD46" s="8">
        <v>1</v>
      </c>
      <c r="AE46" s="8"/>
      <c r="AF46" s="8"/>
      <c r="AG46" s="8"/>
      <c r="AH46" s="1">
        <f t="shared" si="7"/>
        <v>6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</v>
      </c>
      <c r="Z47" s="8">
        <v>1</v>
      </c>
      <c r="AA47" s="8">
        <v>1</v>
      </c>
      <c r="AB47" s="8">
        <v>1</v>
      </c>
      <c r="AC47" s="8">
        <v>1</v>
      </c>
      <c r="AD47" s="8">
        <v>1</v>
      </c>
      <c r="AE47" s="8"/>
      <c r="AF47" s="8"/>
      <c r="AG47" s="8"/>
      <c r="AH47" s="1">
        <f t="shared" si="7"/>
        <v>6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/>
      <c r="J48" s="8"/>
      <c r="K48" s="8"/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/>
      <c r="T48" s="8"/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>
        <v>1</v>
      </c>
      <c r="AB48" s="8">
        <v>1</v>
      </c>
      <c r="AC48" s="8">
        <v>1</v>
      </c>
      <c r="AD48" s="8"/>
      <c r="AE48" s="8"/>
      <c r="AF48" s="8"/>
      <c r="AG48" s="8"/>
      <c r="AH48" s="1">
        <f t="shared" si="7"/>
        <v>8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 t="s">
        <v>7</v>
      </c>
      <c r="J49" s="8" t="s">
        <v>7</v>
      </c>
      <c r="K49" s="8" t="s">
        <v>7</v>
      </c>
      <c r="L49" s="8" t="s">
        <v>7</v>
      </c>
      <c r="M49" s="8" t="s">
        <v>7</v>
      </c>
      <c r="N49" s="8" t="s">
        <v>7</v>
      </c>
      <c r="O49" s="8" t="s">
        <v>7</v>
      </c>
      <c r="P49" s="8" t="s">
        <v>7</v>
      </c>
      <c r="Q49" s="8" t="s">
        <v>7</v>
      </c>
      <c r="R49" s="8" t="s">
        <v>7</v>
      </c>
      <c r="S49" s="8" t="s">
        <v>7</v>
      </c>
      <c r="T49" s="8" t="s">
        <v>7</v>
      </c>
      <c r="U49" s="8" t="s">
        <v>7</v>
      </c>
      <c r="V49" s="8" t="s">
        <v>7</v>
      </c>
      <c r="W49" s="8" t="s">
        <v>7</v>
      </c>
      <c r="X49" s="8" t="s">
        <v>7</v>
      </c>
      <c r="Y49" s="8" t="s">
        <v>7</v>
      </c>
      <c r="Z49" s="8" t="s">
        <v>7</v>
      </c>
      <c r="AA49" s="8" t="s">
        <v>7</v>
      </c>
      <c r="AB49" s="8" t="s">
        <v>7</v>
      </c>
      <c r="AC49" s="8" t="s">
        <v>7</v>
      </c>
      <c r="AD49" s="8" t="s">
        <v>7</v>
      </c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 t="str">
        <f t="shared" si="8"/>
        <v>X218</v>
      </c>
      <c r="C50" s="19" t="str">
        <f>IF(ISNA(VLOOKUP(B50,Personal!$A$2:$D$21,2,FALSE)),,VLOOKUP(B50,Personal!$A$2:$D$21,2,FALSE))</f>
        <v>Nahia Campos</v>
      </c>
      <c r="D50" s="19" t="str">
        <f>IF(ISNA(VLOOKUP(B50,Personal!$A$2:$D$23,3,FALSE)),,VLOOKUP(B50,Personal!$A$2:$D$32,3,FALSE))</f>
        <v>Comercial</v>
      </c>
      <c r="E50" s="8"/>
      <c r="F50" s="8"/>
      <c r="G50" s="8"/>
      <c r="H50" s="8"/>
      <c r="I50" s="8">
        <v>1</v>
      </c>
      <c r="J50" s="8">
        <v>1</v>
      </c>
      <c r="K50" s="8">
        <v>1</v>
      </c>
      <c r="L50" s="8">
        <v>1</v>
      </c>
      <c r="M50" s="8">
        <v>1</v>
      </c>
      <c r="N50" s="8">
        <v>1</v>
      </c>
      <c r="O50" s="8">
        <v>1</v>
      </c>
      <c r="P50" s="8">
        <v>1</v>
      </c>
      <c r="Q50" s="8">
        <v>1</v>
      </c>
      <c r="R50" s="8">
        <v>1</v>
      </c>
      <c r="S50" s="8">
        <v>1</v>
      </c>
      <c r="T50" s="8">
        <v>1</v>
      </c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6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 t="str">
        <f t="shared" si="8"/>
        <v>X154</v>
      </c>
      <c r="C54" s="19" t="str">
        <f>IF(ISNA(VLOOKUP(B54,Personal!$A$2:$D$21,2,FALSE)),,VLOOKUP(B54,Personal!$A$2:$D$21,2,FALSE))</f>
        <v>Eva Muzas</v>
      </c>
      <c r="D54" s="19" t="str">
        <f>IF(ISNA(VLOOKUP(B54,Personal!$A$2:$D$23,3,FALSE)),,VLOOKUP(B54,Personal!$A$2:$D$32,3,FALSE))</f>
        <v>Técnico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3</v>
      </c>
      <c r="J58" s="23">
        <f t="shared" si="9"/>
        <v>3</v>
      </c>
      <c r="K58" s="23">
        <f t="shared" si="9"/>
        <v>3</v>
      </c>
      <c r="L58" s="23">
        <f t="shared" si="9"/>
        <v>4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4</v>
      </c>
      <c r="R58" s="23">
        <f t="shared" si="9"/>
        <v>4</v>
      </c>
      <c r="S58" s="23">
        <f t="shared" si="9"/>
        <v>4</v>
      </c>
      <c r="T58" s="23">
        <f t="shared" si="9"/>
        <v>3</v>
      </c>
      <c r="U58" s="23">
        <f t="shared" si="9"/>
        <v>4</v>
      </c>
      <c r="V58" s="23">
        <f t="shared" si="9"/>
        <v>4</v>
      </c>
      <c r="W58" s="23">
        <f t="shared" si="9"/>
        <v>4</v>
      </c>
      <c r="X58" s="23">
        <f t="shared" si="9"/>
        <v>4</v>
      </c>
      <c r="Y58" s="23">
        <f t="shared" si="9"/>
        <v>4</v>
      </c>
      <c r="Z58" s="23">
        <f t="shared" si="9"/>
        <v>4</v>
      </c>
      <c r="AA58" s="23">
        <f t="shared" si="9"/>
        <v>3</v>
      </c>
      <c r="AB58" s="23">
        <f t="shared" si="9"/>
        <v>3</v>
      </c>
      <c r="AC58" s="23">
        <f t="shared" si="9"/>
        <v>3</v>
      </c>
      <c r="AD58" s="23">
        <f t="shared" si="9"/>
        <v>2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40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45484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>
        <v>1</v>
      </c>
      <c r="I61" s="8">
        <v>1</v>
      </c>
      <c r="J61" s="8">
        <v>1</v>
      </c>
      <c r="K61" s="8">
        <v>1</v>
      </c>
      <c r="L61" s="8">
        <v>1</v>
      </c>
      <c r="M61" s="8">
        <v>1</v>
      </c>
      <c r="N61" s="8">
        <v>1</v>
      </c>
      <c r="O61" s="8">
        <v>1</v>
      </c>
      <c r="P61" s="8">
        <v>1</v>
      </c>
      <c r="Q61" s="8">
        <v>1</v>
      </c>
      <c r="R61" s="8">
        <v>1</v>
      </c>
      <c r="S61" s="8">
        <v>1</v>
      </c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6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 t="s">
        <v>11</v>
      </c>
      <c r="J62" s="8" t="s">
        <v>11</v>
      </c>
      <c r="K62" s="8" t="s">
        <v>11</v>
      </c>
      <c r="L62" s="8" t="s">
        <v>11</v>
      </c>
      <c r="M62" s="8" t="s">
        <v>11</v>
      </c>
      <c r="N62" s="8" t="s">
        <v>11</v>
      </c>
      <c r="O62" s="8" t="s">
        <v>11</v>
      </c>
      <c r="P62" s="8" t="s">
        <v>11</v>
      </c>
      <c r="Q62" s="8" t="s">
        <v>11</v>
      </c>
      <c r="R62" s="8" t="s">
        <v>11</v>
      </c>
      <c r="S62" s="8" t="s">
        <v>11</v>
      </c>
      <c r="T62" s="8" t="s">
        <v>11</v>
      </c>
      <c r="U62" s="8" t="s">
        <v>11</v>
      </c>
      <c r="V62" s="8" t="s">
        <v>11</v>
      </c>
      <c r="W62" s="8" t="s">
        <v>11</v>
      </c>
      <c r="X62" s="8" t="s">
        <v>11</v>
      </c>
      <c r="Y62" s="8" t="s">
        <v>11</v>
      </c>
      <c r="Z62" s="8" t="s">
        <v>11</v>
      </c>
      <c r="AA62" s="8" t="s">
        <v>11</v>
      </c>
      <c r="AB62" s="8" t="s">
        <v>11</v>
      </c>
      <c r="AC62" s="8" t="s">
        <v>11</v>
      </c>
      <c r="AD62" s="8" t="s">
        <v>11</v>
      </c>
      <c r="AE62" s="8"/>
      <c r="AF62" s="8"/>
      <c r="AG62" s="8"/>
      <c r="AH62" s="1">
        <f t="shared" si="10"/>
        <v>0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/>
      <c r="J63" s="8"/>
      <c r="K63" s="8">
        <v>1</v>
      </c>
      <c r="L63" s="8">
        <v>1</v>
      </c>
      <c r="M63" s="8">
        <v>1</v>
      </c>
      <c r="N63" s="8">
        <v>1</v>
      </c>
      <c r="O63" s="8">
        <v>1</v>
      </c>
      <c r="P63" s="8">
        <v>1</v>
      </c>
      <c r="Q63" s="8">
        <v>1</v>
      </c>
      <c r="R63" s="8">
        <v>1</v>
      </c>
      <c r="S63" s="8"/>
      <c r="T63" s="8"/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/>
      <c r="AD63" s="8"/>
      <c r="AE63" s="8"/>
      <c r="AF63" s="8"/>
      <c r="AG63" s="8"/>
      <c r="AH63" s="1">
        <f t="shared" si="10"/>
        <v>8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 t="s">
        <v>7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>
        <v>1</v>
      </c>
      <c r="T66" s="8">
        <v>1</v>
      </c>
      <c r="U66" s="8">
        <v>1</v>
      </c>
      <c r="V66" s="8">
        <v>1</v>
      </c>
      <c r="W66" s="8">
        <v>1</v>
      </c>
      <c r="X66" s="8">
        <v>1</v>
      </c>
      <c r="Y66" s="8">
        <v>1</v>
      </c>
      <c r="Z66" s="8">
        <v>1</v>
      </c>
      <c r="AA66" s="8">
        <v>1</v>
      </c>
      <c r="AB66" s="8">
        <v>1</v>
      </c>
      <c r="AC66" s="8">
        <v>1</v>
      </c>
      <c r="AD66" s="8">
        <v>1</v>
      </c>
      <c r="AE66" s="8"/>
      <c r="AF66" s="8"/>
      <c r="AG66" s="8"/>
      <c r="AH66" s="1">
        <f t="shared" si="10"/>
        <v>6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>
        <v>1</v>
      </c>
      <c r="J67" s="8">
        <v>1</v>
      </c>
      <c r="K67" s="8">
        <v>1</v>
      </c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>
        <v>1</v>
      </c>
      <c r="S67" s="8"/>
      <c r="T67" s="8"/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/>
      <c r="AB67" s="8"/>
      <c r="AC67" s="8"/>
      <c r="AD67" s="8"/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 t="s">
        <v>11</v>
      </c>
      <c r="J68" s="8" t="s">
        <v>11</v>
      </c>
      <c r="K68" s="8" t="s">
        <v>11</v>
      </c>
      <c r="L68" s="8" t="s">
        <v>11</v>
      </c>
      <c r="M68" s="8" t="s">
        <v>11</v>
      </c>
      <c r="N68" s="8" t="s">
        <v>11</v>
      </c>
      <c r="O68" s="8" t="s">
        <v>11</v>
      </c>
      <c r="P68" s="8" t="s">
        <v>11</v>
      </c>
      <c r="Q68" s="8" t="s">
        <v>11</v>
      </c>
      <c r="R68" s="8" t="s">
        <v>11</v>
      </c>
      <c r="S68" s="8" t="s">
        <v>11</v>
      </c>
      <c r="T68" s="8" t="s">
        <v>11</v>
      </c>
      <c r="U68" s="8" t="s">
        <v>11</v>
      </c>
      <c r="V68" s="8" t="s">
        <v>11</v>
      </c>
      <c r="W68" s="8" t="s">
        <v>11</v>
      </c>
      <c r="X68" s="8" t="s">
        <v>11</v>
      </c>
      <c r="Y68" s="8" t="s">
        <v>11</v>
      </c>
      <c r="Z68" s="8" t="s">
        <v>11</v>
      </c>
      <c r="AA68" s="8" t="s">
        <v>11</v>
      </c>
      <c r="AB68" s="8" t="s">
        <v>11</v>
      </c>
      <c r="AC68" s="8" t="s">
        <v>11</v>
      </c>
      <c r="AD68" s="8" t="s">
        <v>11</v>
      </c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 t="str">
        <f t="shared" si="11"/>
        <v>X218</v>
      </c>
      <c r="C69" s="19" t="str">
        <f>IF(ISNA(VLOOKUP(B69,Personal!$A$2:$D$21,2,FALSE)),,VLOOKUP(B69,Personal!$A$2:$D$21,2,FALSE))</f>
        <v>Nahia Campos</v>
      </c>
      <c r="D69" s="19" t="str">
        <f>IF(ISNA(VLOOKUP(B69,Personal!$A$2:$D$23,3,FALSE)),,VLOOKUP(B69,Personal!$A$2:$D$32,3,FALSE))</f>
        <v>Comercial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>
        <v>1</v>
      </c>
      <c r="T69" s="8">
        <v>1</v>
      </c>
      <c r="U69" s="8">
        <v>1</v>
      </c>
      <c r="V69" s="8">
        <v>1</v>
      </c>
      <c r="W69" s="8">
        <v>1</v>
      </c>
      <c r="X69" s="8">
        <v>1</v>
      </c>
      <c r="Y69" s="8">
        <v>1</v>
      </c>
      <c r="Z69" s="8">
        <v>1</v>
      </c>
      <c r="AA69" s="8">
        <v>1</v>
      </c>
      <c r="AB69" s="8">
        <v>1</v>
      </c>
      <c r="AC69" s="8">
        <v>1</v>
      </c>
      <c r="AD69" s="8">
        <v>1</v>
      </c>
      <c r="AE69" s="8"/>
      <c r="AF69" s="8"/>
      <c r="AG69" s="8"/>
      <c r="AH69" s="1">
        <f t="shared" si="10"/>
        <v>6</v>
      </c>
      <c r="AI69" s="1"/>
    </row>
    <row r="70" spans="1:35" ht="15.75" customHeight="1" x14ac:dyDescent="0.15">
      <c r="A70" s="10"/>
      <c r="B70" s="18">
        <f t="shared" si="11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 t="str">
        <f t="shared" si="11"/>
        <v>X154</v>
      </c>
      <c r="C73" s="19" t="str">
        <f>IF(ISNA(VLOOKUP(B73,Personal!$A$2:$D$21,2,FALSE)),,VLOOKUP(B73,Personal!$A$2:$D$21,2,FALSE))</f>
        <v>Eva Muzas</v>
      </c>
      <c r="D73" s="19" t="str">
        <f>IF(ISNA(VLOOKUP(B73,Personal!$A$2:$D$23,3,FALSE)),,VLOOKUP(B73,Personal!$A$2:$D$32,3,FALSE))</f>
        <v>Técnico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3</v>
      </c>
      <c r="L77" s="23">
        <f t="shared" si="12"/>
        <v>3</v>
      </c>
      <c r="M77" s="23">
        <f t="shared" si="12"/>
        <v>3</v>
      </c>
      <c r="N77" s="23">
        <f t="shared" si="12"/>
        <v>3</v>
      </c>
      <c r="O77" s="23">
        <f t="shared" si="12"/>
        <v>3</v>
      </c>
      <c r="P77" s="23">
        <f t="shared" si="12"/>
        <v>3</v>
      </c>
      <c r="Q77" s="23">
        <f t="shared" si="12"/>
        <v>3</v>
      </c>
      <c r="R77" s="23">
        <f t="shared" si="12"/>
        <v>3</v>
      </c>
      <c r="S77" s="23">
        <f t="shared" si="12"/>
        <v>3</v>
      </c>
      <c r="T77" s="23">
        <f t="shared" si="12"/>
        <v>2</v>
      </c>
      <c r="U77" s="23">
        <f t="shared" si="12"/>
        <v>4</v>
      </c>
      <c r="V77" s="23">
        <f t="shared" si="12"/>
        <v>4</v>
      </c>
      <c r="W77" s="23">
        <f t="shared" si="12"/>
        <v>5</v>
      </c>
      <c r="X77" s="23">
        <f t="shared" si="12"/>
        <v>5</v>
      </c>
      <c r="Y77" s="23">
        <f t="shared" si="12"/>
        <v>5</v>
      </c>
      <c r="Z77" s="23">
        <f t="shared" si="12"/>
        <v>5</v>
      </c>
      <c r="AA77" s="23">
        <f t="shared" si="12"/>
        <v>4</v>
      </c>
      <c r="AB77" s="23">
        <f t="shared" si="12"/>
        <v>4</v>
      </c>
      <c r="AC77" s="23">
        <f t="shared" si="12"/>
        <v>3</v>
      </c>
      <c r="AD77" s="23">
        <f t="shared" si="12"/>
        <v>3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38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45485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 t="s">
        <v>7</v>
      </c>
      <c r="J80" s="8" t="s">
        <v>7</v>
      </c>
      <c r="K80" s="8" t="s">
        <v>7</v>
      </c>
      <c r="L80" s="8" t="s">
        <v>7</v>
      </c>
      <c r="M80" s="8" t="s">
        <v>7</v>
      </c>
      <c r="N80" s="8" t="s">
        <v>7</v>
      </c>
      <c r="O80" s="8" t="s">
        <v>7</v>
      </c>
      <c r="P80" s="8" t="s">
        <v>7</v>
      </c>
      <c r="Q80" s="8" t="s">
        <v>7</v>
      </c>
      <c r="R80" s="8" t="s">
        <v>7</v>
      </c>
      <c r="S80" s="8" t="s">
        <v>7</v>
      </c>
      <c r="T80" s="8" t="s">
        <v>7</v>
      </c>
      <c r="U80" s="8" t="s">
        <v>7</v>
      </c>
      <c r="V80" s="8" t="s">
        <v>7</v>
      </c>
      <c r="W80" s="8" t="s">
        <v>7</v>
      </c>
      <c r="X80" s="8" t="s">
        <v>7</v>
      </c>
      <c r="Y80" s="8" t="s">
        <v>7</v>
      </c>
      <c r="Z80" s="8" t="s">
        <v>7</v>
      </c>
      <c r="AA80" s="8" t="s">
        <v>7</v>
      </c>
      <c r="AB80" s="8" t="s">
        <v>7</v>
      </c>
      <c r="AC80" s="8" t="s">
        <v>7</v>
      </c>
      <c r="AD80" s="8" t="s">
        <v>7</v>
      </c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/>
      <c r="I81" s="8" t="s">
        <v>11</v>
      </c>
      <c r="J81" s="8" t="s">
        <v>11</v>
      </c>
      <c r="K81" s="8" t="s">
        <v>11</v>
      </c>
      <c r="L81" s="8" t="s">
        <v>11</v>
      </c>
      <c r="M81" s="8" t="s">
        <v>11</v>
      </c>
      <c r="N81" s="8" t="s">
        <v>11</v>
      </c>
      <c r="O81" s="8" t="s">
        <v>11</v>
      </c>
      <c r="P81" s="8" t="s">
        <v>11</v>
      </c>
      <c r="Q81" s="8" t="s">
        <v>11</v>
      </c>
      <c r="R81" s="8" t="s">
        <v>11</v>
      </c>
      <c r="S81" s="8" t="s">
        <v>11</v>
      </c>
      <c r="T81" s="8" t="s">
        <v>11</v>
      </c>
      <c r="U81" s="8" t="s">
        <v>11</v>
      </c>
      <c r="V81" s="8" t="s">
        <v>11</v>
      </c>
      <c r="W81" s="8" t="s">
        <v>11</v>
      </c>
      <c r="X81" s="8" t="s">
        <v>11</v>
      </c>
      <c r="Y81" s="8" t="s">
        <v>11</v>
      </c>
      <c r="Z81" s="8" t="s">
        <v>11</v>
      </c>
      <c r="AA81" s="8" t="s">
        <v>11</v>
      </c>
      <c r="AB81" s="8" t="s">
        <v>11</v>
      </c>
      <c r="AC81" s="8" t="s">
        <v>11</v>
      </c>
      <c r="AD81" s="8" t="s">
        <v>11</v>
      </c>
      <c r="AE81" s="8"/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/>
      <c r="J82" s="8"/>
      <c r="K82" s="8"/>
      <c r="L82" s="8"/>
      <c r="M82" s="8">
        <v>1</v>
      </c>
      <c r="N82" s="8">
        <v>1</v>
      </c>
      <c r="O82" s="8">
        <v>1</v>
      </c>
      <c r="P82" s="8">
        <v>1</v>
      </c>
      <c r="Q82" s="8">
        <v>1</v>
      </c>
      <c r="R82" s="8">
        <v>1</v>
      </c>
      <c r="S82" s="8"/>
      <c r="T82" s="8"/>
      <c r="U82" s="8">
        <v>1</v>
      </c>
      <c r="V82" s="8">
        <v>1</v>
      </c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>
        <v>1</v>
      </c>
      <c r="AD82" s="8">
        <v>1</v>
      </c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>
        <v>1</v>
      </c>
      <c r="R84" s="8">
        <v>1</v>
      </c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6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>
        <v>1</v>
      </c>
      <c r="T85" s="8">
        <v>1</v>
      </c>
      <c r="U85" s="8">
        <v>1</v>
      </c>
      <c r="V85" s="8">
        <v>1</v>
      </c>
      <c r="W85" s="8">
        <v>1</v>
      </c>
      <c r="X85" s="8">
        <v>1</v>
      </c>
      <c r="Y85" s="8">
        <v>1</v>
      </c>
      <c r="Z85" s="8">
        <v>1</v>
      </c>
      <c r="AA85" s="8">
        <v>1</v>
      </c>
      <c r="AB85" s="8">
        <v>1</v>
      </c>
      <c r="AC85" s="8">
        <v>1</v>
      </c>
      <c r="AD85" s="8">
        <v>1</v>
      </c>
      <c r="AE85" s="8"/>
      <c r="AF85" s="8"/>
      <c r="AG85" s="8"/>
      <c r="AH85" s="1">
        <f t="shared" si="13"/>
        <v>6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>
        <v>1</v>
      </c>
      <c r="L86" s="8">
        <v>1</v>
      </c>
      <c r="M86" s="8">
        <v>1</v>
      </c>
      <c r="N86" s="8">
        <v>1</v>
      </c>
      <c r="O86" s="8">
        <v>1</v>
      </c>
      <c r="P86" s="8">
        <v>1</v>
      </c>
      <c r="Q86" s="8"/>
      <c r="R86" s="8"/>
      <c r="S86" s="8">
        <v>1</v>
      </c>
      <c r="T86" s="8">
        <v>1</v>
      </c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/>
      <c r="AD86" s="8"/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 t="s">
        <v>11</v>
      </c>
      <c r="J87" s="8" t="s">
        <v>11</v>
      </c>
      <c r="K87" s="8" t="s">
        <v>11</v>
      </c>
      <c r="L87" s="8" t="s">
        <v>11</v>
      </c>
      <c r="M87" s="8" t="s">
        <v>11</v>
      </c>
      <c r="N87" s="8" t="s">
        <v>11</v>
      </c>
      <c r="O87" s="8" t="s">
        <v>11</v>
      </c>
      <c r="P87" s="8" t="s">
        <v>11</v>
      </c>
      <c r="Q87" s="8" t="s">
        <v>11</v>
      </c>
      <c r="R87" s="8" t="s">
        <v>11</v>
      </c>
      <c r="S87" s="8" t="s">
        <v>11</v>
      </c>
      <c r="T87" s="8" t="s">
        <v>11</v>
      </c>
      <c r="U87" s="8" t="s">
        <v>11</v>
      </c>
      <c r="V87" s="8" t="s">
        <v>11</v>
      </c>
      <c r="W87" s="8" t="s">
        <v>11</v>
      </c>
      <c r="X87" s="8" t="s">
        <v>11</v>
      </c>
      <c r="Y87" s="8" t="s">
        <v>11</v>
      </c>
      <c r="Z87" s="8" t="s">
        <v>11</v>
      </c>
      <c r="AA87" s="8" t="s">
        <v>11</v>
      </c>
      <c r="AB87" s="8" t="s">
        <v>11</v>
      </c>
      <c r="AC87" s="8" t="s">
        <v>11</v>
      </c>
      <c r="AD87" s="8" t="s">
        <v>11</v>
      </c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tr">
        <f t="shared" si="14"/>
        <v>X218</v>
      </c>
      <c r="C88" s="19" t="str">
        <f>IF(ISNA(VLOOKUP(B88,Personal!$A$2:$D$21,2,FALSE)),,VLOOKUP(B88,Personal!$A$2:$D$21,2,FALSE))</f>
        <v>Nahia Campos</v>
      </c>
      <c r="D88" s="19" t="str">
        <f>IF(ISNA(VLOOKUP(B88,Personal!$A$2:$D$23,3,FALSE)),,VLOOKUP(B88,Personal!$A$2:$D$32,3,FALSE))</f>
        <v>Comercial</v>
      </c>
      <c r="E88" s="8"/>
      <c r="F88" s="8"/>
      <c r="G88" s="8"/>
      <c r="H88" s="8">
        <v>1</v>
      </c>
      <c r="I88" s="8">
        <v>1</v>
      </c>
      <c r="J88" s="8">
        <v>1</v>
      </c>
      <c r="K88" s="8">
        <v>1</v>
      </c>
      <c r="L88" s="8">
        <v>1</v>
      </c>
      <c r="M88" s="8">
        <v>1</v>
      </c>
      <c r="N88" s="8">
        <v>1</v>
      </c>
      <c r="O88" s="8">
        <v>1</v>
      </c>
      <c r="P88" s="8">
        <v>1</v>
      </c>
      <c r="Q88" s="8">
        <v>1</v>
      </c>
      <c r="R88" s="8">
        <v>1</v>
      </c>
      <c r="S88" s="8">
        <v>1</v>
      </c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6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 t="str">
        <f t="shared" si="14"/>
        <v>X154</v>
      </c>
      <c r="C92" s="19" t="str">
        <f>IF(ISNA(VLOOKUP(B92,Personal!$A$2:$D$21,2,FALSE)),,VLOOKUP(B92,Personal!$A$2:$D$21,2,FALSE))</f>
        <v>Eva Muzas</v>
      </c>
      <c r="D92" s="19" t="str">
        <f>IF(ISNA(VLOOKUP(B92,Personal!$A$2:$D$23,3,FALSE)),,VLOOKUP(B92,Personal!$A$2:$D$32,3,FALSE))</f>
        <v>Técnico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/>
      <c r="R93" s="8"/>
      <c r="S93" s="8" t="s">
        <v>9</v>
      </c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2</v>
      </c>
      <c r="I96" s="23">
        <f t="shared" si="15"/>
        <v>2</v>
      </c>
      <c r="J96" s="23">
        <f t="shared" si="15"/>
        <v>2</v>
      </c>
      <c r="K96" s="23">
        <f t="shared" si="15"/>
        <v>3</v>
      </c>
      <c r="L96" s="23">
        <f t="shared" si="15"/>
        <v>3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3</v>
      </c>
      <c r="R96" s="23">
        <f t="shared" si="15"/>
        <v>3</v>
      </c>
      <c r="S96" s="23">
        <f t="shared" si="15"/>
        <v>3</v>
      </c>
      <c r="T96" s="23">
        <f t="shared" si="15"/>
        <v>2</v>
      </c>
      <c r="U96" s="23">
        <f t="shared" si="15"/>
        <v>3</v>
      </c>
      <c r="V96" s="23">
        <f t="shared" si="15"/>
        <v>3</v>
      </c>
      <c r="W96" s="23">
        <f t="shared" si="15"/>
        <v>4</v>
      </c>
      <c r="X96" s="23">
        <f t="shared" si="15"/>
        <v>4</v>
      </c>
      <c r="Y96" s="23">
        <f t="shared" si="15"/>
        <v>4</v>
      </c>
      <c r="Z96" s="23">
        <f t="shared" si="15"/>
        <v>4</v>
      </c>
      <c r="AA96" s="23">
        <f t="shared" si="15"/>
        <v>4</v>
      </c>
      <c r="AB96" s="23">
        <f t="shared" si="15"/>
        <v>4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38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45486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>
        <v>1</v>
      </c>
      <c r="I99" s="8">
        <v>1</v>
      </c>
      <c r="J99" s="8">
        <v>1</v>
      </c>
      <c r="K99" s="8">
        <v>1</v>
      </c>
      <c r="L99" s="8">
        <v>1</v>
      </c>
      <c r="M99" s="8">
        <v>1</v>
      </c>
      <c r="N99" s="8">
        <v>1</v>
      </c>
      <c r="O99" s="8">
        <v>1</v>
      </c>
      <c r="P99" s="8">
        <v>1</v>
      </c>
      <c r="Q99" s="8">
        <v>1</v>
      </c>
      <c r="R99" s="8">
        <v>1</v>
      </c>
      <c r="S99" s="8">
        <v>1</v>
      </c>
      <c r="T99" s="8">
        <v>1</v>
      </c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6.5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 t="s">
        <v>11</v>
      </c>
      <c r="J100" s="8" t="s">
        <v>11</v>
      </c>
      <c r="K100" s="8" t="s">
        <v>11</v>
      </c>
      <c r="L100" s="8" t="s">
        <v>11</v>
      </c>
      <c r="M100" s="8" t="s">
        <v>11</v>
      </c>
      <c r="N100" s="8" t="s">
        <v>11</v>
      </c>
      <c r="O100" s="8" t="s">
        <v>11</v>
      </c>
      <c r="P100" s="8" t="s">
        <v>11</v>
      </c>
      <c r="Q100" s="8" t="s">
        <v>11</v>
      </c>
      <c r="R100" s="8" t="s">
        <v>11</v>
      </c>
      <c r="S100" s="8" t="s">
        <v>11</v>
      </c>
      <c r="T100" s="8" t="s">
        <v>11</v>
      </c>
      <c r="U100" s="8" t="s">
        <v>11</v>
      </c>
      <c r="V100" s="8" t="s">
        <v>11</v>
      </c>
      <c r="W100" s="8" t="s">
        <v>11</v>
      </c>
      <c r="X100" s="8" t="s">
        <v>11</v>
      </c>
      <c r="Y100" s="8" t="s">
        <v>11</v>
      </c>
      <c r="Z100" s="8" t="s">
        <v>11</v>
      </c>
      <c r="AA100" s="8" t="s">
        <v>11</v>
      </c>
      <c r="AB100" s="8" t="s">
        <v>11</v>
      </c>
      <c r="AC100" s="8" t="s">
        <v>11</v>
      </c>
      <c r="AD100" s="8" t="s">
        <v>11</v>
      </c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/>
      <c r="J101" s="8"/>
      <c r="K101" s="8">
        <v>1</v>
      </c>
      <c r="L101" s="8">
        <v>1</v>
      </c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/>
      <c r="T101" s="8"/>
      <c r="U101" s="8">
        <v>1</v>
      </c>
      <c r="V101" s="8">
        <v>1</v>
      </c>
      <c r="W101" s="8">
        <v>1</v>
      </c>
      <c r="X101" s="8">
        <v>1</v>
      </c>
      <c r="Y101" s="8">
        <v>1</v>
      </c>
      <c r="Z101" s="8">
        <v>1</v>
      </c>
      <c r="AA101" s="8">
        <v>1</v>
      </c>
      <c r="AB101" s="8">
        <v>1</v>
      </c>
      <c r="AC101" s="8"/>
      <c r="AD101" s="8"/>
      <c r="AE101" s="8"/>
      <c r="AF101" s="8"/>
      <c r="AG101" s="8"/>
      <c r="AH101" s="1">
        <f t="shared" si="16"/>
        <v>8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>
        <v>1</v>
      </c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>
        <v>1</v>
      </c>
      <c r="Q102" s="8">
        <v>1</v>
      </c>
      <c r="R102" s="8">
        <v>1</v>
      </c>
      <c r="S102" s="8">
        <v>1</v>
      </c>
      <c r="T102" s="8">
        <v>1</v>
      </c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6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>
        <v>1</v>
      </c>
      <c r="T103" s="8">
        <v>1</v>
      </c>
      <c r="U103" s="8">
        <v>1</v>
      </c>
      <c r="V103" s="8">
        <v>1</v>
      </c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 t="shared" si="16"/>
        <v>6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 t="s">
        <v>7</v>
      </c>
      <c r="J104" s="8" t="s">
        <v>7</v>
      </c>
      <c r="K104" s="8" t="s">
        <v>7</v>
      </c>
      <c r="L104" s="8" t="s">
        <v>7</v>
      </c>
      <c r="M104" s="8" t="s">
        <v>7</v>
      </c>
      <c r="N104" s="8" t="s">
        <v>7</v>
      </c>
      <c r="O104" s="8" t="s">
        <v>7</v>
      </c>
      <c r="P104" s="8" t="s">
        <v>7</v>
      </c>
      <c r="Q104" s="8" t="s">
        <v>7</v>
      </c>
      <c r="R104" s="8" t="s">
        <v>7</v>
      </c>
      <c r="S104" s="8" t="s">
        <v>7</v>
      </c>
      <c r="T104" s="8" t="s">
        <v>7</v>
      </c>
      <c r="U104" s="8" t="s">
        <v>7</v>
      </c>
      <c r="V104" s="8" t="s">
        <v>7</v>
      </c>
      <c r="W104" s="8" t="s">
        <v>7</v>
      </c>
      <c r="X104" s="8" t="s">
        <v>7</v>
      </c>
      <c r="Y104" s="8" t="s">
        <v>7</v>
      </c>
      <c r="Z104" s="8" t="s">
        <v>7</v>
      </c>
      <c r="AA104" s="8" t="s">
        <v>7</v>
      </c>
      <c r="AB104" s="8" t="s">
        <v>7</v>
      </c>
      <c r="AC104" s="8" t="s">
        <v>7</v>
      </c>
      <c r="AD104" s="8" t="s">
        <v>7</v>
      </c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/>
      <c r="J105" s="8"/>
      <c r="K105" s="8"/>
      <c r="L105" s="8"/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/>
      <c r="T105" s="8"/>
      <c r="U105" s="8">
        <v>1</v>
      </c>
      <c r="V105" s="8">
        <v>1</v>
      </c>
      <c r="W105" s="8">
        <v>1</v>
      </c>
      <c r="X105" s="8">
        <v>1</v>
      </c>
      <c r="Y105" s="8">
        <v>1</v>
      </c>
      <c r="Z105" s="8">
        <v>1</v>
      </c>
      <c r="AA105" s="8">
        <v>1</v>
      </c>
      <c r="AB105" s="8">
        <v>1</v>
      </c>
      <c r="AC105" s="8">
        <v>1</v>
      </c>
      <c r="AD105" s="8">
        <v>1</v>
      </c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 t="s">
        <v>11</v>
      </c>
      <c r="J106" s="8" t="s">
        <v>11</v>
      </c>
      <c r="K106" s="8" t="s">
        <v>11</v>
      </c>
      <c r="L106" s="8" t="s">
        <v>11</v>
      </c>
      <c r="M106" s="8" t="s">
        <v>11</v>
      </c>
      <c r="N106" s="8" t="s">
        <v>11</v>
      </c>
      <c r="O106" s="8" t="s">
        <v>11</v>
      </c>
      <c r="P106" s="8" t="s">
        <v>11</v>
      </c>
      <c r="Q106" s="8" t="s">
        <v>11</v>
      </c>
      <c r="R106" s="8" t="s">
        <v>11</v>
      </c>
      <c r="S106" s="8" t="s">
        <v>11</v>
      </c>
      <c r="T106" s="8" t="s">
        <v>11</v>
      </c>
      <c r="U106" s="8" t="s">
        <v>11</v>
      </c>
      <c r="V106" s="8" t="s">
        <v>11</v>
      </c>
      <c r="W106" s="8" t="s">
        <v>11</v>
      </c>
      <c r="X106" s="8" t="s">
        <v>11</v>
      </c>
      <c r="Y106" s="8" t="s">
        <v>11</v>
      </c>
      <c r="Z106" s="8" t="s">
        <v>11</v>
      </c>
      <c r="AA106" s="8" t="s">
        <v>11</v>
      </c>
      <c r="AB106" s="8" t="s">
        <v>11</v>
      </c>
      <c r="AC106" s="8" t="s">
        <v>11</v>
      </c>
      <c r="AD106" s="8" t="s">
        <v>11</v>
      </c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 t="str">
        <f t="shared" si="17"/>
        <v>X218</v>
      </c>
      <c r="C107" s="19" t="str">
        <f>IF(ISNA(VLOOKUP(B107,Personal!$A$2:$D$21,2,FALSE)),,VLOOKUP(B107,Personal!$A$2:$D$21,2,FALSE))</f>
        <v>Nahia Campos</v>
      </c>
      <c r="D107" s="19" t="str">
        <f>IF(ISNA(VLOOKUP(B107,Personal!$A$2:$D$23,3,FALSE)),,VLOOKUP(B107,Personal!$A$2:$D$32,3,FALSE))</f>
        <v>Comercial</v>
      </c>
      <c r="E107" s="8"/>
      <c r="F107" s="8"/>
      <c r="G107" s="8"/>
      <c r="H107" s="8"/>
      <c r="I107" s="8" t="s">
        <v>7</v>
      </c>
      <c r="J107" s="8" t="s">
        <v>7</v>
      </c>
      <c r="K107" s="8" t="s">
        <v>7</v>
      </c>
      <c r="L107" s="8" t="s">
        <v>7</v>
      </c>
      <c r="M107" s="8" t="s">
        <v>7</v>
      </c>
      <c r="N107" s="8" t="s">
        <v>7</v>
      </c>
      <c r="O107" s="8" t="s">
        <v>7</v>
      </c>
      <c r="P107" s="8" t="s">
        <v>7</v>
      </c>
      <c r="Q107" s="8" t="s">
        <v>7</v>
      </c>
      <c r="R107" s="8" t="s">
        <v>7</v>
      </c>
      <c r="S107" s="8" t="s">
        <v>7</v>
      </c>
      <c r="T107" s="8" t="s">
        <v>7</v>
      </c>
      <c r="U107" s="8" t="s">
        <v>7</v>
      </c>
      <c r="V107" s="8" t="s">
        <v>7</v>
      </c>
      <c r="W107" s="8" t="s">
        <v>7</v>
      </c>
      <c r="X107" s="8" t="s">
        <v>7</v>
      </c>
      <c r="Y107" s="8" t="s">
        <v>7</v>
      </c>
      <c r="Z107" s="8" t="s">
        <v>7</v>
      </c>
      <c r="AA107" s="8" t="s">
        <v>7</v>
      </c>
      <c r="AB107" s="8" t="s">
        <v>7</v>
      </c>
      <c r="AC107" s="8" t="s">
        <v>7</v>
      </c>
      <c r="AD107" s="8" t="s">
        <v>7</v>
      </c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62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 t="str">
        <f t="shared" si="17"/>
        <v>X154</v>
      </c>
      <c r="C111" s="19" t="str">
        <f>IF(ISNA(VLOOKUP(B111,Personal!$A$2:$D$21,2,FALSE)),,VLOOKUP(B111,Personal!$A$2:$D$21,2,FALSE))</f>
        <v>Eva Muzas</v>
      </c>
      <c r="D111" s="19" t="str">
        <f>IF(ISNA(VLOOKUP(B111,Personal!$A$2:$D$23,3,FALSE)),,VLOOKUP(B111,Personal!$A$2:$D$32,3,FALSE))</f>
        <v>Técnico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3</v>
      </c>
      <c r="L115" s="23">
        <f t="shared" si="18"/>
        <v>3</v>
      </c>
      <c r="M115" s="23">
        <f t="shared" si="18"/>
        <v>4</v>
      </c>
      <c r="N115" s="23">
        <f t="shared" si="18"/>
        <v>4</v>
      </c>
      <c r="O115" s="23">
        <f t="shared" si="18"/>
        <v>4</v>
      </c>
      <c r="P115" s="23">
        <f t="shared" si="18"/>
        <v>4</v>
      </c>
      <c r="Q115" s="23">
        <f t="shared" si="18"/>
        <v>4</v>
      </c>
      <c r="R115" s="23">
        <f t="shared" si="18"/>
        <v>4</v>
      </c>
      <c r="S115" s="23">
        <f t="shared" si="18"/>
        <v>3</v>
      </c>
      <c r="T115" s="23">
        <f t="shared" si="18"/>
        <v>3</v>
      </c>
      <c r="U115" s="23">
        <f t="shared" si="18"/>
        <v>3</v>
      </c>
      <c r="V115" s="23">
        <f t="shared" si="18"/>
        <v>3</v>
      </c>
      <c r="W115" s="23">
        <f t="shared" si="18"/>
        <v>3</v>
      </c>
      <c r="X115" s="23">
        <f t="shared" si="18"/>
        <v>3</v>
      </c>
      <c r="Y115" s="23">
        <f t="shared" si="18"/>
        <v>3</v>
      </c>
      <c r="Z115" s="23">
        <f t="shared" si="18"/>
        <v>3</v>
      </c>
      <c r="AA115" s="23">
        <f t="shared" si="18"/>
        <v>3</v>
      </c>
      <c r="AB115" s="23">
        <f t="shared" si="18"/>
        <v>3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34.5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45487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 t="s">
        <v>11</v>
      </c>
      <c r="J119" s="8" t="s">
        <v>11</v>
      </c>
      <c r="K119" s="8" t="s">
        <v>11</v>
      </c>
      <c r="L119" s="8" t="s">
        <v>11</v>
      </c>
      <c r="M119" s="8" t="s">
        <v>11</v>
      </c>
      <c r="N119" s="8" t="s">
        <v>11</v>
      </c>
      <c r="O119" s="8" t="s">
        <v>11</v>
      </c>
      <c r="P119" s="8" t="s">
        <v>11</v>
      </c>
      <c r="Q119" s="8" t="s">
        <v>11</v>
      </c>
      <c r="R119" s="8" t="s">
        <v>11</v>
      </c>
      <c r="S119" s="8" t="s">
        <v>11</v>
      </c>
      <c r="T119" s="8" t="s">
        <v>11</v>
      </c>
      <c r="U119" s="8" t="s">
        <v>11</v>
      </c>
      <c r="V119" s="8" t="s">
        <v>11</v>
      </c>
      <c r="W119" s="8" t="s">
        <v>11</v>
      </c>
      <c r="X119" s="8" t="s">
        <v>11</v>
      </c>
      <c r="Y119" s="8" t="s">
        <v>11</v>
      </c>
      <c r="Z119" s="8" t="s">
        <v>11</v>
      </c>
      <c r="AA119" s="8" t="s">
        <v>11</v>
      </c>
      <c r="AB119" s="8" t="s">
        <v>11</v>
      </c>
      <c r="AC119" s="8" t="s">
        <v>11</v>
      </c>
      <c r="AD119" s="8" t="s">
        <v>11</v>
      </c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 t="s">
        <v>11</v>
      </c>
      <c r="J125" s="8" t="s">
        <v>11</v>
      </c>
      <c r="K125" s="8" t="s">
        <v>11</v>
      </c>
      <c r="L125" s="8" t="s">
        <v>11</v>
      </c>
      <c r="M125" s="8" t="s">
        <v>11</v>
      </c>
      <c r="N125" s="8" t="s">
        <v>11</v>
      </c>
      <c r="O125" s="8" t="s">
        <v>11</v>
      </c>
      <c r="P125" s="8" t="s">
        <v>11</v>
      </c>
      <c r="Q125" s="8" t="s">
        <v>11</v>
      </c>
      <c r="R125" s="8" t="s">
        <v>11</v>
      </c>
      <c r="S125" s="8" t="s">
        <v>11</v>
      </c>
      <c r="T125" s="8" t="s">
        <v>11</v>
      </c>
      <c r="U125" s="8" t="s">
        <v>11</v>
      </c>
      <c r="V125" s="8" t="s">
        <v>11</v>
      </c>
      <c r="W125" s="8" t="s">
        <v>11</v>
      </c>
      <c r="X125" s="8" t="s">
        <v>11</v>
      </c>
      <c r="Y125" s="8" t="s">
        <v>11</v>
      </c>
      <c r="Z125" s="8" t="s">
        <v>11</v>
      </c>
      <c r="AA125" s="8" t="s">
        <v>11</v>
      </c>
      <c r="AB125" s="8" t="s">
        <v>11</v>
      </c>
      <c r="AC125" s="8" t="s">
        <v>11</v>
      </c>
      <c r="AD125" s="8" t="s">
        <v>11</v>
      </c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X218</v>
      </c>
      <c r="C126" s="19" t="str">
        <f>IF(ISNA(VLOOKUP(B126,Personal!$A$2:$D$21,2,FALSE)),,VLOOKUP(B126,Personal!$A$2:$D$21,2,FALSE))</f>
        <v>Nahia Campos</v>
      </c>
      <c r="D126" s="19" t="str">
        <f>IF(ISNA(VLOOKUP(B126,Personal!$A$2:$D$23,3,FALSE)),,VLOOKUP(B126,Personal!$A$2:$D$32,3,FALSE))</f>
        <v>Comercial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 t="str">
        <f t="shared" si="20"/>
        <v>X154</v>
      </c>
      <c r="C130" s="19" t="str">
        <f>IF(ISNA(VLOOKUP(B130,Personal!$A$2:$D$21,2,FALSE)),,VLOOKUP(B130,Personal!$A$2:$D$21,2,FALSE))</f>
        <v>Eva Muzas</v>
      </c>
      <c r="D130" s="19" t="str">
        <f>IF(ISNA(VLOOKUP(B130,Personal!$A$2:$D$23,3,FALSE)),,VLOOKUP(B130,Personal!$A$2:$D$32,3,FALSE))</f>
        <v>Técnico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onhdImV6WFwpnk37wAJCzA2YmwjLWUKzaQpaAkuwy/w74PoCpRrYJXM4EUt/xwQ86utZrqq/r4zQpxW8N+RezA==" saltValue="+QcdPzsr4B1rCSTr/PBPGw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4 E6:AG15 E5:H5 AE5:AG5 AC17:AG19 E16:H16 AA16:AG16" name="Rango2_3"/>
    <protectedRange algorithmName="SHA-512" hashValue="G5FAzGJX5ML8jdfkYHQa+XaFR9QNG29PKoYkCgHl9WmXxPVaBd5PCzjSk5Uim+XS6Movcs1vrN10mr+qn1crdA==" saltValue="5PigA186qshsPexNZFi/+w==" spinCount="100000" sqref="E23:AG23 E26:AG35 E36:H38 AC36:AG38 S46:AD46 S65:AD65 E24:H25 AE24:AG25" name="Rango2_3_1"/>
    <protectedRange algorithmName="SHA-512" hashValue="G5FAzGJX5ML8jdfkYHQa+XaFR9QNG29PKoYkCgHl9WmXxPVaBd5PCzjSk5Uim+XS6Movcs1vrN10mr+qn1crdA==" saltValue="5PigA186qshsPexNZFi/+w==" spinCount="100000" sqref="E42:AG42 E44:AG45 E43:H43 AE43:AG43 E55:H57 AC55:AG57 E47:AG54 E46:R46 AE46:AG46" name="Rango2_3_2"/>
    <protectedRange algorithmName="SHA-512" hashValue="G5FAzGJX5ML8jdfkYHQa+XaFR9QNG29PKoYkCgHl9WmXxPVaBd5PCzjSk5Uim+XS6Movcs1vrN10mr+qn1crdA==" saltValue="5PigA186qshsPexNZFi/+w==" spinCount="100000" sqref="E61:AG61 E63:AG64 E62:H62 AE62:AG62 E74:H76 AC74:AG76 E65:R65 AE65:AG65 I125:AD125 E66:AG73 I87:AD87 I106:AD106" name="Rango2_3_3"/>
    <protectedRange algorithmName="SHA-512" hashValue="G5FAzGJX5ML8jdfkYHQa+XaFR9QNG29PKoYkCgHl9WmXxPVaBd5PCzjSk5Uim+XS6Movcs1vrN10mr+qn1crdA==" saltValue="5PigA186qshsPexNZFi/+w==" spinCount="100000" sqref="E82:AG86 E81:H81 AE81:AG81 E93:H95 AC93:AG95 E80:AG80 I25:AD25 E88:AG92 E87:H87 AE87:AG87" name="Rango2_3_4"/>
    <protectedRange algorithmName="SHA-512" hashValue="G5FAzGJX5ML8jdfkYHQa+XaFR9QNG29PKoYkCgHl9WmXxPVaBd5PCzjSk5Uim+XS6Movcs1vrN10mr+qn1crdA==" saltValue="5PigA186qshsPexNZFi/+w==" spinCount="100000" sqref="E99:AG99 E100:H100 AE100:AG100 E101:AG105 E107:AG114 E106:H106 AE106:AG106" name="Rango2_3_5"/>
    <protectedRange algorithmName="SHA-512" hashValue="G5FAzGJX5ML8jdfkYHQa+XaFR9QNG29PKoYkCgHl9WmXxPVaBd5PCzjSk5Uim+XS6Movcs1vrN10mr+qn1crdA==" saltValue="5PigA186qshsPexNZFi/+w==" spinCount="100000" sqref="E118:AG118 E120:AG124 E119:H119 AE119:AG119 E126:AG133 E125:H125 AE125:AG125" name="Rango2_3_6"/>
    <protectedRange algorithmName="SHA-512" hashValue="G5FAzGJX5ML8jdfkYHQa+XaFR9QNG29PKoYkCgHl9WmXxPVaBd5PCzjSk5Uim+XS6Movcs1vrN10mr+qn1crdA==" saltValue="5PigA186qshsPexNZFi/+w==" spinCount="100000" sqref="I43:AD43" name="Rango2_3_1_3"/>
    <protectedRange algorithmName="SHA-512" hashValue="G5FAzGJX5ML8jdfkYHQa+XaFR9QNG29PKoYkCgHl9WmXxPVaBd5PCzjSk5Uim+XS6Movcs1vrN10mr+qn1crdA==" saltValue="5PigA186qshsPexNZFi/+w==" spinCount="100000" sqref="I62:AD62" name="Rango2_3_1_4"/>
    <protectedRange algorithmName="SHA-512" hashValue="G5FAzGJX5ML8jdfkYHQa+XaFR9QNG29PKoYkCgHl9WmXxPVaBd5PCzjSk5Uim+XS6Movcs1vrN10mr+qn1crdA==" saltValue="5PigA186qshsPexNZFi/+w==" spinCount="100000" sqref="I81:AD81" name="Rango2_3_1_5"/>
    <protectedRange algorithmName="SHA-512" hashValue="G5FAzGJX5ML8jdfkYHQa+XaFR9QNG29PKoYkCgHl9WmXxPVaBd5PCzjSk5Uim+XS6Movcs1vrN10mr+qn1crdA==" saltValue="5PigA186qshsPexNZFi/+w==" spinCount="100000" sqref="I100:AD100" name="Rango2_3_1_6"/>
    <protectedRange algorithmName="SHA-512" hashValue="G5FAzGJX5ML8jdfkYHQa+XaFR9QNG29PKoYkCgHl9WmXxPVaBd5PCzjSk5Uim+XS6Movcs1vrN10mr+qn1crdA==" saltValue="5PigA186qshsPexNZFi/+w==" spinCount="100000" sqref="I119:AD119" name="Rango2_3_1_7"/>
    <protectedRange algorithmName="SHA-512" hashValue="G5FAzGJX5ML8jdfkYHQa+XaFR9QNG29PKoYkCgHl9WmXxPVaBd5PCzjSk5Uim+XS6Movcs1vrN10mr+qn1crdA==" saltValue="5PigA186qshsPexNZFi/+w==" spinCount="100000" sqref="E17:H19" name="Rango2_3_5_5_1"/>
    <protectedRange algorithmName="SHA-512" hashValue="G5FAzGJX5ML8jdfkYHQa+XaFR9QNG29PKoYkCgHl9WmXxPVaBd5PCzjSk5Uim+XS6Movcs1vrN10mr+qn1crdA==" saltValue="5PigA186qshsPexNZFi/+w==" spinCount="100000" sqref="I17:AB19 I36:AB38 I55:AB57 I74:AB76 I93:AB95 I16:Z16" name="Rango2_2_3_4_3_1_1"/>
  </protectedRanges>
  <conditionalFormatting sqref="E20:AG20 E39:AG39 E58:AG58 E77:AG77 E96:AG96 E115:AG115 E134:AG134">
    <cfRule type="colorScale" priority="829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5 AC17:AG17 E16:H16 AA16:AG16">
    <cfRule type="expression" dxfId="9219" priority="492">
      <formula>$C$21="F"</formula>
    </cfRule>
  </conditionalFormatting>
  <conditionalFormatting sqref="E13:AG15 AC17:AG19 E16:H16 AA16:AG16">
    <cfRule type="expression" dxfId="9218" priority="494">
      <formula>$C$2="F"</formula>
    </cfRule>
  </conditionalFormatting>
  <conditionalFormatting sqref="E13:AG15 AC17:AG19 E16:H16 AA16:AG16">
    <cfRule type="expression" dxfId="9217" priority="495">
      <formula>$D13="Facturacion"</formula>
    </cfRule>
  </conditionalFormatting>
  <conditionalFormatting sqref="E13:AG15 AC17:AG19 E16:H16 AA16:AG16">
    <cfRule type="expression" dxfId="9216" priority="496">
      <formula>$D13="Specialist"</formula>
    </cfRule>
  </conditionalFormatting>
  <conditionalFormatting sqref="E13:AG15 AC17:AG19 E16:H16 AA16:AG16">
    <cfRule type="cellIs" dxfId="9215" priority="497" operator="equal">
      <formula>1</formula>
    </cfRule>
  </conditionalFormatting>
  <conditionalFormatting sqref="E13:AG15 AC17:AG19 E16:H16 AA16:AG16">
    <cfRule type="expression" dxfId="9214" priority="498">
      <formula>$D13="SSMM"</formula>
    </cfRule>
  </conditionalFormatting>
  <conditionalFormatting sqref="E13:AG15 AC17:AG19 E16:H16 AA16:AG16">
    <cfRule type="cellIs" dxfId="9213" priority="499" operator="equal">
      <formula>"F"</formula>
    </cfRule>
  </conditionalFormatting>
  <conditionalFormatting sqref="E4:AG4 E6:AG12 E5:H5 AE5:AG5">
    <cfRule type="expression" dxfId="9212" priority="483">
      <formula>$C$2="F"</formula>
    </cfRule>
  </conditionalFormatting>
  <conditionalFormatting sqref="E4:AG4 E6:AG12 E5:H5 AE5:AG5">
    <cfRule type="expression" dxfId="9211" priority="484">
      <formula>$D4="Facturacion"</formula>
    </cfRule>
  </conditionalFormatting>
  <conditionalFormatting sqref="E4:AG4 E6:AG12 E5:H5 AE5:AG5">
    <cfRule type="expression" dxfId="9210" priority="485">
      <formula>$D4="Specialist"</formula>
    </cfRule>
  </conditionalFormatting>
  <conditionalFormatting sqref="E4:AG4 E6:AG12 E5:H5 AE5:AG5">
    <cfRule type="cellIs" dxfId="9209" priority="486" operator="equal">
      <formula>1</formula>
    </cfRule>
  </conditionalFormatting>
  <conditionalFormatting sqref="E4:AG4 E6:AG12 E5:H5 AE5:AG5">
    <cfRule type="expression" dxfId="9208" priority="487">
      <formula>$D4="SSMM"</formula>
    </cfRule>
  </conditionalFormatting>
  <conditionalFormatting sqref="E4:AG4 E6:AG12 E5:H5 AE5:AG5">
    <cfRule type="cellIs" dxfId="9207" priority="488" operator="equal">
      <formula>"F"</formula>
    </cfRule>
  </conditionalFormatting>
  <conditionalFormatting sqref="E32:H36 I32:AG35 AC36:AG36">
    <cfRule type="expression" dxfId="9206" priority="474">
      <formula>$C$21="F"</formula>
    </cfRule>
  </conditionalFormatting>
  <conditionalFormatting sqref="E32:AG35 E36:H38 AC36:AG38">
    <cfRule type="expression" dxfId="9205" priority="476">
      <formula>$C$2="F"</formula>
    </cfRule>
  </conditionalFormatting>
  <conditionalFormatting sqref="E32:AG35 E36:H38 AC36:AG38">
    <cfRule type="expression" dxfId="9204" priority="477">
      <formula>$D32="Facturacion"</formula>
    </cfRule>
  </conditionalFormatting>
  <conditionalFormatting sqref="E32:AG35 E36:H38 AC36:AG38">
    <cfRule type="expression" dxfId="9203" priority="478">
      <formula>$D32="Specialist"</formula>
    </cfRule>
  </conditionalFormatting>
  <conditionalFormatting sqref="E32:AG35 E36:H38 AC36:AG38">
    <cfRule type="cellIs" dxfId="9202" priority="479" operator="equal">
      <formula>1</formula>
    </cfRule>
  </conditionalFormatting>
  <conditionalFormatting sqref="E32:AG35 E36:H38 AC36:AG38">
    <cfRule type="expression" dxfId="9201" priority="480">
      <formula>$D32="SSMM"</formula>
    </cfRule>
  </conditionalFormatting>
  <conditionalFormatting sqref="E32:AG35 E36:H38 AC36:AG38">
    <cfRule type="cellIs" dxfId="9200" priority="481" operator="equal">
      <formula>"F"</formula>
    </cfRule>
  </conditionalFormatting>
  <conditionalFormatting sqref="E23:AG23 E26:AG31 E24:H25 AE24:AG25">
    <cfRule type="expression" dxfId="9199" priority="465">
      <formula>$C$2="F"</formula>
    </cfRule>
  </conditionalFormatting>
  <conditionalFormatting sqref="E23:AG23 E26:AG31 E24:H25 AE24:AG25">
    <cfRule type="expression" dxfId="9198" priority="466">
      <formula>$D23="Facturacion"</formula>
    </cfRule>
  </conditionalFormatting>
  <conditionalFormatting sqref="E23:AG23 E26:AG31 E24:H25 AE24:AG25">
    <cfRule type="expression" dxfId="9197" priority="467">
      <formula>$D23="Specialist"</formula>
    </cfRule>
  </conditionalFormatting>
  <conditionalFormatting sqref="E23:AG23 E26:AG31 E24:H25 AE24:AG25">
    <cfRule type="cellIs" dxfId="9196" priority="468" operator="equal">
      <formula>1</formula>
    </cfRule>
  </conditionalFormatting>
  <conditionalFormatting sqref="E23:AG23 E26:AG31 E24:H25 AE24:AG25">
    <cfRule type="expression" dxfId="9195" priority="469">
      <formula>$D23="SSMM"</formula>
    </cfRule>
  </conditionalFormatting>
  <conditionalFormatting sqref="E23:AG23 E26:AG31 E24:H25 AE24:AG25">
    <cfRule type="cellIs" dxfId="9194" priority="470" operator="equal">
      <formula>"F"</formula>
    </cfRule>
  </conditionalFormatting>
  <conditionalFormatting sqref="E51:H55 I51:AG54 AC55:AG55">
    <cfRule type="expression" dxfId="9193" priority="456">
      <formula>$C$21="F"</formula>
    </cfRule>
  </conditionalFormatting>
  <conditionalFormatting sqref="E51:AG54 E55:H57 AC55:AG57">
    <cfRule type="expression" dxfId="9192" priority="458">
      <formula>$C$2="F"</formula>
    </cfRule>
  </conditionalFormatting>
  <conditionalFormatting sqref="E51:AG54 E55:H57 AC55:AG57">
    <cfRule type="expression" dxfId="9191" priority="459">
      <formula>$D51="Facturacion"</formula>
    </cfRule>
  </conditionalFormatting>
  <conditionalFormatting sqref="E51:AG54 E55:H57 AC55:AG57">
    <cfRule type="expression" dxfId="9190" priority="460">
      <formula>$D51="Specialist"</formula>
    </cfRule>
  </conditionalFormatting>
  <conditionalFormatting sqref="E51:AG54 E55:H57 AC55:AG57">
    <cfRule type="cellIs" dxfId="9189" priority="461" operator="equal">
      <formula>1</formula>
    </cfRule>
  </conditionalFormatting>
  <conditionalFormatting sqref="E51:AG54 E55:H57 AC55:AG57">
    <cfRule type="expression" dxfId="9188" priority="462">
      <formula>$D51="SSMM"</formula>
    </cfRule>
  </conditionalFormatting>
  <conditionalFormatting sqref="E51:AG54 E55:H57 AC55:AG57">
    <cfRule type="cellIs" dxfId="9187" priority="463" operator="equal">
      <formula>"F"</formula>
    </cfRule>
  </conditionalFormatting>
  <conditionalFormatting sqref="E42:AG42 E44:AG45 E43:H43 AE43:AG43 E47:AG50 E46:R46 AE46:AG46">
    <cfRule type="expression" dxfId="9186" priority="447">
      <formula>$C$2="F"</formula>
    </cfRule>
  </conditionalFormatting>
  <conditionalFormatting sqref="E42:AG42 E44:AG45 E43:H43 AE43:AG43 E47:AG50 E46:R46 AE46:AG46">
    <cfRule type="expression" dxfId="9185" priority="448">
      <formula>$D42="Facturacion"</formula>
    </cfRule>
  </conditionalFormatting>
  <conditionalFormatting sqref="E42:AG42 E44:AG45 E43:H43 AE43:AG43 E47:AG50 E46:R46 AE46:AG46">
    <cfRule type="expression" dxfId="9184" priority="449">
      <formula>$D42="Specialist"</formula>
    </cfRule>
  </conditionalFormatting>
  <conditionalFormatting sqref="E42:AG42 E44:AG45 E43:H43 AE43:AG43 E47:AG50 E46:R46 AE46:AG46">
    <cfRule type="cellIs" dxfId="9183" priority="450" operator="equal">
      <formula>1</formula>
    </cfRule>
  </conditionalFormatting>
  <conditionalFormatting sqref="E42:AG42 E44:AG45 E43:H43 AE43:AG43 E47:AG50 E46:R46 AE46:AG46">
    <cfRule type="expression" dxfId="9182" priority="451">
      <formula>$D42="SSMM"</formula>
    </cfRule>
  </conditionalFormatting>
  <conditionalFormatting sqref="E42:AG42 E44:AG45 E43:H43 AE43:AG43 E47:AG50 E46:R46 AE46:AG46">
    <cfRule type="cellIs" dxfId="9181" priority="452" operator="equal">
      <formula>"F"</formula>
    </cfRule>
  </conditionalFormatting>
  <conditionalFormatting sqref="E70:H74 I70:AG73 AC74:AG74">
    <cfRule type="expression" dxfId="9180" priority="438">
      <formula>$C$21="F"</formula>
    </cfRule>
  </conditionalFormatting>
  <conditionalFormatting sqref="E70:AG73 E74:H76 AC74:AG76">
    <cfRule type="expression" dxfId="9179" priority="440">
      <formula>$C$2="F"</formula>
    </cfRule>
  </conditionalFormatting>
  <conditionalFormatting sqref="E70:AG73 E74:H76 AC74:AG76">
    <cfRule type="expression" dxfId="9178" priority="441">
      <formula>$D70="Facturacion"</formula>
    </cfRule>
  </conditionalFormatting>
  <conditionalFormatting sqref="E70:AG73 E74:H76 AC74:AG76">
    <cfRule type="expression" dxfId="9177" priority="442">
      <formula>$D70="Specialist"</formula>
    </cfRule>
  </conditionalFormatting>
  <conditionalFormatting sqref="E70:AG73 E74:H76 AC74:AG76">
    <cfRule type="cellIs" dxfId="9176" priority="443" operator="equal">
      <formula>1</formula>
    </cfRule>
  </conditionalFormatting>
  <conditionalFormatting sqref="E70:AG73 E74:H76 AC74:AG76">
    <cfRule type="expression" dxfId="9175" priority="444">
      <formula>$D70="SSMM"</formula>
    </cfRule>
  </conditionalFormatting>
  <conditionalFormatting sqref="E70:AG73 E74:H76 AC74:AG76">
    <cfRule type="cellIs" dxfId="9174" priority="445" operator="equal">
      <formula>"F"</formula>
    </cfRule>
  </conditionalFormatting>
  <conditionalFormatting sqref="E61:AG61 E63:AG64 E62:H62 AE62:AG62 E65:R65 AE65:AG65 E66:AG69">
    <cfRule type="expression" dxfId="9173" priority="429">
      <formula>$C$2="F"</formula>
    </cfRule>
  </conditionalFormatting>
  <conditionalFormatting sqref="E61:AG61 E63:AG64 E62:H62 AE62:AG62 E65:R65 AE65:AG65 E66:AG69">
    <cfRule type="expression" dxfId="9172" priority="430">
      <formula>$D61="Facturacion"</formula>
    </cfRule>
  </conditionalFormatting>
  <conditionalFormatting sqref="E61:AG61 E63:AG64 E62:H62 AE62:AG62 E65:R65 AE65:AG65 E66:AG69">
    <cfRule type="expression" dxfId="9171" priority="431">
      <formula>$D61="Specialist"</formula>
    </cfRule>
  </conditionalFormatting>
  <conditionalFormatting sqref="E61:AG61 E63:AG64 E62:H62 AE62:AG62 E65:R65 AE65:AG65 E66:AG69">
    <cfRule type="cellIs" dxfId="9170" priority="432" operator="equal">
      <formula>1</formula>
    </cfRule>
  </conditionalFormatting>
  <conditionalFormatting sqref="E61:AG61 E63:AG64 E62:H62 AE62:AG62 E65:R65 AE65:AG65 E66:AG69">
    <cfRule type="expression" dxfId="9169" priority="433">
      <formula>$D61="SSMM"</formula>
    </cfRule>
  </conditionalFormatting>
  <conditionalFormatting sqref="E61:AG61 E63:AG64 E62:H62 AE62:AG62 E65:R65 AE65:AG65 E66:AG69">
    <cfRule type="cellIs" dxfId="9168" priority="434" operator="equal">
      <formula>"F"</formula>
    </cfRule>
  </conditionalFormatting>
  <conditionalFormatting sqref="E89:H93 I89:AG92 AC93:AG93">
    <cfRule type="expression" dxfId="9167" priority="420">
      <formula>$C$21="F"</formula>
    </cfRule>
  </conditionalFormatting>
  <conditionalFormatting sqref="E89:AG92 E93:H95 AC93:AG95">
    <cfRule type="expression" dxfId="9166" priority="422">
      <formula>$C$2="F"</formula>
    </cfRule>
  </conditionalFormatting>
  <conditionalFormatting sqref="E89:AG92 E93:H95 AC93:AG95">
    <cfRule type="expression" dxfId="9165" priority="423">
      <formula>$D89="Facturacion"</formula>
    </cfRule>
  </conditionalFormatting>
  <conditionalFormatting sqref="E89:AG92 E93:H95 AC93:AG95">
    <cfRule type="expression" dxfId="9164" priority="424">
      <formula>$D89="Specialist"</formula>
    </cfRule>
  </conditionalFormatting>
  <conditionalFormatting sqref="E89:AG92 E93:H95 AC93:AG95">
    <cfRule type="cellIs" dxfId="9163" priority="425" operator="equal">
      <formula>1</formula>
    </cfRule>
  </conditionalFormatting>
  <conditionalFormatting sqref="E89:AG92 E93:H95 AC93:AG95">
    <cfRule type="expression" dxfId="9162" priority="426">
      <formula>$D89="SSMM"</formula>
    </cfRule>
  </conditionalFormatting>
  <conditionalFormatting sqref="E89:AG92 E93:H95 AC93:AG95">
    <cfRule type="cellIs" dxfId="9161" priority="427" operator="equal">
      <formula>"F"</formula>
    </cfRule>
  </conditionalFormatting>
  <conditionalFormatting sqref="E82:AG86 E81:H81 AE81:AG81 E80:AG80 E88:AG88 E87:H87 AE87:AG87">
    <cfRule type="expression" dxfId="9160" priority="411">
      <formula>$C$2="F"</formula>
    </cfRule>
  </conditionalFormatting>
  <conditionalFormatting sqref="E82:AG86 E81:H81 AE81:AG81 E80:AG80 E88:AG88 E87:H87 AE87:AG87">
    <cfRule type="expression" dxfId="9159" priority="412">
      <formula>$D80="Facturacion"</formula>
    </cfRule>
  </conditionalFormatting>
  <conditionalFormatting sqref="E82:AG86 E81:H81 AE81:AG81 E80:AG80 E88:AG88 E87:H87 AE87:AG87">
    <cfRule type="expression" dxfId="9158" priority="413">
      <formula>$D80="Specialist"</formula>
    </cfRule>
  </conditionalFormatting>
  <conditionalFormatting sqref="E82:AG86 E81:H81 AE81:AG81 E80:AG80 E88:AG88 E87:H87 AE87:AG87">
    <cfRule type="cellIs" dxfId="9157" priority="414" operator="equal">
      <formula>1</formula>
    </cfRule>
  </conditionalFormatting>
  <conditionalFormatting sqref="E82:AG86 E81:H81 AE81:AG81 E80:AG80 E88:AG88 E87:H87 AE87:AG87">
    <cfRule type="expression" dxfId="9156" priority="415">
      <formula>$D80="SSMM"</formula>
    </cfRule>
  </conditionalFormatting>
  <conditionalFormatting sqref="E82:AG86 E81:H81 AE81:AG81 E80:AG80 E88:AG88 E87:H87 AE87:AG87">
    <cfRule type="cellIs" dxfId="9155" priority="416" operator="equal">
      <formula>"F"</formula>
    </cfRule>
  </conditionalFormatting>
  <conditionalFormatting sqref="I113:W113">
    <cfRule type="expression" dxfId="9154" priority="399">
      <formula>$C$78="F"</formula>
    </cfRule>
  </conditionalFormatting>
  <conditionalFormatting sqref="I113:W113">
    <cfRule type="expression" dxfId="9153" priority="400">
      <formula>$C$59="F"</formula>
    </cfRule>
  </conditionalFormatting>
  <conditionalFormatting sqref="I113:W113">
    <cfRule type="expression" dxfId="9152" priority="401">
      <formula>$C$40="F"</formula>
    </cfRule>
  </conditionalFormatting>
  <conditionalFormatting sqref="E108:H112 I108:W113 X108:AG112">
    <cfRule type="expression" dxfId="9151" priority="402">
      <formula>$C$21="F"</formula>
    </cfRule>
  </conditionalFormatting>
  <conditionalFormatting sqref="E108:AG114">
    <cfRule type="expression" dxfId="9150" priority="404">
      <formula>$C$2="F"</formula>
    </cfRule>
  </conditionalFormatting>
  <conditionalFormatting sqref="E108:AG114">
    <cfRule type="expression" dxfId="9149" priority="405">
      <formula>$D108="Facturacion"</formula>
    </cfRule>
  </conditionalFormatting>
  <conditionalFormatting sqref="E108:AG114">
    <cfRule type="expression" dxfId="9148" priority="406">
      <formula>$D108="Specialist"</formula>
    </cfRule>
  </conditionalFormatting>
  <conditionalFormatting sqref="E108:AG114">
    <cfRule type="cellIs" dxfId="9147" priority="407" operator="equal">
      <formula>1</formula>
    </cfRule>
  </conditionalFormatting>
  <conditionalFormatting sqref="E108:AG114">
    <cfRule type="expression" dxfId="9146" priority="408">
      <formula>$D108="SSMM"</formula>
    </cfRule>
  </conditionalFormatting>
  <conditionalFormatting sqref="E108:AG114">
    <cfRule type="cellIs" dxfId="9145" priority="409" operator="equal">
      <formula>"F"</formula>
    </cfRule>
  </conditionalFormatting>
  <conditionalFormatting sqref="E99:AG99 E100:H100 AE100:AG100 E101:AG105 E107:AG107 E106:H106 AE106:AG106">
    <cfRule type="expression" dxfId="9144" priority="393">
      <formula>$C$2="F"</formula>
    </cfRule>
  </conditionalFormatting>
  <conditionalFormatting sqref="E99:AG99 E100:H100 AE100:AG100 E101:AG105 E107:AG107 E106:H106 AE106:AG106">
    <cfRule type="expression" dxfId="9143" priority="394">
      <formula>$D99="Facturacion"</formula>
    </cfRule>
  </conditionalFormatting>
  <conditionalFormatting sqref="E99:AG99 E100:H100 AE100:AG100 E101:AG105 E107:AG107 E106:H106 AE106:AG106">
    <cfRule type="expression" dxfId="9142" priority="395">
      <formula>$D99="Specialist"</formula>
    </cfRule>
  </conditionalFormatting>
  <conditionalFormatting sqref="E99:AG99 E100:H100 AE100:AG100 E101:AG105 E107:AG107 E106:H106 AE106:AG106">
    <cfRule type="cellIs" dxfId="9141" priority="396" operator="equal">
      <formula>1</formula>
    </cfRule>
  </conditionalFormatting>
  <conditionalFormatting sqref="E99:AG99 E100:H100 AE100:AG100 E101:AG105 E107:AG107 E106:H106 AE106:AG106">
    <cfRule type="expression" dxfId="9140" priority="397">
      <formula>$D99="SSMM"</formula>
    </cfRule>
  </conditionalFormatting>
  <conditionalFormatting sqref="E99:AG99 E100:H100 AE100:AG100 E101:AG105 E107:AG107 E106:H106 AE106:AG106">
    <cfRule type="cellIs" dxfId="9139" priority="398" operator="equal">
      <formula>"F"</formula>
    </cfRule>
  </conditionalFormatting>
  <conditionalFormatting sqref="I132:W132">
    <cfRule type="expression" dxfId="9138" priority="381">
      <formula>$C$78="F"</formula>
    </cfRule>
  </conditionalFormatting>
  <conditionalFormatting sqref="I132:W132">
    <cfRule type="expression" dxfId="9137" priority="382">
      <formula>$C$59="F"</formula>
    </cfRule>
  </conditionalFormatting>
  <conditionalFormatting sqref="I132:W132">
    <cfRule type="expression" dxfId="9136" priority="383">
      <formula>$C$40="F"</formula>
    </cfRule>
  </conditionalFormatting>
  <conditionalFormatting sqref="E127:H131 I127:W132 X127:AG131">
    <cfRule type="expression" dxfId="9135" priority="384">
      <formula>$C$21="F"</formula>
    </cfRule>
  </conditionalFormatting>
  <conditionalFormatting sqref="E127:AG133">
    <cfRule type="expression" dxfId="9134" priority="386">
      <formula>$C$2="F"</formula>
    </cfRule>
  </conditionalFormatting>
  <conditionalFormatting sqref="E127:AG133">
    <cfRule type="expression" dxfId="9133" priority="387">
      <formula>$D127="Facturacion"</formula>
    </cfRule>
  </conditionalFormatting>
  <conditionalFormatting sqref="E127:AG133">
    <cfRule type="expression" dxfId="9132" priority="388">
      <formula>$D127="Specialist"</formula>
    </cfRule>
  </conditionalFormatting>
  <conditionalFormatting sqref="E127:AG133">
    <cfRule type="cellIs" dxfId="9131" priority="389" operator="equal">
      <formula>1</formula>
    </cfRule>
  </conditionalFormatting>
  <conditionalFormatting sqref="E127:AG133">
    <cfRule type="expression" dxfId="9130" priority="390">
      <formula>$D127="SSMM"</formula>
    </cfRule>
  </conditionalFormatting>
  <conditionalFormatting sqref="E127:AG133">
    <cfRule type="cellIs" dxfId="9129" priority="391" operator="equal">
      <formula>"F"</formula>
    </cfRule>
  </conditionalFormatting>
  <conditionalFormatting sqref="E118:AG118 E120:AG124 E119:H119 AE119:AG119 E126:AG126 E125:H125 AE125:AG125">
    <cfRule type="expression" dxfId="9128" priority="375">
      <formula>$C$2="F"</formula>
    </cfRule>
  </conditionalFormatting>
  <conditionalFormatting sqref="E118:AG118 E120:AG124 E119:H119 AE119:AG119 E126:AG126 E125:H125 AE125:AG125">
    <cfRule type="expression" dxfId="9127" priority="376">
      <formula>$D118="Facturacion"</formula>
    </cfRule>
  </conditionalFormatting>
  <conditionalFormatting sqref="E118:AG118 E120:AG124 E119:H119 AE119:AG119 E126:AG126 E125:H125 AE125:AG125">
    <cfRule type="expression" dxfId="9126" priority="377">
      <formula>$D118="Specialist"</formula>
    </cfRule>
  </conditionalFormatting>
  <conditionalFormatting sqref="E118:AG118 E120:AG124 E119:H119 AE119:AG119 E126:AG126 E125:H125 AE125:AG125">
    <cfRule type="cellIs" dxfId="9125" priority="378" operator="equal">
      <formula>1</formula>
    </cfRule>
  </conditionalFormatting>
  <conditionalFormatting sqref="E118:AG118 E120:AG124 E119:H119 AE119:AG119 E126:AG126 E125:H125 AE125:AG125">
    <cfRule type="expression" dxfId="9124" priority="379">
      <formula>$D118="SSMM"</formula>
    </cfRule>
  </conditionalFormatting>
  <conditionalFormatting sqref="E118:AG118 E120:AG124 E119:H119 AE119:AG119 E126:AG126 E125:H125 AE125:AG125">
    <cfRule type="cellIs" dxfId="9123" priority="380" operator="equal">
      <formula>"F"</formula>
    </cfRule>
  </conditionalFormatting>
  <conditionalFormatting sqref="I5:AD5">
    <cfRule type="expression" dxfId="9122" priority="368">
      <formula>$C$2="F"</formula>
    </cfRule>
  </conditionalFormatting>
  <conditionalFormatting sqref="I5:AD5">
    <cfRule type="expression" dxfId="9121" priority="369">
      <formula>$D5="Facturacion"</formula>
    </cfRule>
  </conditionalFormatting>
  <conditionalFormatting sqref="I5:AD5">
    <cfRule type="expression" dxfId="9120" priority="370">
      <formula>$D5="Specialist"</formula>
    </cfRule>
  </conditionalFormatting>
  <conditionalFormatting sqref="I5:AD5">
    <cfRule type="cellIs" dxfId="9119" priority="371" operator="equal">
      <formula>1</formula>
    </cfRule>
  </conditionalFormatting>
  <conditionalFormatting sqref="I5:AD5">
    <cfRule type="expression" dxfId="9118" priority="372">
      <formula>$D5="SSMM"</formula>
    </cfRule>
  </conditionalFormatting>
  <conditionalFormatting sqref="I5:AD5">
    <cfRule type="cellIs" dxfId="9117" priority="373" operator="equal">
      <formula>"F"</formula>
    </cfRule>
  </conditionalFormatting>
  <conditionalFormatting sqref="I24:AD24">
    <cfRule type="expression" dxfId="9116" priority="361">
      <formula>$C$2="F"</formula>
    </cfRule>
  </conditionalFormatting>
  <conditionalFormatting sqref="I24:AD24">
    <cfRule type="expression" dxfId="9115" priority="362">
      <formula>$D24="Facturacion"</formula>
    </cfRule>
  </conditionalFormatting>
  <conditionalFormatting sqref="I24:AD24">
    <cfRule type="expression" dxfId="9114" priority="363">
      <formula>$D24="Specialist"</formula>
    </cfRule>
  </conditionalFormatting>
  <conditionalFormatting sqref="I24:AD24">
    <cfRule type="cellIs" dxfId="9113" priority="364" operator="equal">
      <formula>1</formula>
    </cfRule>
  </conditionalFormatting>
  <conditionalFormatting sqref="I24:AD24">
    <cfRule type="expression" dxfId="9112" priority="365">
      <formula>$D24="SSMM"</formula>
    </cfRule>
  </conditionalFormatting>
  <conditionalFormatting sqref="I24:AD24">
    <cfRule type="cellIs" dxfId="9111" priority="366" operator="equal">
      <formula>"F"</formula>
    </cfRule>
  </conditionalFormatting>
  <conditionalFormatting sqref="I43:AD43">
    <cfRule type="expression" dxfId="9110" priority="354">
      <formula>$C$2="F"</formula>
    </cfRule>
  </conditionalFormatting>
  <conditionalFormatting sqref="I43:AD43">
    <cfRule type="expression" dxfId="9109" priority="355">
      <formula>$D43="Facturacion"</formula>
    </cfRule>
  </conditionalFormatting>
  <conditionalFormatting sqref="I43:AD43">
    <cfRule type="expression" dxfId="9108" priority="356">
      <formula>$D43="Specialist"</formula>
    </cfRule>
  </conditionalFormatting>
  <conditionalFormatting sqref="I43:AD43">
    <cfRule type="cellIs" dxfId="9107" priority="357" operator="equal">
      <formula>1</formula>
    </cfRule>
  </conditionalFormatting>
  <conditionalFormatting sqref="I43:AD43">
    <cfRule type="expression" dxfId="9106" priority="358">
      <formula>$D43="SSMM"</formula>
    </cfRule>
  </conditionalFormatting>
  <conditionalFormatting sqref="I43:AD43">
    <cfRule type="cellIs" dxfId="9105" priority="359" operator="equal">
      <formula>"F"</formula>
    </cfRule>
  </conditionalFormatting>
  <conditionalFormatting sqref="I62:AD62">
    <cfRule type="expression" dxfId="9104" priority="347">
      <formula>$C$2="F"</formula>
    </cfRule>
  </conditionalFormatting>
  <conditionalFormatting sqref="I62:AD62">
    <cfRule type="expression" dxfId="9103" priority="348">
      <formula>$D62="Facturacion"</formula>
    </cfRule>
  </conditionalFormatting>
  <conditionalFormatting sqref="I62:AD62">
    <cfRule type="expression" dxfId="9102" priority="349">
      <formula>$D62="Specialist"</formula>
    </cfRule>
  </conditionalFormatting>
  <conditionalFormatting sqref="I62:AD62">
    <cfRule type="cellIs" dxfId="9101" priority="350" operator="equal">
      <formula>1</formula>
    </cfRule>
  </conditionalFormatting>
  <conditionalFormatting sqref="I62:AD62">
    <cfRule type="expression" dxfId="9100" priority="351">
      <formula>$D62="SSMM"</formula>
    </cfRule>
  </conditionalFormatting>
  <conditionalFormatting sqref="I62:AD62">
    <cfRule type="cellIs" dxfId="9099" priority="352" operator="equal">
      <formula>"F"</formula>
    </cfRule>
  </conditionalFormatting>
  <conditionalFormatting sqref="I81:AD81">
    <cfRule type="expression" dxfId="9098" priority="340">
      <formula>$C$2="F"</formula>
    </cfRule>
  </conditionalFormatting>
  <conditionalFormatting sqref="I81:AD81">
    <cfRule type="expression" dxfId="9097" priority="341">
      <formula>$D81="Facturacion"</formula>
    </cfRule>
  </conditionalFormatting>
  <conditionalFormatting sqref="I81:AD81">
    <cfRule type="expression" dxfId="9096" priority="342">
      <formula>$D81="Specialist"</formula>
    </cfRule>
  </conditionalFormatting>
  <conditionalFormatting sqref="I81:AD81">
    <cfRule type="cellIs" dxfId="9095" priority="343" operator="equal">
      <formula>1</formula>
    </cfRule>
  </conditionalFormatting>
  <conditionalFormatting sqref="I81:AD81">
    <cfRule type="expression" dxfId="9094" priority="344">
      <formula>$D81="SSMM"</formula>
    </cfRule>
  </conditionalFormatting>
  <conditionalFormatting sqref="I81:AD81">
    <cfRule type="cellIs" dxfId="9093" priority="345" operator="equal">
      <formula>"F"</formula>
    </cfRule>
  </conditionalFormatting>
  <conditionalFormatting sqref="I100:AD100">
    <cfRule type="expression" dxfId="9092" priority="333">
      <formula>$C$2="F"</formula>
    </cfRule>
  </conditionalFormatting>
  <conditionalFormatting sqref="I100:AD100">
    <cfRule type="expression" dxfId="9091" priority="334">
      <formula>$D100="Facturacion"</formula>
    </cfRule>
  </conditionalFormatting>
  <conditionalFormatting sqref="I100:AD100">
    <cfRule type="expression" dxfId="9090" priority="335">
      <formula>$D100="Specialist"</formula>
    </cfRule>
  </conditionalFormatting>
  <conditionalFormatting sqref="I100:AD100">
    <cfRule type="cellIs" dxfId="9089" priority="336" operator="equal">
      <formula>1</formula>
    </cfRule>
  </conditionalFormatting>
  <conditionalFormatting sqref="I100:AD100">
    <cfRule type="expression" dxfId="9088" priority="337">
      <formula>$D100="SSMM"</formula>
    </cfRule>
  </conditionalFormatting>
  <conditionalFormatting sqref="I100:AD100">
    <cfRule type="cellIs" dxfId="9087" priority="338" operator="equal">
      <formula>"F"</formula>
    </cfRule>
  </conditionalFormatting>
  <conditionalFormatting sqref="I119:AD119">
    <cfRule type="expression" dxfId="9086" priority="326">
      <formula>$C$2="F"</formula>
    </cfRule>
  </conditionalFormatting>
  <conditionalFormatting sqref="I119:AD119">
    <cfRule type="expression" dxfId="9085" priority="327">
      <formula>$D119="Facturacion"</formula>
    </cfRule>
  </conditionalFormatting>
  <conditionalFormatting sqref="I119:AD119">
    <cfRule type="expression" dxfId="9084" priority="328">
      <formula>$D119="Specialist"</formula>
    </cfRule>
  </conditionalFormatting>
  <conditionalFormatting sqref="I119:AD119">
    <cfRule type="cellIs" dxfId="9083" priority="329" operator="equal">
      <formula>1</formula>
    </cfRule>
  </conditionalFormatting>
  <conditionalFormatting sqref="I119:AD119">
    <cfRule type="expression" dxfId="9082" priority="330">
      <formula>$D119="SSMM"</formula>
    </cfRule>
  </conditionalFormatting>
  <conditionalFormatting sqref="I119:AD119">
    <cfRule type="cellIs" dxfId="9081" priority="331" operator="equal">
      <formula>"F"</formula>
    </cfRule>
  </conditionalFormatting>
  <conditionalFormatting sqref="E17:H17">
    <cfRule type="expression" dxfId="9080" priority="317">
      <formula>$C$21="F"</formula>
    </cfRule>
  </conditionalFormatting>
  <conditionalFormatting sqref="E17:H19">
    <cfRule type="expression" dxfId="9079" priority="319">
      <formula>$C$2="F"</formula>
    </cfRule>
  </conditionalFormatting>
  <conditionalFormatting sqref="E17:H19">
    <cfRule type="expression" dxfId="9078" priority="320">
      <formula>$D17="Facturacion"</formula>
    </cfRule>
  </conditionalFormatting>
  <conditionalFormatting sqref="E17:H19">
    <cfRule type="expression" dxfId="9077" priority="321">
      <formula>$D17="Specialist"</formula>
    </cfRule>
  </conditionalFormatting>
  <conditionalFormatting sqref="E17:H19">
    <cfRule type="cellIs" dxfId="9076" priority="322" operator="equal">
      <formula>1</formula>
    </cfRule>
  </conditionalFormatting>
  <conditionalFormatting sqref="E17:H19">
    <cfRule type="expression" dxfId="9075" priority="323">
      <formula>$D17="SSMM"</formula>
    </cfRule>
  </conditionalFormatting>
  <conditionalFormatting sqref="E17:H19">
    <cfRule type="cellIs" dxfId="9074" priority="324" operator="equal">
      <formula>"F"</formula>
    </cfRule>
  </conditionalFormatting>
  <conditionalFormatting sqref="AA17:AB17">
    <cfRule type="expression" dxfId="9073" priority="309">
      <formula>$C$21="F"</formula>
    </cfRule>
  </conditionalFormatting>
  <conditionalFormatting sqref="AA17:AB17">
    <cfRule type="expression" dxfId="9072" priority="311">
      <formula>$C$2="F"</formula>
    </cfRule>
  </conditionalFormatting>
  <conditionalFormatting sqref="AA17:AB17">
    <cfRule type="expression" dxfId="9071" priority="312">
      <formula>$D17="Facturacion"</formula>
    </cfRule>
  </conditionalFormatting>
  <conditionalFormatting sqref="AA17:AB17">
    <cfRule type="expression" dxfId="9070" priority="313">
      <formula>$D17="Specialist"</formula>
    </cfRule>
  </conditionalFormatting>
  <conditionalFormatting sqref="AA17:AB17">
    <cfRule type="cellIs" dxfId="9069" priority="314" operator="equal">
      <formula>1</formula>
    </cfRule>
  </conditionalFormatting>
  <conditionalFormatting sqref="AA17:AB17">
    <cfRule type="expression" dxfId="9068" priority="315">
      <formula>$D17="SSMM"</formula>
    </cfRule>
  </conditionalFormatting>
  <conditionalFormatting sqref="AA17:AB17">
    <cfRule type="cellIs" dxfId="9067" priority="316" operator="equal">
      <formula>"F"</formula>
    </cfRule>
  </conditionalFormatting>
  <conditionalFormatting sqref="I17:W17">
    <cfRule type="expression" dxfId="9066" priority="299">
      <formula>$C$78="F"</formula>
    </cfRule>
  </conditionalFormatting>
  <conditionalFormatting sqref="I17:W17">
    <cfRule type="expression" dxfId="9065" priority="300">
      <formula>$C$59="F"</formula>
    </cfRule>
  </conditionalFormatting>
  <conditionalFormatting sqref="I17:W17">
    <cfRule type="expression" dxfId="9064" priority="301">
      <formula>$C$40="F"</formula>
    </cfRule>
  </conditionalFormatting>
  <conditionalFormatting sqref="I17:W17">
    <cfRule type="expression" dxfId="9063" priority="302">
      <formula>$C$21="F"</formula>
    </cfRule>
  </conditionalFormatting>
  <conditionalFormatting sqref="I17:Z17">
    <cfRule type="expression" dxfId="9062" priority="303">
      <formula>$C$2="F"</formula>
    </cfRule>
  </conditionalFormatting>
  <conditionalFormatting sqref="I17:Z17">
    <cfRule type="expression" dxfId="9061" priority="304">
      <formula>$D17="Facturacion"</formula>
    </cfRule>
  </conditionalFormatting>
  <conditionalFormatting sqref="I17:Z17">
    <cfRule type="expression" dxfId="9060" priority="305">
      <formula>$D17="Specialist"</formula>
    </cfRule>
  </conditionalFormatting>
  <conditionalFormatting sqref="I17:Z17">
    <cfRule type="cellIs" dxfId="9059" priority="306" operator="equal">
      <formula>1</formula>
    </cfRule>
  </conditionalFormatting>
  <conditionalFormatting sqref="I17:Z17">
    <cfRule type="expression" dxfId="9058" priority="307">
      <formula>$D17="SSMM"</formula>
    </cfRule>
  </conditionalFormatting>
  <conditionalFormatting sqref="I17:Z17">
    <cfRule type="cellIs" dxfId="9057" priority="308" operator="equal">
      <formula>"F"</formula>
    </cfRule>
  </conditionalFormatting>
  <conditionalFormatting sqref="AA18:AB18">
    <cfRule type="expression" dxfId="9056" priority="293">
      <formula>$C$2="F"</formula>
    </cfRule>
  </conditionalFormatting>
  <conditionalFormatting sqref="AA18:AB18">
    <cfRule type="expression" dxfId="9055" priority="294">
      <formula>$D18="Facturacion"</formula>
    </cfRule>
  </conditionalFormatting>
  <conditionalFormatting sqref="AA18:AB18">
    <cfRule type="expression" dxfId="9054" priority="295">
      <formula>$D18="Specialist"</formula>
    </cfRule>
  </conditionalFormatting>
  <conditionalFormatting sqref="AA18:AB18">
    <cfRule type="cellIs" dxfId="9053" priority="296" operator="equal">
      <formula>1</formula>
    </cfRule>
  </conditionalFormatting>
  <conditionalFormatting sqref="AA18:AB18">
    <cfRule type="expression" dxfId="9052" priority="297">
      <formula>$D18="SSMM"</formula>
    </cfRule>
  </conditionalFormatting>
  <conditionalFormatting sqref="AA18:AB18">
    <cfRule type="cellIs" dxfId="9051" priority="298" operator="equal">
      <formula>"F"</formula>
    </cfRule>
  </conditionalFormatting>
  <conditionalFormatting sqref="I18:W18">
    <cfRule type="expression" dxfId="9050" priority="283">
      <formula>$C$78="F"</formula>
    </cfRule>
  </conditionalFormatting>
  <conditionalFormatting sqref="I18:W18">
    <cfRule type="expression" dxfId="9049" priority="284">
      <formula>$C$59="F"</formula>
    </cfRule>
  </conditionalFormatting>
  <conditionalFormatting sqref="I18:W18">
    <cfRule type="expression" dxfId="9048" priority="285">
      <formula>$C$40="F"</formula>
    </cfRule>
  </conditionalFormatting>
  <conditionalFormatting sqref="I18:W18">
    <cfRule type="expression" dxfId="9047" priority="286">
      <formula>$C$21="F"</formula>
    </cfRule>
  </conditionalFormatting>
  <conditionalFormatting sqref="I18:Z18">
    <cfRule type="expression" dxfId="9046" priority="287">
      <formula>$C$2="F"</formula>
    </cfRule>
  </conditionalFormatting>
  <conditionalFormatting sqref="I18:Z18">
    <cfRule type="expression" dxfId="9045" priority="288">
      <formula>$D18="Facturacion"</formula>
    </cfRule>
  </conditionalFormatting>
  <conditionalFormatting sqref="I18:Z18">
    <cfRule type="expression" dxfId="9044" priority="289">
      <formula>$D18="Specialist"</formula>
    </cfRule>
  </conditionalFormatting>
  <conditionalFormatting sqref="I18:Z18">
    <cfRule type="cellIs" dxfId="9043" priority="290" operator="equal">
      <formula>1</formula>
    </cfRule>
  </conditionalFormatting>
  <conditionalFormatting sqref="I18:Z18">
    <cfRule type="expression" dxfId="9042" priority="291">
      <formula>$D18="SSMM"</formula>
    </cfRule>
  </conditionalFormatting>
  <conditionalFormatting sqref="I18:Z18">
    <cfRule type="cellIs" dxfId="9041" priority="292" operator="equal">
      <formula>"F"</formula>
    </cfRule>
  </conditionalFormatting>
  <conditionalFormatting sqref="AA19:AB19">
    <cfRule type="expression" dxfId="9040" priority="277">
      <formula>$C$2="F"</formula>
    </cfRule>
  </conditionalFormatting>
  <conditionalFormatting sqref="AA19:AB19">
    <cfRule type="expression" dxfId="9039" priority="278">
      <formula>$D19="Facturacion"</formula>
    </cfRule>
  </conditionalFormatting>
  <conditionalFormatting sqref="AA19:AB19">
    <cfRule type="expression" dxfId="9038" priority="279">
      <formula>$D19="Specialist"</formula>
    </cfRule>
  </conditionalFormatting>
  <conditionalFormatting sqref="AA19:AB19">
    <cfRule type="cellIs" dxfId="9037" priority="280" operator="equal">
      <formula>1</formula>
    </cfRule>
  </conditionalFormatting>
  <conditionalFormatting sqref="AA19:AB19">
    <cfRule type="expression" dxfId="9036" priority="281">
      <formula>$D19="SSMM"</formula>
    </cfRule>
  </conditionalFormatting>
  <conditionalFormatting sqref="AA19:AB19">
    <cfRule type="cellIs" dxfId="9035" priority="282" operator="equal">
      <formula>"F"</formula>
    </cfRule>
  </conditionalFormatting>
  <conditionalFormatting sqref="I19:W19">
    <cfRule type="expression" dxfId="9034" priority="267">
      <formula>$C$78="F"</formula>
    </cfRule>
  </conditionalFormatting>
  <conditionalFormatting sqref="I19:W19">
    <cfRule type="expression" dxfId="9033" priority="268">
      <formula>$C$59="F"</formula>
    </cfRule>
  </conditionalFormatting>
  <conditionalFormatting sqref="I19:W19">
    <cfRule type="expression" dxfId="9032" priority="269">
      <formula>$C$40="F"</formula>
    </cfRule>
  </conditionalFormatting>
  <conditionalFormatting sqref="I19:W19">
    <cfRule type="expression" dxfId="9031" priority="270">
      <formula>$C$21="F"</formula>
    </cfRule>
  </conditionalFormatting>
  <conditionalFormatting sqref="I19:Z19">
    <cfRule type="expression" dxfId="9030" priority="271">
      <formula>$C$2="F"</formula>
    </cfRule>
  </conditionalFormatting>
  <conditionalFormatting sqref="I19:Z19">
    <cfRule type="expression" dxfId="9029" priority="272">
      <formula>$D19="Facturacion"</formula>
    </cfRule>
  </conditionalFormatting>
  <conditionalFormatting sqref="I19:Z19">
    <cfRule type="expression" dxfId="9028" priority="273">
      <formula>$D19="Specialist"</formula>
    </cfRule>
  </conditionalFormatting>
  <conditionalFormatting sqref="I19:Z19">
    <cfRule type="cellIs" dxfId="9027" priority="274" operator="equal">
      <formula>1</formula>
    </cfRule>
  </conditionalFormatting>
  <conditionalFormatting sqref="I19:Z19">
    <cfRule type="expression" dxfId="9026" priority="275">
      <formula>$D19="SSMM"</formula>
    </cfRule>
  </conditionalFormatting>
  <conditionalFormatting sqref="I19:Z19">
    <cfRule type="cellIs" dxfId="9025" priority="276" operator="equal">
      <formula>"F"</formula>
    </cfRule>
  </conditionalFormatting>
  <conditionalFormatting sqref="AA36:AB36">
    <cfRule type="expression" dxfId="9024" priority="259">
      <formula>$C$21="F"</formula>
    </cfRule>
  </conditionalFormatting>
  <conditionalFormatting sqref="AA36:AB36">
    <cfRule type="expression" dxfId="9023" priority="261">
      <formula>$C$2="F"</formula>
    </cfRule>
  </conditionalFormatting>
  <conditionalFormatting sqref="AA36:AB36">
    <cfRule type="expression" dxfId="9022" priority="262">
      <formula>$D36="Facturacion"</formula>
    </cfRule>
  </conditionalFormatting>
  <conditionalFormatting sqref="AA36:AB36">
    <cfRule type="expression" dxfId="9021" priority="263">
      <formula>$D36="Specialist"</formula>
    </cfRule>
  </conditionalFormatting>
  <conditionalFormatting sqref="AA36:AB36">
    <cfRule type="cellIs" dxfId="9020" priority="264" operator="equal">
      <formula>1</formula>
    </cfRule>
  </conditionalFormatting>
  <conditionalFormatting sqref="AA36:AB36">
    <cfRule type="expression" dxfId="9019" priority="265">
      <formula>$D36="SSMM"</formula>
    </cfRule>
  </conditionalFormatting>
  <conditionalFormatting sqref="AA36:AB36">
    <cfRule type="cellIs" dxfId="9018" priority="266" operator="equal">
      <formula>"F"</formula>
    </cfRule>
  </conditionalFormatting>
  <conditionalFormatting sqref="I36:W36">
    <cfRule type="expression" dxfId="9017" priority="249">
      <formula>$C$78="F"</formula>
    </cfRule>
  </conditionalFormatting>
  <conditionalFormatting sqref="I36:W36">
    <cfRule type="expression" dxfId="9016" priority="250">
      <formula>$C$59="F"</formula>
    </cfRule>
  </conditionalFormatting>
  <conditionalFormatting sqref="I36:W36">
    <cfRule type="expression" dxfId="9015" priority="251">
      <formula>$C$40="F"</formula>
    </cfRule>
  </conditionalFormatting>
  <conditionalFormatting sqref="I36:W36">
    <cfRule type="expression" dxfId="9014" priority="252">
      <formula>$C$21="F"</formula>
    </cfRule>
  </conditionalFormatting>
  <conditionalFormatting sqref="I36:Z36">
    <cfRule type="expression" dxfId="9013" priority="253">
      <formula>$C$2="F"</formula>
    </cfRule>
  </conditionalFormatting>
  <conditionalFormatting sqref="I36:Z36">
    <cfRule type="expression" dxfId="9012" priority="254">
      <formula>$D36="Facturacion"</formula>
    </cfRule>
  </conditionalFormatting>
  <conditionalFormatting sqref="I36:Z36">
    <cfRule type="expression" dxfId="9011" priority="255">
      <formula>$D36="Specialist"</formula>
    </cfRule>
  </conditionalFormatting>
  <conditionalFormatting sqref="I36:Z36">
    <cfRule type="cellIs" dxfId="9010" priority="256" operator="equal">
      <formula>1</formula>
    </cfRule>
  </conditionalFormatting>
  <conditionalFormatting sqref="I36:Z36">
    <cfRule type="expression" dxfId="9009" priority="257">
      <formula>$D36="SSMM"</formula>
    </cfRule>
  </conditionalFormatting>
  <conditionalFormatting sqref="I36:Z36">
    <cfRule type="cellIs" dxfId="9008" priority="258" operator="equal">
      <formula>"F"</formula>
    </cfRule>
  </conditionalFormatting>
  <conditionalFormatting sqref="AA37:AB37">
    <cfRule type="expression" dxfId="9007" priority="243">
      <formula>$C$2="F"</formula>
    </cfRule>
  </conditionalFormatting>
  <conditionalFormatting sqref="AA37:AB37">
    <cfRule type="expression" dxfId="9006" priority="244">
      <formula>$D37="Facturacion"</formula>
    </cfRule>
  </conditionalFormatting>
  <conditionalFormatting sqref="AA37:AB37">
    <cfRule type="expression" dxfId="9005" priority="245">
      <formula>$D37="Specialist"</formula>
    </cfRule>
  </conditionalFormatting>
  <conditionalFormatting sqref="AA37:AB37">
    <cfRule type="cellIs" dxfId="9004" priority="246" operator="equal">
      <formula>1</formula>
    </cfRule>
  </conditionalFormatting>
  <conditionalFormatting sqref="AA37:AB37">
    <cfRule type="expression" dxfId="9003" priority="247">
      <formula>$D37="SSMM"</formula>
    </cfRule>
  </conditionalFormatting>
  <conditionalFormatting sqref="AA37:AB37">
    <cfRule type="cellIs" dxfId="9002" priority="248" operator="equal">
      <formula>"F"</formula>
    </cfRule>
  </conditionalFormatting>
  <conditionalFormatting sqref="I37:W37">
    <cfRule type="expression" dxfId="9001" priority="233">
      <formula>$C$78="F"</formula>
    </cfRule>
  </conditionalFormatting>
  <conditionalFormatting sqref="I37:W37">
    <cfRule type="expression" dxfId="9000" priority="234">
      <formula>$C$59="F"</formula>
    </cfRule>
  </conditionalFormatting>
  <conditionalFormatting sqref="I37:W37">
    <cfRule type="expression" dxfId="8999" priority="235">
      <formula>$C$40="F"</formula>
    </cfRule>
  </conditionalFormatting>
  <conditionalFormatting sqref="I37:W37">
    <cfRule type="expression" dxfId="8998" priority="236">
      <formula>$C$21="F"</formula>
    </cfRule>
  </conditionalFormatting>
  <conditionalFormatting sqref="I37:Z37">
    <cfRule type="expression" dxfId="8997" priority="237">
      <formula>$C$2="F"</formula>
    </cfRule>
  </conditionalFormatting>
  <conditionalFormatting sqref="I37:Z37">
    <cfRule type="expression" dxfId="8996" priority="238">
      <formula>$D37="Facturacion"</formula>
    </cfRule>
  </conditionalFormatting>
  <conditionalFormatting sqref="I37:Z37">
    <cfRule type="expression" dxfId="8995" priority="239">
      <formula>$D37="Specialist"</formula>
    </cfRule>
  </conditionalFormatting>
  <conditionalFormatting sqref="I37:Z37">
    <cfRule type="cellIs" dxfId="8994" priority="240" operator="equal">
      <formula>1</formula>
    </cfRule>
  </conditionalFormatting>
  <conditionalFormatting sqref="I37:Z37">
    <cfRule type="expression" dxfId="8993" priority="241">
      <formula>$D37="SSMM"</formula>
    </cfRule>
  </conditionalFormatting>
  <conditionalFormatting sqref="I37:Z37">
    <cfRule type="cellIs" dxfId="8992" priority="242" operator="equal">
      <formula>"F"</formula>
    </cfRule>
  </conditionalFormatting>
  <conditionalFormatting sqref="AA38:AB38">
    <cfRule type="expression" dxfId="8991" priority="227">
      <formula>$C$2="F"</formula>
    </cfRule>
  </conditionalFormatting>
  <conditionalFormatting sqref="AA38:AB38">
    <cfRule type="expression" dxfId="8990" priority="228">
      <formula>$D38="Facturacion"</formula>
    </cfRule>
  </conditionalFormatting>
  <conditionalFormatting sqref="AA38:AB38">
    <cfRule type="expression" dxfId="8989" priority="229">
      <formula>$D38="Specialist"</formula>
    </cfRule>
  </conditionalFormatting>
  <conditionalFormatting sqref="AA38:AB38">
    <cfRule type="cellIs" dxfId="8988" priority="230" operator="equal">
      <formula>1</formula>
    </cfRule>
  </conditionalFormatting>
  <conditionalFormatting sqref="AA38:AB38">
    <cfRule type="expression" dxfId="8987" priority="231">
      <formula>$D38="SSMM"</formula>
    </cfRule>
  </conditionalFormatting>
  <conditionalFormatting sqref="AA38:AB38">
    <cfRule type="cellIs" dxfId="8986" priority="232" operator="equal">
      <formula>"F"</formula>
    </cfRule>
  </conditionalFormatting>
  <conditionalFormatting sqref="I38:W38">
    <cfRule type="expression" dxfId="8985" priority="217">
      <formula>$C$78="F"</formula>
    </cfRule>
  </conditionalFormatting>
  <conditionalFormatting sqref="I38:W38">
    <cfRule type="expression" dxfId="8984" priority="218">
      <formula>$C$59="F"</formula>
    </cfRule>
  </conditionalFormatting>
  <conditionalFormatting sqref="I38:W38">
    <cfRule type="expression" dxfId="8983" priority="219">
      <formula>$C$40="F"</formula>
    </cfRule>
  </conditionalFormatting>
  <conditionalFormatting sqref="I38:W38">
    <cfRule type="expression" dxfId="8982" priority="220">
      <formula>$C$21="F"</formula>
    </cfRule>
  </conditionalFormatting>
  <conditionalFormatting sqref="I38:Z38">
    <cfRule type="expression" dxfId="8981" priority="221">
      <formula>$C$2="F"</formula>
    </cfRule>
  </conditionalFormatting>
  <conditionalFormatting sqref="I38:Z38">
    <cfRule type="expression" dxfId="8980" priority="222">
      <formula>$D38="Facturacion"</formula>
    </cfRule>
  </conditionalFormatting>
  <conditionalFormatting sqref="I38:Z38">
    <cfRule type="expression" dxfId="8979" priority="223">
      <formula>$D38="Specialist"</formula>
    </cfRule>
  </conditionalFormatting>
  <conditionalFormatting sqref="I38:Z38">
    <cfRule type="cellIs" dxfId="8978" priority="224" operator="equal">
      <formula>1</formula>
    </cfRule>
  </conditionalFormatting>
  <conditionalFormatting sqref="I38:Z38">
    <cfRule type="expression" dxfId="8977" priority="225">
      <formula>$D38="SSMM"</formula>
    </cfRule>
  </conditionalFormatting>
  <conditionalFormatting sqref="I38:Z38">
    <cfRule type="cellIs" dxfId="8976" priority="226" operator="equal">
      <formula>"F"</formula>
    </cfRule>
  </conditionalFormatting>
  <conditionalFormatting sqref="AA55:AB55">
    <cfRule type="expression" dxfId="8975" priority="209">
      <formula>$C$21="F"</formula>
    </cfRule>
  </conditionalFormatting>
  <conditionalFormatting sqref="AA55:AB55">
    <cfRule type="expression" dxfId="8974" priority="211">
      <formula>$C$2="F"</formula>
    </cfRule>
  </conditionalFormatting>
  <conditionalFormatting sqref="AA55:AB55">
    <cfRule type="expression" dxfId="8973" priority="212">
      <formula>$D55="Facturacion"</formula>
    </cfRule>
  </conditionalFormatting>
  <conditionalFormatting sqref="AA55:AB55">
    <cfRule type="expression" dxfId="8972" priority="213">
      <formula>$D55="Specialist"</formula>
    </cfRule>
  </conditionalFormatting>
  <conditionalFormatting sqref="AA55:AB55">
    <cfRule type="cellIs" dxfId="8971" priority="214" operator="equal">
      <formula>1</formula>
    </cfRule>
  </conditionalFormatting>
  <conditionalFormatting sqref="AA55:AB55">
    <cfRule type="expression" dxfId="8970" priority="215">
      <formula>$D55="SSMM"</formula>
    </cfRule>
  </conditionalFormatting>
  <conditionalFormatting sqref="AA55:AB55">
    <cfRule type="cellIs" dxfId="8969" priority="216" operator="equal">
      <formula>"F"</formula>
    </cfRule>
  </conditionalFormatting>
  <conditionalFormatting sqref="I55:W55">
    <cfRule type="expression" dxfId="8968" priority="199">
      <formula>$C$78="F"</formula>
    </cfRule>
  </conditionalFormatting>
  <conditionalFormatting sqref="I55:W55">
    <cfRule type="expression" dxfId="8967" priority="200">
      <formula>$C$59="F"</formula>
    </cfRule>
  </conditionalFormatting>
  <conditionalFormatting sqref="I55:W55">
    <cfRule type="expression" dxfId="8966" priority="201">
      <formula>$C$40="F"</formula>
    </cfRule>
  </conditionalFormatting>
  <conditionalFormatting sqref="I55:W55">
    <cfRule type="expression" dxfId="8965" priority="202">
      <formula>$C$21="F"</formula>
    </cfRule>
  </conditionalFormatting>
  <conditionalFormatting sqref="I55:Z55">
    <cfRule type="expression" dxfId="8964" priority="203">
      <formula>$C$2="F"</formula>
    </cfRule>
  </conditionalFormatting>
  <conditionalFormatting sqref="I55:Z55">
    <cfRule type="expression" dxfId="8963" priority="204">
      <formula>$D55="Facturacion"</formula>
    </cfRule>
  </conditionalFormatting>
  <conditionalFormatting sqref="I55:Z55">
    <cfRule type="expression" dxfId="8962" priority="205">
      <formula>$D55="Specialist"</formula>
    </cfRule>
  </conditionalFormatting>
  <conditionalFormatting sqref="I55:Z55">
    <cfRule type="cellIs" dxfId="8961" priority="206" operator="equal">
      <formula>1</formula>
    </cfRule>
  </conditionalFormatting>
  <conditionalFormatting sqref="I55:Z55">
    <cfRule type="expression" dxfId="8960" priority="207">
      <formula>$D55="SSMM"</formula>
    </cfRule>
  </conditionalFormatting>
  <conditionalFormatting sqref="I55:Z55">
    <cfRule type="cellIs" dxfId="8959" priority="208" operator="equal">
      <formula>"F"</formula>
    </cfRule>
  </conditionalFormatting>
  <conditionalFormatting sqref="AA56:AB56">
    <cfRule type="expression" dxfId="8958" priority="193">
      <formula>$C$2="F"</formula>
    </cfRule>
  </conditionalFormatting>
  <conditionalFormatting sqref="AA56:AB56">
    <cfRule type="expression" dxfId="8957" priority="194">
      <formula>$D56="Facturacion"</formula>
    </cfRule>
  </conditionalFormatting>
  <conditionalFormatting sqref="AA56:AB56">
    <cfRule type="expression" dxfId="8956" priority="195">
      <formula>$D56="Specialist"</formula>
    </cfRule>
  </conditionalFormatting>
  <conditionalFormatting sqref="AA56:AB56">
    <cfRule type="cellIs" dxfId="8955" priority="196" operator="equal">
      <formula>1</formula>
    </cfRule>
  </conditionalFormatting>
  <conditionalFormatting sqref="AA56:AB56">
    <cfRule type="expression" dxfId="8954" priority="197">
      <formula>$D56="SSMM"</formula>
    </cfRule>
  </conditionalFormatting>
  <conditionalFormatting sqref="AA56:AB56">
    <cfRule type="cellIs" dxfId="8953" priority="198" operator="equal">
      <formula>"F"</formula>
    </cfRule>
  </conditionalFormatting>
  <conditionalFormatting sqref="I56:W56">
    <cfRule type="expression" dxfId="8952" priority="183">
      <formula>$C$78="F"</formula>
    </cfRule>
  </conditionalFormatting>
  <conditionalFormatting sqref="I56:W56">
    <cfRule type="expression" dxfId="8951" priority="184">
      <formula>$C$59="F"</formula>
    </cfRule>
  </conditionalFormatting>
  <conditionalFormatting sqref="I56:W56">
    <cfRule type="expression" dxfId="8950" priority="185">
      <formula>$C$40="F"</formula>
    </cfRule>
  </conditionalFormatting>
  <conditionalFormatting sqref="I56:W56">
    <cfRule type="expression" dxfId="8949" priority="186">
      <formula>$C$21="F"</formula>
    </cfRule>
  </conditionalFormatting>
  <conditionalFormatting sqref="I56:Z56">
    <cfRule type="expression" dxfId="8948" priority="187">
      <formula>$C$2="F"</formula>
    </cfRule>
  </conditionalFormatting>
  <conditionalFormatting sqref="I56:Z56">
    <cfRule type="expression" dxfId="8947" priority="188">
      <formula>$D56="Facturacion"</formula>
    </cfRule>
  </conditionalFormatting>
  <conditionalFormatting sqref="I56:Z56">
    <cfRule type="expression" dxfId="8946" priority="189">
      <formula>$D56="Specialist"</formula>
    </cfRule>
  </conditionalFormatting>
  <conditionalFormatting sqref="I56:Z56">
    <cfRule type="cellIs" dxfId="8945" priority="190" operator="equal">
      <formula>1</formula>
    </cfRule>
  </conditionalFormatting>
  <conditionalFormatting sqref="I56:Z56">
    <cfRule type="expression" dxfId="8944" priority="191">
      <formula>$D56="SSMM"</formula>
    </cfRule>
  </conditionalFormatting>
  <conditionalFormatting sqref="I56:Z56">
    <cfRule type="cellIs" dxfId="8943" priority="192" operator="equal">
      <formula>"F"</formula>
    </cfRule>
  </conditionalFormatting>
  <conditionalFormatting sqref="AA57:AB57">
    <cfRule type="expression" dxfId="8942" priority="177">
      <formula>$C$2="F"</formula>
    </cfRule>
  </conditionalFormatting>
  <conditionalFormatting sqref="AA57:AB57">
    <cfRule type="expression" dxfId="8941" priority="178">
      <formula>$D57="Facturacion"</formula>
    </cfRule>
  </conditionalFormatting>
  <conditionalFormatting sqref="AA57:AB57">
    <cfRule type="expression" dxfId="8940" priority="179">
      <formula>$D57="Specialist"</formula>
    </cfRule>
  </conditionalFormatting>
  <conditionalFormatting sqref="AA57:AB57">
    <cfRule type="cellIs" dxfId="8939" priority="180" operator="equal">
      <formula>1</formula>
    </cfRule>
  </conditionalFormatting>
  <conditionalFormatting sqref="AA57:AB57">
    <cfRule type="expression" dxfId="8938" priority="181">
      <formula>$D57="SSMM"</formula>
    </cfRule>
  </conditionalFormatting>
  <conditionalFormatting sqref="AA57:AB57">
    <cfRule type="cellIs" dxfId="8937" priority="182" operator="equal">
      <formula>"F"</formula>
    </cfRule>
  </conditionalFormatting>
  <conditionalFormatting sqref="I57:W57">
    <cfRule type="expression" dxfId="8936" priority="167">
      <formula>$C$78="F"</formula>
    </cfRule>
  </conditionalFormatting>
  <conditionalFormatting sqref="I57:W57">
    <cfRule type="expression" dxfId="8935" priority="168">
      <formula>$C$59="F"</formula>
    </cfRule>
  </conditionalFormatting>
  <conditionalFormatting sqref="I57:W57">
    <cfRule type="expression" dxfId="8934" priority="169">
      <formula>$C$40="F"</formula>
    </cfRule>
  </conditionalFormatting>
  <conditionalFormatting sqref="I57:W57">
    <cfRule type="expression" dxfId="8933" priority="170">
      <formula>$C$21="F"</formula>
    </cfRule>
  </conditionalFormatting>
  <conditionalFormatting sqref="I57:Z57">
    <cfRule type="expression" dxfId="8932" priority="171">
      <formula>$C$2="F"</formula>
    </cfRule>
  </conditionalFormatting>
  <conditionalFormatting sqref="I57:Z57">
    <cfRule type="expression" dxfId="8931" priority="172">
      <formula>$D57="Facturacion"</formula>
    </cfRule>
  </conditionalFormatting>
  <conditionalFormatting sqref="I57:Z57">
    <cfRule type="expression" dxfId="8930" priority="173">
      <formula>$D57="Specialist"</formula>
    </cfRule>
  </conditionalFormatting>
  <conditionalFormatting sqref="I57:Z57">
    <cfRule type="cellIs" dxfId="8929" priority="174" operator="equal">
      <formula>1</formula>
    </cfRule>
  </conditionalFormatting>
  <conditionalFormatting sqref="I57:Z57">
    <cfRule type="expression" dxfId="8928" priority="175">
      <formula>$D57="SSMM"</formula>
    </cfRule>
  </conditionalFormatting>
  <conditionalFormatting sqref="I57:Z57">
    <cfRule type="cellIs" dxfId="8927" priority="176" operator="equal">
      <formula>"F"</formula>
    </cfRule>
  </conditionalFormatting>
  <conditionalFormatting sqref="AA74:AB74">
    <cfRule type="expression" dxfId="8926" priority="159">
      <formula>$C$21="F"</formula>
    </cfRule>
  </conditionalFormatting>
  <conditionalFormatting sqref="AA74:AB74">
    <cfRule type="expression" dxfId="8925" priority="161">
      <formula>$C$2="F"</formula>
    </cfRule>
  </conditionalFormatting>
  <conditionalFormatting sqref="AA74:AB74">
    <cfRule type="expression" dxfId="8924" priority="162">
      <formula>$D74="Facturacion"</formula>
    </cfRule>
  </conditionalFormatting>
  <conditionalFormatting sqref="AA74:AB74">
    <cfRule type="expression" dxfId="8923" priority="163">
      <formula>$D74="Specialist"</formula>
    </cfRule>
  </conditionalFormatting>
  <conditionalFormatting sqref="AA74:AB74">
    <cfRule type="cellIs" dxfId="8922" priority="164" operator="equal">
      <formula>1</formula>
    </cfRule>
  </conditionalFormatting>
  <conditionalFormatting sqref="AA74:AB74">
    <cfRule type="expression" dxfId="8921" priority="165">
      <formula>$D74="SSMM"</formula>
    </cfRule>
  </conditionalFormatting>
  <conditionalFormatting sqref="AA74:AB74">
    <cfRule type="cellIs" dxfId="8920" priority="166" operator="equal">
      <formula>"F"</formula>
    </cfRule>
  </conditionalFormatting>
  <conditionalFormatting sqref="I74:W74">
    <cfRule type="expression" dxfId="8919" priority="149">
      <formula>$C$78="F"</formula>
    </cfRule>
  </conditionalFormatting>
  <conditionalFormatting sqref="I74:W74">
    <cfRule type="expression" dxfId="8918" priority="150">
      <formula>$C$59="F"</formula>
    </cfRule>
  </conditionalFormatting>
  <conditionalFormatting sqref="I74:W74">
    <cfRule type="expression" dxfId="8917" priority="151">
      <formula>$C$40="F"</formula>
    </cfRule>
  </conditionalFormatting>
  <conditionalFormatting sqref="I74:W74">
    <cfRule type="expression" dxfId="8916" priority="152">
      <formula>$C$21="F"</formula>
    </cfRule>
  </conditionalFormatting>
  <conditionalFormatting sqref="I74:Z74">
    <cfRule type="expression" dxfId="8915" priority="153">
      <formula>$C$2="F"</formula>
    </cfRule>
  </conditionalFormatting>
  <conditionalFormatting sqref="I74:Z74">
    <cfRule type="expression" dxfId="8914" priority="154">
      <formula>$D74="Facturacion"</formula>
    </cfRule>
  </conditionalFormatting>
  <conditionalFormatting sqref="I74:Z74">
    <cfRule type="expression" dxfId="8913" priority="155">
      <formula>$D74="Specialist"</formula>
    </cfRule>
  </conditionalFormatting>
  <conditionalFormatting sqref="I74:Z74">
    <cfRule type="cellIs" dxfId="8912" priority="156" operator="equal">
      <formula>1</formula>
    </cfRule>
  </conditionalFormatting>
  <conditionalFormatting sqref="I74:Z74">
    <cfRule type="expression" dxfId="8911" priority="157">
      <formula>$D74="SSMM"</formula>
    </cfRule>
  </conditionalFormatting>
  <conditionalFormatting sqref="I74:Z74">
    <cfRule type="cellIs" dxfId="8910" priority="158" operator="equal">
      <formula>"F"</formula>
    </cfRule>
  </conditionalFormatting>
  <conditionalFormatting sqref="AA75:AB75">
    <cfRule type="expression" dxfId="8909" priority="143">
      <formula>$C$2="F"</formula>
    </cfRule>
  </conditionalFormatting>
  <conditionalFormatting sqref="AA75:AB75">
    <cfRule type="expression" dxfId="8908" priority="144">
      <formula>$D75="Facturacion"</formula>
    </cfRule>
  </conditionalFormatting>
  <conditionalFormatting sqref="AA75:AB75">
    <cfRule type="expression" dxfId="8907" priority="145">
      <formula>$D75="Specialist"</formula>
    </cfRule>
  </conditionalFormatting>
  <conditionalFormatting sqref="AA75:AB75">
    <cfRule type="cellIs" dxfId="8906" priority="146" operator="equal">
      <formula>1</formula>
    </cfRule>
  </conditionalFormatting>
  <conditionalFormatting sqref="AA75:AB75">
    <cfRule type="expression" dxfId="8905" priority="147">
      <formula>$D75="SSMM"</formula>
    </cfRule>
  </conditionalFormatting>
  <conditionalFormatting sqref="AA75:AB75">
    <cfRule type="cellIs" dxfId="8904" priority="148" operator="equal">
      <formula>"F"</formula>
    </cfRule>
  </conditionalFormatting>
  <conditionalFormatting sqref="I75:W75">
    <cfRule type="expression" dxfId="8903" priority="133">
      <formula>$C$78="F"</formula>
    </cfRule>
  </conditionalFormatting>
  <conditionalFormatting sqref="I75:W75">
    <cfRule type="expression" dxfId="8902" priority="134">
      <formula>$C$59="F"</formula>
    </cfRule>
  </conditionalFormatting>
  <conditionalFormatting sqref="I75:W75">
    <cfRule type="expression" dxfId="8901" priority="135">
      <formula>$C$40="F"</formula>
    </cfRule>
  </conditionalFormatting>
  <conditionalFormatting sqref="I75:W75">
    <cfRule type="expression" dxfId="8900" priority="136">
      <formula>$C$21="F"</formula>
    </cfRule>
  </conditionalFormatting>
  <conditionalFormatting sqref="I75:Z75">
    <cfRule type="expression" dxfId="8899" priority="137">
      <formula>$C$2="F"</formula>
    </cfRule>
  </conditionalFormatting>
  <conditionalFormatting sqref="I75:Z75">
    <cfRule type="expression" dxfId="8898" priority="138">
      <formula>$D75="Facturacion"</formula>
    </cfRule>
  </conditionalFormatting>
  <conditionalFormatting sqref="I75:Z75">
    <cfRule type="expression" dxfId="8897" priority="139">
      <formula>$D75="Specialist"</formula>
    </cfRule>
  </conditionalFormatting>
  <conditionalFormatting sqref="I75:Z75">
    <cfRule type="cellIs" dxfId="8896" priority="140" operator="equal">
      <formula>1</formula>
    </cfRule>
  </conditionalFormatting>
  <conditionalFormatting sqref="I75:Z75">
    <cfRule type="expression" dxfId="8895" priority="141">
      <formula>$D75="SSMM"</formula>
    </cfRule>
  </conditionalFormatting>
  <conditionalFormatting sqref="I75:Z75">
    <cfRule type="cellIs" dxfId="8894" priority="142" operator="equal">
      <formula>"F"</formula>
    </cfRule>
  </conditionalFormatting>
  <conditionalFormatting sqref="AA76:AB76">
    <cfRule type="expression" dxfId="8893" priority="127">
      <formula>$C$2="F"</formula>
    </cfRule>
  </conditionalFormatting>
  <conditionalFormatting sqref="AA76:AB76">
    <cfRule type="expression" dxfId="8892" priority="128">
      <formula>$D76="Facturacion"</formula>
    </cfRule>
  </conditionalFormatting>
  <conditionalFormatting sqref="AA76:AB76">
    <cfRule type="expression" dxfId="8891" priority="129">
      <formula>$D76="Specialist"</formula>
    </cfRule>
  </conditionalFormatting>
  <conditionalFormatting sqref="AA76:AB76">
    <cfRule type="cellIs" dxfId="8890" priority="130" operator="equal">
      <formula>1</formula>
    </cfRule>
  </conditionalFormatting>
  <conditionalFormatting sqref="AA76:AB76">
    <cfRule type="expression" dxfId="8889" priority="131">
      <formula>$D76="SSMM"</formula>
    </cfRule>
  </conditionalFormatting>
  <conditionalFormatting sqref="AA76:AB76">
    <cfRule type="cellIs" dxfId="8888" priority="132" operator="equal">
      <formula>"F"</formula>
    </cfRule>
  </conditionalFormatting>
  <conditionalFormatting sqref="I76:W76">
    <cfRule type="expression" dxfId="8887" priority="117">
      <formula>$C$78="F"</formula>
    </cfRule>
  </conditionalFormatting>
  <conditionalFormatting sqref="I76:W76">
    <cfRule type="expression" dxfId="8886" priority="118">
      <formula>$C$59="F"</formula>
    </cfRule>
  </conditionalFormatting>
  <conditionalFormatting sqref="I76:W76">
    <cfRule type="expression" dxfId="8885" priority="119">
      <formula>$C$40="F"</formula>
    </cfRule>
  </conditionalFormatting>
  <conditionalFormatting sqref="I76:W76">
    <cfRule type="expression" dxfId="8884" priority="120">
      <formula>$C$21="F"</formula>
    </cfRule>
  </conditionalFormatting>
  <conditionalFormatting sqref="I76:Z76">
    <cfRule type="expression" dxfId="8883" priority="121">
      <formula>$C$2="F"</formula>
    </cfRule>
  </conditionalFormatting>
  <conditionalFormatting sqref="I76:Z76">
    <cfRule type="expression" dxfId="8882" priority="122">
      <formula>$D76="Facturacion"</formula>
    </cfRule>
  </conditionalFormatting>
  <conditionalFormatting sqref="I76:Z76">
    <cfRule type="expression" dxfId="8881" priority="123">
      <formula>$D76="Specialist"</formula>
    </cfRule>
  </conditionalFormatting>
  <conditionalFormatting sqref="I76:Z76">
    <cfRule type="cellIs" dxfId="8880" priority="124" operator="equal">
      <formula>1</formula>
    </cfRule>
  </conditionalFormatting>
  <conditionalFormatting sqref="I76:Z76">
    <cfRule type="expression" dxfId="8879" priority="125">
      <formula>$D76="SSMM"</formula>
    </cfRule>
  </conditionalFormatting>
  <conditionalFormatting sqref="I76:Z76">
    <cfRule type="cellIs" dxfId="8878" priority="126" operator="equal">
      <formula>"F"</formula>
    </cfRule>
  </conditionalFormatting>
  <conditionalFormatting sqref="AA93:AB93">
    <cfRule type="expression" dxfId="8877" priority="109">
      <formula>$C$21="F"</formula>
    </cfRule>
  </conditionalFormatting>
  <conditionalFormatting sqref="AA93:AB93">
    <cfRule type="expression" dxfId="8876" priority="111">
      <formula>$C$2="F"</formula>
    </cfRule>
  </conditionalFormatting>
  <conditionalFormatting sqref="AA93:AB93">
    <cfRule type="expression" dxfId="8875" priority="112">
      <formula>$D93="Facturacion"</formula>
    </cfRule>
  </conditionalFormatting>
  <conditionalFormatting sqref="AA93:AB93">
    <cfRule type="expression" dxfId="8874" priority="113">
      <formula>$D93="Specialist"</formula>
    </cfRule>
  </conditionalFormatting>
  <conditionalFormatting sqref="AA93:AB93">
    <cfRule type="cellIs" dxfId="8873" priority="114" operator="equal">
      <formula>1</formula>
    </cfRule>
  </conditionalFormatting>
  <conditionalFormatting sqref="AA93:AB93">
    <cfRule type="expression" dxfId="8872" priority="115">
      <formula>$D93="SSMM"</formula>
    </cfRule>
  </conditionalFormatting>
  <conditionalFormatting sqref="AA93:AB93">
    <cfRule type="cellIs" dxfId="8871" priority="116" operator="equal">
      <formula>"F"</formula>
    </cfRule>
  </conditionalFormatting>
  <conditionalFormatting sqref="I93:W93">
    <cfRule type="expression" dxfId="8870" priority="99">
      <formula>$C$78="F"</formula>
    </cfRule>
  </conditionalFormatting>
  <conditionalFormatting sqref="I93:W93">
    <cfRule type="expression" dxfId="8869" priority="100">
      <formula>$C$59="F"</formula>
    </cfRule>
  </conditionalFormatting>
  <conditionalFormatting sqref="I93:W93">
    <cfRule type="expression" dxfId="8868" priority="101">
      <formula>$C$40="F"</formula>
    </cfRule>
  </conditionalFormatting>
  <conditionalFormatting sqref="I93:W93">
    <cfRule type="expression" dxfId="8867" priority="102">
      <formula>$C$21="F"</formula>
    </cfRule>
  </conditionalFormatting>
  <conditionalFormatting sqref="I93:Z93">
    <cfRule type="expression" dxfId="8866" priority="103">
      <formula>$C$2="F"</formula>
    </cfRule>
  </conditionalFormatting>
  <conditionalFormatting sqref="I93:Z93">
    <cfRule type="expression" dxfId="8865" priority="104">
      <formula>$D93="Facturacion"</formula>
    </cfRule>
  </conditionalFormatting>
  <conditionalFormatting sqref="I93:Z93">
    <cfRule type="expression" dxfId="8864" priority="105">
      <formula>$D93="Specialist"</formula>
    </cfRule>
  </conditionalFormatting>
  <conditionalFormatting sqref="I93:Z93">
    <cfRule type="cellIs" dxfId="8863" priority="106" operator="equal">
      <formula>1</formula>
    </cfRule>
  </conditionalFormatting>
  <conditionalFormatting sqref="I93:Z93">
    <cfRule type="expression" dxfId="8862" priority="107">
      <formula>$D93="SSMM"</formula>
    </cfRule>
  </conditionalFormatting>
  <conditionalFormatting sqref="I93:Z93">
    <cfRule type="cellIs" dxfId="8861" priority="108" operator="equal">
      <formula>"F"</formula>
    </cfRule>
  </conditionalFormatting>
  <conditionalFormatting sqref="AA94:AB94">
    <cfRule type="expression" dxfId="8860" priority="93">
      <formula>$C$2="F"</formula>
    </cfRule>
  </conditionalFormatting>
  <conditionalFormatting sqref="AA94:AB94">
    <cfRule type="expression" dxfId="8859" priority="94">
      <formula>$D94="Facturacion"</formula>
    </cfRule>
  </conditionalFormatting>
  <conditionalFormatting sqref="AA94:AB94">
    <cfRule type="expression" dxfId="8858" priority="95">
      <formula>$D94="Specialist"</formula>
    </cfRule>
  </conditionalFormatting>
  <conditionalFormatting sqref="AA94:AB94">
    <cfRule type="cellIs" dxfId="8857" priority="96" operator="equal">
      <formula>1</formula>
    </cfRule>
  </conditionalFormatting>
  <conditionalFormatting sqref="AA94:AB94">
    <cfRule type="expression" dxfId="8856" priority="97">
      <formula>$D94="SSMM"</formula>
    </cfRule>
  </conditionalFormatting>
  <conditionalFormatting sqref="AA94:AB94">
    <cfRule type="cellIs" dxfId="8855" priority="98" operator="equal">
      <formula>"F"</formula>
    </cfRule>
  </conditionalFormatting>
  <conditionalFormatting sqref="I94:W94">
    <cfRule type="expression" dxfId="8854" priority="83">
      <formula>$C$78="F"</formula>
    </cfRule>
  </conditionalFormatting>
  <conditionalFormatting sqref="I94:W94">
    <cfRule type="expression" dxfId="8853" priority="84">
      <formula>$C$59="F"</formula>
    </cfRule>
  </conditionalFormatting>
  <conditionalFormatting sqref="I94:W94">
    <cfRule type="expression" dxfId="8852" priority="85">
      <formula>$C$40="F"</formula>
    </cfRule>
  </conditionalFormatting>
  <conditionalFormatting sqref="I94:W94">
    <cfRule type="expression" dxfId="8851" priority="86">
      <formula>$C$21="F"</formula>
    </cfRule>
  </conditionalFormatting>
  <conditionalFormatting sqref="I94:Z94">
    <cfRule type="expression" dxfId="8850" priority="87">
      <formula>$C$2="F"</formula>
    </cfRule>
  </conditionalFormatting>
  <conditionalFormatting sqref="I94:Z94">
    <cfRule type="expression" dxfId="8849" priority="88">
      <formula>$D94="Facturacion"</formula>
    </cfRule>
  </conditionalFormatting>
  <conditionalFormatting sqref="I94:Z94">
    <cfRule type="expression" dxfId="8848" priority="89">
      <formula>$D94="Specialist"</formula>
    </cfRule>
  </conditionalFormatting>
  <conditionalFormatting sqref="I94:Z94">
    <cfRule type="cellIs" dxfId="8847" priority="90" operator="equal">
      <formula>1</formula>
    </cfRule>
  </conditionalFormatting>
  <conditionalFormatting sqref="I94:Z94">
    <cfRule type="expression" dxfId="8846" priority="91">
      <formula>$D94="SSMM"</formula>
    </cfRule>
  </conditionalFormatting>
  <conditionalFormatting sqref="I94:Z94">
    <cfRule type="cellIs" dxfId="8845" priority="92" operator="equal">
      <formula>"F"</formula>
    </cfRule>
  </conditionalFormatting>
  <conditionalFormatting sqref="AA95:AB95">
    <cfRule type="expression" dxfId="8844" priority="77">
      <formula>$C$2="F"</formula>
    </cfRule>
  </conditionalFormatting>
  <conditionalFormatting sqref="AA95:AB95">
    <cfRule type="expression" dxfId="8843" priority="78">
      <formula>$D95="Facturacion"</formula>
    </cfRule>
  </conditionalFormatting>
  <conditionalFormatting sqref="AA95:AB95">
    <cfRule type="expression" dxfId="8842" priority="79">
      <formula>$D95="Specialist"</formula>
    </cfRule>
  </conditionalFormatting>
  <conditionalFormatting sqref="AA95:AB95">
    <cfRule type="cellIs" dxfId="8841" priority="80" operator="equal">
      <formula>1</formula>
    </cfRule>
  </conditionalFormatting>
  <conditionalFormatting sqref="AA95:AB95">
    <cfRule type="expression" dxfId="8840" priority="81">
      <formula>$D95="SSMM"</formula>
    </cfRule>
  </conditionalFormatting>
  <conditionalFormatting sqref="AA95:AB95">
    <cfRule type="cellIs" dxfId="8839" priority="82" operator="equal">
      <formula>"F"</formula>
    </cfRule>
  </conditionalFormatting>
  <conditionalFormatting sqref="I95:W95">
    <cfRule type="expression" dxfId="8838" priority="67">
      <formula>$C$78="F"</formula>
    </cfRule>
  </conditionalFormatting>
  <conditionalFormatting sqref="I95:W95">
    <cfRule type="expression" dxfId="8837" priority="68">
      <formula>$C$59="F"</formula>
    </cfRule>
  </conditionalFormatting>
  <conditionalFormatting sqref="I95:W95">
    <cfRule type="expression" dxfId="8836" priority="69">
      <formula>$C$40="F"</formula>
    </cfRule>
  </conditionalFormatting>
  <conditionalFormatting sqref="I95:W95">
    <cfRule type="expression" dxfId="8835" priority="70">
      <formula>$C$21="F"</formula>
    </cfRule>
  </conditionalFormatting>
  <conditionalFormatting sqref="I95:Z95">
    <cfRule type="expression" dxfId="8834" priority="71">
      <formula>$C$2="F"</formula>
    </cfRule>
  </conditionalFormatting>
  <conditionalFormatting sqref="I95:Z95">
    <cfRule type="expression" dxfId="8833" priority="72">
      <formula>$D95="Facturacion"</formula>
    </cfRule>
  </conditionalFormatting>
  <conditionalFormatting sqref="I95:Z95">
    <cfRule type="expression" dxfId="8832" priority="73">
      <formula>$D95="Specialist"</formula>
    </cfRule>
  </conditionalFormatting>
  <conditionalFormatting sqref="I95:Z95">
    <cfRule type="cellIs" dxfId="8831" priority="74" operator="equal">
      <formula>1</formula>
    </cfRule>
  </conditionalFormatting>
  <conditionalFormatting sqref="I95:Z95">
    <cfRule type="expression" dxfId="8830" priority="75">
      <formula>$D95="SSMM"</formula>
    </cfRule>
  </conditionalFormatting>
  <conditionalFormatting sqref="I95:Z95">
    <cfRule type="cellIs" dxfId="8829" priority="76" operator="equal">
      <formula>"F"</formula>
    </cfRule>
  </conditionalFormatting>
  <conditionalFormatting sqref="S46:AD46">
    <cfRule type="expression" dxfId="8828" priority="61">
      <formula>$C$2="F"</formula>
    </cfRule>
  </conditionalFormatting>
  <conditionalFormatting sqref="S46:AD46">
    <cfRule type="expression" dxfId="8827" priority="62">
      <formula>$D46="Facturacion"</formula>
    </cfRule>
  </conditionalFormatting>
  <conditionalFormatting sqref="S46:AD46">
    <cfRule type="expression" dxfId="8826" priority="63">
      <formula>$D46="Specialist"</formula>
    </cfRule>
  </conditionalFormatting>
  <conditionalFormatting sqref="S46:AD46">
    <cfRule type="cellIs" dxfId="8825" priority="64" operator="equal">
      <formula>1</formula>
    </cfRule>
  </conditionalFormatting>
  <conditionalFormatting sqref="S46:AD46">
    <cfRule type="expression" dxfId="8824" priority="65">
      <formula>$D46="SSMM"</formula>
    </cfRule>
  </conditionalFormatting>
  <conditionalFormatting sqref="S46:AD46">
    <cfRule type="cellIs" dxfId="8823" priority="66" operator="equal">
      <formula>"F"</formula>
    </cfRule>
  </conditionalFormatting>
  <conditionalFormatting sqref="S65:AD65">
    <cfRule type="expression" dxfId="8822" priority="54">
      <formula>$C$2="F"</formula>
    </cfRule>
  </conditionalFormatting>
  <conditionalFormatting sqref="S65:AD65">
    <cfRule type="expression" dxfId="8821" priority="55">
      <formula>$D65="Facturacion"</formula>
    </cfRule>
  </conditionalFormatting>
  <conditionalFormatting sqref="S65:AD65">
    <cfRule type="expression" dxfId="8820" priority="56">
      <formula>$D65="Specialist"</formula>
    </cfRule>
  </conditionalFormatting>
  <conditionalFormatting sqref="S65:AD65">
    <cfRule type="cellIs" dxfId="8819" priority="57" operator="equal">
      <formula>1</formula>
    </cfRule>
  </conditionalFormatting>
  <conditionalFormatting sqref="S65:AD65">
    <cfRule type="expression" dxfId="8818" priority="58">
      <formula>$D65="SSMM"</formula>
    </cfRule>
  </conditionalFormatting>
  <conditionalFormatting sqref="S65:AD65">
    <cfRule type="cellIs" dxfId="8817" priority="59" operator="equal">
      <formula>"F"</formula>
    </cfRule>
  </conditionalFormatting>
  <conditionalFormatting sqref="I25:AD25">
    <cfRule type="expression" dxfId="8816" priority="47">
      <formula>$C$2="F"</formula>
    </cfRule>
  </conditionalFormatting>
  <conditionalFormatting sqref="I25:AD25">
    <cfRule type="expression" dxfId="8815" priority="48">
      <formula>$D25="Facturacion"</formula>
    </cfRule>
  </conditionalFormatting>
  <conditionalFormatting sqref="I25:AD25">
    <cfRule type="expression" dxfId="8814" priority="49">
      <formula>$D25="Specialist"</formula>
    </cfRule>
  </conditionalFormatting>
  <conditionalFormatting sqref="I25:AD25">
    <cfRule type="cellIs" dxfId="8813" priority="50" operator="equal">
      <formula>1</formula>
    </cfRule>
  </conditionalFormatting>
  <conditionalFormatting sqref="I25:AD25">
    <cfRule type="expression" dxfId="8812" priority="51">
      <formula>$D25="SSMM"</formula>
    </cfRule>
  </conditionalFormatting>
  <conditionalFormatting sqref="I25:AD25">
    <cfRule type="cellIs" dxfId="8811" priority="52" operator="equal">
      <formula>"F"</formula>
    </cfRule>
  </conditionalFormatting>
  <conditionalFormatting sqref="I87:AD87">
    <cfRule type="expression" dxfId="8810" priority="26">
      <formula>$C$2="F"</formula>
    </cfRule>
  </conditionalFormatting>
  <conditionalFormatting sqref="I87:AD87">
    <cfRule type="expression" dxfId="8809" priority="27">
      <formula>$D87="Facturacion"</formula>
    </cfRule>
  </conditionalFormatting>
  <conditionalFormatting sqref="I87:AD87">
    <cfRule type="expression" dxfId="8808" priority="28">
      <formula>$D87="Specialist"</formula>
    </cfRule>
  </conditionalFormatting>
  <conditionalFormatting sqref="I87:AD87">
    <cfRule type="cellIs" dxfId="8807" priority="29" operator="equal">
      <formula>1</formula>
    </cfRule>
  </conditionalFormatting>
  <conditionalFormatting sqref="I87:AD87">
    <cfRule type="expression" dxfId="8806" priority="30">
      <formula>$D87="SSMM"</formula>
    </cfRule>
  </conditionalFormatting>
  <conditionalFormatting sqref="I87:AD87">
    <cfRule type="cellIs" dxfId="8805" priority="31" operator="equal">
      <formula>"F"</formula>
    </cfRule>
  </conditionalFormatting>
  <conditionalFormatting sqref="I106:AD106">
    <cfRule type="expression" dxfId="8804" priority="19">
      <formula>$C$2="F"</formula>
    </cfRule>
  </conditionalFormatting>
  <conditionalFormatting sqref="I106:AD106">
    <cfRule type="expression" dxfId="8803" priority="20">
      <formula>$D106="Facturacion"</formula>
    </cfRule>
  </conditionalFormatting>
  <conditionalFormatting sqref="I106:AD106">
    <cfRule type="expression" dxfId="8802" priority="21">
      <formula>$D106="Specialist"</formula>
    </cfRule>
  </conditionalFormatting>
  <conditionalFormatting sqref="I106:AD106">
    <cfRule type="cellIs" dxfId="8801" priority="22" operator="equal">
      <formula>1</formula>
    </cfRule>
  </conditionalFormatting>
  <conditionalFormatting sqref="I106:AD106">
    <cfRule type="expression" dxfId="8800" priority="23">
      <formula>$D106="SSMM"</formula>
    </cfRule>
  </conditionalFormatting>
  <conditionalFormatting sqref="I106:AD106">
    <cfRule type="cellIs" dxfId="8799" priority="24" operator="equal">
      <formula>"F"</formula>
    </cfRule>
  </conditionalFormatting>
  <conditionalFormatting sqref="I125:AD125">
    <cfRule type="expression" dxfId="8798" priority="12">
      <formula>$C$2="F"</formula>
    </cfRule>
  </conditionalFormatting>
  <conditionalFormatting sqref="I125:AD125">
    <cfRule type="expression" dxfId="8797" priority="13">
      <formula>$D125="Facturacion"</formula>
    </cfRule>
  </conditionalFormatting>
  <conditionalFormatting sqref="I125:AD125">
    <cfRule type="expression" dxfId="8796" priority="14">
      <formula>$D125="Specialist"</formula>
    </cfRule>
  </conditionalFormatting>
  <conditionalFormatting sqref="I125:AD125">
    <cfRule type="cellIs" dxfId="8795" priority="15" operator="equal">
      <formula>1</formula>
    </cfRule>
  </conditionalFormatting>
  <conditionalFormatting sqref="I125:AD125">
    <cfRule type="expression" dxfId="8794" priority="16">
      <formula>$D125="SSMM"</formula>
    </cfRule>
  </conditionalFormatting>
  <conditionalFormatting sqref="I125:AD125">
    <cfRule type="cellIs" dxfId="8793" priority="17" operator="equal">
      <formula>"F"</formula>
    </cfRule>
  </conditionalFormatting>
  <conditionalFormatting sqref="I16:W16">
    <cfRule type="expression" dxfId="8792" priority="1">
      <formula>$C$78="F"</formula>
    </cfRule>
  </conditionalFormatting>
  <conditionalFormatting sqref="I16:W16">
    <cfRule type="expression" dxfId="8791" priority="2">
      <formula>$C$59="F"</formula>
    </cfRule>
  </conditionalFormatting>
  <conditionalFormatting sqref="I16:W16">
    <cfRule type="expression" dxfId="8790" priority="3">
      <formula>$C$40="F"</formula>
    </cfRule>
  </conditionalFormatting>
  <conditionalFormatting sqref="I16:W16">
    <cfRule type="expression" dxfId="8789" priority="4">
      <formula>$C$21="F"</formula>
    </cfRule>
  </conditionalFormatting>
  <conditionalFormatting sqref="I16:Z16">
    <cfRule type="expression" dxfId="8788" priority="5">
      <formula>$C$2="F"</formula>
    </cfRule>
  </conditionalFormatting>
  <conditionalFormatting sqref="I16:Z16">
    <cfRule type="expression" dxfId="8787" priority="6">
      <formula>$D16="Facturacion"</formula>
    </cfRule>
  </conditionalFormatting>
  <conditionalFormatting sqref="I16:Z16">
    <cfRule type="expression" dxfId="8786" priority="7">
      <formula>$D16="Specialist"</formula>
    </cfRule>
  </conditionalFormatting>
  <conditionalFormatting sqref="I16:Z16">
    <cfRule type="cellIs" dxfId="8785" priority="8" operator="equal">
      <formula>1</formula>
    </cfRule>
  </conditionalFormatting>
  <conditionalFormatting sqref="I16:Z16">
    <cfRule type="expression" dxfId="8784" priority="9">
      <formula>$D16="SSMM"</formula>
    </cfRule>
  </conditionalFormatting>
  <conditionalFormatting sqref="I16:Z16">
    <cfRule type="cellIs" dxfId="8783" priority="10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93" id="{327CD335-D19B-430F-85AC-926ADB87A87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E13:AG15 AC17:AG19 E16:H16 AA16:AG16</xm:sqref>
        </x14:conditionalFormatting>
        <x14:conditionalFormatting xmlns:xm="http://schemas.microsoft.com/office/excel/2006/main">
          <x14:cfRule type="expression" priority="482" id="{5300E7B5-CB24-41C1-9F49-CE2A45ACE7F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E4:AG4 E6:AG12 E5:H5 AE5:AG5</xm:sqref>
        </x14:conditionalFormatting>
        <x14:conditionalFormatting xmlns:xm="http://schemas.microsoft.com/office/excel/2006/main">
          <x14:cfRule type="expression" priority="475" id="{4B92738A-C41B-4FBD-AD82-407795B4353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E36:H38 AC36:AG38</xm:sqref>
        </x14:conditionalFormatting>
        <x14:conditionalFormatting xmlns:xm="http://schemas.microsoft.com/office/excel/2006/main">
          <x14:cfRule type="expression" priority="464" id="{AF27A3E5-45C9-4843-A64B-4D3E197692B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E23:AG23 E26:AG31 E24:H25 AE24:AG25</xm:sqref>
        </x14:conditionalFormatting>
        <x14:conditionalFormatting xmlns:xm="http://schemas.microsoft.com/office/excel/2006/main">
          <x14:cfRule type="expression" priority="457" id="{D5A38081-4CE0-45E9-94E4-9B0F3580C3B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E55:H57 AC55:AG57</xm:sqref>
        </x14:conditionalFormatting>
        <x14:conditionalFormatting xmlns:xm="http://schemas.microsoft.com/office/excel/2006/main">
          <x14:cfRule type="expression" priority="446" id="{46CEEA92-AB67-43DB-98D5-E9CBFC95C35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E42:AG42 E44:AG45 E43:H43 AE43:AG43 E47:AG50 E46:R46 AE46:AG46</xm:sqref>
        </x14:conditionalFormatting>
        <x14:conditionalFormatting xmlns:xm="http://schemas.microsoft.com/office/excel/2006/main">
          <x14:cfRule type="expression" priority="439" id="{2E4870C4-6AC9-4FB4-88CF-80F29E4D087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E74:H76 AC74:AG76</xm:sqref>
        </x14:conditionalFormatting>
        <x14:conditionalFormatting xmlns:xm="http://schemas.microsoft.com/office/excel/2006/main">
          <x14:cfRule type="expression" priority="428" id="{68EEF236-8734-450F-A112-D470654E923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E61:AG61 E63:AG64 E62:H62 AE62:AG62 E65:R65 AE65:AG65 E66:AG69</xm:sqref>
        </x14:conditionalFormatting>
        <x14:conditionalFormatting xmlns:xm="http://schemas.microsoft.com/office/excel/2006/main">
          <x14:cfRule type="expression" priority="421" id="{8B1C681C-18BD-4E22-8294-7EE0B8A1DA0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E93:H95 AC93:AG95</xm:sqref>
        </x14:conditionalFormatting>
        <x14:conditionalFormatting xmlns:xm="http://schemas.microsoft.com/office/excel/2006/main">
          <x14:cfRule type="expression" priority="410" id="{22EF8D4E-818B-424F-9533-B4667BA990D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E82:AG86 E81:H81 AE81:AG81 E80:AG80 E88:AG88 E87:H87 AE87:AG87</xm:sqref>
        </x14:conditionalFormatting>
        <x14:conditionalFormatting xmlns:xm="http://schemas.microsoft.com/office/excel/2006/main">
          <x14:cfRule type="expression" priority="403" id="{547B83E5-57E3-40F7-AF5B-ED6355488CB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392" id="{A15774E4-6F07-4A63-84E8-CFDE6F50BDE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E99:AG99 E100:H100 AE100:AG100 E101:AG105 E107:AG107 E106:H106 AE106:AG106</xm:sqref>
        </x14:conditionalFormatting>
        <x14:conditionalFormatting xmlns:xm="http://schemas.microsoft.com/office/excel/2006/main">
          <x14:cfRule type="expression" priority="385" id="{0D4F09E6-B4F3-4F99-80B0-F6AAA09B476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374" id="{C395155B-BD78-4D8C-BF6B-3B164957C1F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E118:AG118 E120:AG124 E119:H119 AE119:AG119 E126:AG126 E125:H125 AE125:AG125</xm:sqref>
        </x14:conditionalFormatting>
        <x14:conditionalFormatting xmlns:xm="http://schemas.microsoft.com/office/excel/2006/main">
          <x14:cfRule type="expression" priority="367" id="{45016C31-4E3F-4C0F-871B-572813B2D83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I5:AD5</xm:sqref>
        </x14:conditionalFormatting>
        <x14:conditionalFormatting xmlns:xm="http://schemas.microsoft.com/office/excel/2006/main">
          <x14:cfRule type="expression" priority="360" id="{E51DBB26-2907-4B92-B899-C76E393A4BE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I24:AD24</xm:sqref>
        </x14:conditionalFormatting>
        <x14:conditionalFormatting xmlns:xm="http://schemas.microsoft.com/office/excel/2006/main">
          <x14:cfRule type="expression" priority="353" id="{C72451B2-D3EE-49E5-9328-E382F4E1F6F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I43:AD43</xm:sqref>
        </x14:conditionalFormatting>
        <x14:conditionalFormatting xmlns:xm="http://schemas.microsoft.com/office/excel/2006/main">
          <x14:cfRule type="expression" priority="346" id="{C835F693-6DE0-42FE-A00A-DC615839A25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I62:AD62</xm:sqref>
        </x14:conditionalFormatting>
        <x14:conditionalFormatting xmlns:xm="http://schemas.microsoft.com/office/excel/2006/main">
          <x14:cfRule type="expression" priority="339" id="{E03A88DF-D29B-45D2-8EF9-8EA2B9E3118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I81:AD81</xm:sqref>
        </x14:conditionalFormatting>
        <x14:conditionalFormatting xmlns:xm="http://schemas.microsoft.com/office/excel/2006/main">
          <x14:cfRule type="expression" priority="332" id="{D1CE4F0A-A418-4487-9480-7006878CD9F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I100:AD100</xm:sqref>
        </x14:conditionalFormatting>
        <x14:conditionalFormatting xmlns:xm="http://schemas.microsoft.com/office/excel/2006/main">
          <x14:cfRule type="expression" priority="325" id="{628BB41F-0B45-4C6D-9383-8AD32B76B26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I119:AD119</xm:sqref>
        </x14:conditionalFormatting>
        <x14:conditionalFormatting xmlns:xm="http://schemas.microsoft.com/office/excel/2006/main">
          <x14:cfRule type="expression" priority="318" id="{B106DFF4-4BEF-4E55-9CEB-805A4A055A1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E17:H19</xm:sqref>
        </x14:conditionalFormatting>
        <x14:conditionalFormatting xmlns:xm="http://schemas.microsoft.com/office/excel/2006/main">
          <x14:cfRule type="expression" priority="310" id="{DDA72AE5-1D89-4072-B748-9468FB239D7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260" id="{B39D56A3-AD4E-4C84-B171-A9386007986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210" id="{F94E9CD6-2E3E-41F8-8A76-C523FF66566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160" id="{2B6BA122-9FD8-4B5F-BEAD-35712641CB7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110" id="{86506204-2BD2-41E3-8AD8-EF68D4920F2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  <x14:conditionalFormatting xmlns:xm="http://schemas.microsoft.com/office/excel/2006/main">
          <x14:cfRule type="expression" priority="60" id="{0DA9C056-1588-47E1-BED4-7C25C698E4B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expression" priority="53" id="{4C986098-0548-48DC-9254-1F7AE63AEC8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expression" priority="46" id="{72CAD826-4FD7-4AD8-B93E-96D5B6E15B3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I25:AD25</xm:sqref>
        </x14:conditionalFormatting>
        <x14:conditionalFormatting xmlns:xm="http://schemas.microsoft.com/office/excel/2006/main">
          <x14:cfRule type="expression" priority="25" id="{CD8DC978-EB67-46F2-9BA7-BE268233876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I87:AD87</xm:sqref>
        </x14:conditionalFormatting>
        <x14:conditionalFormatting xmlns:xm="http://schemas.microsoft.com/office/excel/2006/main">
          <x14:cfRule type="expression" priority="18" id="{3C74A667-4E0D-4BE2-B304-A9A895C0ECC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I106:AD106</xm:sqref>
        </x14:conditionalFormatting>
        <x14:conditionalFormatting xmlns:xm="http://schemas.microsoft.com/office/excel/2006/main">
          <x14:cfRule type="expression" priority="11" id="{CD4BB6E2-ED3F-493F-ACAC-37033302FD5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I125:AD125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EB6B6FFA-EB90-4097-9141-74C07D2F6476}">
          <x14:formula1>
            <xm:f>Personal!$A$2:$A$50</xm:f>
          </x14:formula1>
          <xm:sqref>B80:B95 B99:B114 B118:B133 B23:B38 B42:B57 B61:B76 B4:B19</xm:sqref>
        </x14:dataValidation>
        <x14:dataValidation type="list" allowBlank="1" showInputMessage="1" showErrorMessage="1" prompt="Elige una de las opciones disponibles" xr:uid="{A3AF2777-35DF-432F-B1BF-2F831A62175F}">
          <x14:formula1>
            <xm:f>Personal!$F$1:$F$15</xm:f>
          </x14:formula1>
          <xm:sqref>E61:AG76 E80:AG95 E99:AG114 E118:AG133 E23:AG38 E42:AG57 E4:AG19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1512C-9C98-407E-9179-6595146C09E6}">
  <sheetPr codeName="Hoja31">
    <tabColor rgb="FFFFFFFF"/>
    <outlinePr summaryBelow="0" summaryRight="0"/>
    <pageSetUpPr fitToPage="1"/>
  </sheetPr>
  <dimension ref="A1:AJ1000"/>
  <sheetViews>
    <sheetView topLeftCell="A2" workbookViewId="0">
      <selection activeCell="C5" sqref="C5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'S28'!C117+1</f>
        <v>45488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">
        <v>98</v>
      </c>
      <c r="D4" s="19" t="s">
        <v>99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>
        <v>1</v>
      </c>
      <c r="T4" s="8">
        <v>1</v>
      </c>
      <c r="U4" s="8">
        <v>1</v>
      </c>
      <c r="V4" s="8">
        <v>1</v>
      </c>
      <c r="W4" s="8">
        <v>1</v>
      </c>
      <c r="X4" s="8">
        <v>1</v>
      </c>
      <c r="Y4" s="8">
        <v>1</v>
      </c>
      <c r="Z4" s="8">
        <v>1</v>
      </c>
      <c r="AA4" s="8">
        <v>1</v>
      </c>
      <c r="AB4" s="8">
        <v>1</v>
      </c>
      <c r="AC4" s="8">
        <v>1</v>
      </c>
      <c r="AD4" s="8">
        <v>1</v>
      </c>
      <c r="AE4" s="8"/>
      <c r="AF4" s="8"/>
      <c r="AG4" s="8"/>
      <c r="AH4" s="1">
        <f t="shared" ref="AH4:AH19" si="0">SUM(E4:AG4)/2</f>
        <v>6</v>
      </c>
      <c r="AI4" s="1"/>
      <c r="AJ4" s="1">
        <f t="shared" ref="AJ4:AJ20" si="1">AH4+AH23+AH42+AH61+AH80+AH99+AH118</f>
        <v>30</v>
      </c>
    </row>
    <row r="5" spans="1:36" ht="15.75" customHeight="1" x14ac:dyDescent="0.15">
      <c r="A5" s="10"/>
      <c r="B5" s="18" t="s">
        <v>28</v>
      </c>
      <c r="C5" s="19" t="s">
        <v>100</v>
      </c>
      <c r="D5" s="19" t="s">
        <v>95</v>
      </c>
      <c r="E5" s="8"/>
      <c r="F5" s="8"/>
      <c r="G5" s="8"/>
      <c r="H5" s="8"/>
      <c r="I5" s="8"/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/>
      <c r="T5" s="8"/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>
        <v>1</v>
      </c>
      <c r="AC5" s="8"/>
      <c r="AD5" s="8"/>
      <c r="AE5" s="8"/>
      <c r="AF5" s="8"/>
      <c r="AG5" s="8"/>
      <c r="AH5" s="1">
        <f t="shared" si="0"/>
        <v>8.5</v>
      </c>
      <c r="AI5" s="1"/>
      <c r="AJ5" s="1">
        <f t="shared" si="1"/>
        <v>41</v>
      </c>
    </row>
    <row r="6" spans="1:36" ht="15.75" customHeight="1" x14ac:dyDescent="0.15">
      <c r="A6" s="10"/>
      <c r="B6" s="18" t="s">
        <v>29</v>
      </c>
      <c r="C6" s="19" t="s">
        <v>101</v>
      </c>
      <c r="D6" s="19" t="s">
        <v>53</v>
      </c>
      <c r="E6" s="8"/>
      <c r="F6" s="8"/>
      <c r="G6" s="8"/>
      <c r="H6" s="8"/>
      <c r="I6" s="8" t="s">
        <v>21</v>
      </c>
      <c r="J6" s="8" t="s">
        <v>21</v>
      </c>
      <c r="K6" s="8" t="s">
        <v>21</v>
      </c>
      <c r="L6" s="8" t="s">
        <v>21</v>
      </c>
      <c r="M6" s="8" t="s">
        <v>21</v>
      </c>
      <c r="N6" s="8" t="s">
        <v>21</v>
      </c>
      <c r="O6" s="8" t="s">
        <v>21</v>
      </c>
      <c r="P6" s="8" t="s">
        <v>21</v>
      </c>
      <c r="Q6" s="8" t="s">
        <v>21</v>
      </c>
      <c r="R6" s="8" t="s">
        <v>21</v>
      </c>
      <c r="S6" s="8" t="s">
        <v>21</v>
      </c>
      <c r="T6" s="8" t="s">
        <v>21</v>
      </c>
      <c r="U6" s="8" t="s">
        <v>21</v>
      </c>
      <c r="V6" s="8" t="s">
        <v>21</v>
      </c>
      <c r="W6" s="8" t="s">
        <v>21</v>
      </c>
      <c r="X6" s="8" t="s">
        <v>21</v>
      </c>
      <c r="Y6" s="8" t="s">
        <v>21</v>
      </c>
      <c r="Z6" s="8" t="s">
        <v>21</v>
      </c>
      <c r="AA6" s="8" t="s">
        <v>21</v>
      </c>
      <c r="AB6" s="8" t="s">
        <v>21</v>
      </c>
      <c r="AC6" s="8" t="s">
        <v>21</v>
      </c>
      <c r="AD6" s="8" t="s">
        <v>21</v>
      </c>
      <c r="AE6" s="8"/>
      <c r="AF6" s="8"/>
      <c r="AG6" s="8"/>
      <c r="AH6" s="1">
        <f t="shared" si="0"/>
        <v>0</v>
      </c>
      <c r="AI6" s="1"/>
      <c r="AJ6" s="1">
        <f t="shared" si="1"/>
        <v>0</v>
      </c>
    </row>
    <row r="7" spans="1:36" ht="15.75" customHeight="1" x14ac:dyDescent="0.15">
      <c r="A7" s="10"/>
      <c r="B7" s="18" t="s">
        <v>30</v>
      </c>
      <c r="C7" s="19" t="s">
        <v>103</v>
      </c>
      <c r="D7" s="19" t="s">
        <v>53</v>
      </c>
      <c r="E7" s="8"/>
      <c r="F7" s="8"/>
      <c r="G7" s="8"/>
      <c r="H7" s="8"/>
      <c r="I7" s="8" t="s">
        <v>7</v>
      </c>
      <c r="J7" s="8" t="s">
        <v>7</v>
      </c>
      <c r="K7" s="8" t="s">
        <v>7</v>
      </c>
      <c r="L7" s="8" t="s">
        <v>7</v>
      </c>
      <c r="M7" s="8" t="s">
        <v>7</v>
      </c>
      <c r="N7" s="8" t="s">
        <v>7</v>
      </c>
      <c r="O7" s="8" t="s">
        <v>7</v>
      </c>
      <c r="P7" s="8" t="s">
        <v>7</v>
      </c>
      <c r="Q7" s="8" t="s">
        <v>7</v>
      </c>
      <c r="R7" s="8" t="s">
        <v>7</v>
      </c>
      <c r="S7" s="8" t="s">
        <v>7</v>
      </c>
      <c r="T7" s="8" t="s">
        <v>7</v>
      </c>
      <c r="U7" s="8" t="s">
        <v>7</v>
      </c>
      <c r="V7" s="8" t="s">
        <v>7</v>
      </c>
      <c r="W7" s="8" t="s">
        <v>7</v>
      </c>
      <c r="X7" s="8" t="s">
        <v>7</v>
      </c>
      <c r="Y7" s="8" t="s">
        <v>7</v>
      </c>
      <c r="Z7" s="8" t="s">
        <v>7</v>
      </c>
      <c r="AA7" s="8" t="s">
        <v>7</v>
      </c>
      <c r="AB7" s="8" t="s">
        <v>7</v>
      </c>
      <c r="AC7" s="8" t="s">
        <v>7</v>
      </c>
      <c r="AD7" s="8" t="s">
        <v>7</v>
      </c>
      <c r="AE7" s="8"/>
      <c r="AF7" s="8"/>
      <c r="AG7" s="8"/>
      <c r="AH7" s="1">
        <f t="shared" si="0"/>
        <v>0</v>
      </c>
      <c r="AI7" s="1"/>
      <c r="AJ7" s="1">
        <f t="shared" si="1"/>
        <v>26</v>
      </c>
    </row>
    <row r="8" spans="1:36" ht="15.75" customHeight="1" x14ac:dyDescent="0.15">
      <c r="A8" s="10"/>
      <c r="B8" s="18" t="s">
        <v>31</v>
      </c>
      <c r="C8" s="19" t="s">
        <v>104</v>
      </c>
      <c r="D8" s="19" t="s">
        <v>96</v>
      </c>
      <c r="E8" s="8"/>
      <c r="F8" s="8"/>
      <c r="G8" s="8"/>
      <c r="H8" s="8"/>
      <c r="I8" s="8" t="s">
        <v>11</v>
      </c>
      <c r="J8" s="8" t="s">
        <v>11</v>
      </c>
      <c r="K8" s="8" t="s">
        <v>11</v>
      </c>
      <c r="L8" s="8" t="s">
        <v>11</v>
      </c>
      <c r="M8" s="8" t="s">
        <v>11</v>
      </c>
      <c r="N8" s="8" t="s">
        <v>11</v>
      </c>
      <c r="O8" s="8" t="s">
        <v>11</v>
      </c>
      <c r="P8" s="8" t="s">
        <v>11</v>
      </c>
      <c r="Q8" s="8" t="s">
        <v>11</v>
      </c>
      <c r="R8" s="8" t="s">
        <v>11</v>
      </c>
      <c r="S8" s="8" t="s">
        <v>11</v>
      </c>
      <c r="T8" s="8" t="s">
        <v>11</v>
      </c>
      <c r="U8" s="8" t="s">
        <v>11</v>
      </c>
      <c r="V8" s="8" t="s">
        <v>11</v>
      </c>
      <c r="W8" s="8" t="s">
        <v>11</v>
      </c>
      <c r="X8" s="8" t="s">
        <v>11</v>
      </c>
      <c r="Y8" s="8" t="s">
        <v>11</v>
      </c>
      <c r="Z8" s="8" t="s">
        <v>11</v>
      </c>
      <c r="AA8" s="8" t="s">
        <v>11</v>
      </c>
      <c r="AB8" s="8" t="s">
        <v>11</v>
      </c>
      <c r="AC8" s="8" t="s">
        <v>11</v>
      </c>
      <c r="AD8" s="8" t="s">
        <v>11</v>
      </c>
      <c r="AE8" s="8"/>
      <c r="AF8" s="8"/>
      <c r="AG8" s="8"/>
      <c r="AH8" s="1">
        <f t="shared" si="0"/>
        <v>0</v>
      </c>
      <c r="AI8" s="1"/>
      <c r="AJ8" s="1">
        <f t="shared" si="1"/>
        <v>0</v>
      </c>
    </row>
    <row r="9" spans="1:36" ht="15.75" customHeight="1" x14ac:dyDescent="0.15">
      <c r="A9" s="10"/>
      <c r="B9" s="18" t="s">
        <v>32</v>
      </c>
      <c r="C9" s="19" t="s">
        <v>105</v>
      </c>
      <c r="D9" s="19" t="s">
        <v>53</v>
      </c>
      <c r="E9" s="8"/>
      <c r="F9" s="8"/>
      <c r="G9" s="8"/>
      <c r="H9" s="8">
        <v>1</v>
      </c>
      <c r="I9" s="8">
        <v>1</v>
      </c>
      <c r="J9" s="8">
        <v>1</v>
      </c>
      <c r="K9" s="8">
        <v>1</v>
      </c>
      <c r="L9" s="8">
        <v>1</v>
      </c>
      <c r="M9" s="8">
        <v>1</v>
      </c>
      <c r="N9" s="8">
        <v>1</v>
      </c>
      <c r="O9" s="8">
        <v>1</v>
      </c>
      <c r="P9" s="8">
        <v>1</v>
      </c>
      <c r="Q9" s="8">
        <v>1</v>
      </c>
      <c r="R9" s="8">
        <v>1</v>
      </c>
      <c r="S9" s="8">
        <v>1</v>
      </c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1">
        <f t="shared" si="0"/>
        <v>6</v>
      </c>
      <c r="AI9" s="1"/>
      <c r="AJ9" s="1">
        <f t="shared" si="1"/>
        <v>32</v>
      </c>
    </row>
    <row r="10" spans="1:36" ht="15.75" customHeight="1" x14ac:dyDescent="0.15">
      <c r="A10" s="10"/>
      <c r="B10" s="18" t="s">
        <v>33</v>
      </c>
      <c r="C10" s="19" t="s">
        <v>106</v>
      </c>
      <c r="D10" s="19" t="s">
        <v>53</v>
      </c>
      <c r="E10" s="8"/>
      <c r="F10" s="8"/>
      <c r="G10" s="8"/>
      <c r="H10" s="8"/>
      <c r="I10" s="8"/>
      <c r="J10" s="8"/>
      <c r="K10" s="8"/>
      <c r="L10" s="8"/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>
        <v>1</v>
      </c>
      <c r="S10" s="8"/>
      <c r="T10" s="8"/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>
        <v>1</v>
      </c>
      <c r="AC10" s="8">
        <v>1</v>
      </c>
      <c r="AD10" s="8">
        <v>1</v>
      </c>
      <c r="AE10" s="8"/>
      <c r="AF10" s="8"/>
      <c r="AG10" s="8"/>
      <c r="AH10" s="1">
        <f t="shared" si="0"/>
        <v>8</v>
      </c>
      <c r="AI10" s="1"/>
      <c r="AJ10" s="1">
        <f t="shared" si="1"/>
        <v>40</v>
      </c>
    </row>
    <row r="11" spans="1:36" ht="15.75" customHeight="1" x14ac:dyDescent="0.15">
      <c r="A11" s="21"/>
      <c r="B11" s="18" t="s">
        <v>34</v>
      </c>
      <c r="C11" s="19" t="s">
        <v>107</v>
      </c>
      <c r="D11" s="19" t="s">
        <v>53</v>
      </c>
      <c r="E11" s="8"/>
      <c r="F11" s="8"/>
      <c r="G11" s="8"/>
      <c r="H11" s="8">
        <v>1</v>
      </c>
      <c r="I11" s="8">
        <v>1</v>
      </c>
      <c r="J11" s="8">
        <v>1</v>
      </c>
      <c r="K11" s="8">
        <v>1</v>
      </c>
      <c r="L11" s="8">
        <v>1</v>
      </c>
      <c r="M11" s="8">
        <v>1</v>
      </c>
      <c r="N11" s="8">
        <v>1</v>
      </c>
      <c r="O11" s="8">
        <v>1</v>
      </c>
      <c r="P11" s="8">
        <v>1</v>
      </c>
      <c r="Q11" s="8">
        <v>1</v>
      </c>
      <c r="R11" s="8">
        <v>1</v>
      </c>
      <c r="S11" s="8">
        <v>1</v>
      </c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6</v>
      </c>
      <c r="AI11" s="1"/>
      <c r="AJ11" s="1">
        <f t="shared" si="1"/>
        <v>20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>
        <v>1</v>
      </c>
      <c r="T12" s="8">
        <v>1</v>
      </c>
      <c r="U12" s="8">
        <v>1</v>
      </c>
      <c r="V12" s="8">
        <v>1</v>
      </c>
      <c r="W12" s="8">
        <v>1</v>
      </c>
      <c r="X12" s="8">
        <v>1</v>
      </c>
      <c r="Y12" s="8">
        <v>1</v>
      </c>
      <c r="Z12" s="8">
        <v>1</v>
      </c>
      <c r="AA12" s="8">
        <v>1</v>
      </c>
      <c r="AB12" s="8">
        <v>1</v>
      </c>
      <c r="AC12" s="8">
        <v>1</v>
      </c>
      <c r="AD12" s="8">
        <v>1</v>
      </c>
      <c r="AE12" s="8"/>
      <c r="AF12" s="8"/>
      <c r="AG12" s="8"/>
      <c r="AH12" s="1">
        <f t="shared" si="0"/>
        <v>6</v>
      </c>
      <c r="AI12" s="1"/>
      <c r="AJ12" s="1">
        <f t="shared" si="1"/>
        <v>38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/>
      <c r="R17" s="8"/>
      <c r="S17" s="8" t="s">
        <v>9</v>
      </c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 t="s">
        <v>11</v>
      </c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0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0</v>
      </c>
      <c r="H20" s="23">
        <f t="shared" si="3"/>
        <v>2</v>
      </c>
      <c r="I20" s="23">
        <f t="shared" si="3"/>
        <v>2</v>
      </c>
      <c r="J20" s="23">
        <f t="shared" si="3"/>
        <v>3</v>
      </c>
      <c r="K20" s="23">
        <f t="shared" si="3"/>
        <v>3</v>
      </c>
      <c r="L20" s="23">
        <f t="shared" si="3"/>
        <v>3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4</v>
      </c>
      <c r="R20" s="23">
        <f t="shared" si="3"/>
        <v>4</v>
      </c>
      <c r="S20" s="23">
        <f t="shared" si="3"/>
        <v>4</v>
      </c>
      <c r="T20" s="23">
        <f t="shared" si="3"/>
        <v>2</v>
      </c>
      <c r="U20" s="23">
        <f t="shared" si="3"/>
        <v>4</v>
      </c>
      <c r="V20" s="23">
        <f t="shared" si="3"/>
        <v>4</v>
      </c>
      <c r="W20" s="23">
        <f t="shared" si="3"/>
        <v>4</v>
      </c>
      <c r="X20" s="23">
        <f t="shared" si="3"/>
        <v>4</v>
      </c>
      <c r="Y20" s="23">
        <f t="shared" si="3"/>
        <v>4</v>
      </c>
      <c r="Z20" s="23">
        <f t="shared" si="3"/>
        <v>4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40.5</v>
      </c>
      <c r="AI20" s="1">
        <f>SUM(AI13:AI19)</f>
        <v>16</v>
      </c>
      <c r="AJ20" s="1">
        <f t="shared" si="1"/>
        <v>227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45489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">
        <v>99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>
        <v>1</v>
      </c>
      <c r="T23" s="8">
        <v>1</v>
      </c>
      <c r="U23" s="8">
        <v>1</v>
      </c>
      <c r="V23" s="8">
        <v>1</v>
      </c>
      <c r="W23" s="8">
        <v>1</v>
      </c>
      <c r="X23" s="8">
        <v>1</v>
      </c>
      <c r="Y23" s="8">
        <v>1</v>
      </c>
      <c r="Z23" s="8">
        <v>1</v>
      </c>
      <c r="AA23" s="8">
        <v>1</v>
      </c>
      <c r="AB23" s="8">
        <v>1</v>
      </c>
      <c r="AC23" s="8">
        <v>1</v>
      </c>
      <c r="AD23" s="8">
        <v>1</v>
      </c>
      <c r="AE23" s="8"/>
      <c r="AF23" s="8"/>
      <c r="AG23" s="8"/>
      <c r="AH23" s="1">
        <f t="shared" ref="AH23:AH38" si="4">SUM(E23:AG23)/2</f>
        <v>6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>
        <v>1</v>
      </c>
      <c r="R24" s="8">
        <v>1</v>
      </c>
      <c r="S24" s="8"/>
      <c r="T24" s="8"/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>
        <v>1</v>
      </c>
      <c r="AB24" s="8"/>
      <c r="AC24" s="8"/>
      <c r="AD24" s="8"/>
      <c r="AE24" s="8"/>
      <c r="AF24" s="8"/>
      <c r="AG24" s="8"/>
      <c r="AH24" s="1">
        <f t="shared" si="4"/>
        <v>8.5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">
        <v>53</v>
      </c>
      <c r="E25" s="8"/>
      <c r="F25" s="8"/>
      <c r="G25" s="8"/>
      <c r="H25" s="8"/>
      <c r="I25" s="8" t="s">
        <v>21</v>
      </c>
      <c r="J25" s="8" t="s">
        <v>21</v>
      </c>
      <c r="K25" s="8" t="s">
        <v>21</v>
      </c>
      <c r="L25" s="8" t="s">
        <v>21</v>
      </c>
      <c r="M25" s="8" t="s">
        <v>21</v>
      </c>
      <c r="N25" s="8" t="s">
        <v>21</v>
      </c>
      <c r="O25" s="8" t="s">
        <v>21</v>
      </c>
      <c r="P25" s="8" t="s">
        <v>21</v>
      </c>
      <c r="Q25" s="8" t="s">
        <v>21</v>
      </c>
      <c r="R25" s="8" t="s">
        <v>21</v>
      </c>
      <c r="S25" s="8" t="s">
        <v>21</v>
      </c>
      <c r="T25" s="8" t="s">
        <v>21</v>
      </c>
      <c r="U25" s="8" t="s">
        <v>21</v>
      </c>
      <c r="V25" s="8" t="s">
        <v>21</v>
      </c>
      <c r="W25" s="8" t="s">
        <v>21</v>
      </c>
      <c r="X25" s="8" t="s">
        <v>21</v>
      </c>
      <c r="Y25" s="8" t="s">
        <v>21</v>
      </c>
      <c r="Z25" s="8" t="s">
        <v>21</v>
      </c>
      <c r="AA25" s="8" t="s">
        <v>21</v>
      </c>
      <c r="AB25" s="8" t="s">
        <v>21</v>
      </c>
      <c r="AC25" s="8" t="s">
        <v>21</v>
      </c>
      <c r="AD25" s="8" t="s">
        <v>21</v>
      </c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 t="s">
        <v>11</v>
      </c>
      <c r="J27" s="8" t="s">
        <v>11</v>
      </c>
      <c r="K27" s="8" t="s">
        <v>11</v>
      </c>
      <c r="L27" s="8" t="s">
        <v>11</v>
      </c>
      <c r="M27" s="8" t="s">
        <v>11</v>
      </c>
      <c r="N27" s="8" t="s">
        <v>11</v>
      </c>
      <c r="O27" s="8" t="s">
        <v>11</v>
      </c>
      <c r="P27" s="8" t="s">
        <v>11</v>
      </c>
      <c r="Q27" s="8" t="s">
        <v>11</v>
      </c>
      <c r="R27" s="8" t="s">
        <v>11</v>
      </c>
      <c r="S27" s="8" t="s">
        <v>11</v>
      </c>
      <c r="T27" s="8" t="s">
        <v>11</v>
      </c>
      <c r="U27" s="8" t="s">
        <v>11</v>
      </c>
      <c r="V27" s="8" t="s">
        <v>11</v>
      </c>
      <c r="W27" s="8" t="s">
        <v>11</v>
      </c>
      <c r="X27" s="8" t="s">
        <v>11</v>
      </c>
      <c r="Y27" s="8" t="s">
        <v>11</v>
      </c>
      <c r="Z27" s="8" t="s">
        <v>11</v>
      </c>
      <c r="AA27" s="8" t="s">
        <v>11</v>
      </c>
      <c r="AB27" s="8" t="s">
        <v>11</v>
      </c>
      <c r="AC27" s="8" t="s">
        <v>11</v>
      </c>
      <c r="AD27" s="8" t="s">
        <v>11</v>
      </c>
      <c r="AE27" s="8"/>
      <c r="AF27" s="8"/>
      <c r="AG27" s="8"/>
      <c r="AH27" s="1">
        <f t="shared" si="4"/>
        <v>0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>
        <v>1</v>
      </c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>
        <v>1</v>
      </c>
      <c r="R28" s="8">
        <v>1</v>
      </c>
      <c r="S28" s="8">
        <v>1</v>
      </c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1">
        <f t="shared" si="4"/>
        <v>6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/>
      <c r="J29" s="8"/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/>
      <c r="T29" s="8"/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>
        <v>1</v>
      </c>
      <c r="AB29" s="8">
        <v>1</v>
      </c>
      <c r="AC29" s="8"/>
      <c r="AD29" s="8"/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>
        <v>1</v>
      </c>
      <c r="T30" s="8">
        <v>1</v>
      </c>
      <c r="U30" s="8">
        <v>1</v>
      </c>
      <c r="V30" s="8">
        <v>1</v>
      </c>
      <c r="W30" s="8">
        <v>1</v>
      </c>
      <c r="X30" s="8">
        <v>1</v>
      </c>
      <c r="Y30" s="8">
        <v>1</v>
      </c>
      <c r="Z30" s="8">
        <v>1</v>
      </c>
      <c r="AA30" s="8">
        <v>1</v>
      </c>
      <c r="AB30" s="8">
        <v>1</v>
      </c>
      <c r="AC30" s="8">
        <v>1</v>
      </c>
      <c r="AD30" s="8">
        <v>1</v>
      </c>
      <c r="AE30" s="8"/>
      <c r="AF30" s="8"/>
      <c r="AG30" s="8"/>
      <c r="AH30" s="1">
        <f t="shared" si="4"/>
        <v>6</v>
      </c>
      <c r="AI30" s="1"/>
    </row>
    <row r="31" spans="1:36" ht="15.75" customHeight="1" x14ac:dyDescent="0.15">
      <c r="A31" s="10"/>
      <c r="B31" s="18" t="str">
        <f t="shared" si="5"/>
        <v>X218</v>
      </c>
      <c r="C31" s="19" t="str">
        <f>IF(ISNA(VLOOKUP(B31,Personal!$A$2:$D$21,2,FALSE)),,VLOOKUP(B31,Personal!$A$2:$D$21,2,FALSE))</f>
        <v>Nahia Campos</v>
      </c>
      <c r="D31" s="19" t="str">
        <f>IF(ISNA(VLOOKUP(B31,Personal!$A$2:$D$23,3,FALSE)),,VLOOKUP(B31,Personal!$A$2:$D$32,3,FALSE))</f>
        <v>Comercial</v>
      </c>
      <c r="E31" s="8"/>
      <c r="F31" s="8"/>
      <c r="G31" s="8"/>
      <c r="H31" s="8"/>
      <c r="I31" s="8" t="s">
        <v>7</v>
      </c>
      <c r="J31" s="8" t="s">
        <v>7</v>
      </c>
      <c r="K31" s="8" t="s">
        <v>7</v>
      </c>
      <c r="L31" s="8" t="s">
        <v>7</v>
      </c>
      <c r="M31" s="8" t="s">
        <v>7</v>
      </c>
      <c r="N31" s="8" t="s">
        <v>7</v>
      </c>
      <c r="O31" s="8" t="s">
        <v>7</v>
      </c>
      <c r="P31" s="8" t="s">
        <v>7</v>
      </c>
      <c r="Q31" s="8" t="s">
        <v>7</v>
      </c>
      <c r="R31" s="8" t="s">
        <v>7</v>
      </c>
      <c r="S31" s="8" t="s">
        <v>7</v>
      </c>
      <c r="T31" s="8" t="s">
        <v>7</v>
      </c>
      <c r="U31" s="8" t="s">
        <v>7</v>
      </c>
      <c r="V31" s="8" t="s">
        <v>7</v>
      </c>
      <c r="W31" s="8" t="s">
        <v>7</v>
      </c>
      <c r="X31" s="8" t="s">
        <v>7</v>
      </c>
      <c r="Y31" s="8" t="s">
        <v>7</v>
      </c>
      <c r="Z31" s="8" t="s">
        <v>7</v>
      </c>
      <c r="AA31" s="8" t="s">
        <v>7</v>
      </c>
      <c r="AB31" s="8" t="s">
        <v>7</v>
      </c>
      <c r="AC31" s="8" t="s">
        <v>7</v>
      </c>
      <c r="AD31" s="8" t="s">
        <v>7</v>
      </c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 t="s">
        <v>11</v>
      </c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3</v>
      </c>
      <c r="L39" s="23">
        <f t="shared" si="6"/>
        <v>3</v>
      </c>
      <c r="M39" s="23">
        <f t="shared" si="6"/>
        <v>3</v>
      </c>
      <c r="N39" s="23">
        <f t="shared" si="6"/>
        <v>3</v>
      </c>
      <c r="O39" s="23">
        <f t="shared" si="6"/>
        <v>3</v>
      </c>
      <c r="P39" s="23">
        <f t="shared" si="6"/>
        <v>3</v>
      </c>
      <c r="Q39" s="23">
        <f t="shared" si="6"/>
        <v>3</v>
      </c>
      <c r="R39" s="23">
        <f t="shared" si="6"/>
        <v>3</v>
      </c>
      <c r="S39" s="23">
        <f t="shared" si="6"/>
        <v>3</v>
      </c>
      <c r="T39" s="23">
        <f t="shared" si="6"/>
        <v>2</v>
      </c>
      <c r="U39" s="23">
        <f t="shared" si="6"/>
        <v>4</v>
      </c>
      <c r="V39" s="23">
        <f t="shared" si="6"/>
        <v>4</v>
      </c>
      <c r="W39" s="23">
        <f t="shared" si="6"/>
        <v>5</v>
      </c>
      <c r="X39" s="23">
        <f t="shared" si="6"/>
        <v>5</v>
      </c>
      <c r="Y39" s="23">
        <f t="shared" si="6"/>
        <v>5</v>
      </c>
      <c r="Z39" s="23">
        <f t="shared" si="6"/>
        <v>5</v>
      </c>
      <c r="AA39" s="23">
        <f t="shared" si="6"/>
        <v>5</v>
      </c>
      <c r="AB39" s="23">
        <f t="shared" si="6"/>
        <v>4</v>
      </c>
      <c r="AC39" s="23">
        <f t="shared" si="6"/>
        <v>3</v>
      </c>
      <c r="AD39" s="23">
        <f t="shared" si="6"/>
        <v>3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38.5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45490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">
        <v>99</v>
      </c>
      <c r="E42" s="8"/>
      <c r="F42" s="8"/>
      <c r="G42" s="8"/>
      <c r="H42" s="8">
        <v>1</v>
      </c>
      <c r="I42" s="8">
        <v>1</v>
      </c>
      <c r="J42" s="8">
        <v>1</v>
      </c>
      <c r="K42" s="8">
        <v>1</v>
      </c>
      <c r="L42" s="8">
        <v>1</v>
      </c>
      <c r="M42" s="8">
        <v>1</v>
      </c>
      <c r="N42" s="8">
        <v>1</v>
      </c>
      <c r="O42" s="8">
        <v>1</v>
      </c>
      <c r="P42" s="8">
        <v>1</v>
      </c>
      <c r="Q42" s="8">
        <v>1</v>
      </c>
      <c r="R42" s="8">
        <v>1</v>
      </c>
      <c r="S42" s="8">
        <v>1</v>
      </c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6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/>
      <c r="J43" s="8"/>
      <c r="K43" s="8">
        <v>1</v>
      </c>
      <c r="L43" s="8">
        <v>1</v>
      </c>
      <c r="M43" s="8">
        <v>1</v>
      </c>
      <c r="N43" s="8">
        <v>1</v>
      </c>
      <c r="O43" s="8">
        <v>1</v>
      </c>
      <c r="P43" s="8">
        <v>1</v>
      </c>
      <c r="Q43" s="8">
        <v>1</v>
      </c>
      <c r="R43" s="8">
        <v>1</v>
      </c>
      <c r="S43" s="8"/>
      <c r="T43" s="8"/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>
        <v>1</v>
      </c>
      <c r="AB43" s="8">
        <v>1</v>
      </c>
      <c r="AC43" s="8"/>
      <c r="AD43" s="8"/>
      <c r="AE43" s="8"/>
      <c r="AF43" s="8"/>
      <c r="AG43" s="8"/>
      <c r="AH43" s="1">
        <f t="shared" si="7"/>
        <v>8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">
        <v>53</v>
      </c>
      <c r="E44" s="8"/>
      <c r="F44" s="8"/>
      <c r="G44" s="8"/>
      <c r="H44" s="8"/>
      <c r="I44" s="8" t="s">
        <v>21</v>
      </c>
      <c r="J44" s="8" t="s">
        <v>21</v>
      </c>
      <c r="K44" s="8" t="s">
        <v>21</v>
      </c>
      <c r="L44" s="8" t="s">
        <v>21</v>
      </c>
      <c r="M44" s="8" t="s">
        <v>21</v>
      </c>
      <c r="N44" s="8" t="s">
        <v>21</v>
      </c>
      <c r="O44" s="8" t="s">
        <v>21</v>
      </c>
      <c r="P44" s="8" t="s">
        <v>21</v>
      </c>
      <c r="Q44" s="8" t="s">
        <v>21</v>
      </c>
      <c r="R44" s="8" t="s">
        <v>21</v>
      </c>
      <c r="S44" s="8" t="s">
        <v>21</v>
      </c>
      <c r="T44" s="8" t="s">
        <v>21</v>
      </c>
      <c r="U44" s="8" t="s">
        <v>21</v>
      </c>
      <c r="V44" s="8" t="s">
        <v>21</v>
      </c>
      <c r="W44" s="8" t="s">
        <v>21</v>
      </c>
      <c r="X44" s="8" t="s">
        <v>21</v>
      </c>
      <c r="Y44" s="8" t="s">
        <v>21</v>
      </c>
      <c r="Z44" s="8" t="s">
        <v>21</v>
      </c>
      <c r="AA44" s="8" t="s">
        <v>21</v>
      </c>
      <c r="AB44" s="8" t="s">
        <v>21</v>
      </c>
      <c r="AC44" s="8" t="s">
        <v>21</v>
      </c>
      <c r="AD44" s="8" t="s">
        <v>21</v>
      </c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>
        <v>1</v>
      </c>
      <c r="T45" s="8">
        <v>1</v>
      </c>
      <c r="U45" s="8">
        <v>1</v>
      </c>
      <c r="V45" s="8">
        <v>1</v>
      </c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6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 t="s">
        <v>11</v>
      </c>
      <c r="J46" s="8" t="s">
        <v>11</v>
      </c>
      <c r="K46" s="8" t="s">
        <v>11</v>
      </c>
      <c r="L46" s="8" t="s">
        <v>11</v>
      </c>
      <c r="M46" s="8" t="s">
        <v>11</v>
      </c>
      <c r="N46" s="8" t="s">
        <v>11</v>
      </c>
      <c r="O46" s="8" t="s">
        <v>11</v>
      </c>
      <c r="P46" s="8" t="s">
        <v>11</v>
      </c>
      <c r="Q46" s="8" t="s">
        <v>11</v>
      </c>
      <c r="R46" s="8" t="s">
        <v>11</v>
      </c>
      <c r="S46" s="8" t="s">
        <v>11</v>
      </c>
      <c r="T46" s="8" t="s">
        <v>11</v>
      </c>
      <c r="U46" s="8" t="s">
        <v>11</v>
      </c>
      <c r="V46" s="8" t="s">
        <v>11</v>
      </c>
      <c r="W46" s="8" t="s">
        <v>11</v>
      </c>
      <c r="X46" s="8" t="s">
        <v>11</v>
      </c>
      <c r="Y46" s="8" t="s">
        <v>11</v>
      </c>
      <c r="Z46" s="8" t="s">
        <v>11</v>
      </c>
      <c r="AA46" s="8" t="s">
        <v>11</v>
      </c>
      <c r="AB46" s="8" t="s">
        <v>11</v>
      </c>
      <c r="AC46" s="8" t="s">
        <v>11</v>
      </c>
      <c r="AD46" s="8" t="s">
        <v>11</v>
      </c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 t="s">
        <v>7</v>
      </c>
      <c r="J47" s="8" t="s">
        <v>7</v>
      </c>
      <c r="K47" s="8" t="s">
        <v>7</v>
      </c>
      <c r="L47" s="8" t="s">
        <v>7</v>
      </c>
      <c r="M47" s="8" t="s">
        <v>7</v>
      </c>
      <c r="N47" s="8" t="s">
        <v>7</v>
      </c>
      <c r="O47" s="8" t="s">
        <v>7</v>
      </c>
      <c r="P47" s="8" t="s">
        <v>7</v>
      </c>
      <c r="Q47" s="8" t="s">
        <v>7</v>
      </c>
      <c r="R47" s="8" t="s">
        <v>7</v>
      </c>
      <c r="S47" s="8" t="s">
        <v>7</v>
      </c>
      <c r="T47" s="8" t="s">
        <v>7</v>
      </c>
      <c r="U47" s="8" t="s">
        <v>7</v>
      </c>
      <c r="V47" s="8" t="s">
        <v>7</v>
      </c>
      <c r="W47" s="8" t="s">
        <v>7</v>
      </c>
      <c r="X47" s="8" t="s">
        <v>7</v>
      </c>
      <c r="Y47" s="8" t="s">
        <v>7</v>
      </c>
      <c r="Z47" s="8" t="s">
        <v>7</v>
      </c>
      <c r="AA47" s="8" t="s">
        <v>7</v>
      </c>
      <c r="AB47" s="8" t="s">
        <v>7</v>
      </c>
      <c r="AC47" s="8" t="s">
        <v>7</v>
      </c>
      <c r="AD47" s="8" t="s">
        <v>7</v>
      </c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 t="s">
        <v>7</v>
      </c>
      <c r="J48" s="8" t="s">
        <v>7</v>
      </c>
      <c r="K48" s="8" t="s">
        <v>7</v>
      </c>
      <c r="L48" s="8" t="s">
        <v>7</v>
      </c>
      <c r="M48" s="8" t="s">
        <v>7</v>
      </c>
      <c r="N48" s="8" t="s">
        <v>7</v>
      </c>
      <c r="O48" s="8" t="s">
        <v>7</v>
      </c>
      <c r="P48" s="8" t="s">
        <v>7</v>
      </c>
      <c r="Q48" s="8" t="s">
        <v>7</v>
      </c>
      <c r="R48" s="8" t="s">
        <v>7</v>
      </c>
      <c r="S48" s="8" t="s">
        <v>7</v>
      </c>
      <c r="T48" s="8" t="s">
        <v>7</v>
      </c>
      <c r="U48" s="8" t="s">
        <v>7</v>
      </c>
      <c r="V48" s="8" t="s">
        <v>7</v>
      </c>
      <c r="W48" s="8" t="s">
        <v>7</v>
      </c>
      <c r="X48" s="8" t="s">
        <v>7</v>
      </c>
      <c r="Y48" s="8" t="s">
        <v>7</v>
      </c>
      <c r="Z48" s="8" t="s">
        <v>7</v>
      </c>
      <c r="AA48" s="8" t="s">
        <v>7</v>
      </c>
      <c r="AB48" s="8" t="s">
        <v>7</v>
      </c>
      <c r="AC48" s="8" t="s">
        <v>7</v>
      </c>
      <c r="AD48" s="8" t="s">
        <v>7</v>
      </c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/>
      <c r="J49" s="8"/>
      <c r="K49" s="8"/>
      <c r="L49" s="8"/>
      <c r="M49" s="8">
        <v>1</v>
      </c>
      <c r="N49" s="8">
        <v>1</v>
      </c>
      <c r="O49" s="8">
        <v>1</v>
      </c>
      <c r="P49" s="8">
        <v>1</v>
      </c>
      <c r="Q49" s="8">
        <v>1</v>
      </c>
      <c r="R49" s="8">
        <v>1</v>
      </c>
      <c r="S49" s="8"/>
      <c r="T49" s="8"/>
      <c r="U49" s="8">
        <v>1</v>
      </c>
      <c r="V49" s="8">
        <v>1</v>
      </c>
      <c r="W49" s="8">
        <v>1</v>
      </c>
      <c r="X49" s="8">
        <v>1</v>
      </c>
      <c r="Y49" s="8">
        <v>1</v>
      </c>
      <c r="Z49" s="8">
        <v>1</v>
      </c>
      <c r="AA49" s="8">
        <v>1</v>
      </c>
      <c r="AB49" s="8">
        <v>1</v>
      </c>
      <c r="AC49" s="8">
        <v>1</v>
      </c>
      <c r="AD49" s="8">
        <v>1</v>
      </c>
      <c r="AE49" s="8"/>
      <c r="AF49" s="8"/>
      <c r="AG49" s="8"/>
      <c r="AH49" s="1">
        <f t="shared" si="7"/>
        <v>8</v>
      </c>
      <c r="AI49" s="1"/>
    </row>
    <row r="50" spans="1:35" ht="15.75" customHeight="1" x14ac:dyDescent="0.15">
      <c r="A50" s="10"/>
      <c r="B50" s="18" t="str">
        <f t="shared" si="8"/>
        <v>X218</v>
      </c>
      <c r="C50" s="19" t="str">
        <f>IF(ISNA(VLOOKUP(B50,Personal!$A$2:$D$21,2,FALSE)),,VLOOKUP(B50,Personal!$A$2:$D$21,2,FALSE))</f>
        <v>Nahia Campos</v>
      </c>
      <c r="D50" s="19" t="str">
        <f>IF(ISNA(VLOOKUP(B50,Personal!$A$2:$D$23,3,FALSE)),,VLOOKUP(B50,Personal!$A$2:$D$32,3,FALSE))</f>
        <v>Comercial</v>
      </c>
      <c r="E50" s="8"/>
      <c r="F50" s="8"/>
      <c r="G50" s="8"/>
      <c r="H50" s="8"/>
      <c r="I50" s="8">
        <v>1</v>
      </c>
      <c r="J50" s="8">
        <v>1</v>
      </c>
      <c r="K50" s="8">
        <v>1</v>
      </c>
      <c r="L50" s="8">
        <v>1</v>
      </c>
      <c r="M50" s="8">
        <v>1</v>
      </c>
      <c r="N50" s="8">
        <v>1</v>
      </c>
      <c r="O50" s="8">
        <v>1</v>
      </c>
      <c r="P50" s="8">
        <v>1</v>
      </c>
      <c r="Q50" s="8"/>
      <c r="R50" s="8"/>
      <c r="S50" s="8">
        <v>1</v>
      </c>
      <c r="T50" s="8">
        <v>1</v>
      </c>
      <c r="U50" s="8">
        <v>1</v>
      </c>
      <c r="V50" s="8">
        <v>1</v>
      </c>
      <c r="W50" s="8">
        <v>1</v>
      </c>
      <c r="X50" s="8">
        <v>1</v>
      </c>
      <c r="Y50" s="8">
        <v>1</v>
      </c>
      <c r="Z50" s="8">
        <v>1</v>
      </c>
      <c r="AA50" s="8"/>
      <c r="AB50" s="8"/>
      <c r="AC50" s="8"/>
      <c r="AD50" s="8"/>
      <c r="AE50" s="8"/>
      <c r="AF50" s="8"/>
      <c r="AG50" s="8"/>
      <c r="AH50" s="1">
        <f t="shared" si="7"/>
        <v>8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 t="s">
        <v>11</v>
      </c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3</v>
      </c>
      <c r="R58" s="23">
        <f t="shared" si="9"/>
        <v>3</v>
      </c>
      <c r="S58" s="23">
        <f t="shared" si="9"/>
        <v>3</v>
      </c>
      <c r="T58" s="23">
        <f t="shared" si="9"/>
        <v>2</v>
      </c>
      <c r="U58" s="23">
        <f t="shared" si="9"/>
        <v>4</v>
      </c>
      <c r="V58" s="23">
        <f t="shared" si="9"/>
        <v>4</v>
      </c>
      <c r="W58" s="23">
        <f t="shared" si="9"/>
        <v>4</v>
      </c>
      <c r="X58" s="23">
        <f t="shared" si="9"/>
        <v>4</v>
      </c>
      <c r="Y58" s="23">
        <f t="shared" si="9"/>
        <v>4</v>
      </c>
      <c r="Z58" s="23">
        <f t="shared" si="9"/>
        <v>4</v>
      </c>
      <c r="AA58" s="23">
        <f t="shared" si="9"/>
        <v>3</v>
      </c>
      <c r="AB58" s="23">
        <f t="shared" si="9"/>
        <v>3</v>
      </c>
      <c r="AC58" s="23">
        <f t="shared" si="9"/>
        <v>2</v>
      </c>
      <c r="AD58" s="23">
        <f t="shared" si="9"/>
        <v>2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36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45491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">
        <v>99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>
        <v>1</v>
      </c>
      <c r="T61" s="8">
        <v>1</v>
      </c>
      <c r="U61" s="8">
        <v>1</v>
      </c>
      <c r="V61" s="8">
        <v>1</v>
      </c>
      <c r="W61" s="8">
        <v>1</v>
      </c>
      <c r="X61" s="8">
        <v>1</v>
      </c>
      <c r="Y61" s="8">
        <v>1</v>
      </c>
      <c r="Z61" s="8">
        <v>1</v>
      </c>
      <c r="AA61" s="8">
        <v>1</v>
      </c>
      <c r="AB61" s="8">
        <v>1</v>
      </c>
      <c r="AC61" s="8">
        <v>1</v>
      </c>
      <c r="AD61" s="8">
        <v>1</v>
      </c>
      <c r="AE61" s="8"/>
      <c r="AF61" s="8"/>
      <c r="AG61" s="8"/>
      <c r="AH61" s="1">
        <f t="shared" ref="AH61:AH76" si="10">SUM(E61:AG61)/2</f>
        <v>6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/>
      <c r="J62" s="8"/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>
        <v>1</v>
      </c>
      <c r="R62" s="8">
        <v>1</v>
      </c>
      <c r="S62" s="8"/>
      <c r="T62" s="8"/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>
        <v>1</v>
      </c>
      <c r="AA62" s="8">
        <v>1</v>
      </c>
      <c r="AB62" s="8">
        <v>1</v>
      </c>
      <c r="AC62" s="8"/>
      <c r="AD62" s="8"/>
      <c r="AE62" s="8"/>
      <c r="AF62" s="8"/>
      <c r="AG62" s="8"/>
      <c r="AH62" s="1">
        <f t="shared" si="10"/>
        <v>8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">
        <v>53</v>
      </c>
      <c r="E63" s="8"/>
      <c r="F63" s="8"/>
      <c r="G63" s="8"/>
      <c r="H63" s="8"/>
      <c r="I63" s="8" t="s">
        <v>21</v>
      </c>
      <c r="J63" s="8" t="s">
        <v>21</v>
      </c>
      <c r="K63" s="8" t="s">
        <v>21</v>
      </c>
      <c r="L63" s="8" t="s">
        <v>21</v>
      </c>
      <c r="M63" s="8" t="s">
        <v>21</v>
      </c>
      <c r="N63" s="8" t="s">
        <v>21</v>
      </c>
      <c r="O63" s="8" t="s">
        <v>21</v>
      </c>
      <c r="P63" s="8" t="s">
        <v>21</v>
      </c>
      <c r="Q63" s="8" t="s">
        <v>21</v>
      </c>
      <c r="R63" s="8" t="s">
        <v>21</v>
      </c>
      <c r="S63" s="8" t="s">
        <v>21</v>
      </c>
      <c r="T63" s="8" t="s">
        <v>21</v>
      </c>
      <c r="U63" s="8" t="s">
        <v>21</v>
      </c>
      <c r="V63" s="8" t="s">
        <v>21</v>
      </c>
      <c r="W63" s="8" t="s">
        <v>21</v>
      </c>
      <c r="X63" s="8" t="s">
        <v>21</v>
      </c>
      <c r="Y63" s="8" t="s">
        <v>21</v>
      </c>
      <c r="Z63" s="8" t="s">
        <v>21</v>
      </c>
      <c r="AA63" s="8" t="s">
        <v>21</v>
      </c>
      <c r="AB63" s="8" t="s">
        <v>21</v>
      </c>
      <c r="AC63" s="8" t="s">
        <v>21</v>
      </c>
      <c r="AD63" s="8" t="s">
        <v>21</v>
      </c>
      <c r="AE63" s="8"/>
      <c r="AF63" s="8"/>
      <c r="AG63" s="8"/>
      <c r="AH63" s="1">
        <f t="shared" si="10"/>
        <v>0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>
        <v>1</v>
      </c>
      <c r="J64" s="8">
        <v>1</v>
      </c>
      <c r="K64" s="8">
        <v>1</v>
      </c>
      <c r="L64" s="8">
        <v>1</v>
      </c>
      <c r="M64" s="8">
        <v>1</v>
      </c>
      <c r="N64" s="8">
        <v>1</v>
      </c>
      <c r="O64" s="8">
        <v>1</v>
      </c>
      <c r="P64" s="8">
        <v>1</v>
      </c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 t="s">
        <v>11</v>
      </c>
      <c r="J65" s="8" t="s">
        <v>11</v>
      </c>
      <c r="K65" s="8" t="s">
        <v>11</v>
      </c>
      <c r="L65" s="8" t="s">
        <v>11</v>
      </c>
      <c r="M65" s="8" t="s">
        <v>11</v>
      </c>
      <c r="N65" s="8" t="s">
        <v>11</v>
      </c>
      <c r="O65" s="8" t="s">
        <v>11</v>
      </c>
      <c r="P65" s="8" t="s">
        <v>11</v>
      </c>
      <c r="Q65" s="8" t="s">
        <v>11</v>
      </c>
      <c r="R65" s="8" t="s">
        <v>11</v>
      </c>
      <c r="S65" s="8" t="s">
        <v>11</v>
      </c>
      <c r="T65" s="8" t="s">
        <v>11</v>
      </c>
      <c r="U65" s="8" t="s">
        <v>11</v>
      </c>
      <c r="V65" s="8" t="s">
        <v>11</v>
      </c>
      <c r="W65" s="8" t="s">
        <v>11</v>
      </c>
      <c r="X65" s="8" t="s">
        <v>11</v>
      </c>
      <c r="Y65" s="8" t="s">
        <v>11</v>
      </c>
      <c r="Z65" s="8" t="s">
        <v>11</v>
      </c>
      <c r="AA65" s="8" t="s">
        <v>11</v>
      </c>
      <c r="AB65" s="8" t="s">
        <v>11</v>
      </c>
      <c r="AC65" s="8" t="s">
        <v>11</v>
      </c>
      <c r="AD65" s="8" t="s">
        <v>11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>
        <v>1</v>
      </c>
      <c r="T66" s="8">
        <v>1</v>
      </c>
      <c r="U66" s="8">
        <v>1</v>
      </c>
      <c r="V66" s="8">
        <v>1</v>
      </c>
      <c r="W66" s="8">
        <v>1</v>
      </c>
      <c r="X66" s="8">
        <v>1</v>
      </c>
      <c r="Y66" s="8">
        <v>1</v>
      </c>
      <c r="Z66" s="8">
        <v>1</v>
      </c>
      <c r="AA66" s="8">
        <v>1</v>
      </c>
      <c r="AB66" s="8">
        <v>1</v>
      </c>
      <c r="AC66" s="8">
        <v>1</v>
      </c>
      <c r="AD66" s="8">
        <v>1</v>
      </c>
      <c r="AE66" s="8"/>
      <c r="AF66" s="8"/>
      <c r="AG66" s="8"/>
      <c r="AH66" s="1">
        <f t="shared" si="10"/>
        <v>6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>
        <v>1</v>
      </c>
      <c r="I67" s="8">
        <v>1</v>
      </c>
      <c r="J67" s="8">
        <v>1</v>
      </c>
      <c r="K67" s="8">
        <v>1</v>
      </c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>
        <v>1</v>
      </c>
      <c r="S67" s="8"/>
      <c r="T67" s="8"/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 t="s">
        <v>11</v>
      </c>
      <c r="J68" s="8" t="s">
        <v>11</v>
      </c>
      <c r="K68" s="8" t="s">
        <v>11</v>
      </c>
      <c r="L68" s="8" t="s">
        <v>11</v>
      </c>
      <c r="M68" s="8" t="s">
        <v>11</v>
      </c>
      <c r="N68" s="8" t="s">
        <v>11</v>
      </c>
      <c r="O68" s="8" t="s">
        <v>11</v>
      </c>
      <c r="P68" s="8" t="s">
        <v>11</v>
      </c>
      <c r="Q68" s="8" t="s">
        <v>11</v>
      </c>
      <c r="R68" s="8" t="s">
        <v>11</v>
      </c>
      <c r="S68" s="8" t="s">
        <v>11</v>
      </c>
      <c r="T68" s="8" t="s">
        <v>11</v>
      </c>
      <c r="U68" s="8" t="s">
        <v>11</v>
      </c>
      <c r="V68" s="8" t="s">
        <v>11</v>
      </c>
      <c r="W68" s="8" t="s">
        <v>11</v>
      </c>
      <c r="X68" s="8" t="s">
        <v>11</v>
      </c>
      <c r="Y68" s="8" t="s">
        <v>11</v>
      </c>
      <c r="Z68" s="8" t="s">
        <v>11</v>
      </c>
      <c r="AA68" s="8" t="s">
        <v>11</v>
      </c>
      <c r="AB68" s="8" t="s">
        <v>11</v>
      </c>
      <c r="AC68" s="8" t="s">
        <v>11</v>
      </c>
      <c r="AD68" s="8" t="s">
        <v>11</v>
      </c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 t="str">
        <f t="shared" si="11"/>
        <v>X218</v>
      </c>
      <c r="C69" s="19" t="str">
        <f>IF(ISNA(VLOOKUP(B69,Personal!$A$2:$D$21,2,FALSE)),,VLOOKUP(B69,Personal!$A$2:$D$21,2,FALSE))</f>
        <v>Nahia Campos</v>
      </c>
      <c r="D69" s="19" t="str">
        <f>IF(ISNA(VLOOKUP(B69,Personal!$A$2:$D$23,3,FALSE)),,VLOOKUP(B69,Personal!$A$2:$D$32,3,FALSE))</f>
        <v>Comercial</v>
      </c>
      <c r="E69" s="8"/>
      <c r="F69" s="8"/>
      <c r="G69" s="8"/>
      <c r="H69" s="8"/>
      <c r="I69" s="8"/>
      <c r="J69" s="8"/>
      <c r="K69" s="8"/>
      <c r="L69" s="8"/>
      <c r="M69" s="8">
        <v>1</v>
      </c>
      <c r="N69" s="8">
        <v>1</v>
      </c>
      <c r="O69" s="8">
        <v>1</v>
      </c>
      <c r="P69" s="8">
        <v>1</v>
      </c>
      <c r="Q69" s="8">
        <v>1</v>
      </c>
      <c r="R69" s="8">
        <v>1</v>
      </c>
      <c r="S69" s="8">
        <v>1</v>
      </c>
      <c r="T69" s="8">
        <v>1</v>
      </c>
      <c r="U69" s="8"/>
      <c r="V69" s="8"/>
      <c r="W69" s="8">
        <v>1</v>
      </c>
      <c r="X69" s="8">
        <v>1</v>
      </c>
      <c r="Y69" s="8">
        <v>1</v>
      </c>
      <c r="Z69" s="8">
        <v>1</v>
      </c>
      <c r="AA69" s="8">
        <v>1</v>
      </c>
      <c r="AB69" s="8">
        <v>1</v>
      </c>
      <c r="AC69" s="8">
        <v>1</v>
      </c>
      <c r="AD69" s="8">
        <v>1</v>
      </c>
      <c r="AE69" s="8"/>
      <c r="AF69" s="8"/>
      <c r="AG69" s="8"/>
      <c r="AH69" s="1">
        <f t="shared" si="10"/>
        <v>8</v>
      </c>
      <c r="AI69" s="1"/>
    </row>
    <row r="70" spans="1:35" ht="15.75" customHeight="1" x14ac:dyDescent="0.15">
      <c r="A70" s="10"/>
      <c r="B70" s="18">
        <f t="shared" si="11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 t="s">
        <v>11</v>
      </c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3</v>
      </c>
      <c r="L77" s="23">
        <f t="shared" si="12"/>
        <v>3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3</v>
      </c>
      <c r="R77" s="23">
        <f t="shared" si="12"/>
        <v>3</v>
      </c>
      <c r="S77" s="23">
        <f t="shared" si="12"/>
        <v>3</v>
      </c>
      <c r="T77" s="23">
        <f t="shared" si="12"/>
        <v>3</v>
      </c>
      <c r="U77" s="23">
        <f t="shared" si="12"/>
        <v>4</v>
      </c>
      <c r="V77" s="23">
        <f t="shared" si="12"/>
        <v>4</v>
      </c>
      <c r="W77" s="23">
        <f t="shared" si="12"/>
        <v>5</v>
      </c>
      <c r="X77" s="23">
        <f t="shared" si="12"/>
        <v>5</v>
      </c>
      <c r="Y77" s="23">
        <f t="shared" si="12"/>
        <v>5</v>
      </c>
      <c r="Z77" s="23">
        <f t="shared" si="12"/>
        <v>4</v>
      </c>
      <c r="AA77" s="23">
        <f t="shared" si="12"/>
        <v>4</v>
      </c>
      <c r="AB77" s="23">
        <f t="shared" si="12"/>
        <v>4</v>
      </c>
      <c r="AC77" s="23">
        <f t="shared" si="12"/>
        <v>3</v>
      </c>
      <c r="AD77" s="23">
        <f t="shared" si="12"/>
        <v>3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40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45492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">
        <v>99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>
        <v>1</v>
      </c>
      <c r="R80" s="8">
        <v>1</v>
      </c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1</v>
      </c>
      <c r="AA80" s="8">
        <v>1</v>
      </c>
      <c r="AB80" s="8">
        <v>1</v>
      </c>
      <c r="AC80" s="8"/>
      <c r="AD80" s="8"/>
      <c r="AE80" s="8"/>
      <c r="AF80" s="8"/>
      <c r="AG80" s="8"/>
      <c r="AH80" s="1">
        <f t="shared" ref="AH80:AH95" si="13">SUM(E80:AG80)/2</f>
        <v>6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>
        <v>1</v>
      </c>
      <c r="H81" s="8">
        <v>1</v>
      </c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/>
      <c r="R81" s="8"/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/>
      <c r="Z81" s="8"/>
      <c r="AA81" s="8"/>
      <c r="AB81" s="8"/>
      <c r="AC81" s="8"/>
      <c r="AD81" s="8"/>
      <c r="AE81" s="8"/>
      <c r="AF81" s="8"/>
      <c r="AG81" s="8"/>
      <c r="AH81" s="1">
        <f t="shared" si="13"/>
        <v>8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">
        <v>53</v>
      </c>
      <c r="E82" s="8"/>
      <c r="F82" s="8"/>
      <c r="G82" s="8"/>
      <c r="H82" s="8"/>
      <c r="I82" s="8" t="s">
        <v>21</v>
      </c>
      <c r="J82" s="8" t="s">
        <v>21</v>
      </c>
      <c r="K82" s="8" t="s">
        <v>21</v>
      </c>
      <c r="L82" s="8" t="s">
        <v>21</v>
      </c>
      <c r="M82" s="8" t="s">
        <v>21</v>
      </c>
      <c r="N82" s="8" t="s">
        <v>21</v>
      </c>
      <c r="O82" s="8" t="s">
        <v>21</v>
      </c>
      <c r="P82" s="8" t="s">
        <v>21</v>
      </c>
      <c r="Q82" s="8" t="s">
        <v>21</v>
      </c>
      <c r="R82" s="8" t="s">
        <v>21</v>
      </c>
      <c r="S82" s="8" t="s">
        <v>21</v>
      </c>
      <c r="T82" s="8" t="s">
        <v>21</v>
      </c>
      <c r="U82" s="8" t="s">
        <v>21</v>
      </c>
      <c r="V82" s="8" t="s">
        <v>21</v>
      </c>
      <c r="W82" s="8" t="s">
        <v>21</v>
      </c>
      <c r="X82" s="8" t="s">
        <v>21</v>
      </c>
      <c r="Y82" s="8" t="s">
        <v>21</v>
      </c>
      <c r="Z82" s="8" t="s">
        <v>21</v>
      </c>
      <c r="AA82" s="8" t="s">
        <v>21</v>
      </c>
      <c r="AB82" s="8" t="s">
        <v>21</v>
      </c>
      <c r="AC82" s="8" t="s">
        <v>21</v>
      </c>
      <c r="AD82" s="8" t="s">
        <v>21</v>
      </c>
      <c r="AE82" s="8"/>
      <c r="AF82" s="8"/>
      <c r="AG82" s="8"/>
      <c r="AH82" s="1">
        <f t="shared" si="13"/>
        <v>0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>
        <v>1</v>
      </c>
      <c r="I83" s="8">
        <v>1</v>
      </c>
      <c r="J83" s="8">
        <v>1</v>
      </c>
      <c r="K83" s="8">
        <v>1</v>
      </c>
      <c r="L83" s="8">
        <v>1</v>
      </c>
      <c r="M83" s="8">
        <v>1</v>
      </c>
      <c r="N83" s="8">
        <v>1</v>
      </c>
      <c r="O83" s="8">
        <v>1</v>
      </c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/>
      <c r="H84" s="8"/>
      <c r="I84" s="8" t="s">
        <v>11</v>
      </c>
      <c r="J84" s="8" t="s">
        <v>11</v>
      </c>
      <c r="K84" s="8" t="s">
        <v>11</v>
      </c>
      <c r="L84" s="8" t="s">
        <v>11</v>
      </c>
      <c r="M84" s="8" t="s">
        <v>11</v>
      </c>
      <c r="N84" s="8" t="s">
        <v>11</v>
      </c>
      <c r="O84" s="8" t="s">
        <v>11</v>
      </c>
      <c r="P84" s="8" t="s">
        <v>11</v>
      </c>
      <c r="Q84" s="8" t="s">
        <v>11</v>
      </c>
      <c r="R84" s="8" t="s">
        <v>11</v>
      </c>
      <c r="S84" s="8" t="s">
        <v>11</v>
      </c>
      <c r="T84" s="8" t="s">
        <v>11</v>
      </c>
      <c r="U84" s="8" t="s">
        <v>11</v>
      </c>
      <c r="V84" s="8" t="s">
        <v>11</v>
      </c>
      <c r="W84" s="8" t="s">
        <v>11</v>
      </c>
      <c r="X84" s="8" t="s">
        <v>11</v>
      </c>
      <c r="Y84" s="8" t="s">
        <v>11</v>
      </c>
      <c r="Z84" s="8" t="s">
        <v>11</v>
      </c>
      <c r="AA84" s="8" t="s">
        <v>11</v>
      </c>
      <c r="AB84" s="8" t="s">
        <v>11</v>
      </c>
      <c r="AC84" s="8" t="s">
        <v>11</v>
      </c>
      <c r="AD84" s="8" t="s">
        <v>11</v>
      </c>
      <c r="AE84" s="8"/>
      <c r="AF84" s="8"/>
      <c r="AG84" s="8"/>
      <c r="AH84" s="1">
        <f t="shared" si="13"/>
        <v>0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>
        <v>1</v>
      </c>
      <c r="T85" s="8">
        <v>1</v>
      </c>
      <c r="U85" s="8">
        <v>1</v>
      </c>
      <c r="V85" s="8">
        <v>1</v>
      </c>
      <c r="W85" s="8">
        <v>1</v>
      </c>
      <c r="X85" s="8">
        <v>1</v>
      </c>
      <c r="Y85" s="8">
        <v>1</v>
      </c>
      <c r="Z85" s="8">
        <v>1</v>
      </c>
      <c r="AA85" s="8">
        <v>1</v>
      </c>
      <c r="AB85" s="8">
        <v>1</v>
      </c>
      <c r="AC85" s="8">
        <v>1</v>
      </c>
      <c r="AD85" s="8">
        <v>1</v>
      </c>
      <c r="AE85" s="8"/>
      <c r="AF85" s="8"/>
      <c r="AG85" s="8"/>
      <c r="AH85" s="1">
        <f t="shared" si="13"/>
        <v>6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/>
      <c r="L86" s="8"/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/>
      <c r="T86" s="8"/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>
        <v>1</v>
      </c>
      <c r="AD86" s="8">
        <v>1</v>
      </c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 t="s">
        <v>11</v>
      </c>
      <c r="J87" s="8" t="s">
        <v>11</v>
      </c>
      <c r="K87" s="8" t="s">
        <v>11</v>
      </c>
      <c r="L87" s="8" t="s">
        <v>11</v>
      </c>
      <c r="M87" s="8" t="s">
        <v>11</v>
      </c>
      <c r="N87" s="8" t="s">
        <v>11</v>
      </c>
      <c r="O87" s="8" t="s">
        <v>11</v>
      </c>
      <c r="P87" s="8" t="s">
        <v>11</v>
      </c>
      <c r="Q87" s="8" t="s">
        <v>11</v>
      </c>
      <c r="R87" s="8" t="s">
        <v>11</v>
      </c>
      <c r="S87" s="8" t="s">
        <v>11</v>
      </c>
      <c r="T87" s="8" t="s">
        <v>11</v>
      </c>
      <c r="U87" s="8" t="s">
        <v>11</v>
      </c>
      <c r="V87" s="8" t="s">
        <v>11</v>
      </c>
      <c r="W87" s="8" t="s">
        <v>11</v>
      </c>
      <c r="X87" s="8" t="s">
        <v>11</v>
      </c>
      <c r="Y87" s="8" t="s">
        <v>11</v>
      </c>
      <c r="Z87" s="8" t="s">
        <v>11</v>
      </c>
      <c r="AA87" s="8" t="s">
        <v>11</v>
      </c>
      <c r="AB87" s="8" t="s">
        <v>11</v>
      </c>
      <c r="AC87" s="8" t="s">
        <v>11</v>
      </c>
      <c r="AD87" s="8" t="s">
        <v>11</v>
      </c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tr">
        <f t="shared" si="14"/>
        <v>X218</v>
      </c>
      <c r="C88" s="19" t="str">
        <f>IF(ISNA(VLOOKUP(B88,Personal!$A$2:$D$21,2,FALSE)),,VLOOKUP(B88,Personal!$A$2:$D$21,2,FALSE))</f>
        <v>Nahia Campos</v>
      </c>
      <c r="D88" s="19" t="str">
        <f>IF(ISNA(VLOOKUP(B88,Personal!$A$2:$D$23,3,FALSE)),,VLOOKUP(B88,Personal!$A$2:$D$32,3,FALSE))</f>
        <v>Comercial</v>
      </c>
      <c r="E88" s="8"/>
      <c r="F88" s="8"/>
      <c r="G88" s="8"/>
      <c r="H88" s="8"/>
      <c r="I88" s="8">
        <v>1</v>
      </c>
      <c r="J88" s="8">
        <v>1</v>
      </c>
      <c r="K88" s="8">
        <v>1</v>
      </c>
      <c r="L88" s="8">
        <v>1</v>
      </c>
      <c r="M88" s="8">
        <v>1</v>
      </c>
      <c r="N88" s="8">
        <v>1</v>
      </c>
      <c r="O88" s="8">
        <v>1</v>
      </c>
      <c r="P88" s="8">
        <v>1</v>
      </c>
      <c r="Q88" s="8">
        <v>1</v>
      </c>
      <c r="R88" s="8">
        <v>1</v>
      </c>
      <c r="S88" s="8">
        <v>1</v>
      </c>
      <c r="T88" s="8">
        <v>1</v>
      </c>
      <c r="U88" s="8"/>
      <c r="V88" s="8"/>
      <c r="W88" s="8">
        <v>1</v>
      </c>
      <c r="X88" s="8">
        <v>1</v>
      </c>
      <c r="Y88" s="8">
        <v>1</v>
      </c>
      <c r="Z88" s="8">
        <v>1</v>
      </c>
      <c r="AA88" s="8"/>
      <c r="AB88" s="8"/>
      <c r="AC88" s="8"/>
      <c r="AD88" s="8"/>
      <c r="AE88" s="8"/>
      <c r="AF88" s="8"/>
      <c r="AG88" s="8"/>
      <c r="AH88" s="1">
        <f t="shared" si="13"/>
        <v>8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/>
      <c r="R93" s="8"/>
      <c r="S93" s="8" t="s">
        <v>9</v>
      </c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 t="s">
        <v>11</v>
      </c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2</v>
      </c>
      <c r="I96" s="23">
        <f t="shared" si="15"/>
        <v>3</v>
      </c>
      <c r="J96" s="23">
        <f t="shared" si="15"/>
        <v>3</v>
      </c>
      <c r="K96" s="23">
        <f t="shared" si="15"/>
        <v>3</v>
      </c>
      <c r="L96" s="23">
        <f t="shared" si="15"/>
        <v>3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3</v>
      </c>
      <c r="Q96" s="23">
        <f t="shared" si="15"/>
        <v>3</v>
      </c>
      <c r="R96" s="23">
        <f t="shared" si="15"/>
        <v>3</v>
      </c>
      <c r="S96" s="23">
        <f t="shared" si="15"/>
        <v>4</v>
      </c>
      <c r="T96" s="23">
        <f t="shared" si="15"/>
        <v>4</v>
      </c>
      <c r="U96" s="23">
        <f t="shared" si="15"/>
        <v>4</v>
      </c>
      <c r="V96" s="23">
        <f t="shared" si="15"/>
        <v>4</v>
      </c>
      <c r="W96" s="23">
        <f t="shared" si="15"/>
        <v>5</v>
      </c>
      <c r="X96" s="23">
        <f t="shared" si="15"/>
        <v>5</v>
      </c>
      <c r="Y96" s="23">
        <f t="shared" si="15"/>
        <v>4</v>
      </c>
      <c r="Z96" s="23">
        <f t="shared" si="15"/>
        <v>4</v>
      </c>
      <c r="AA96" s="23">
        <f t="shared" si="15"/>
        <v>3</v>
      </c>
      <c r="AB96" s="23">
        <f t="shared" si="15"/>
        <v>3</v>
      </c>
      <c r="AC96" s="23">
        <f t="shared" si="15"/>
        <v>2</v>
      </c>
      <c r="AD96" s="23">
        <f t="shared" si="15"/>
        <v>2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40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45493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">
        <v>99</v>
      </c>
      <c r="E99" s="8"/>
      <c r="F99" s="8"/>
      <c r="G99" s="8"/>
      <c r="H99" s="8"/>
      <c r="I99" s="8" t="s">
        <v>7</v>
      </c>
      <c r="J99" s="8" t="s">
        <v>7</v>
      </c>
      <c r="K99" s="8" t="s">
        <v>7</v>
      </c>
      <c r="L99" s="8" t="s">
        <v>7</v>
      </c>
      <c r="M99" s="8" t="s">
        <v>7</v>
      </c>
      <c r="N99" s="8" t="s">
        <v>7</v>
      </c>
      <c r="O99" s="8" t="s">
        <v>7</v>
      </c>
      <c r="P99" s="8" t="s">
        <v>7</v>
      </c>
      <c r="Q99" s="8" t="s">
        <v>7</v>
      </c>
      <c r="R99" s="8" t="s">
        <v>7</v>
      </c>
      <c r="S99" s="8" t="s">
        <v>7</v>
      </c>
      <c r="T99" s="8" t="s">
        <v>7</v>
      </c>
      <c r="U99" s="8" t="s">
        <v>7</v>
      </c>
      <c r="V99" s="8" t="s">
        <v>7</v>
      </c>
      <c r="W99" s="8" t="s">
        <v>7</v>
      </c>
      <c r="X99" s="8" t="s">
        <v>7</v>
      </c>
      <c r="Y99" s="8" t="s">
        <v>7</v>
      </c>
      <c r="Z99" s="8" t="s">
        <v>7</v>
      </c>
      <c r="AA99" s="8" t="s">
        <v>7</v>
      </c>
      <c r="AB99" s="8" t="s">
        <v>7</v>
      </c>
      <c r="AC99" s="8" t="s">
        <v>7</v>
      </c>
      <c r="AD99" s="8" t="s">
        <v>7</v>
      </c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 t="s">
        <v>7</v>
      </c>
      <c r="J100" s="8" t="s">
        <v>7</v>
      </c>
      <c r="K100" s="8" t="s">
        <v>7</v>
      </c>
      <c r="L100" s="8" t="s">
        <v>7</v>
      </c>
      <c r="M100" s="8" t="s">
        <v>7</v>
      </c>
      <c r="N100" s="8" t="s">
        <v>7</v>
      </c>
      <c r="O100" s="8" t="s">
        <v>7</v>
      </c>
      <c r="P100" s="8" t="s">
        <v>7</v>
      </c>
      <c r="Q100" s="8" t="s">
        <v>7</v>
      </c>
      <c r="R100" s="8" t="s">
        <v>7</v>
      </c>
      <c r="S100" s="8" t="s">
        <v>7</v>
      </c>
      <c r="T100" s="8" t="s">
        <v>7</v>
      </c>
      <c r="U100" s="8" t="s">
        <v>7</v>
      </c>
      <c r="V100" s="8" t="s">
        <v>7</v>
      </c>
      <c r="W100" s="8" t="s">
        <v>7</v>
      </c>
      <c r="X100" s="8" t="s">
        <v>7</v>
      </c>
      <c r="Y100" s="8" t="s">
        <v>7</v>
      </c>
      <c r="Z100" s="8" t="s">
        <v>7</v>
      </c>
      <c r="AA100" s="8" t="s">
        <v>7</v>
      </c>
      <c r="AB100" s="8" t="s">
        <v>7</v>
      </c>
      <c r="AC100" s="8" t="s">
        <v>7</v>
      </c>
      <c r="AD100" s="8" t="s">
        <v>7</v>
      </c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">
        <v>53</v>
      </c>
      <c r="E101" s="8"/>
      <c r="F101" s="8"/>
      <c r="G101" s="8"/>
      <c r="H101" s="8"/>
      <c r="I101" s="8" t="s">
        <v>7</v>
      </c>
      <c r="J101" s="8" t="s">
        <v>7</v>
      </c>
      <c r="K101" s="8" t="s">
        <v>7</v>
      </c>
      <c r="L101" s="8" t="s">
        <v>7</v>
      </c>
      <c r="M101" s="8" t="s">
        <v>7</v>
      </c>
      <c r="N101" s="8" t="s">
        <v>7</v>
      </c>
      <c r="O101" s="8" t="s">
        <v>7</v>
      </c>
      <c r="P101" s="8" t="s">
        <v>7</v>
      </c>
      <c r="Q101" s="8" t="s">
        <v>7</v>
      </c>
      <c r="R101" s="8" t="s">
        <v>7</v>
      </c>
      <c r="S101" s="8" t="s">
        <v>7</v>
      </c>
      <c r="T101" s="8" t="s">
        <v>7</v>
      </c>
      <c r="U101" s="8" t="s">
        <v>7</v>
      </c>
      <c r="V101" s="8" t="s">
        <v>7</v>
      </c>
      <c r="W101" s="8" t="s">
        <v>7</v>
      </c>
      <c r="X101" s="8" t="s">
        <v>7</v>
      </c>
      <c r="Y101" s="8" t="s">
        <v>7</v>
      </c>
      <c r="Z101" s="8" t="s">
        <v>7</v>
      </c>
      <c r="AA101" s="8" t="s">
        <v>7</v>
      </c>
      <c r="AB101" s="8" t="s">
        <v>7</v>
      </c>
      <c r="AC101" s="8" t="s">
        <v>7</v>
      </c>
      <c r="AD101" s="8" t="s">
        <v>7</v>
      </c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>
        <v>1</v>
      </c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>
        <v>1</v>
      </c>
      <c r="Q102" s="8"/>
      <c r="R102" s="8"/>
      <c r="S102" s="8">
        <v>1</v>
      </c>
      <c r="T102" s="8">
        <v>1</v>
      </c>
      <c r="U102" s="8">
        <v>1</v>
      </c>
      <c r="V102" s="8">
        <v>1</v>
      </c>
      <c r="W102" s="8">
        <v>1</v>
      </c>
      <c r="X102" s="8">
        <v>1</v>
      </c>
      <c r="Y102" s="8">
        <v>1</v>
      </c>
      <c r="Z102" s="8">
        <v>1</v>
      </c>
      <c r="AA102" s="8"/>
      <c r="AB102" s="8"/>
      <c r="AC102" s="8"/>
      <c r="AD102" s="8"/>
      <c r="AE102" s="8"/>
      <c r="AF102" s="8"/>
      <c r="AG102" s="8"/>
      <c r="AH102" s="1">
        <f t="shared" si="16"/>
        <v>8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 t="s">
        <v>11</v>
      </c>
      <c r="J103" s="8" t="s">
        <v>11</v>
      </c>
      <c r="K103" s="8" t="s">
        <v>11</v>
      </c>
      <c r="L103" s="8" t="s">
        <v>11</v>
      </c>
      <c r="M103" s="8" t="s">
        <v>11</v>
      </c>
      <c r="N103" s="8" t="s">
        <v>11</v>
      </c>
      <c r="O103" s="8" t="s">
        <v>11</v>
      </c>
      <c r="P103" s="8" t="s">
        <v>11</v>
      </c>
      <c r="Q103" s="8" t="s">
        <v>11</v>
      </c>
      <c r="R103" s="8" t="s">
        <v>11</v>
      </c>
      <c r="S103" s="8" t="s">
        <v>11</v>
      </c>
      <c r="T103" s="8" t="s">
        <v>11</v>
      </c>
      <c r="U103" s="8" t="s">
        <v>11</v>
      </c>
      <c r="V103" s="8" t="s">
        <v>11</v>
      </c>
      <c r="W103" s="8" t="s">
        <v>11</v>
      </c>
      <c r="X103" s="8" t="s">
        <v>11</v>
      </c>
      <c r="Y103" s="8" t="s">
        <v>11</v>
      </c>
      <c r="Z103" s="8" t="s">
        <v>11</v>
      </c>
      <c r="AA103" s="8" t="s">
        <v>11</v>
      </c>
      <c r="AB103" s="8" t="s">
        <v>11</v>
      </c>
      <c r="AC103" s="8" t="s">
        <v>11</v>
      </c>
      <c r="AD103" s="8" t="s">
        <v>11</v>
      </c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>
        <v>1</v>
      </c>
      <c r="I104" s="8">
        <v>1</v>
      </c>
      <c r="J104" s="8">
        <v>1</v>
      </c>
      <c r="K104" s="8">
        <v>1</v>
      </c>
      <c r="L104" s="8">
        <v>1</v>
      </c>
      <c r="M104" s="8">
        <v>1</v>
      </c>
      <c r="N104" s="8">
        <v>1</v>
      </c>
      <c r="O104" s="8">
        <v>1</v>
      </c>
      <c r="P104" s="8">
        <v>1</v>
      </c>
      <c r="Q104" s="8">
        <v>1</v>
      </c>
      <c r="R104" s="8">
        <v>1</v>
      </c>
      <c r="S104" s="8"/>
      <c r="T104" s="8"/>
      <c r="U104" s="8">
        <v>1</v>
      </c>
      <c r="V104" s="8">
        <v>1</v>
      </c>
      <c r="W104" s="8">
        <v>1</v>
      </c>
      <c r="X104" s="8">
        <v>1</v>
      </c>
      <c r="Y104" s="8">
        <v>1</v>
      </c>
      <c r="Z104" s="8"/>
      <c r="AA104" s="8"/>
      <c r="AB104" s="8"/>
      <c r="AC104" s="8"/>
      <c r="AD104" s="8"/>
      <c r="AE104" s="8"/>
      <c r="AF104" s="8"/>
      <c r="AG104" s="8"/>
      <c r="AH104" s="1">
        <f t="shared" si="16"/>
        <v>8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/>
      <c r="J105" s="8"/>
      <c r="K105" s="8"/>
      <c r="L105" s="8"/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>
        <v>1</v>
      </c>
      <c r="T105" s="8">
        <v>1</v>
      </c>
      <c r="U105" s="8"/>
      <c r="V105" s="8"/>
      <c r="W105" s="8">
        <v>1</v>
      </c>
      <c r="X105" s="8">
        <v>1</v>
      </c>
      <c r="Y105" s="8">
        <v>1</v>
      </c>
      <c r="Z105" s="8">
        <v>1</v>
      </c>
      <c r="AA105" s="8">
        <v>1</v>
      </c>
      <c r="AB105" s="8">
        <v>1</v>
      </c>
      <c r="AC105" s="8">
        <v>1</v>
      </c>
      <c r="AD105" s="8">
        <v>1</v>
      </c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 t="s">
        <v>11</v>
      </c>
      <c r="J106" s="8" t="s">
        <v>11</v>
      </c>
      <c r="K106" s="8" t="s">
        <v>11</v>
      </c>
      <c r="L106" s="8" t="s">
        <v>11</v>
      </c>
      <c r="M106" s="8" t="s">
        <v>11</v>
      </c>
      <c r="N106" s="8" t="s">
        <v>11</v>
      </c>
      <c r="O106" s="8" t="s">
        <v>11</v>
      </c>
      <c r="P106" s="8" t="s">
        <v>11</v>
      </c>
      <c r="Q106" s="8" t="s">
        <v>11</v>
      </c>
      <c r="R106" s="8" t="s">
        <v>11</v>
      </c>
      <c r="S106" s="8" t="s">
        <v>11</v>
      </c>
      <c r="T106" s="8" t="s">
        <v>11</v>
      </c>
      <c r="U106" s="8" t="s">
        <v>11</v>
      </c>
      <c r="V106" s="8" t="s">
        <v>11</v>
      </c>
      <c r="W106" s="8" t="s">
        <v>11</v>
      </c>
      <c r="X106" s="8" t="s">
        <v>11</v>
      </c>
      <c r="Y106" s="8" t="s">
        <v>11</v>
      </c>
      <c r="Z106" s="8" t="s">
        <v>11</v>
      </c>
      <c r="AA106" s="8" t="s">
        <v>11</v>
      </c>
      <c r="AB106" s="8" t="s">
        <v>11</v>
      </c>
      <c r="AC106" s="8" t="s">
        <v>11</v>
      </c>
      <c r="AD106" s="8" t="s">
        <v>11</v>
      </c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 t="str">
        <f t="shared" si="17"/>
        <v>X218</v>
      </c>
      <c r="C107" s="19" t="str">
        <f>IF(ISNA(VLOOKUP(B107,Personal!$A$2:$D$21,2,FALSE)),,VLOOKUP(B107,Personal!$A$2:$D$21,2,FALSE))</f>
        <v>Nahia Campos</v>
      </c>
      <c r="D107" s="19" t="str">
        <f>IF(ISNA(VLOOKUP(B107,Personal!$A$2:$D$23,3,FALSE)),,VLOOKUP(B107,Personal!$A$2:$D$32,3,FALSE))</f>
        <v>Comercial</v>
      </c>
      <c r="E107" s="8"/>
      <c r="F107" s="8"/>
      <c r="G107" s="8"/>
      <c r="H107" s="8"/>
      <c r="I107" s="8"/>
      <c r="J107" s="8"/>
      <c r="K107" s="8"/>
      <c r="L107" s="8"/>
      <c r="M107" s="8">
        <v>1</v>
      </c>
      <c r="N107" s="8">
        <v>1</v>
      </c>
      <c r="O107" s="8">
        <v>1</v>
      </c>
      <c r="P107" s="8">
        <v>1</v>
      </c>
      <c r="Q107" s="8">
        <v>1</v>
      </c>
      <c r="R107" s="8">
        <v>1</v>
      </c>
      <c r="S107" s="8"/>
      <c r="T107" s="8"/>
      <c r="U107" s="8">
        <v>1</v>
      </c>
      <c r="V107" s="8">
        <v>1</v>
      </c>
      <c r="W107" s="8">
        <v>1</v>
      </c>
      <c r="X107" s="8">
        <v>1</v>
      </c>
      <c r="Y107" s="8">
        <v>1</v>
      </c>
      <c r="Z107" s="8">
        <v>1</v>
      </c>
      <c r="AA107" s="8">
        <v>1</v>
      </c>
      <c r="AB107" s="8">
        <v>1</v>
      </c>
      <c r="AC107" s="8">
        <v>1</v>
      </c>
      <c r="AD107" s="8">
        <v>1</v>
      </c>
      <c r="AE107" s="8"/>
      <c r="AF107" s="8"/>
      <c r="AG107" s="8"/>
      <c r="AH107" s="1">
        <f t="shared" si="16"/>
        <v>8</v>
      </c>
      <c r="AI107" s="1"/>
    </row>
    <row r="108" spans="1:35" ht="15.75" customHeight="1" x14ac:dyDescent="0.15">
      <c r="A108" s="10"/>
      <c r="B108" s="18">
        <f t="shared" si="17"/>
        <v>0</v>
      </c>
      <c r="C108" s="62"/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 t="s">
        <v>11</v>
      </c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2</v>
      </c>
      <c r="L115" s="23">
        <f t="shared" si="18"/>
        <v>2</v>
      </c>
      <c r="M115" s="23">
        <f t="shared" si="18"/>
        <v>4</v>
      </c>
      <c r="N115" s="23">
        <f t="shared" si="18"/>
        <v>4</v>
      </c>
      <c r="O115" s="23">
        <f t="shared" si="18"/>
        <v>4</v>
      </c>
      <c r="P115" s="23">
        <f t="shared" si="18"/>
        <v>4</v>
      </c>
      <c r="Q115" s="23">
        <f t="shared" si="18"/>
        <v>3</v>
      </c>
      <c r="R115" s="23">
        <f t="shared" si="18"/>
        <v>3</v>
      </c>
      <c r="S115" s="23">
        <f t="shared" si="18"/>
        <v>2</v>
      </c>
      <c r="T115" s="23">
        <f t="shared" si="18"/>
        <v>2</v>
      </c>
      <c r="U115" s="23">
        <f t="shared" si="18"/>
        <v>3</v>
      </c>
      <c r="V115" s="23">
        <f t="shared" si="18"/>
        <v>3</v>
      </c>
      <c r="W115" s="23">
        <f t="shared" si="18"/>
        <v>4</v>
      </c>
      <c r="X115" s="23">
        <f t="shared" si="18"/>
        <v>4</v>
      </c>
      <c r="Y115" s="23">
        <f t="shared" si="18"/>
        <v>4</v>
      </c>
      <c r="Z115" s="23">
        <f t="shared" si="18"/>
        <v>3</v>
      </c>
      <c r="AA115" s="23">
        <f t="shared" si="18"/>
        <v>2</v>
      </c>
      <c r="AB115" s="23">
        <f t="shared" si="18"/>
        <v>2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32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45494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 t="s">
        <v>11</v>
      </c>
      <c r="J122" s="8" t="s">
        <v>11</v>
      </c>
      <c r="K122" s="8" t="s">
        <v>11</v>
      </c>
      <c r="L122" s="8" t="s">
        <v>11</v>
      </c>
      <c r="M122" s="8" t="s">
        <v>11</v>
      </c>
      <c r="N122" s="8" t="s">
        <v>11</v>
      </c>
      <c r="O122" s="8" t="s">
        <v>11</v>
      </c>
      <c r="P122" s="8" t="s">
        <v>11</v>
      </c>
      <c r="Q122" s="8" t="s">
        <v>11</v>
      </c>
      <c r="R122" s="8" t="s">
        <v>11</v>
      </c>
      <c r="S122" s="8" t="s">
        <v>11</v>
      </c>
      <c r="T122" s="8" t="s">
        <v>11</v>
      </c>
      <c r="U122" s="8" t="s">
        <v>11</v>
      </c>
      <c r="V122" s="8" t="s">
        <v>11</v>
      </c>
      <c r="W122" s="8" t="s">
        <v>11</v>
      </c>
      <c r="X122" s="8" t="s">
        <v>11</v>
      </c>
      <c r="Y122" s="8" t="s">
        <v>11</v>
      </c>
      <c r="Z122" s="8" t="s">
        <v>11</v>
      </c>
      <c r="AA122" s="8" t="s">
        <v>11</v>
      </c>
      <c r="AB122" s="8" t="s">
        <v>11</v>
      </c>
      <c r="AC122" s="8" t="s">
        <v>11</v>
      </c>
      <c r="AD122" s="8" t="s">
        <v>11</v>
      </c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X218</v>
      </c>
      <c r="C126" s="19" t="str">
        <f>IF(ISNA(VLOOKUP(B126,Personal!$A$2:$D$21,2,FALSE)),,VLOOKUP(B126,Personal!$A$2:$D$21,2,FALSE))</f>
        <v>Nahia Campos</v>
      </c>
      <c r="D126" s="19" t="str">
        <f>IF(ISNA(VLOOKUP(B126,Personal!$A$2:$D$23,3,FALSE)),,VLOOKUP(B126,Personal!$A$2:$D$32,3,FALSE))</f>
        <v>Comercial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/sIL7v+d4TT3gQqvyi2b6u0zl3NmdvVboBl8Alrcr+8mLMU1ui59nrkh0AjRZDIEpJ4iZ+Gams/KxiFjzG85kw==" saltValue="z475oOGM1ydz6IAcbjnoyw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9:AG16 E8:H8 AE8:AG8 E19:AG19 E17:H18 AC17:AG18 R100:AD100 K24:AD24 K43:AD43 K62:AD62 K81:AD81 E4:AG7 I25:AD25 I44:AD44 I63:AD63 I82:AD82 I101:AD101" name="Rango2_3"/>
    <protectedRange algorithmName="SHA-512" hashValue="G5FAzGJX5ML8jdfkYHQa+XaFR9QNG29PKoYkCgHl9WmXxPVaBd5PCzjSk5Uim+XS6Movcs1vrN10mr+qn1crdA==" saltValue="5PigA186qshsPexNZFi/+w==" spinCount="100000" sqref="E23:AG23 E27:H27 AE27:AG27 E38:AG38 E36:H37 AC36:AG37 E26:AG26 E24:J24 I88:AD88 E28:AG35 E25:H25 AE24:AG25" name="Rango2_3_1"/>
    <protectedRange algorithmName="SHA-512" hashValue="G5FAzGJX5ML8jdfkYHQa+XaFR9QNG29PKoYkCgHl9WmXxPVaBd5PCzjSk5Uim+XS6Movcs1vrN10mr+qn1crdA==" saltValue="5PigA186qshsPexNZFi/+w==" spinCount="100000" sqref="E42:AG42 E48:AG54 E57:AG57 E55:H56 AC55:AG56 E45:AG45 E43:J43 E44:H44 AE43:AG44 E46:H47 AE46:AG47" name="Rango2_3_2"/>
    <protectedRange algorithmName="SHA-512" hashValue="G5FAzGJX5ML8jdfkYHQa+XaFR9QNG29PKoYkCgHl9WmXxPVaBd5PCzjSk5Uim+XS6Movcs1vrN10mr+qn1crdA==" saltValue="5PigA186qshsPexNZFi/+w==" spinCount="100000" sqref="E61:AG61 E66:AG73 E65:H65 AE65:AG65 E76:AG76 E74:H75 AC74:AG75 E64:AG64 E62:J62 E63:H63 AE62:AG63 I47:AD47" name="Rango2_3_3"/>
    <protectedRange algorithmName="SHA-512" hashValue="G5FAzGJX5ML8jdfkYHQa+XaFR9QNG29PKoYkCgHl9WmXxPVaBd5PCzjSk5Uim+XS6Movcs1vrN10mr+qn1crdA==" saltValue="5PigA186qshsPexNZFi/+w==" spinCount="100000" sqref="E80:AG80 E85:AG87 E84:H84 AE84:AG84 E95:AG95 E93:H94 AC93:AG94 E83:AG83 E81:J81 E89:AG92 E88:H88 AE88:AG88 E82:H82 AE81:AG82" name="Rango2_3_4"/>
    <protectedRange algorithmName="SHA-512" hashValue="G5FAzGJX5ML8jdfkYHQa+XaFR9QNG29PKoYkCgHl9WmXxPVaBd5PCzjSk5Uim+XS6Movcs1vrN10mr+qn1crdA==" saltValue="5PigA186qshsPexNZFi/+w==" spinCount="100000" sqref="E99:AG99 E103:H103 AE103:AG103 E104:AG114 E102:AG102 E100:Q100 E101:H101 AE100:AG101" name="Rango2_3_5"/>
    <protectedRange algorithmName="SHA-512" hashValue="G5FAzGJX5ML8jdfkYHQa+XaFR9QNG29PKoYkCgHl9WmXxPVaBd5PCzjSk5Uim+XS6Movcs1vrN10mr+qn1crdA==" saltValue="5PigA186qshsPexNZFi/+w==" spinCount="100000" sqref="E118:AG121 E123:AG133 E122:H122 AE122:AG122" name="Rango2_3_6"/>
    <protectedRange algorithmName="SHA-512" hashValue="G5FAzGJX5ML8jdfkYHQa+XaFR9QNG29PKoYkCgHl9WmXxPVaBd5PCzjSk5Uim+XS6Movcs1vrN10mr+qn1crdA==" saltValue="5PigA186qshsPexNZFi/+w==" spinCount="100000" sqref="I8:AD8" name="Rango2_3_1_1"/>
    <protectedRange algorithmName="SHA-512" hashValue="G5FAzGJX5ML8jdfkYHQa+XaFR9QNG29PKoYkCgHl9WmXxPVaBd5PCzjSk5Uim+XS6Movcs1vrN10mr+qn1crdA==" saltValue="5PigA186qshsPexNZFi/+w==" spinCount="100000" sqref="I27:AD27" name="Rango2_3_1_2"/>
    <protectedRange algorithmName="SHA-512" hashValue="G5FAzGJX5ML8jdfkYHQa+XaFR9QNG29PKoYkCgHl9WmXxPVaBd5PCzjSk5Uim+XS6Movcs1vrN10mr+qn1crdA==" saltValue="5PigA186qshsPexNZFi/+w==" spinCount="100000" sqref="I46:AD46" name="Rango2_3_1_3"/>
    <protectedRange algorithmName="SHA-512" hashValue="G5FAzGJX5ML8jdfkYHQa+XaFR9QNG29PKoYkCgHl9WmXxPVaBd5PCzjSk5Uim+XS6Movcs1vrN10mr+qn1crdA==" saltValue="5PigA186qshsPexNZFi/+w==" spinCount="100000" sqref="I65:AD65" name="Rango2_3_1_4"/>
    <protectedRange algorithmName="SHA-512" hashValue="G5FAzGJX5ML8jdfkYHQa+XaFR9QNG29PKoYkCgHl9WmXxPVaBd5PCzjSk5Uim+XS6Movcs1vrN10mr+qn1crdA==" saltValue="5PigA186qshsPexNZFi/+w==" spinCount="100000" sqref="I84:AD84" name="Rango2_3_1_5"/>
    <protectedRange algorithmName="SHA-512" hashValue="G5FAzGJX5ML8jdfkYHQa+XaFR9QNG29PKoYkCgHl9WmXxPVaBd5PCzjSk5Uim+XS6Movcs1vrN10mr+qn1crdA==" saltValue="5PigA186qshsPexNZFi/+w==" spinCount="100000" sqref="I103:AD103" name="Rango2_3_1_6"/>
    <protectedRange algorithmName="SHA-512" hashValue="G5FAzGJX5ML8jdfkYHQa+XaFR9QNG29PKoYkCgHl9WmXxPVaBd5PCzjSk5Uim+XS6Movcs1vrN10mr+qn1crdA==" saltValue="5PigA186qshsPexNZFi/+w==" spinCount="100000" sqref="I122:AD122" name="Rango2_3_1_7"/>
    <protectedRange algorithmName="SHA-512" hashValue="G5FAzGJX5ML8jdfkYHQa+XaFR9QNG29PKoYkCgHl9WmXxPVaBd5PCzjSk5Uim+XS6Movcs1vrN10mr+qn1crdA==" saltValue="5PigA186qshsPexNZFi/+w==" spinCount="100000" sqref="I17:AB18" name="Rango2_2_3_4_3_1_1"/>
    <protectedRange algorithmName="SHA-512" hashValue="G5FAzGJX5ML8jdfkYHQa+XaFR9QNG29PKoYkCgHl9WmXxPVaBd5PCzjSk5Uim+XS6Movcs1vrN10mr+qn1crdA==" saltValue="5PigA186qshsPexNZFi/+w==" spinCount="100000" sqref="I36:AB37" name="Rango2_2_3_4_3_1_1_1"/>
    <protectedRange algorithmName="SHA-512" hashValue="G5FAzGJX5ML8jdfkYHQa+XaFR9QNG29PKoYkCgHl9WmXxPVaBd5PCzjSk5Uim+XS6Movcs1vrN10mr+qn1crdA==" saltValue="5PigA186qshsPexNZFi/+w==" spinCount="100000" sqref="I55:AB56" name="Rango2_2_3_4_3_1_1_2"/>
    <protectedRange algorithmName="SHA-512" hashValue="G5FAzGJX5ML8jdfkYHQa+XaFR9QNG29PKoYkCgHl9WmXxPVaBd5PCzjSk5Uim+XS6Movcs1vrN10mr+qn1crdA==" saltValue="5PigA186qshsPexNZFi/+w==" spinCount="100000" sqref="I74:AB75" name="Rango2_2_3_4_3_1_1_3"/>
    <protectedRange algorithmName="SHA-512" hashValue="G5FAzGJX5ML8jdfkYHQa+XaFR9QNG29PKoYkCgHl9WmXxPVaBd5PCzjSk5Uim+XS6Movcs1vrN10mr+qn1crdA==" saltValue="5PigA186qshsPexNZFi/+w==" spinCount="100000" sqref="I93:AB94" name="Rango2_2_3_4_3_1_1_4"/>
  </protectedRanges>
  <conditionalFormatting sqref="E20:AG20 E39:AG39 E58:AG58 E77:AG77 E96:AG96 E115:AG115 E134:AG134">
    <cfRule type="colorScale" priority="776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H17 I13:AG16 AC17:AG17">
    <cfRule type="expression" dxfId="8749" priority="457">
      <formula>$C$21="F"</formula>
    </cfRule>
  </conditionalFormatting>
  <conditionalFormatting sqref="E13:AG16 E19:AG19 E17:H18 AC17:AG18">
    <cfRule type="expression" dxfId="8748" priority="459">
      <formula>$C$2="F"</formula>
    </cfRule>
  </conditionalFormatting>
  <conditionalFormatting sqref="E13:AG16 E19:AG19 E17:H18 AC17:AG18">
    <cfRule type="expression" dxfId="8747" priority="460">
      <formula>$D13="Facturacion"</formula>
    </cfRule>
  </conditionalFormatting>
  <conditionalFormatting sqref="E13:AG16 E19:AG19 E17:H18 AC17:AG18">
    <cfRule type="expression" dxfId="8746" priority="461">
      <formula>$D13="Specialist"</formula>
    </cfRule>
  </conditionalFormatting>
  <conditionalFormatting sqref="E13:AG16 E19:AG19 E17:H18 AC17:AG18">
    <cfRule type="cellIs" dxfId="8745" priority="462" operator="equal">
      <formula>1</formula>
    </cfRule>
  </conditionalFormatting>
  <conditionalFormatting sqref="E13:AG16 E19:AG19 E17:H18 AC17:AG18">
    <cfRule type="expression" dxfId="8744" priority="463">
      <formula>$D13="SSMM"</formula>
    </cfRule>
  </conditionalFormatting>
  <conditionalFormatting sqref="E13:AG16 E19:AG19 E17:H18 AC17:AG18">
    <cfRule type="cellIs" dxfId="8743" priority="464" operator="equal">
      <formula>"F"</formula>
    </cfRule>
  </conditionalFormatting>
  <conditionalFormatting sqref="E9:AG12 E8:H8 AE8:AG8 E4:AG7">
    <cfRule type="expression" dxfId="8742" priority="448">
      <formula>$C$2="F"</formula>
    </cfRule>
  </conditionalFormatting>
  <conditionalFormatting sqref="E9:AG12 E8:H8 AE8:AG8 E4:AG7">
    <cfRule type="expression" dxfId="8741" priority="449">
      <formula>$D4="Facturacion"</formula>
    </cfRule>
  </conditionalFormatting>
  <conditionalFormatting sqref="E9:AG12 E8:H8 AE8:AG8 E4:AG7">
    <cfRule type="expression" dxfId="8740" priority="450">
      <formula>$D4="Specialist"</formula>
    </cfRule>
  </conditionalFormatting>
  <conditionalFormatting sqref="E9:AG12 E8:H8 AE8:AG8 E4:AG7">
    <cfRule type="cellIs" dxfId="8739" priority="451" operator="equal">
      <formula>1</formula>
    </cfRule>
  </conditionalFormatting>
  <conditionalFormatting sqref="E9:AG12 E8:H8 AE8:AG8 E4:AG7">
    <cfRule type="expression" dxfId="8738" priority="452">
      <formula>$D4="SSMM"</formula>
    </cfRule>
  </conditionalFormatting>
  <conditionalFormatting sqref="E9:AG12 E8:H8 AE8:AG8 E4:AG7">
    <cfRule type="cellIs" dxfId="8737" priority="453" operator="equal">
      <formula>"F"</formula>
    </cfRule>
  </conditionalFormatting>
  <conditionalFormatting sqref="E32:H36 I32:AG35 AC36:AG36">
    <cfRule type="expression" dxfId="8736" priority="439">
      <formula>$C$21="F"</formula>
    </cfRule>
  </conditionalFormatting>
  <conditionalFormatting sqref="E32:AG35 E38:AG38 E36:H37 AC36:AG37">
    <cfRule type="expression" dxfId="8735" priority="441">
      <formula>$C$2="F"</formula>
    </cfRule>
  </conditionalFormatting>
  <conditionalFormatting sqref="E32:AG35 E38:AG38 E36:H37 AC36:AG37">
    <cfRule type="expression" dxfId="8734" priority="442">
      <formula>$D32="Facturacion"</formula>
    </cfRule>
  </conditionalFormatting>
  <conditionalFormatting sqref="E32:AG35 E38:AG38 E36:H37 AC36:AG37">
    <cfRule type="expression" dxfId="8733" priority="443">
      <formula>$D32="Specialist"</formula>
    </cfRule>
  </conditionalFormatting>
  <conditionalFormatting sqref="E32:AG35 E38:AG38 E36:H37 AC36:AG37">
    <cfRule type="cellIs" dxfId="8732" priority="444" operator="equal">
      <formula>1</formula>
    </cfRule>
  </conditionalFormatting>
  <conditionalFormatting sqref="E32:AG35 E38:AG38 E36:H37 AC36:AG37">
    <cfRule type="expression" dxfId="8731" priority="445">
      <formula>$D32="SSMM"</formula>
    </cfRule>
  </conditionalFormatting>
  <conditionalFormatting sqref="E32:AG35 E38:AG38 E36:H37 AC36:AG37">
    <cfRule type="cellIs" dxfId="8730" priority="446" operator="equal">
      <formula>"F"</formula>
    </cfRule>
  </conditionalFormatting>
  <conditionalFormatting sqref="E23:AG23 E28:AG30 E27:H27 AE27:AG27 E26:AG26 E24:J24 E31:H31 AE31:AG31 E25:H25 AE24:AG25">
    <cfRule type="expression" dxfId="8729" priority="430">
      <formula>$C$2="F"</formula>
    </cfRule>
  </conditionalFormatting>
  <conditionalFormatting sqref="E23:AG23 E28:AG30 E27:H27 AE27:AG27 E26:AG26 E24:J24 E31:H31 AE31:AG31 E25:H25 AE24:AG25">
    <cfRule type="expression" dxfId="8728" priority="431">
      <formula>$D23="Facturacion"</formula>
    </cfRule>
  </conditionalFormatting>
  <conditionalFormatting sqref="E23:AG23 E28:AG30 E27:H27 AE27:AG27 E26:AG26 E24:J24 E31:H31 AE31:AG31 E25:H25 AE24:AG25">
    <cfRule type="expression" dxfId="8727" priority="432">
      <formula>$D23="Specialist"</formula>
    </cfRule>
  </conditionalFormatting>
  <conditionalFormatting sqref="E23:AG23 E28:AG30 E27:H27 AE27:AG27 E26:AG26 E24:J24 E31:H31 AE31:AG31 E25:H25 AE24:AG25">
    <cfRule type="cellIs" dxfId="8726" priority="433" operator="equal">
      <formula>1</formula>
    </cfRule>
  </conditionalFormatting>
  <conditionalFormatting sqref="E23:AG23 E28:AG30 E27:H27 AE27:AG27 E26:AG26 E24:J24 E31:H31 AE31:AG31 E25:H25 AE24:AG25">
    <cfRule type="expression" dxfId="8725" priority="434">
      <formula>$D23="SSMM"</formula>
    </cfRule>
  </conditionalFormatting>
  <conditionalFormatting sqref="E23:AG23 E28:AG30 E27:H27 AE27:AG27 E26:AG26 E24:J24 E31:H31 AE31:AG31 E25:H25 AE24:AG25">
    <cfRule type="cellIs" dxfId="8724" priority="435" operator="equal">
      <formula>"F"</formula>
    </cfRule>
  </conditionalFormatting>
  <conditionalFormatting sqref="E51:H55 I51:AG54 AC55:AG55">
    <cfRule type="expression" dxfId="8723" priority="421">
      <formula>$C$21="F"</formula>
    </cfRule>
  </conditionalFormatting>
  <conditionalFormatting sqref="E51:AG54 E57:AG57 E55:H56 AC55:AG56">
    <cfRule type="expression" dxfId="8722" priority="423">
      <formula>$C$2="F"</formula>
    </cfRule>
  </conditionalFormatting>
  <conditionalFormatting sqref="E51:AG54 E57:AG57 E55:H56 AC55:AG56">
    <cfRule type="expression" dxfId="8721" priority="424">
      <formula>$D51="Facturacion"</formula>
    </cfRule>
  </conditionalFormatting>
  <conditionalFormatting sqref="E51:AG54 E57:AG57 E55:H56 AC55:AG56">
    <cfRule type="expression" dxfId="8720" priority="425">
      <formula>$D51="Specialist"</formula>
    </cfRule>
  </conditionalFormatting>
  <conditionalFormatting sqref="E51:AG54 E57:AG57 E55:H56 AC55:AG56">
    <cfRule type="cellIs" dxfId="8719" priority="426" operator="equal">
      <formula>1</formula>
    </cfRule>
  </conditionalFormatting>
  <conditionalFormatting sqref="E51:AG54 E57:AG57 E55:H56 AC55:AG56">
    <cfRule type="expression" dxfId="8718" priority="427">
      <formula>$D51="SSMM"</formula>
    </cfRule>
  </conditionalFormatting>
  <conditionalFormatting sqref="E51:AG54 E57:AG57 E55:H56 AC55:AG56">
    <cfRule type="cellIs" dxfId="8717" priority="428" operator="equal">
      <formula>"F"</formula>
    </cfRule>
  </conditionalFormatting>
  <conditionalFormatting sqref="E42:AG42 E48:AG50 E45:AG45 E43:J43 E44:H44 AE43:AG44 E46:H47 AE46:AG47">
    <cfRule type="expression" dxfId="8716" priority="412">
      <formula>$C$2="F"</formula>
    </cfRule>
  </conditionalFormatting>
  <conditionalFormatting sqref="E42:AG42 E48:AG50 E45:AG45 E43:J43 E44:H44 AE43:AG44 E46:H47 AE46:AG47">
    <cfRule type="expression" dxfId="8715" priority="413">
      <formula>$D42="Facturacion"</formula>
    </cfRule>
  </conditionalFormatting>
  <conditionalFormatting sqref="E42:AG42 E48:AG50 E45:AG45 E43:J43 E44:H44 AE43:AG44 E46:H47 AE46:AG47">
    <cfRule type="expression" dxfId="8714" priority="414">
      <formula>$D42="Specialist"</formula>
    </cfRule>
  </conditionalFormatting>
  <conditionalFormatting sqref="E42:AG42 E48:AG50 E45:AG45 E43:J43 E44:H44 AE43:AG44 E46:H47 AE46:AG47">
    <cfRule type="cellIs" dxfId="8713" priority="415" operator="equal">
      <formula>1</formula>
    </cfRule>
  </conditionalFormatting>
  <conditionalFormatting sqref="E42:AG42 E48:AG50 E45:AG45 E43:J43 E44:H44 AE43:AG44 E46:H47 AE46:AG47">
    <cfRule type="expression" dxfId="8712" priority="416">
      <formula>$D42="SSMM"</formula>
    </cfRule>
  </conditionalFormatting>
  <conditionalFormatting sqref="E42:AG42 E48:AG50 E45:AG45 E43:J43 E44:H44 AE43:AG44 E46:H47 AE46:AG47">
    <cfRule type="cellIs" dxfId="8711" priority="417" operator="equal">
      <formula>"F"</formula>
    </cfRule>
  </conditionalFormatting>
  <conditionalFormatting sqref="E70:H74 I70:AG73 AC74:AG74">
    <cfRule type="expression" dxfId="8710" priority="403">
      <formula>$C$21="F"</formula>
    </cfRule>
  </conditionalFormatting>
  <conditionalFormatting sqref="E70:AG73 E76:AG76 E74:H75 AC74:AG75">
    <cfRule type="expression" dxfId="8709" priority="405">
      <formula>$C$2="F"</formula>
    </cfRule>
  </conditionalFormatting>
  <conditionalFormatting sqref="E70:AG73 E76:AG76 E74:H75 AC74:AG75">
    <cfRule type="expression" dxfId="8708" priority="406">
      <formula>$D70="Facturacion"</formula>
    </cfRule>
  </conditionalFormatting>
  <conditionalFormatting sqref="E70:AG73 E76:AG76 E74:H75 AC74:AG75">
    <cfRule type="expression" dxfId="8707" priority="407">
      <formula>$D70="Specialist"</formula>
    </cfRule>
  </conditionalFormatting>
  <conditionalFormatting sqref="E70:AG73 E76:AG76 E74:H75 AC74:AG75">
    <cfRule type="cellIs" dxfId="8706" priority="408" operator="equal">
      <formula>1</formula>
    </cfRule>
  </conditionalFormatting>
  <conditionalFormatting sqref="E70:AG73 E76:AG76 E74:H75 AC74:AG75">
    <cfRule type="expression" dxfId="8705" priority="409">
      <formula>$D70="SSMM"</formula>
    </cfRule>
  </conditionalFormatting>
  <conditionalFormatting sqref="E70:AG73 E76:AG76 E74:H75 AC74:AG75">
    <cfRule type="cellIs" dxfId="8704" priority="410" operator="equal">
      <formula>"F"</formula>
    </cfRule>
  </conditionalFormatting>
  <conditionalFormatting sqref="E61:AG61 E66:AG69 E65:H65 AE65:AG65 E64:AG64 E62:J62 E63:H63 AE62:AG63">
    <cfRule type="expression" dxfId="8703" priority="394">
      <formula>$C$2="F"</formula>
    </cfRule>
  </conditionalFormatting>
  <conditionalFormatting sqref="E61:AG61 E66:AG69 E65:H65 AE65:AG65 E64:AG64 E62:J62 E63:H63 AE62:AG63">
    <cfRule type="expression" dxfId="8702" priority="395">
      <formula>$D61="Facturacion"</formula>
    </cfRule>
  </conditionalFormatting>
  <conditionalFormatting sqref="E61:AG61 E66:AG69 E65:H65 AE65:AG65 E64:AG64 E62:J62 E63:H63 AE62:AG63">
    <cfRule type="expression" dxfId="8701" priority="396">
      <formula>$D61="Specialist"</formula>
    </cfRule>
  </conditionalFormatting>
  <conditionalFormatting sqref="E61:AG61 E66:AG69 E65:H65 AE65:AG65 E64:AG64 E62:J62 E63:H63 AE62:AG63">
    <cfRule type="cellIs" dxfId="8700" priority="397" operator="equal">
      <formula>1</formula>
    </cfRule>
  </conditionalFormatting>
  <conditionalFormatting sqref="E61:AG61 E66:AG69 E65:H65 AE65:AG65 E64:AG64 E62:J62 E63:H63 AE62:AG63">
    <cfRule type="expression" dxfId="8699" priority="398">
      <formula>$D61="SSMM"</formula>
    </cfRule>
  </conditionalFormatting>
  <conditionalFormatting sqref="E61:AG61 E66:AG69 E65:H65 AE65:AG65 E64:AG64 E62:J62 E63:H63 AE62:AG63">
    <cfRule type="cellIs" dxfId="8698" priority="399" operator="equal">
      <formula>"F"</formula>
    </cfRule>
  </conditionalFormatting>
  <conditionalFormatting sqref="E89:H93 I89:AG92 AC93:AG93">
    <cfRule type="expression" dxfId="8697" priority="385">
      <formula>$C$21="F"</formula>
    </cfRule>
  </conditionalFormatting>
  <conditionalFormatting sqref="E89:AG92 E95:AG95 E93:H94 AC93:AG94">
    <cfRule type="expression" dxfId="8696" priority="387">
      <formula>$C$2="F"</formula>
    </cfRule>
  </conditionalFormatting>
  <conditionalFormatting sqref="E89:AG92 E95:AG95 E93:H94 AC93:AG94">
    <cfRule type="expression" dxfId="8695" priority="388">
      <formula>$D89="Facturacion"</formula>
    </cfRule>
  </conditionalFormatting>
  <conditionalFormatting sqref="E89:AG92 E95:AG95 E93:H94 AC93:AG94">
    <cfRule type="expression" dxfId="8694" priority="389">
      <formula>$D89="Specialist"</formula>
    </cfRule>
  </conditionalFormatting>
  <conditionalFormatting sqref="E89:AG92 E95:AG95 E93:H94 AC93:AG94">
    <cfRule type="cellIs" dxfId="8693" priority="390" operator="equal">
      <formula>1</formula>
    </cfRule>
  </conditionalFormatting>
  <conditionalFormatting sqref="E89:AG92 E95:AG95 E93:H94 AC93:AG94">
    <cfRule type="expression" dxfId="8692" priority="391">
      <formula>$D89="SSMM"</formula>
    </cfRule>
  </conditionalFormatting>
  <conditionalFormatting sqref="E89:AG92 E95:AG95 E93:H94 AC93:AG94">
    <cfRule type="cellIs" dxfId="8691" priority="392" operator="equal">
      <formula>"F"</formula>
    </cfRule>
  </conditionalFormatting>
  <conditionalFormatting sqref="E80:AG80 E85:AG87 E84:H84 AE84:AG84 E83:AG83 E81:J81 E88:H88 AE88:AG88 E82:H82 AE81:AG82">
    <cfRule type="expression" dxfId="8690" priority="376">
      <formula>$C$2="F"</formula>
    </cfRule>
  </conditionalFormatting>
  <conditionalFormatting sqref="E80:AG80 E85:AG87 E84:H84 AE84:AG84 E83:AG83 E81:J81 E88:H88 AE88:AG88 E82:H82 AE81:AG82">
    <cfRule type="expression" dxfId="8689" priority="377">
      <formula>$D80="Facturacion"</formula>
    </cfRule>
  </conditionalFormatting>
  <conditionalFormatting sqref="E80:AG80 E85:AG87 E84:H84 AE84:AG84 E83:AG83 E81:J81 E88:H88 AE88:AG88 E82:H82 AE81:AG82">
    <cfRule type="expression" dxfId="8688" priority="378">
      <formula>$D80="Specialist"</formula>
    </cfRule>
  </conditionalFormatting>
  <conditionalFormatting sqref="E80:AG80 E85:AG87 E84:H84 AE84:AG84 E83:AG83 E81:J81 E88:H88 AE88:AG88 E82:H82 AE81:AG82">
    <cfRule type="cellIs" dxfId="8687" priority="379" operator="equal">
      <formula>1</formula>
    </cfRule>
  </conditionalFormatting>
  <conditionalFormatting sqref="E80:AG80 E85:AG87 E84:H84 AE84:AG84 E83:AG83 E81:J81 E88:H88 AE88:AG88 E82:H82 AE81:AG82">
    <cfRule type="expression" dxfId="8686" priority="380">
      <formula>$D80="SSMM"</formula>
    </cfRule>
  </conditionalFormatting>
  <conditionalFormatting sqref="E80:AG80 E85:AG87 E84:H84 AE84:AG84 E83:AG83 E81:J81 E88:H88 AE88:AG88 E82:H82 AE81:AG82">
    <cfRule type="cellIs" dxfId="8685" priority="381" operator="equal">
      <formula>"F"</formula>
    </cfRule>
  </conditionalFormatting>
  <conditionalFormatting sqref="I113:W113">
    <cfRule type="expression" dxfId="8684" priority="364">
      <formula>$C$78="F"</formula>
    </cfRule>
  </conditionalFormatting>
  <conditionalFormatting sqref="I113:W113">
    <cfRule type="expression" dxfId="8683" priority="365">
      <formula>$C$59="F"</formula>
    </cfRule>
  </conditionalFormatting>
  <conditionalFormatting sqref="I113:W113">
    <cfRule type="expression" dxfId="8682" priority="366">
      <formula>$C$40="F"</formula>
    </cfRule>
  </conditionalFormatting>
  <conditionalFormatting sqref="E108:H112 I108:W113 X108:AG112">
    <cfRule type="expression" dxfId="8681" priority="367">
      <formula>$C$21="F"</formula>
    </cfRule>
  </conditionalFormatting>
  <conditionalFormatting sqref="E108:AG114">
    <cfRule type="expression" dxfId="8680" priority="369">
      <formula>$C$2="F"</formula>
    </cfRule>
  </conditionalFormatting>
  <conditionalFormatting sqref="E108:AG114">
    <cfRule type="expression" dxfId="8679" priority="370">
      <formula>$D108="Facturacion"</formula>
    </cfRule>
  </conditionalFormatting>
  <conditionalFormatting sqref="E108:AG114">
    <cfRule type="expression" dxfId="8678" priority="371">
      <formula>$D108="Specialist"</formula>
    </cfRule>
  </conditionalFormatting>
  <conditionalFormatting sqref="E108:AG114">
    <cfRule type="cellIs" dxfId="8677" priority="372" operator="equal">
      <formula>1</formula>
    </cfRule>
  </conditionalFormatting>
  <conditionalFormatting sqref="E108:AG114">
    <cfRule type="expression" dxfId="8676" priority="373">
      <formula>$D108="SSMM"</formula>
    </cfRule>
  </conditionalFormatting>
  <conditionalFormatting sqref="E108:AG114">
    <cfRule type="cellIs" dxfId="8675" priority="374" operator="equal">
      <formula>"F"</formula>
    </cfRule>
  </conditionalFormatting>
  <conditionalFormatting sqref="E99:AG99 E103:H103 AE103:AG103 E104:AG107 E102:AG102 E100:Q100 E101:H101 AE100:AG101">
    <cfRule type="expression" dxfId="8674" priority="358">
      <formula>$C$2="F"</formula>
    </cfRule>
  </conditionalFormatting>
  <conditionalFormatting sqref="E99:AG99 E103:H103 AE103:AG103 E104:AG107 E102:AG102 E100:Q100 E101:H101 AE100:AG101">
    <cfRule type="expression" dxfId="8673" priority="359">
      <formula>$D99="Facturacion"</formula>
    </cfRule>
  </conditionalFormatting>
  <conditionalFormatting sqref="E99:AG99 E103:H103 AE103:AG103 E104:AG107 E102:AG102 E100:Q100 E101:H101 AE100:AG101">
    <cfRule type="expression" dxfId="8672" priority="360">
      <formula>$D99="Specialist"</formula>
    </cfRule>
  </conditionalFormatting>
  <conditionalFormatting sqref="E99:AG99 E103:H103 AE103:AG103 E104:AG107 E102:AG102 E100:Q100 E101:H101 AE100:AG101">
    <cfRule type="cellIs" dxfId="8671" priority="361" operator="equal">
      <formula>1</formula>
    </cfRule>
  </conditionalFormatting>
  <conditionalFormatting sqref="E99:AG99 E103:H103 AE103:AG103 E104:AG107 E102:AG102 E100:Q100 E101:H101 AE100:AG101">
    <cfRule type="expression" dxfId="8670" priority="362">
      <formula>$D99="SSMM"</formula>
    </cfRule>
  </conditionalFormatting>
  <conditionalFormatting sqref="E99:AG99 E103:H103 AE103:AG103 E104:AG107 E102:AG102 E100:Q100 E101:H101 AE100:AG101">
    <cfRule type="cellIs" dxfId="8669" priority="363" operator="equal">
      <formula>"F"</formula>
    </cfRule>
  </conditionalFormatting>
  <conditionalFormatting sqref="I132:W132">
    <cfRule type="expression" dxfId="8668" priority="346">
      <formula>$C$78="F"</formula>
    </cfRule>
  </conditionalFormatting>
  <conditionalFormatting sqref="I132:W132">
    <cfRule type="expression" dxfId="8667" priority="347">
      <formula>$C$59="F"</formula>
    </cfRule>
  </conditionalFormatting>
  <conditionalFormatting sqref="I132:W132">
    <cfRule type="expression" dxfId="8666" priority="348">
      <formula>$C$40="F"</formula>
    </cfRule>
  </conditionalFormatting>
  <conditionalFormatting sqref="E127:H131 I127:W132 X127:AG131">
    <cfRule type="expression" dxfId="8665" priority="349">
      <formula>$C$21="F"</formula>
    </cfRule>
  </conditionalFormatting>
  <conditionalFormatting sqref="E127:AG133">
    <cfRule type="expression" dxfId="8664" priority="351">
      <formula>$C$2="F"</formula>
    </cfRule>
  </conditionalFormatting>
  <conditionalFormatting sqref="E127:AG133">
    <cfRule type="expression" dxfId="8663" priority="352">
      <formula>$D127="Facturacion"</formula>
    </cfRule>
  </conditionalFormatting>
  <conditionalFormatting sqref="E127:AG133">
    <cfRule type="expression" dxfId="8662" priority="353">
      <formula>$D127="Specialist"</formula>
    </cfRule>
  </conditionalFormatting>
  <conditionalFormatting sqref="E127:AG133">
    <cfRule type="cellIs" dxfId="8661" priority="354" operator="equal">
      <formula>1</formula>
    </cfRule>
  </conditionalFormatting>
  <conditionalFormatting sqref="E127:AG133">
    <cfRule type="expression" dxfId="8660" priority="355">
      <formula>$D127="SSMM"</formula>
    </cfRule>
  </conditionalFormatting>
  <conditionalFormatting sqref="E127:AG133">
    <cfRule type="cellIs" dxfId="8659" priority="356" operator="equal">
      <formula>"F"</formula>
    </cfRule>
  </conditionalFormatting>
  <conditionalFormatting sqref="E118:AG121 E123:AG126 E122:H122 AE122:AG122">
    <cfRule type="expression" dxfId="8658" priority="340">
      <formula>$C$2="F"</formula>
    </cfRule>
  </conditionalFormatting>
  <conditionalFormatting sqref="E118:AG121 E123:AG126 E122:H122 AE122:AG122">
    <cfRule type="expression" dxfId="8657" priority="341">
      <formula>$D118="Facturacion"</formula>
    </cfRule>
  </conditionalFormatting>
  <conditionalFormatting sqref="E118:AG121 E123:AG126 E122:H122 AE122:AG122">
    <cfRule type="expression" dxfId="8656" priority="342">
      <formula>$D118="Specialist"</formula>
    </cfRule>
  </conditionalFormatting>
  <conditionalFormatting sqref="E118:AG121 E123:AG126 E122:H122 AE122:AG122">
    <cfRule type="cellIs" dxfId="8655" priority="343" operator="equal">
      <formula>1</formula>
    </cfRule>
  </conditionalFormatting>
  <conditionalFormatting sqref="E118:AG121 E123:AG126 E122:H122 AE122:AG122">
    <cfRule type="expression" dxfId="8654" priority="344">
      <formula>$D118="SSMM"</formula>
    </cfRule>
  </conditionalFormatting>
  <conditionalFormatting sqref="E118:AG121 E123:AG126 E122:H122 AE122:AG122">
    <cfRule type="cellIs" dxfId="8653" priority="345" operator="equal">
      <formula>"F"</formula>
    </cfRule>
  </conditionalFormatting>
  <conditionalFormatting sqref="I8:AD8">
    <cfRule type="expression" dxfId="8652" priority="333">
      <formula>$C$2="F"</formula>
    </cfRule>
  </conditionalFormatting>
  <conditionalFormatting sqref="I8:AD8">
    <cfRule type="expression" dxfId="8651" priority="334">
      <formula>$D8="Facturacion"</formula>
    </cfRule>
  </conditionalFormatting>
  <conditionalFormatting sqref="I8:AD8">
    <cfRule type="expression" dxfId="8650" priority="335">
      <formula>$D8="Specialist"</formula>
    </cfRule>
  </conditionalFormatting>
  <conditionalFormatting sqref="I8:AD8">
    <cfRule type="cellIs" dxfId="8649" priority="336" operator="equal">
      <formula>1</formula>
    </cfRule>
  </conditionalFormatting>
  <conditionalFormatting sqref="I8:AD8">
    <cfRule type="expression" dxfId="8648" priority="337">
      <formula>$D8="SSMM"</formula>
    </cfRule>
  </conditionalFormatting>
  <conditionalFormatting sqref="I8:AD8">
    <cfRule type="cellIs" dxfId="8647" priority="338" operator="equal">
      <formula>"F"</formula>
    </cfRule>
  </conditionalFormatting>
  <conditionalFormatting sqref="I27:AD27">
    <cfRule type="expression" dxfId="8646" priority="326">
      <formula>$C$2="F"</formula>
    </cfRule>
  </conditionalFormatting>
  <conditionalFormatting sqref="I27:AD27">
    <cfRule type="expression" dxfId="8645" priority="327">
      <formula>$D27="Facturacion"</formula>
    </cfRule>
  </conditionalFormatting>
  <conditionalFormatting sqref="I27:AD27">
    <cfRule type="expression" dxfId="8644" priority="328">
      <formula>$D27="Specialist"</formula>
    </cfRule>
  </conditionalFormatting>
  <conditionalFormatting sqref="I27:AD27">
    <cfRule type="cellIs" dxfId="8643" priority="329" operator="equal">
      <formula>1</formula>
    </cfRule>
  </conditionalFormatting>
  <conditionalFormatting sqref="I27:AD27">
    <cfRule type="expression" dxfId="8642" priority="330">
      <formula>$D27="SSMM"</formula>
    </cfRule>
  </conditionalFormatting>
  <conditionalFormatting sqref="I27:AD27">
    <cfRule type="cellIs" dxfId="8641" priority="331" operator="equal">
      <formula>"F"</formula>
    </cfRule>
  </conditionalFormatting>
  <conditionalFormatting sqref="I46:AD46">
    <cfRule type="expression" dxfId="8640" priority="319">
      <formula>$C$2="F"</formula>
    </cfRule>
  </conditionalFormatting>
  <conditionalFormatting sqref="I46:AD46">
    <cfRule type="expression" dxfId="8639" priority="320">
      <formula>$D46="Facturacion"</formula>
    </cfRule>
  </conditionalFormatting>
  <conditionalFormatting sqref="I46:AD46">
    <cfRule type="expression" dxfId="8638" priority="321">
      <formula>$D46="Specialist"</formula>
    </cfRule>
  </conditionalFormatting>
  <conditionalFormatting sqref="I46:AD46">
    <cfRule type="cellIs" dxfId="8637" priority="322" operator="equal">
      <formula>1</formula>
    </cfRule>
  </conditionalFormatting>
  <conditionalFormatting sqref="I46:AD46">
    <cfRule type="expression" dxfId="8636" priority="323">
      <formula>$D46="SSMM"</formula>
    </cfRule>
  </conditionalFormatting>
  <conditionalFormatting sqref="I46:AD46">
    <cfRule type="cellIs" dxfId="8635" priority="324" operator="equal">
      <formula>"F"</formula>
    </cfRule>
  </conditionalFormatting>
  <conditionalFormatting sqref="I65:AD65">
    <cfRule type="expression" dxfId="8634" priority="312">
      <formula>$C$2="F"</formula>
    </cfRule>
  </conditionalFormatting>
  <conditionalFormatting sqref="I65:AD65">
    <cfRule type="expression" dxfId="8633" priority="313">
      <formula>$D65="Facturacion"</formula>
    </cfRule>
  </conditionalFormatting>
  <conditionalFormatting sqref="I65:AD65">
    <cfRule type="expression" dxfId="8632" priority="314">
      <formula>$D65="Specialist"</formula>
    </cfRule>
  </conditionalFormatting>
  <conditionalFormatting sqref="I65:AD65">
    <cfRule type="cellIs" dxfId="8631" priority="315" operator="equal">
      <formula>1</formula>
    </cfRule>
  </conditionalFormatting>
  <conditionalFormatting sqref="I65:AD65">
    <cfRule type="expression" dxfId="8630" priority="316">
      <formula>$D65="SSMM"</formula>
    </cfRule>
  </conditionalFormatting>
  <conditionalFormatting sqref="I65:AD65">
    <cfRule type="cellIs" dxfId="8629" priority="317" operator="equal">
      <formula>"F"</formula>
    </cfRule>
  </conditionalFormatting>
  <conditionalFormatting sqref="I84:AD84">
    <cfRule type="expression" dxfId="8628" priority="305">
      <formula>$C$2="F"</formula>
    </cfRule>
  </conditionalFormatting>
  <conditionalFormatting sqref="I84:AD84">
    <cfRule type="expression" dxfId="8627" priority="306">
      <formula>$D84="Facturacion"</formula>
    </cfRule>
  </conditionalFormatting>
  <conditionalFormatting sqref="I84:AD84">
    <cfRule type="expression" dxfId="8626" priority="307">
      <formula>$D84="Specialist"</formula>
    </cfRule>
  </conditionalFormatting>
  <conditionalFormatting sqref="I84:AD84">
    <cfRule type="cellIs" dxfId="8625" priority="308" operator="equal">
      <formula>1</formula>
    </cfRule>
  </conditionalFormatting>
  <conditionalFormatting sqref="I84:AD84">
    <cfRule type="expression" dxfId="8624" priority="309">
      <formula>$D84="SSMM"</formula>
    </cfRule>
  </conditionalFormatting>
  <conditionalFormatting sqref="I84:AD84">
    <cfRule type="cellIs" dxfId="8623" priority="310" operator="equal">
      <formula>"F"</formula>
    </cfRule>
  </conditionalFormatting>
  <conditionalFormatting sqref="I103:AD103">
    <cfRule type="expression" dxfId="8622" priority="298">
      <formula>$C$2="F"</formula>
    </cfRule>
  </conditionalFormatting>
  <conditionalFormatting sqref="I103:AD103">
    <cfRule type="expression" dxfId="8621" priority="299">
      <formula>$D103="Facturacion"</formula>
    </cfRule>
  </conditionalFormatting>
  <conditionalFormatting sqref="I103:AD103">
    <cfRule type="expression" dxfId="8620" priority="300">
      <formula>$D103="Specialist"</formula>
    </cfRule>
  </conditionalFormatting>
  <conditionalFormatting sqref="I103:AD103">
    <cfRule type="cellIs" dxfId="8619" priority="301" operator="equal">
      <formula>1</formula>
    </cfRule>
  </conditionalFormatting>
  <conditionalFormatting sqref="I103:AD103">
    <cfRule type="expression" dxfId="8618" priority="302">
      <formula>$D103="SSMM"</formula>
    </cfRule>
  </conditionalFormatting>
  <conditionalFormatting sqref="I103:AD103">
    <cfRule type="cellIs" dxfId="8617" priority="303" operator="equal">
      <formula>"F"</formula>
    </cfRule>
  </conditionalFormatting>
  <conditionalFormatting sqref="I122:AD122">
    <cfRule type="expression" dxfId="8616" priority="291">
      <formula>$C$2="F"</formula>
    </cfRule>
  </conditionalFormatting>
  <conditionalFormatting sqref="I122:AD122">
    <cfRule type="expression" dxfId="8615" priority="292">
      <formula>$D122="Facturacion"</formula>
    </cfRule>
  </conditionalFormatting>
  <conditionalFormatting sqref="I122:AD122">
    <cfRule type="expression" dxfId="8614" priority="293">
      <formula>$D122="Specialist"</formula>
    </cfRule>
  </conditionalFormatting>
  <conditionalFormatting sqref="I122:AD122">
    <cfRule type="cellIs" dxfId="8613" priority="294" operator="equal">
      <formula>1</formula>
    </cfRule>
  </conditionalFormatting>
  <conditionalFormatting sqref="I122:AD122">
    <cfRule type="expression" dxfId="8612" priority="295">
      <formula>$D122="SSMM"</formula>
    </cfRule>
  </conditionalFormatting>
  <conditionalFormatting sqref="I122:AD122">
    <cfRule type="cellIs" dxfId="8611" priority="296" operator="equal">
      <formula>"F"</formula>
    </cfRule>
  </conditionalFormatting>
  <conditionalFormatting sqref="AA17:AB17">
    <cfRule type="expression" dxfId="8610" priority="282">
      <formula>$C$21="F"</formula>
    </cfRule>
  </conditionalFormatting>
  <conditionalFormatting sqref="AA17:AB17">
    <cfRule type="expression" dxfId="8609" priority="284">
      <formula>$C$2="F"</formula>
    </cfRule>
  </conditionalFormatting>
  <conditionalFormatting sqref="AA17:AB17">
    <cfRule type="expression" dxfId="8608" priority="285">
      <formula>$D17="Facturacion"</formula>
    </cfRule>
  </conditionalFormatting>
  <conditionalFormatting sqref="AA17:AB17">
    <cfRule type="expression" dxfId="8607" priority="286">
      <formula>$D17="Specialist"</formula>
    </cfRule>
  </conditionalFormatting>
  <conditionalFormatting sqref="AA17:AB17">
    <cfRule type="cellIs" dxfId="8606" priority="287" operator="equal">
      <formula>1</formula>
    </cfRule>
  </conditionalFormatting>
  <conditionalFormatting sqref="AA17:AB17">
    <cfRule type="expression" dxfId="8605" priority="288">
      <formula>$D17="SSMM"</formula>
    </cfRule>
  </conditionalFormatting>
  <conditionalFormatting sqref="AA17:AB17">
    <cfRule type="cellIs" dxfId="8604" priority="289" operator="equal">
      <formula>"F"</formula>
    </cfRule>
  </conditionalFormatting>
  <conditionalFormatting sqref="I17:W17">
    <cfRule type="expression" dxfId="8603" priority="272">
      <formula>$C$78="F"</formula>
    </cfRule>
  </conditionalFormatting>
  <conditionalFormatting sqref="I17:W17">
    <cfRule type="expression" dxfId="8602" priority="273">
      <formula>$C$59="F"</formula>
    </cfRule>
  </conditionalFormatting>
  <conditionalFormatting sqref="I17:W17">
    <cfRule type="expression" dxfId="8601" priority="274">
      <formula>$C$40="F"</formula>
    </cfRule>
  </conditionalFormatting>
  <conditionalFormatting sqref="I17:W17">
    <cfRule type="expression" dxfId="8600" priority="275">
      <formula>$C$21="F"</formula>
    </cfRule>
  </conditionalFormatting>
  <conditionalFormatting sqref="I17:Z17">
    <cfRule type="expression" dxfId="8599" priority="276">
      <formula>$C$2="F"</formula>
    </cfRule>
  </conditionalFormatting>
  <conditionalFormatting sqref="I17:Z17">
    <cfRule type="expression" dxfId="8598" priority="277">
      <formula>$D17="Facturacion"</formula>
    </cfRule>
  </conditionalFormatting>
  <conditionalFormatting sqref="I17:Z17">
    <cfRule type="expression" dxfId="8597" priority="278">
      <formula>$D17="Specialist"</formula>
    </cfRule>
  </conditionalFormatting>
  <conditionalFormatting sqref="I17:Z17">
    <cfRule type="cellIs" dxfId="8596" priority="279" operator="equal">
      <formula>1</formula>
    </cfRule>
  </conditionalFormatting>
  <conditionalFormatting sqref="I17:Z17">
    <cfRule type="expression" dxfId="8595" priority="280">
      <formula>$D17="SSMM"</formula>
    </cfRule>
  </conditionalFormatting>
  <conditionalFormatting sqref="I17:Z17">
    <cfRule type="cellIs" dxfId="8594" priority="281" operator="equal">
      <formula>"F"</formula>
    </cfRule>
  </conditionalFormatting>
  <conditionalFormatting sqref="AA18:AB18">
    <cfRule type="expression" dxfId="8593" priority="266">
      <formula>$C$2="F"</formula>
    </cfRule>
  </conditionalFormatting>
  <conditionalFormatting sqref="AA18:AB18">
    <cfRule type="expression" dxfId="8592" priority="267">
      <formula>$D18="Facturacion"</formula>
    </cfRule>
  </conditionalFormatting>
  <conditionalFormatting sqref="AA18:AB18">
    <cfRule type="expression" dxfId="8591" priority="268">
      <formula>$D18="Specialist"</formula>
    </cfRule>
  </conditionalFormatting>
  <conditionalFormatting sqref="AA18:AB18">
    <cfRule type="cellIs" dxfId="8590" priority="269" operator="equal">
      <formula>1</formula>
    </cfRule>
  </conditionalFormatting>
  <conditionalFormatting sqref="AA18:AB18">
    <cfRule type="expression" dxfId="8589" priority="270">
      <formula>$D18="SSMM"</formula>
    </cfRule>
  </conditionalFormatting>
  <conditionalFormatting sqref="AA18:AB18">
    <cfRule type="cellIs" dxfId="8588" priority="271" operator="equal">
      <formula>"F"</formula>
    </cfRule>
  </conditionalFormatting>
  <conditionalFormatting sqref="I18:W18">
    <cfRule type="expression" dxfId="8587" priority="256">
      <formula>$C$78="F"</formula>
    </cfRule>
  </conditionalFormatting>
  <conditionalFormatting sqref="I18:W18">
    <cfRule type="expression" dxfId="8586" priority="257">
      <formula>$C$59="F"</formula>
    </cfRule>
  </conditionalFormatting>
  <conditionalFormatting sqref="I18:W18">
    <cfRule type="expression" dxfId="8585" priority="258">
      <formula>$C$40="F"</formula>
    </cfRule>
  </conditionalFormatting>
  <conditionalFormatting sqref="I18:W18">
    <cfRule type="expression" dxfId="8584" priority="259">
      <formula>$C$21="F"</formula>
    </cfRule>
  </conditionalFormatting>
  <conditionalFormatting sqref="I18:Z18">
    <cfRule type="expression" dxfId="8583" priority="260">
      <formula>$C$2="F"</formula>
    </cfRule>
  </conditionalFormatting>
  <conditionalFormatting sqref="I18:Z18">
    <cfRule type="expression" dxfId="8582" priority="261">
      <formula>$D18="Facturacion"</formula>
    </cfRule>
  </conditionalFormatting>
  <conditionalFormatting sqref="I18:Z18">
    <cfRule type="expression" dxfId="8581" priority="262">
      <formula>$D18="Specialist"</formula>
    </cfRule>
  </conditionalFormatting>
  <conditionalFormatting sqref="I18:Z18">
    <cfRule type="cellIs" dxfId="8580" priority="263" operator="equal">
      <formula>1</formula>
    </cfRule>
  </conditionalFormatting>
  <conditionalFormatting sqref="I18:Z18">
    <cfRule type="expression" dxfId="8579" priority="264">
      <formula>$D18="SSMM"</formula>
    </cfRule>
  </conditionalFormatting>
  <conditionalFormatting sqref="I18:Z18">
    <cfRule type="cellIs" dxfId="8578" priority="265" operator="equal">
      <formula>"F"</formula>
    </cfRule>
  </conditionalFormatting>
  <conditionalFormatting sqref="AA36:AB36">
    <cfRule type="expression" dxfId="8577" priority="248">
      <formula>$C$21="F"</formula>
    </cfRule>
  </conditionalFormatting>
  <conditionalFormatting sqref="AA36:AB36">
    <cfRule type="expression" dxfId="8576" priority="250">
      <formula>$C$2="F"</formula>
    </cfRule>
  </conditionalFormatting>
  <conditionalFormatting sqref="AA36:AB36">
    <cfRule type="expression" dxfId="8575" priority="251">
      <formula>$D36="Facturacion"</formula>
    </cfRule>
  </conditionalFormatting>
  <conditionalFormatting sqref="AA36:AB36">
    <cfRule type="expression" dxfId="8574" priority="252">
      <formula>$D36="Specialist"</formula>
    </cfRule>
  </conditionalFormatting>
  <conditionalFormatting sqref="AA36:AB36">
    <cfRule type="cellIs" dxfId="8573" priority="253" operator="equal">
      <formula>1</formula>
    </cfRule>
  </conditionalFormatting>
  <conditionalFormatting sqref="AA36:AB36">
    <cfRule type="expression" dxfId="8572" priority="254">
      <formula>$D36="SSMM"</formula>
    </cfRule>
  </conditionalFormatting>
  <conditionalFormatting sqref="AA36:AB36">
    <cfRule type="cellIs" dxfId="8571" priority="255" operator="equal">
      <formula>"F"</formula>
    </cfRule>
  </conditionalFormatting>
  <conditionalFormatting sqref="I36:W36">
    <cfRule type="expression" dxfId="8570" priority="238">
      <formula>$C$78="F"</formula>
    </cfRule>
  </conditionalFormatting>
  <conditionalFormatting sqref="I36:W36">
    <cfRule type="expression" dxfId="8569" priority="239">
      <formula>$C$59="F"</formula>
    </cfRule>
  </conditionalFormatting>
  <conditionalFormatting sqref="I36:W36">
    <cfRule type="expression" dxfId="8568" priority="240">
      <formula>$C$40="F"</formula>
    </cfRule>
  </conditionalFormatting>
  <conditionalFormatting sqref="I36:W36">
    <cfRule type="expression" dxfId="8567" priority="241">
      <formula>$C$21="F"</formula>
    </cfRule>
  </conditionalFormatting>
  <conditionalFormatting sqref="I36:Z36">
    <cfRule type="expression" dxfId="8566" priority="242">
      <formula>$C$2="F"</formula>
    </cfRule>
  </conditionalFormatting>
  <conditionalFormatting sqref="I36:Z36">
    <cfRule type="expression" dxfId="8565" priority="243">
      <formula>$D36="Facturacion"</formula>
    </cfRule>
  </conditionalFormatting>
  <conditionalFormatting sqref="I36:Z36">
    <cfRule type="expression" dxfId="8564" priority="244">
      <formula>$D36="Specialist"</formula>
    </cfRule>
  </conditionalFormatting>
  <conditionalFormatting sqref="I36:Z36">
    <cfRule type="cellIs" dxfId="8563" priority="245" operator="equal">
      <formula>1</formula>
    </cfRule>
  </conditionalFormatting>
  <conditionalFormatting sqref="I36:Z36">
    <cfRule type="expression" dxfId="8562" priority="246">
      <formula>$D36="SSMM"</formula>
    </cfRule>
  </conditionalFormatting>
  <conditionalFormatting sqref="I36:Z36">
    <cfRule type="cellIs" dxfId="8561" priority="247" operator="equal">
      <formula>"F"</formula>
    </cfRule>
  </conditionalFormatting>
  <conditionalFormatting sqref="AA37:AB37">
    <cfRule type="expression" dxfId="8560" priority="232">
      <formula>$C$2="F"</formula>
    </cfRule>
  </conditionalFormatting>
  <conditionalFormatting sqref="AA37:AB37">
    <cfRule type="expression" dxfId="8559" priority="233">
      <formula>$D37="Facturacion"</formula>
    </cfRule>
  </conditionalFormatting>
  <conditionalFormatting sqref="AA37:AB37">
    <cfRule type="expression" dxfId="8558" priority="234">
      <formula>$D37="Specialist"</formula>
    </cfRule>
  </conditionalFormatting>
  <conditionalFormatting sqref="AA37:AB37">
    <cfRule type="cellIs" dxfId="8557" priority="235" operator="equal">
      <formula>1</formula>
    </cfRule>
  </conditionalFormatting>
  <conditionalFormatting sqref="AA37:AB37">
    <cfRule type="expression" dxfId="8556" priority="236">
      <formula>$D37="SSMM"</formula>
    </cfRule>
  </conditionalFormatting>
  <conditionalFormatting sqref="AA37:AB37">
    <cfRule type="cellIs" dxfId="8555" priority="237" operator="equal">
      <formula>"F"</formula>
    </cfRule>
  </conditionalFormatting>
  <conditionalFormatting sqref="I37:W37">
    <cfRule type="expression" dxfId="8554" priority="222">
      <formula>$C$78="F"</formula>
    </cfRule>
  </conditionalFormatting>
  <conditionalFormatting sqref="I37:W37">
    <cfRule type="expression" dxfId="8553" priority="223">
      <formula>$C$59="F"</formula>
    </cfRule>
  </conditionalFormatting>
  <conditionalFormatting sqref="I37:W37">
    <cfRule type="expression" dxfId="8552" priority="224">
      <formula>$C$40="F"</formula>
    </cfRule>
  </conditionalFormatting>
  <conditionalFormatting sqref="I37:W37">
    <cfRule type="expression" dxfId="8551" priority="225">
      <formula>$C$21="F"</formula>
    </cfRule>
  </conditionalFormatting>
  <conditionalFormatting sqref="I37:Z37">
    <cfRule type="expression" dxfId="8550" priority="226">
      <formula>$C$2="F"</formula>
    </cfRule>
  </conditionalFormatting>
  <conditionalFormatting sqref="I37:Z37">
    <cfRule type="expression" dxfId="8549" priority="227">
      <formula>$D37="Facturacion"</formula>
    </cfRule>
  </conditionalFormatting>
  <conditionalFormatting sqref="I37:Z37">
    <cfRule type="expression" dxfId="8548" priority="228">
      <formula>$D37="Specialist"</formula>
    </cfRule>
  </conditionalFormatting>
  <conditionalFormatting sqref="I37:Z37">
    <cfRule type="cellIs" dxfId="8547" priority="229" operator="equal">
      <formula>1</formula>
    </cfRule>
  </conditionalFormatting>
  <conditionalFormatting sqref="I37:Z37">
    <cfRule type="expression" dxfId="8546" priority="230">
      <formula>$D37="SSMM"</formula>
    </cfRule>
  </conditionalFormatting>
  <conditionalFormatting sqref="I37:Z37">
    <cfRule type="cellIs" dxfId="8545" priority="231" operator="equal">
      <formula>"F"</formula>
    </cfRule>
  </conditionalFormatting>
  <conditionalFormatting sqref="AA55:AB55">
    <cfRule type="expression" dxfId="8544" priority="214">
      <formula>$C$21="F"</formula>
    </cfRule>
  </conditionalFormatting>
  <conditionalFormatting sqref="AA55:AB55">
    <cfRule type="expression" dxfId="8543" priority="216">
      <formula>$C$2="F"</formula>
    </cfRule>
  </conditionalFormatting>
  <conditionalFormatting sqref="AA55:AB55">
    <cfRule type="expression" dxfId="8542" priority="217">
      <formula>$D55="Facturacion"</formula>
    </cfRule>
  </conditionalFormatting>
  <conditionalFormatting sqref="AA55:AB55">
    <cfRule type="expression" dxfId="8541" priority="218">
      <formula>$D55="Specialist"</formula>
    </cfRule>
  </conditionalFormatting>
  <conditionalFormatting sqref="AA55:AB55">
    <cfRule type="cellIs" dxfId="8540" priority="219" operator="equal">
      <formula>1</formula>
    </cfRule>
  </conditionalFormatting>
  <conditionalFormatting sqref="AA55:AB55">
    <cfRule type="expression" dxfId="8539" priority="220">
      <formula>$D55="SSMM"</formula>
    </cfRule>
  </conditionalFormatting>
  <conditionalFormatting sqref="AA55:AB55">
    <cfRule type="cellIs" dxfId="8538" priority="221" operator="equal">
      <formula>"F"</formula>
    </cfRule>
  </conditionalFormatting>
  <conditionalFormatting sqref="I55:W55">
    <cfRule type="expression" dxfId="8537" priority="204">
      <formula>$C$78="F"</formula>
    </cfRule>
  </conditionalFormatting>
  <conditionalFormatting sqref="I55:W55">
    <cfRule type="expression" dxfId="8536" priority="205">
      <formula>$C$59="F"</formula>
    </cfRule>
  </conditionalFormatting>
  <conditionalFormatting sqref="I55:W55">
    <cfRule type="expression" dxfId="8535" priority="206">
      <formula>$C$40="F"</formula>
    </cfRule>
  </conditionalFormatting>
  <conditionalFormatting sqref="I55:W55">
    <cfRule type="expression" dxfId="8534" priority="207">
      <formula>$C$21="F"</formula>
    </cfRule>
  </conditionalFormatting>
  <conditionalFormatting sqref="I55:Z55">
    <cfRule type="expression" dxfId="8533" priority="208">
      <formula>$C$2="F"</formula>
    </cfRule>
  </conditionalFormatting>
  <conditionalFormatting sqref="I55:Z55">
    <cfRule type="expression" dxfId="8532" priority="209">
      <formula>$D55="Facturacion"</formula>
    </cfRule>
  </conditionalFormatting>
  <conditionalFormatting sqref="I55:Z55">
    <cfRule type="expression" dxfId="8531" priority="210">
      <formula>$D55="Specialist"</formula>
    </cfRule>
  </conditionalFormatting>
  <conditionalFormatting sqref="I55:Z55">
    <cfRule type="cellIs" dxfId="8530" priority="211" operator="equal">
      <formula>1</formula>
    </cfRule>
  </conditionalFormatting>
  <conditionalFormatting sqref="I55:Z55">
    <cfRule type="expression" dxfId="8529" priority="212">
      <formula>$D55="SSMM"</formula>
    </cfRule>
  </conditionalFormatting>
  <conditionalFormatting sqref="I55:Z55">
    <cfRule type="cellIs" dxfId="8528" priority="213" operator="equal">
      <formula>"F"</formula>
    </cfRule>
  </conditionalFormatting>
  <conditionalFormatting sqref="AA56:AB56">
    <cfRule type="expression" dxfId="8527" priority="198">
      <formula>$C$2="F"</formula>
    </cfRule>
  </conditionalFormatting>
  <conditionalFormatting sqref="AA56:AB56">
    <cfRule type="expression" dxfId="8526" priority="199">
      <formula>$D56="Facturacion"</formula>
    </cfRule>
  </conditionalFormatting>
  <conditionalFormatting sqref="AA56:AB56">
    <cfRule type="expression" dxfId="8525" priority="200">
      <formula>$D56="Specialist"</formula>
    </cfRule>
  </conditionalFormatting>
  <conditionalFormatting sqref="AA56:AB56">
    <cfRule type="cellIs" dxfId="8524" priority="201" operator="equal">
      <formula>1</formula>
    </cfRule>
  </conditionalFormatting>
  <conditionalFormatting sqref="AA56:AB56">
    <cfRule type="expression" dxfId="8523" priority="202">
      <formula>$D56="SSMM"</formula>
    </cfRule>
  </conditionalFormatting>
  <conditionalFormatting sqref="AA56:AB56">
    <cfRule type="cellIs" dxfId="8522" priority="203" operator="equal">
      <formula>"F"</formula>
    </cfRule>
  </conditionalFormatting>
  <conditionalFormatting sqref="I56:W56">
    <cfRule type="expression" dxfId="8521" priority="188">
      <formula>$C$78="F"</formula>
    </cfRule>
  </conditionalFormatting>
  <conditionalFormatting sqref="I56:W56">
    <cfRule type="expression" dxfId="8520" priority="189">
      <formula>$C$59="F"</formula>
    </cfRule>
  </conditionalFormatting>
  <conditionalFormatting sqref="I56:W56">
    <cfRule type="expression" dxfId="8519" priority="190">
      <formula>$C$40="F"</formula>
    </cfRule>
  </conditionalFormatting>
  <conditionalFormatting sqref="I56:W56">
    <cfRule type="expression" dxfId="8518" priority="191">
      <formula>$C$21="F"</formula>
    </cfRule>
  </conditionalFormatting>
  <conditionalFormatting sqref="I56:Z56">
    <cfRule type="expression" dxfId="8517" priority="192">
      <formula>$C$2="F"</formula>
    </cfRule>
  </conditionalFormatting>
  <conditionalFormatting sqref="I56:Z56">
    <cfRule type="expression" dxfId="8516" priority="193">
      <formula>$D56="Facturacion"</formula>
    </cfRule>
  </conditionalFormatting>
  <conditionalFormatting sqref="I56:Z56">
    <cfRule type="expression" dxfId="8515" priority="194">
      <formula>$D56="Specialist"</formula>
    </cfRule>
  </conditionalFormatting>
  <conditionalFormatting sqref="I56:Z56">
    <cfRule type="cellIs" dxfId="8514" priority="195" operator="equal">
      <formula>1</formula>
    </cfRule>
  </conditionalFormatting>
  <conditionalFormatting sqref="I56:Z56">
    <cfRule type="expression" dxfId="8513" priority="196">
      <formula>$D56="SSMM"</formula>
    </cfRule>
  </conditionalFormatting>
  <conditionalFormatting sqref="I56:Z56">
    <cfRule type="cellIs" dxfId="8512" priority="197" operator="equal">
      <formula>"F"</formula>
    </cfRule>
  </conditionalFormatting>
  <conditionalFormatting sqref="AA74:AB74">
    <cfRule type="expression" dxfId="8511" priority="180">
      <formula>$C$21="F"</formula>
    </cfRule>
  </conditionalFormatting>
  <conditionalFormatting sqref="AA74:AB74">
    <cfRule type="expression" dxfId="8510" priority="182">
      <formula>$C$2="F"</formula>
    </cfRule>
  </conditionalFormatting>
  <conditionalFormatting sqref="AA74:AB74">
    <cfRule type="expression" dxfId="8509" priority="183">
      <formula>$D74="Facturacion"</formula>
    </cfRule>
  </conditionalFormatting>
  <conditionalFormatting sqref="AA74:AB74">
    <cfRule type="expression" dxfId="8508" priority="184">
      <formula>$D74="Specialist"</formula>
    </cfRule>
  </conditionalFormatting>
  <conditionalFormatting sqref="AA74:AB74">
    <cfRule type="cellIs" dxfId="8507" priority="185" operator="equal">
      <formula>1</formula>
    </cfRule>
  </conditionalFormatting>
  <conditionalFormatting sqref="AA74:AB74">
    <cfRule type="expression" dxfId="8506" priority="186">
      <formula>$D74="SSMM"</formula>
    </cfRule>
  </conditionalFormatting>
  <conditionalFormatting sqref="AA74:AB74">
    <cfRule type="cellIs" dxfId="8505" priority="187" operator="equal">
      <formula>"F"</formula>
    </cfRule>
  </conditionalFormatting>
  <conditionalFormatting sqref="I74:W74">
    <cfRule type="expression" dxfId="8504" priority="170">
      <formula>$C$78="F"</formula>
    </cfRule>
  </conditionalFormatting>
  <conditionalFormatting sqref="I74:W74">
    <cfRule type="expression" dxfId="8503" priority="171">
      <formula>$C$59="F"</formula>
    </cfRule>
  </conditionalFormatting>
  <conditionalFormatting sqref="I74:W74">
    <cfRule type="expression" dxfId="8502" priority="172">
      <formula>$C$40="F"</formula>
    </cfRule>
  </conditionalFormatting>
  <conditionalFormatting sqref="I74:W74">
    <cfRule type="expression" dxfId="8501" priority="173">
      <formula>$C$21="F"</formula>
    </cfRule>
  </conditionalFormatting>
  <conditionalFormatting sqref="I74:Z74">
    <cfRule type="expression" dxfId="8500" priority="174">
      <formula>$C$2="F"</formula>
    </cfRule>
  </conditionalFormatting>
  <conditionalFormatting sqref="I74:Z74">
    <cfRule type="expression" dxfId="8499" priority="175">
      <formula>$D74="Facturacion"</formula>
    </cfRule>
  </conditionalFormatting>
  <conditionalFormatting sqref="I74:Z74">
    <cfRule type="expression" dxfId="8498" priority="176">
      <formula>$D74="Specialist"</formula>
    </cfRule>
  </conditionalFormatting>
  <conditionalFormatting sqref="I74:Z74">
    <cfRule type="cellIs" dxfId="8497" priority="177" operator="equal">
      <formula>1</formula>
    </cfRule>
  </conditionalFormatting>
  <conditionalFormatting sqref="I74:Z74">
    <cfRule type="expression" dxfId="8496" priority="178">
      <formula>$D74="SSMM"</formula>
    </cfRule>
  </conditionalFormatting>
  <conditionalFormatting sqref="I74:Z74">
    <cfRule type="cellIs" dxfId="8495" priority="179" operator="equal">
      <formula>"F"</formula>
    </cfRule>
  </conditionalFormatting>
  <conditionalFormatting sqref="AA75:AB75">
    <cfRule type="expression" dxfId="8494" priority="164">
      <formula>$C$2="F"</formula>
    </cfRule>
  </conditionalFormatting>
  <conditionalFormatting sqref="AA75:AB75">
    <cfRule type="expression" dxfId="8493" priority="165">
      <formula>$D75="Facturacion"</formula>
    </cfRule>
  </conditionalFormatting>
  <conditionalFormatting sqref="AA75:AB75">
    <cfRule type="expression" dxfId="8492" priority="166">
      <formula>$D75="Specialist"</formula>
    </cfRule>
  </conditionalFormatting>
  <conditionalFormatting sqref="AA75:AB75">
    <cfRule type="cellIs" dxfId="8491" priority="167" operator="equal">
      <formula>1</formula>
    </cfRule>
  </conditionalFormatting>
  <conditionalFormatting sqref="AA75:AB75">
    <cfRule type="expression" dxfId="8490" priority="168">
      <formula>$D75="SSMM"</formula>
    </cfRule>
  </conditionalFormatting>
  <conditionalFormatting sqref="AA75:AB75">
    <cfRule type="cellIs" dxfId="8489" priority="169" operator="equal">
      <formula>"F"</formula>
    </cfRule>
  </conditionalFormatting>
  <conditionalFormatting sqref="I75:W75">
    <cfRule type="expression" dxfId="8488" priority="154">
      <formula>$C$78="F"</formula>
    </cfRule>
  </conditionalFormatting>
  <conditionalFormatting sqref="I75:W75">
    <cfRule type="expression" dxfId="8487" priority="155">
      <formula>$C$59="F"</formula>
    </cfRule>
  </conditionalFormatting>
  <conditionalFormatting sqref="I75:W75">
    <cfRule type="expression" dxfId="8486" priority="156">
      <formula>$C$40="F"</formula>
    </cfRule>
  </conditionalFormatting>
  <conditionalFormatting sqref="I75:W75">
    <cfRule type="expression" dxfId="8485" priority="157">
      <formula>$C$21="F"</formula>
    </cfRule>
  </conditionalFormatting>
  <conditionalFormatting sqref="I75:Z75">
    <cfRule type="expression" dxfId="8484" priority="158">
      <formula>$C$2="F"</formula>
    </cfRule>
  </conditionalFormatting>
  <conditionalFormatting sqref="I75:Z75">
    <cfRule type="expression" dxfId="8483" priority="159">
      <formula>$D75="Facturacion"</formula>
    </cfRule>
  </conditionalFormatting>
  <conditionalFormatting sqref="I75:Z75">
    <cfRule type="expression" dxfId="8482" priority="160">
      <formula>$D75="Specialist"</formula>
    </cfRule>
  </conditionalFormatting>
  <conditionalFormatting sqref="I75:Z75">
    <cfRule type="cellIs" dxfId="8481" priority="161" operator="equal">
      <formula>1</formula>
    </cfRule>
  </conditionalFormatting>
  <conditionalFormatting sqref="I75:Z75">
    <cfRule type="expression" dxfId="8480" priority="162">
      <formula>$D75="SSMM"</formula>
    </cfRule>
  </conditionalFormatting>
  <conditionalFormatting sqref="I75:Z75">
    <cfRule type="cellIs" dxfId="8479" priority="163" operator="equal">
      <formula>"F"</formula>
    </cfRule>
  </conditionalFormatting>
  <conditionalFormatting sqref="AA93:AB93">
    <cfRule type="expression" dxfId="8478" priority="146">
      <formula>$C$21="F"</formula>
    </cfRule>
  </conditionalFormatting>
  <conditionalFormatting sqref="AA93:AB93">
    <cfRule type="expression" dxfId="8477" priority="148">
      <formula>$C$2="F"</formula>
    </cfRule>
  </conditionalFormatting>
  <conditionalFormatting sqref="AA93:AB93">
    <cfRule type="expression" dxfId="8476" priority="149">
      <formula>$D93="Facturacion"</formula>
    </cfRule>
  </conditionalFormatting>
  <conditionalFormatting sqref="AA93:AB93">
    <cfRule type="expression" dxfId="8475" priority="150">
      <formula>$D93="Specialist"</formula>
    </cfRule>
  </conditionalFormatting>
  <conditionalFormatting sqref="AA93:AB93">
    <cfRule type="cellIs" dxfId="8474" priority="151" operator="equal">
      <formula>1</formula>
    </cfRule>
  </conditionalFormatting>
  <conditionalFormatting sqref="AA93:AB93">
    <cfRule type="expression" dxfId="8473" priority="152">
      <formula>$D93="SSMM"</formula>
    </cfRule>
  </conditionalFormatting>
  <conditionalFormatting sqref="AA93:AB93">
    <cfRule type="cellIs" dxfId="8472" priority="153" operator="equal">
      <formula>"F"</formula>
    </cfRule>
  </conditionalFormatting>
  <conditionalFormatting sqref="I93:W93">
    <cfRule type="expression" dxfId="8471" priority="136">
      <formula>$C$78="F"</formula>
    </cfRule>
  </conditionalFormatting>
  <conditionalFormatting sqref="I93:W93">
    <cfRule type="expression" dxfId="8470" priority="137">
      <formula>$C$59="F"</formula>
    </cfRule>
  </conditionalFormatting>
  <conditionalFormatting sqref="I93:W93">
    <cfRule type="expression" dxfId="8469" priority="138">
      <formula>$C$40="F"</formula>
    </cfRule>
  </conditionalFormatting>
  <conditionalFormatting sqref="I93:W93">
    <cfRule type="expression" dxfId="8468" priority="139">
      <formula>$C$21="F"</formula>
    </cfRule>
  </conditionalFormatting>
  <conditionalFormatting sqref="I93:Z93">
    <cfRule type="expression" dxfId="8467" priority="140">
      <formula>$C$2="F"</formula>
    </cfRule>
  </conditionalFormatting>
  <conditionalFormatting sqref="I93:Z93">
    <cfRule type="expression" dxfId="8466" priority="141">
      <formula>$D93="Facturacion"</formula>
    </cfRule>
  </conditionalFormatting>
  <conditionalFormatting sqref="I93:Z93">
    <cfRule type="expression" dxfId="8465" priority="142">
      <formula>$D93="Specialist"</formula>
    </cfRule>
  </conditionalFormatting>
  <conditionalFormatting sqref="I93:Z93">
    <cfRule type="cellIs" dxfId="8464" priority="143" operator="equal">
      <formula>1</formula>
    </cfRule>
  </conditionalFormatting>
  <conditionalFormatting sqref="I93:Z93">
    <cfRule type="expression" dxfId="8463" priority="144">
      <formula>$D93="SSMM"</formula>
    </cfRule>
  </conditionalFormatting>
  <conditionalFormatting sqref="I93:Z93">
    <cfRule type="cellIs" dxfId="8462" priority="145" operator="equal">
      <formula>"F"</formula>
    </cfRule>
  </conditionalFormatting>
  <conditionalFormatting sqref="AA94:AB94">
    <cfRule type="expression" dxfId="8461" priority="130">
      <formula>$C$2="F"</formula>
    </cfRule>
  </conditionalFormatting>
  <conditionalFormatting sqref="AA94:AB94">
    <cfRule type="expression" dxfId="8460" priority="131">
      <formula>$D94="Facturacion"</formula>
    </cfRule>
  </conditionalFormatting>
  <conditionalFormatting sqref="AA94:AB94">
    <cfRule type="expression" dxfId="8459" priority="132">
      <formula>$D94="Specialist"</formula>
    </cfRule>
  </conditionalFormatting>
  <conditionalFormatting sqref="AA94:AB94">
    <cfRule type="cellIs" dxfId="8458" priority="133" operator="equal">
      <formula>1</formula>
    </cfRule>
  </conditionalFormatting>
  <conditionalFormatting sqref="AA94:AB94">
    <cfRule type="expression" dxfId="8457" priority="134">
      <formula>$D94="SSMM"</formula>
    </cfRule>
  </conditionalFormatting>
  <conditionalFormatting sqref="AA94:AB94">
    <cfRule type="cellIs" dxfId="8456" priority="135" operator="equal">
      <formula>"F"</formula>
    </cfRule>
  </conditionalFormatting>
  <conditionalFormatting sqref="I94:W94">
    <cfRule type="expression" dxfId="8455" priority="120">
      <formula>$C$78="F"</formula>
    </cfRule>
  </conditionalFormatting>
  <conditionalFormatting sqref="I94:W94">
    <cfRule type="expression" dxfId="8454" priority="121">
      <formula>$C$59="F"</formula>
    </cfRule>
  </conditionalFormatting>
  <conditionalFormatting sqref="I94:W94">
    <cfRule type="expression" dxfId="8453" priority="122">
      <formula>$C$40="F"</formula>
    </cfRule>
  </conditionalFormatting>
  <conditionalFormatting sqref="I94:W94">
    <cfRule type="expression" dxfId="8452" priority="123">
      <formula>$C$21="F"</formula>
    </cfRule>
  </conditionalFormatting>
  <conditionalFormatting sqref="I94:Z94">
    <cfRule type="expression" dxfId="8451" priority="124">
      <formula>$C$2="F"</formula>
    </cfRule>
  </conditionalFormatting>
  <conditionalFormatting sqref="I94:Z94">
    <cfRule type="expression" dxfId="8450" priority="125">
      <formula>$D94="Facturacion"</formula>
    </cfRule>
  </conditionalFormatting>
  <conditionalFormatting sqref="I94:Z94">
    <cfRule type="expression" dxfId="8449" priority="126">
      <formula>$D94="Specialist"</formula>
    </cfRule>
  </conditionalFormatting>
  <conditionalFormatting sqref="I94:Z94">
    <cfRule type="cellIs" dxfId="8448" priority="127" operator="equal">
      <formula>1</formula>
    </cfRule>
  </conditionalFormatting>
  <conditionalFormatting sqref="I94:Z94">
    <cfRule type="expression" dxfId="8447" priority="128">
      <formula>$D94="SSMM"</formula>
    </cfRule>
  </conditionalFormatting>
  <conditionalFormatting sqref="I94:Z94">
    <cfRule type="cellIs" dxfId="8446" priority="129" operator="equal">
      <formula>"F"</formula>
    </cfRule>
  </conditionalFormatting>
  <conditionalFormatting sqref="AC24:AD24">
    <cfRule type="expression" dxfId="8445" priority="114">
      <formula>$C$2="F"</formula>
    </cfRule>
  </conditionalFormatting>
  <conditionalFormatting sqref="AC24:AD24">
    <cfRule type="expression" dxfId="8444" priority="115">
      <formula>$D24="Facturacion"</formula>
    </cfRule>
  </conditionalFormatting>
  <conditionalFormatting sqref="AC24:AD24">
    <cfRule type="expression" dxfId="8443" priority="116">
      <formula>$D24="Specialist"</formula>
    </cfRule>
  </conditionalFormatting>
  <conditionalFormatting sqref="AC24:AD24">
    <cfRule type="cellIs" dxfId="8442" priority="117" operator="equal">
      <formula>1</formula>
    </cfRule>
  </conditionalFormatting>
  <conditionalFormatting sqref="AC24:AD24">
    <cfRule type="expression" dxfId="8441" priority="118">
      <formula>$D24="SSMM"</formula>
    </cfRule>
  </conditionalFormatting>
  <conditionalFormatting sqref="AC24:AD24">
    <cfRule type="cellIs" dxfId="8440" priority="119" operator="equal">
      <formula>"F"</formula>
    </cfRule>
  </conditionalFormatting>
  <conditionalFormatting sqref="AC43:AD43">
    <cfRule type="expression" dxfId="8439" priority="107">
      <formula>$C$2="F"</formula>
    </cfRule>
  </conditionalFormatting>
  <conditionalFormatting sqref="AC43:AD43">
    <cfRule type="expression" dxfId="8438" priority="108">
      <formula>$D43="Facturacion"</formula>
    </cfRule>
  </conditionalFormatting>
  <conditionalFormatting sqref="AC43:AD43">
    <cfRule type="expression" dxfId="8437" priority="109">
      <formula>$D43="Specialist"</formula>
    </cfRule>
  </conditionalFormatting>
  <conditionalFormatting sqref="AC43:AD43">
    <cfRule type="cellIs" dxfId="8436" priority="110" operator="equal">
      <formula>1</formula>
    </cfRule>
  </conditionalFormatting>
  <conditionalFormatting sqref="AC43:AD43">
    <cfRule type="expression" dxfId="8435" priority="111">
      <formula>$D43="SSMM"</formula>
    </cfRule>
  </conditionalFormatting>
  <conditionalFormatting sqref="AC43:AD43">
    <cfRule type="cellIs" dxfId="8434" priority="112" operator="equal">
      <formula>"F"</formula>
    </cfRule>
  </conditionalFormatting>
  <conditionalFormatting sqref="AC62:AD62">
    <cfRule type="expression" dxfId="8433" priority="100">
      <formula>$C$2="F"</formula>
    </cfRule>
  </conditionalFormatting>
  <conditionalFormatting sqref="AC62:AD62">
    <cfRule type="expression" dxfId="8432" priority="101">
      <formula>$D62="Facturacion"</formula>
    </cfRule>
  </conditionalFormatting>
  <conditionalFormatting sqref="AC62:AD62">
    <cfRule type="expression" dxfId="8431" priority="102">
      <formula>$D62="Specialist"</formula>
    </cfRule>
  </conditionalFormatting>
  <conditionalFormatting sqref="AC62:AD62">
    <cfRule type="cellIs" dxfId="8430" priority="103" operator="equal">
      <formula>1</formula>
    </cfRule>
  </conditionalFormatting>
  <conditionalFormatting sqref="AC62:AD62">
    <cfRule type="expression" dxfId="8429" priority="104">
      <formula>$D62="SSMM"</formula>
    </cfRule>
  </conditionalFormatting>
  <conditionalFormatting sqref="AC62:AD62">
    <cfRule type="cellIs" dxfId="8428" priority="105" operator="equal">
      <formula>"F"</formula>
    </cfRule>
  </conditionalFormatting>
  <conditionalFormatting sqref="AC81:AD81">
    <cfRule type="expression" dxfId="8427" priority="93">
      <formula>$C$2="F"</formula>
    </cfRule>
  </conditionalFormatting>
  <conditionalFormatting sqref="AC81:AD81">
    <cfRule type="expression" dxfId="8426" priority="94">
      <formula>$D81="Facturacion"</formula>
    </cfRule>
  </conditionalFormatting>
  <conditionalFormatting sqref="AC81:AD81">
    <cfRule type="expression" dxfId="8425" priority="95">
      <formula>$D81="Specialist"</formula>
    </cfRule>
  </conditionalFormatting>
  <conditionalFormatting sqref="AC81:AD81">
    <cfRule type="cellIs" dxfId="8424" priority="96" operator="equal">
      <formula>1</formula>
    </cfRule>
  </conditionalFormatting>
  <conditionalFormatting sqref="AC81:AD81">
    <cfRule type="expression" dxfId="8423" priority="97">
      <formula>$D81="SSMM"</formula>
    </cfRule>
  </conditionalFormatting>
  <conditionalFormatting sqref="AC81:AD81">
    <cfRule type="cellIs" dxfId="8422" priority="98" operator="equal">
      <formula>"F"</formula>
    </cfRule>
  </conditionalFormatting>
  <conditionalFormatting sqref="R100:AD100">
    <cfRule type="expression" dxfId="8421" priority="86">
      <formula>$C$2="F"</formula>
    </cfRule>
  </conditionalFormatting>
  <conditionalFormatting sqref="R100:AD100">
    <cfRule type="expression" dxfId="8420" priority="87">
      <formula>$D100="Facturacion"</formula>
    </cfRule>
  </conditionalFormatting>
  <conditionalFormatting sqref="R100:AD100">
    <cfRule type="expression" dxfId="8419" priority="88">
      <formula>$D100="Specialist"</formula>
    </cfRule>
  </conditionalFormatting>
  <conditionalFormatting sqref="R100:AD100">
    <cfRule type="cellIs" dxfId="8418" priority="89" operator="equal">
      <formula>1</formula>
    </cfRule>
  </conditionalFormatting>
  <conditionalFormatting sqref="R100:AD100">
    <cfRule type="expression" dxfId="8417" priority="90">
      <formula>$D100="SSMM"</formula>
    </cfRule>
  </conditionalFormatting>
  <conditionalFormatting sqref="R100:AD100">
    <cfRule type="cellIs" dxfId="8416" priority="91" operator="equal">
      <formula>"F"</formula>
    </cfRule>
  </conditionalFormatting>
  <conditionalFormatting sqref="K24:AB24">
    <cfRule type="expression" dxfId="8415" priority="79">
      <formula>$C$2="F"</formula>
    </cfRule>
  </conditionalFormatting>
  <conditionalFormatting sqref="K24:AB24">
    <cfRule type="expression" dxfId="8414" priority="80">
      <formula>$D24="Facturacion"</formula>
    </cfRule>
  </conditionalFormatting>
  <conditionalFormatting sqref="K24:AB24">
    <cfRule type="expression" dxfId="8413" priority="81">
      <formula>$D24="Specialist"</formula>
    </cfRule>
  </conditionalFormatting>
  <conditionalFormatting sqref="K24:AB24">
    <cfRule type="cellIs" dxfId="8412" priority="82" operator="equal">
      <formula>1</formula>
    </cfRule>
  </conditionalFormatting>
  <conditionalFormatting sqref="K24:AB24">
    <cfRule type="expression" dxfId="8411" priority="83">
      <formula>$D24="SSMM"</formula>
    </cfRule>
  </conditionalFormatting>
  <conditionalFormatting sqref="K24:AB24">
    <cfRule type="cellIs" dxfId="8410" priority="84" operator="equal">
      <formula>"F"</formula>
    </cfRule>
  </conditionalFormatting>
  <conditionalFormatting sqref="K43:AB43">
    <cfRule type="expression" dxfId="8409" priority="72">
      <formula>$C$2="F"</formula>
    </cfRule>
  </conditionalFormatting>
  <conditionalFormatting sqref="K43:AB43">
    <cfRule type="expression" dxfId="8408" priority="73">
      <formula>$D43="Facturacion"</formula>
    </cfRule>
  </conditionalFormatting>
  <conditionalFormatting sqref="K43:AB43">
    <cfRule type="expression" dxfId="8407" priority="74">
      <formula>$D43="Specialist"</formula>
    </cfRule>
  </conditionalFormatting>
  <conditionalFormatting sqref="K43:AB43">
    <cfRule type="cellIs" dxfId="8406" priority="75" operator="equal">
      <formula>1</formula>
    </cfRule>
  </conditionalFormatting>
  <conditionalFormatting sqref="K43:AB43">
    <cfRule type="expression" dxfId="8405" priority="76">
      <formula>$D43="SSMM"</formula>
    </cfRule>
  </conditionalFormatting>
  <conditionalFormatting sqref="K43:AB43">
    <cfRule type="cellIs" dxfId="8404" priority="77" operator="equal">
      <formula>"F"</formula>
    </cfRule>
  </conditionalFormatting>
  <conditionalFormatting sqref="K62:AB62">
    <cfRule type="expression" dxfId="8403" priority="65">
      <formula>$C$2="F"</formula>
    </cfRule>
  </conditionalFormatting>
  <conditionalFormatting sqref="K62:AB62">
    <cfRule type="expression" dxfId="8402" priority="66">
      <formula>$D62="Facturacion"</formula>
    </cfRule>
  </conditionalFormatting>
  <conditionalFormatting sqref="K62:AB62">
    <cfRule type="expression" dxfId="8401" priority="67">
      <formula>$D62="Specialist"</formula>
    </cfRule>
  </conditionalFormatting>
  <conditionalFormatting sqref="K62:AB62">
    <cfRule type="cellIs" dxfId="8400" priority="68" operator="equal">
      <formula>1</formula>
    </cfRule>
  </conditionalFormatting>
  <conditionalFormatting sqref="K62:AB62">
    <cfRule type="expression" dxfId="8399" priority="69">
      <formula>$D62="SSMM"</formula>
    </cfRule>
  </conditionalFormatting>
  <conditionalFormatting sqref="K62:AB62">
    <cfRule type="cellIs" dxfId="8398" priority="70" operator="equal">
      <formula>"F"</formula>
    </cfRule>
  </conditionalFormatting>
  <conditionalFormatting sqref="K81:AB81">
    <cfRule type="expression" dxfId="8397" priority="58">
      <formula>$C$2="F"</formula>
    </cfRule>
  </conditionalFormatting>
  <conditionalFormatting sqref="K81:AB81">
    <cfRule type="expression" dxfId="8396" priority="59">
      <formula>$D81="Facturacion"</formula>
    </cfRule>
  </conditionalFormatting>
  <conditionalFormatting sqref="K81:AB81">
    <cfRule type="expression" dxfId="8395" priority="60">
      <formula>$D81="Specialist"</formula>
    </cfRule>
  </conditionalFormatting>
  <conditionalFormatting sqref="K81:AB81">
    <cfRule type="cellIs" dxfId="8394" priority="61" operator="equal">
      <formula>1</formula>
    </cfRule>
  </conditionalFormatting>
  <conditionalFormatting sqref="K81:AB81">
    <cfRule type="expression" dxfId="8393" priority="62">
      <formula>$D81="SSMM"</formula>
    </cfRule>
  </conditionalFormatting>
  <conditionalFormatting sqref="K81:AB81">
    <cfRule type="cellIs" dxfId="8392" priority="63" operator="equal">
      <formula>"F"</formula>
    </cfRule>
  </conditionalFormatting>
  <conditionalFormatting sqref="I88:AD88">
    <cfRule type="expression" dxfId="8391" priority="51">
      <formula>$C$2="F"</formula>
    </cfRule>
  </conditionalFormatting>
  <conditionalFormatting sqref="I88:AD88">
    <cfRule type="expression" dxfId="8390" priority="52">
      <formula>$D88="Facturacion"</formula>
    </cfRule>
  </conditionalFormatting>
  <conditionalFormatting sqref="I88:AD88">
    <cfRule type="expression" dxfId="8389" priority="53">
      <formula>$D88="Specialist"</formula>
    </cfRule>
  </conditionalFormatting>
  <conditionalFormatting sqref="I88:AD88">
    <cfRule type="cellIs" dxfId="8388" priority="54" operator="equal">
      <formula>1</formula>
    </cfRule>
  </conditionalFormatting>
  <conditionalFormatting sqref="I88:AD88">
    <cfRule type="expression" dxfId="8387" priority="55">
      <formula>$D88="SSMM"</formula>
    </cfRule>
  </conditionalFormatting>
  <conditionalFormatting sqref="I88:AD88">
    <cfRule type="cellIs" dxfId="8386" priority="56" operator="equal">
      <formula>"F"</formula>
    </cfRule>
  </conditionalFormatting>
  <conditionalFormatting sqref="I31:AD31">
    <cfRule type="expression" dxfId="8385" priority="44">
      <formula>$C$2="F"</formula>
    </cfRule>
  </conditionalFormatting>
  <conditionalFormatting sqref="I31:AD31">
    <cfRule type="expression" dxfId="8384" priority="45">
      <formula>$D31="Facturacion"</formula>
    </cfRule>
  </conditionalFormatting>
  <conditionalFormatting sqref="I31:AD31">
    <cfRule type="expression" dxfId="8383" priority="46">
      <formula>$D31="Specialist"</formula>
    </cfRule>
  </conditionalFormatting>
  <conditionalFormatting sqref="I31:AD31">
    <cfRule type="cellIs" dxfId="8382" priority="47" operator="equal">
      <formula>1</formula>
    </cfRule>
  </conditionalFormatting>
  <conditionalFormatting sqref="I31:AD31">
    <cfRule type="expression" dxfId="8381" priority="48">
      <formula>$D31="SSMM"</formula>
    </cfRule>
  </conditionalFormatting>
  <conditionalFormatting sqref="I31:AD31">
    <cfRule type="cellIs" dxfId="8380" priority="49" operator="equal">
      <formula>"F"</formula>
    </cfRule>
  </conditionalFormatting>
  <conditionalFormatting sqref="I25:AD25">
    <cfRule type="expression" dxfId="8379" priority="37">
      <formula>$C$2="F"</formula>
    </cfRule>
  </conditionalFormatting>
  <conditionalFormatting sqref="I25:AD25">
    <cfRule type="expression" dxfId="8378" priority="38">
      <formula>$D25="Facturacion"</formula>
    </cfRule>
  </conditionalFormatting>
  <conditionalFormatting sqref="I25:AD25">
    <cfRule type="expression" dxfId="8377" priority="39">
      <formula>$D25="Specialist"</formula>
    </cfRule>
  </conditionalFormatting>
  <conditionalFormatting sqref="I25:AD25">
    <cfRule type="cellIs" dxfId="8376" priority="40" operator="equal">
      <formula>1</formula>
    </cfRule>
  </conditionalFormatting>
  <conditionalFormatting sqref="I25:AD25">
    <cfRule type="expression" dxfId="8375" priority="41">
      <formula>$D25="SSMM"</formula>
    </cfRule>
  </conditionalFormatting>
  <conditionalFormatting sqref="I25:AD25">
    <cfRule type="cellIs" dxfId="8374" priority="42" operator="equal">
      <formula>"F"</formula>
    </cfRule>
  </conditionalFormatting>
  <conditionalFormatting sqref="I44:AD44">
    <cfRule type="expression" dxfId="8373" priority="30">
      <formula>$C$2="F"</formula>
    </cfRule>
  </conditionalFormatting>
  <conditionalFormatting sqref="I44:AD44">
    <cfRule type="expression" dxfId="8372" priority="31">
      <formula>$D44="Facturacion"</formula>
    </cfRule>
  </conditionalFormatting>
  <conditionalFormatting sqref="I44:AD44">
    <cfRule type="expression" dxfId="8371" priority="32">
      <formula>$D44="Specialist"</formula>
    </cfRule>
  </conditionalFormatting>
  <conditionalFormatting sqref="I44:AD44">
    <cfRule type="cellIs" dxfId="8370" priority="33" operator="equal">
      <formula>1</formula>
    </cfRule>
  </conditionalFormatting>
  <conditionalFormatting sqref="I44:AD44">
    <cfRule type="expression" dxfId="8369" priority="34">
      <formula>$D44="SSMM"</formula>
    </cfRule>
  </conditionalFormatting>
  <conditionalFormatting sqref="I44:AD44">
    <cfRule type="cellIs" dxfId="8368" priority="35" operator="equal">
      <formula>"F"</formula>
    </cfRule>
  </conditionalFormatting>
  <conditionalFormatting sqref="I63:AD63">
    <cfRule type="expression" dxfId="8367" priority="23">
      <formula>$C$2="F"</formula>
    </cfRule>
  </conditionalFormatting>
  <conditionalFormatting sqref="I63:AD63">
    <cfRule type="expression" dxfId="8366" priority="24">
      <formula>$D63="Facturacion"</formula>
    </cfRule>
  </conditionalFormatting>
  <conditionalFormatting sqref="I63:AD63">
    <cfRule type="expression" dxfId="8365" priority="25">
      <formula>$D63="Specialist"</formula>
    </cfRule>
  </conditionalFormatting>
  <conditionalFormatting sqref="I63:AD63">
    <cfRule type="cellIs" dxfId="8364" priority="26" operator="equal">
      <formula>1</formula>
    </cfRule>
  </conditionalFormatting>
  <conditionalFormatting sqref="I63:AD63">
    <cfRule type="expression" dxfId="8363" priority="27">
      <formula>$D63="SSMM"</formula>
    </cfRule>
  </conditionalFormatting>
  <conditionalFormatting sqref="I63:AD63">
    <cfRule type="cellIs" dxfId="8362" priority="28" operator="equal">
      <formula>"F"</formula>
    </cfRule>
  </conditionalFormatting>
  <conditionalFormatting sqref="I82:AD82">
    <cfRule type="expression" dxfId="8361" priority="16">
      <formula>$C$2="F"</formula>
    </cfRule>
  </conditionalFormatting>
  <conditionalFormatting sqref="I82:AD82">
    <cfRule type="expression" dxfId="8360" priority="17">
      <formula>$D82="Facturacion"</formula>
    </cfRule>
  </conditionalFormatting>
  <conditionalFormatting sqref="I82:AD82">
    <cfRule type="expression" dxfId="8359" priority="18">
      <formula>$D82="Specialist"</formula>
    </cfRule>
  </conditionalFormatting>
  <conditionalFormatting sqref="I82:AD82">
    <cfRule type="cellIs" dxfId="8358" priority="19" operator="equal">
      <formula>1</formula>
    </cfRule>
  </conditionalFormatting>
  <conditionalFormatting sqref="I82:AD82">
    <cfRule type="expression" dxfId="8357" priority="20">
      <formula>$D82="SSMM"</formula>
    </cfRule>
  </conditionalFormatting>
  <conditionalFormatting sqref="I82:AD82">
    <cfRule type="cellIs" dxfId="8356" priority="21" operator="equal">
      <formula>"F"</formula>
    </cfRule>
  </conditionalFormatting>
  <conditionalFormatting sqref="I101:AD101">
    <cfRule type="expression" dxfId="8355" priority="9">
      <formula>$C$2="F"</formula>
    </cfRule>
  </conditionalFormatting>
  <conditionalFormatting sqref="I101:AD101">
    <cfRule type="expression" dxfId="8354" priority="10">
      <formula>$D101="Facturacion"</formula>
    </cfRule>
  </conditionalFormatting>
  <conditionalFormatting sqref="I101:AD101">
    <cfRule type="expression" dxfId="8353" priority="11">
      <formula>$D101="Specialist"</formula>
    </cfRule>
  </conditionalFormatting>
  <conditionalFormatting sqref="I101:AD101">
    <cfRule type="cellIs" dxfId="8352" priority="12" operator="equal">
      <formula>1</formula>
    </cfRule>
  </conditionalFormatting>
  <conditionalFormatting sqref="I101:AD101">
    <cfRule type="expression" dxfId="8351" priority="13">
      <formula>$D101="SSMM"</formula>
    </cfRule>
  </conditionalFormatting>
  <conditionalFormatting sqref="I101:AD101">
    <cfRule type="cellIs" dxfId="8350" priority="14" operator="equal">
      <formula>"F"</formula>
    </cfRule>
  </conditionalFormatting>
  <conditionalFormatting sqref="I47:AD47">
    <cfRule type="expression" dxfId="8349" priority="2">
      <formula>$C$2="F"</formula>
    </cfRule>
  </conditionalFormatting>
  <conditionalFormatting sqref="I47:AD47">
    <cfRule type="expression" dxfId="8348" priority="3">
      <formula>$D47="Facturacion"</formula>
    </cfRule>
  </conditionalFormatting>
  <conditionalFormatting sqref="I47:AD47">
    <cfRule type="expression" dxfId="8347" priority="4">
      <formula>$D47="Specialist"</formula>
    </cfRule>
  </conditionalFormatting>
  <conditionalFormatting sqref="I47:AD47">
    <cfRule type="cellIs" dxfId="8346" priority="5" operator="equal">
      <formula>1</formula>
    </cfRule>
  </conditionalFormatting>
  <conditionalFormatting sqref="I47:AD47">
    <cfRule type="expression" dxfId="8345" priority="6">
      <formula>$D47="SSMM"</formula>
    </cfRule>
  </conditionalFormatting>
  <conditionalFormatting sqref="I47:AD47">
    <cfRule type="cellIs" dxfId="8344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8" id="{79AC134C-5B72-4596-B35C-0D198F8304D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E19:AG19 E17:H18 AC17:AG18</xm:sqref>
        </x14:conditionalFormatting>
        <x14:conditionalFormatting xmlns:xm="http://schemas.microsoft.com/office/excel/2006/main">
          <x14:cfRule type="expression" priority="447" id="{3201990F-8BF6-4E63-A064-0C19F0B683D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E9:AG12 E8:H8 AE8:AG8 E4:AG7</xm:sqref>
        </x14:conditionalFormatting>
        <x14:conditionalFormatting xmlns:xm="http://schemas.microsoft.com/office/excel/2006/main">
          <x14:cfRule type="expression" priority="440" id="{31962049-1194-49E2-A36A-B6B2BF74B39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E38:AG38 E36:H37 AC36:AG37</xm:sqref>
        </x14:conditionalFormatting>
        <x14:conditionalFormatting xmlns:xm="http://schemas.microsoft.com/office/excel/2006/main">
          <x14:cfRule type="expression" priority="429" id="{0D44CA6D-166E-473B-84E1-FF22DADA668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E23:AG23 E28:AG30 E27:H27 AE27:AG27 E26:AG26 E24:J24 E31:H31 AE31:AG31 E25:H25 AE24:AG25</xm:sqref>
        </x14:conditionalFormatting>
        <x14:conditionalFormatting xmlns:xm="http://schemas.microsoft.com/office/excel/2006/main">
          <x14:cfRule type="expression" priority="422" id="{B60E0ECA-996A-4A05-AFFC-4F42C7113BE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E57:AG57 E55:H56 AC55:AG56</xm:sqref>
        </x14:conditionalFormatting>
        <x14:conditionalFormatting xmlns:xm="http://schemas.microsoft.com/office/excel/2006/main">
          <x14:cfRule type="expression" priority="411" id="{0AE455D8-8840-40C1-ACF3-29D982E7A50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E42:AG42 E48:AG50 E45:AG45 E43:J43 E44:H44 AE43:AG44 E46:H47 AE46:AG47</xm:sqref>
        </x14:conditionalFormatting>
        <x14:conditionalFormatting xmlns:xm="http://schemas.microsoft.com/office/excel/2006/main">
          <x14:cfRule type="expression" priority="404" id="{367B50BA-5C34-4F82-8E11-2B15D6CD7E2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E76:AG76 E74:H75 AC74:AG75</xm:sqref>
        </x14:conditionalFormatting>
        <x14:conditionalFormatting xmlns:xm="http://schemas.microsoft.com/office/excel/2006/main">
          <x14:cfRule type="expression" priority="393" id="{09ADDE77-605A-46CF-A894-F0145227F45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E61:AG61 E66:AG69 E65:H65 AE65:AG65 E64:AG64 E62:J62 E63:H63 AE62:AG63</xm:sqref>
        </x14:conditionalFormatting>
        <x14:conditionalFormatting xmlns:xm="http://schemas.microsoft.com/office/excel/2006/main">
          <x14:cfRule type="expression" priority="386" id="{6FD5530F-44D3-4D96-A422-2622D756437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E95:AG95 E93:H94 AC93:AG94</xm:sqref>
        </x14:conditionalFormatting>
        <x14:conditionalFormatting xmlns:xm="http://schemas.microsoft.com/office/excel/2006/main">
          <x14:cfRule type="expression" priority="375" id="{9CAFCB59-7B62-4DB9-911D-73D6F03F7C4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E80:AG80 E85:AG87 E84:H84 AE84:AG84 E83:AG83 E81:J81 E88:H88 AE88:AG88 E82:H82 AE81:AG82</xm:sqref>
        </x14:conditionalFormatting>
        <x14:conditionalFormatting xmlns:xm="http://schemas.microsoft.com/office/excel/2006/main">
          <x14:cfRule type="expression" priority="368" id="{05295AC0-D927-4B62-B99C-AD4AEEB5AEE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357" id="{3AE6BAF1-7964-4D82-BA0A-6CC7F4ED462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E99:AG99 E103:H103 AE103:AG103 E104:AG107 E102:AG102 E100:Q100 E101:H101 AE100:AG101</xm:sqref>
        </x14:conditionalFormatting>
        <x14:conditionalFormatting xmlns:xm="http://schemas.microsoft.com/office/excel/2006/main">
          <x14:cfRule type="expression" priority="350" id="{3EA0A856-43FE-4374-90EC-41688580189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339" id="{43679ADD-EEC4-4EBD-8925-7FD0FA7CD93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E118:AG121 E123:AG126 E122:H122 AE122:AG122</xm:sqref>
        </x14:conditionalFormatting>
        <x14:conditionalFormatting xmlns:xm="http://schemas.microsoft.com/office/excel/2006/main">
          <x14:cfRule type="expression" priority="332" id="{8FD1F7E5-3707-44C9-BE38-0E160FCC12D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I8:AD8</xm:sqref>
        </x14:conditionalFormatting>
        <x14:conditionalFormatting xmlns:xm="http://schemas.microsoft.com/office/excel/2006/main">
          <x14:cfRule type="expression" priority="325" id="{088C1CFB-99B4-4408-835D-95E205A161D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I27:AD27</xm:sqref>
        </x14:conditionalFormatting>
        <x14:conditionalFormatting xmlns:xm="http://schemas.microsoft.com/office/excel/2006/main">
          <x14:cfRule type="expression" priority="318" id="{2772C8DE-4514-4154-BBEB-147609421FA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I46:AD46</xm:sqref>
        </x14:conditionalFormatting>
        <x14:conditionalFormatting xmlns:xm="http://schemas.microsoft.com/office/excel/2006/main">
          <x14:cfRule type="expression" priority="311" id="{348D8E2C-6716-4D49-B9EA-D62D8B90884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I65:AD65</xm:sqref>
        </x14:conditionalFormatting>
        <x14:conditionalFormatting xmlns:xm="http://schemas.microsoft.com/office/excel/2006/main">
          <x14:cfRule type="expression" priority="304" id="{E727DE72-1F44-4D6C-AF5D-24A142CD3FC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I84:AD84</xm:sqref>
        </x14:conditionalFormatting>
        <x14:conditionalFormatting xmlns:xm="http://schemas.microsoft.com/office/excel/2006/main">
          <x14:cfRule type="expression" priority="297" id="{915F08E9-9FE1-4D50-BF25-708409FF9F6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I103:AD103</xm:sqref>
        </x14:conditionalFormatting>
        <x14:conditionalFormatting xmlns:xm="http://schemas.microsoft.com/office/excel/2006/main">
          <x14:cfRule type="expression" priority="290" id="{3409576A-9EB5-499E-94FB-781C733EEFA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I122:AD122</xm:sqref>
        </x14:conditionalFormatting>
        <x14:conditionalFormatting xmlns:xm="http://schemas.microsoft.com/office/excel/2006/main">
          <x14:cfRule type="expression" priority="283" id="{D58EC4A0-F619-441C-A1B5-3DEC36F8920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249" id="{FCAA0B2B-FF29-4CF0-94BB-64863506AFE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215" id="{ED76A657-5AF9-4C1A-B1C1-633FB85EE68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181" id="{B457F8B4-7478-4BDE-9410-03430ADEC51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147" id="{6C642683-1E5B-49FB-A31D-72398E91C6F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  <x14:conditionalFormatting xmlns:xm="http://schemas.microsoft.com/office/excel/2006/main">
          <x14:cfRule type="expression" priority="113" id="{8675C6DB-1CC6-433A-B1B9-E9F5B324649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AC24:AD24</xm:sqref>
        </x14:conditionalFormatting>
        <x14:conditionalFormatting xmlns:xm="http://schemas.microsoft.com/office/excel/2006/main">
          <x14:cfRule type="expression" priority="106" id="{259CFC3F-27C9-4EEA-AEFA-AD5FAA1B71D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AC43:AD43</xm:sqref>
        </x14:conditionalFormatting>
        <x14:conditionalFormatting xmlns:xm="http://schemas.microsoft.com/office/excel/2006/main">
          <x14:cfRule type="expression" priority="99" id="{31D11E0E-8878-4882-8DA9-5EC4486FBBF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AC62:AD62</xm:sqref>
        </x14:conditionalFormatting>
        <x14:conditionalFormatting xmlns:xm="http://schemas.microsoft.com/office/excel/2006/main">
          <x14:cfRule type="expression" priority="92" id="{447CE627-962A-4BA8-B0BA-CBD09E8EA2E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AC81:AD81</xm:sqref>
        </x14:conditionalFormatting>
        <x14:conditionalFormatting xmlns:xm="http://schemas.microsoft.com/office/excel/2006/main">
          <x14:cfRule type="expression" priority="85" id="{B3FC0E20-4003-42B4-AE69-FC2DF2F9D48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R100:AD100</xm:sqref>
        </x14:conditionalFormatting>
        <x14:conditionalFormatting xmlns:xm="http://schemas.microsoft.com/office/excel/2006/main">
          <x14:cfRule type="expression" priority="78" id="{D7813795-C53B-49CD-8FD4-4D4CCC02F5C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K24:AB24</xm:sqref>
        </x14:conditionalFormatting>
        <x14:conditionalFormatting xmlns:xm="http://schemas.microsoft.com/office/excel/2006/main">
          <x14:cfRule type="expression" priority="71" id="{793FF62B-F4F3-4FE3-AE4E-CFD1F6E6C65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K43:AB43</xm:sqref>
        </x14:conditionalFormatting>
        <x14:conditionalFormatting xmlns:xm="http://schemas.microsoft.com/office/excel/2006/main">
          <x14:cfRule type="expression" priority="64" id="{67179579-2FC3-44BF-8D83-8699580A76E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K62:AB62</xm:sqref>
        </x14:conditionalFormatting>
        <x14:conditionalFormatting xmlns:xm="http://schemas.microsoft.com/office/excel/2006/main">
          <x14:cfRule type="expression" priority="57" id="{4E98D66F-705C-4BF7-A237-F449428AF02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K81:AB81</xm:sqref>
        </x14:conditionalFormatting>
        <x14:conditionalFormatting xmlns:xm="http://schemas.microsoft.com/office/excel/2006/main">
          <x14:cfRule type="expression" priority="50" id="{3954C647-FAE9-4CE3-B689-02D9491BEB0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I88:AD88</xm:sqref>
        </x14:conditionalFormatting>
        <x14:conditionalFormatting xmlns:xm="http://schemas.microsoft.com/office/excel/2006/main">
          <x14:cfRule type="expression" priority="43" id="{C20A83BB-E2EE-40DE-B165-12558FC66FA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I31:AD31</xm:sqref>
        </x14:conditionalFormatting>
        <x14:conditionalFormatting xmlns:xm="http://schemas.microsoft.com/office/excel/2006/main">
          <x14:cfRule type="expression" priority="36" id="{BCE5B8F4-F989-427B-BF31-2EC938200A3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I25:AD25</xm:sqref>
        </x14:conditionalFormatting>
        <x14:conditionalFormatting xmlns:xm="http://schemas.microsoft.com/office/excel/2006/main">
          <x14:cfRule type="expression" priority="29" id="{070B1244-6143-4507-961C-29FA902EB7E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I44:AD44</xm:sqref>
        </x14:conditionalFormatting>
        <x14:conditionalFormatting xmlns:xm="http://schemas.microsoft.com/office/excel/2006/main">
          <x14:cfRule type="expression" priority="22" id="{73A8EF1C-4D77-483F-BC99-EADA44509F8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I63:AD63</xm:sqref>
        </x14:conditionalFormatting>
        <x14:conditionalFormatting xmlns:xm="http://schemas.microsoft.com/office/excel/2006/main">
          <x14:cfRule type="expression" priority="15" id="{8FF8EED7-212A-456E-8A7B-659C48EF71D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I82:AD82</xm:sqref>
        </x14:conditionalFormatting>
        <x14:conditionalFormatting xmlns:xm="http://schemas.microsoft.com/office/excel/2006/main">
          <x14:cfRule type="expression" priority="8" id="{A011DDEE-7B06-48C0-AE45-07DC97EEAB6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I101:AD101</xm:sqref>
        </x14:conditionalFormatting>
        <x14:conditionalFormatting xmlns:xm="http://schemas.microsoft.com/office/excel/2006/main">
          <x14:cfRule type="expression" priority="1" id="{08E39F92-5210-4F7D-9D3C-94E8FBEA204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I47:AD47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50FA623A-C389-4982-9C7E-DE65084BC44B}">
          <x14:formula1>
            <xm:f>Personal!$A$2:$A$50</xm:f>
          </x14:formula1>
          <xm:sqref>B80:B95 B4:B19 B99:B114 B23:B38 B42:B57 B61:B76 B118:B133</xm:sqref>
        </x14:dataValidation>
        <x14:dataValidation type="list" allowBlank="1" showInputMessage="1" showErrorMessage="1" prompt="Elige una de las opciones disponibles" xr:uid="{AE9A2A43-8569-4D5A-8F53-FF4AC791A723}">
          <x14:formula1>
            <xm:f>Personal!$F$1:$F$15</xm:f>
          </x14:formula1>
          <xm:sqref>E23:AG38 E118:AG133 E4:AG19 E99:AG114 E80:AG95 E61:AG76 E42:AG57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7CE73-3668-44CC-ADF3-FDE9CD566AAD}">
  <sheetPr codeName="Hoja32">
    <tabColor rgb="FFFFFFFF"/>
    <outlinePr summaryBelow="0" summaryRight="0"/>
    <pageSetUpPr fitToPage="1"/>
  </sheetPr>
  <dimension ref="A1:AJ1000"/>
  <sheetViews>
    <sheetView topLeftCell="A81" workbookViewId="0">
      <selection activeCell="N93" sqref="N93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4.2929687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'S29'!C117+1</f>
        <v>45495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">
        <v>98</v>
      </c>
      <c r="D4" s="19" t="s">
        <v>99</v>
      </c>
      <c r="E4" s="8"/>
      <c r="F4" s="8"/>
      <c r="G4" s="8"/>
      <c r="H4" s="8"/>
      <c r="I4" s="8" t="s">
        <v>11</v>
      </c>
      <c r="J4" s="8" t="s">
        <v>11</v>
      </c>
      <c r="K4" s="8" t="s">
        <v>11</v>
      </c>
      <c r="L4" s="8" t="s">
        <v>11</v>
      </c>
      <c r="M4" s="8" t="s">
        <v>11</v>
      </c>
      <c r="N4" s="8" t="s">
        <v>11</v>
      </c>
      <c r="O4" s="8" t="s">
        <v>11</v>
      </c>
      <c r="P4" s="8" t="s">
        <v>11</v>
      </c>
      <c r="Q4" s="8" t="s">
        <v>11</v>
      </c>
      <c r="R4" s="8" t="s">
        <v>11</v>
      </c>
      <c r="S4" s="8" t="s">
        <v>11</v>
      </c>
      <c r="T4" s="8" t="s">
        <v>11</v>
      </c>
      <c r="U4" s="8" t="s">
        <v>11</v>
      </c>
      <c r="V4" s="8" t="s">
        <v>11</v>
      </c>
      <c r="W4" s="8" t="s">
        <v>11</v>
      </c>
      <c r="X4" s="8" t="s">
        <v>11</v>
      </c>
      <c r="Y4" s="8" t="s">
        <v>11</v>
      </c>
      <c r="Z4" s="8" t="s">
        <v>11</v>
      </c>
      <c r="AA4" s="8" t="s">
        <v>11</v>
      </c>
      <c r="AB4" s="8" t="s">
        <v>11</v>
      </c>
      <c r="AC4" s="8" t="s">
        <v>11</v>
      </c>
      <c r="AD4" s="8" t="s">
        <v>11</v>
      </c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12</v>
      </c>
    </row>
    <row r="5" spans="1:36" ht="15.75" customHeight="1" x14ac:dyDescent="0.15">
      <c r="A5" s="10"/>
      <c r="B5" s="18" t="s">
        <v>28</v>
      </c>
      <c r="C5" s="19" t="s">
        <v>100</v>
      </c>
      <c r="D5" s="19" t="s">
        <v>95</v>
      </c>
      <c r="E5" s="8"/>
      <c r="F5" s="8"/>
      <c r="G5" s="8">
        <v>1</v>
      </c>
      <c r="H5" s="8">
        <v>1</v>
      </c>
      <c r="I5" s="8">
        <v>1</v>
      </c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>
        <v>1</v>
      </c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1">
        <f t="shared" si="0"/>
        <v>6.5</v>
      </c>
      <c r="AI5" s="1"/>
      <c r="AJ5" s="1">
        <f t="shared" si="1"/>
        <v>32.5</v>
      </c>
    </row>
    <row r="6" spans="1:36" ht="15.75" customHeight="1" x14ac:dyDescent="0.15">
      <c r="A6" s="10"/>
      <c r="B6" s="18" t="s">
        <v>29</v>
      </c>
      <c r="C6" s="19" t="s">
        <v>101</v>
      </c>
      <c r="D6" s="19" t="s">
        <v>53</v>
      </c>
      <c r="E6" s="8"/>
      <c r="F6" s="8"/>
      <c r="G6" s="8"/>
      <c r="H6" s="8"/>
      <c r="I6" s="8"/>
      <c r="J6" s="8"/>
      <c r="K6" s="8"/>
      <c r="L6" s="8"/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>
        <v>1</v>
      </c>
      <c r="T6" s="8">
        <v>1</v>
      </c>
      <c r="U6" s="8"/>
      <c r="V6" s="8"/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8</v>
      </c>
      <c r="AI6" s="1"/>
      <c r="AJ6" s="1">
        <f t="shared" si="1"/>
        <v>32</v>
      </c>
    </row>
    <row r="7" spans="1:36" ht="15.75" customHeight="1" x14ac:dyDescent="0.15">
      <c r="A7" s="10"/>
      <c r="B7" s="18" t="s">
        <v>30</v>
      </c>
      <c r="C7" s="19" t="s">
        <v>103</v>
      </c>
      <c r="D7" s="19" t="s">
        <v>53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>
        <v>1</v>
      </c>
      <c r="V7" s="8">
        <v>1</v>
      </c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/>
      <c r="AD7" s="8"/>
      <c r="AE7" s="8"/>
      <c r="AF7" s="8"/>
      <c r="AG7" s="8"/>
      <c r="AH7" s="1">
        <f t="shared" si="0"/>
        <v>4</v>
      </c>
      <c r="AI7" s="1"/>
      <c r="AJ7" s="1">
        <f t="shared" si="1"/>
        <v>10</v>
      </c>
    </row>
    <row r="8" spans="1:36" ht="15.75" customHeight="1" x14ac:dyDescent="0.15">
      <c r="A8" s="10"/>
      <c r="B8" s="18" t="s">
        <v>31</v>
      </c>
      <c r="C8" s="19" t="s">
        <v>104</v>
      </c>
      <c r="D8" s="19" t="s">
        <v>96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 t="shared" si="1"/>
        <v>26</v>
      </c>
    </row>
    <row r="9" spans="1:36" ht="15.75" customHeight="1" x14ac:dyDescent="0.15">
      <c r="A9" s="10"/>
      <c r="B9" s="18" t="s">
        <v>32</v>
      </c>
      <c r="C9" s="19" t="s">
        <v>105</v>
      </c>
      <c r="D9" s="19" t="s">
        <v>53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6</v>
      </c>
      <c r="AI9" s="1"/>
      <c r="AJ9" s="1">
        <f t="shared" si="1"/>
        <v>24</v>
      </c>
    </row>
    <row r="10" spans="1:36" ht="15.75" customHeight="1" x14ac:dyDescent="0.15">
      <c r="A10" s="10"/>
      <c r="B10" s="18" t="s">
        <v>33</v>
      </c>
      <c r="C10" s="19" t="s">
        <v>106</v>
      </c>
      <c r="D10" s="19" t="s">
        <v>53</v>
      </c>
      <c r="E10" s="8"/>
      <c r="F10" s="8"/>
      <c r="G10" s="8"/>
      <c r="H10" s="8"/>
      <c r="I10" s="8">
        <v>1</v>
      </c>
      <c r="J10" s="8">
        <v>1</v>
      </c>
      <c r="K10" s="8">
        <v>1</v>
      </c>
      <c r="L10" s="8">
        <v>1</v>
      </c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>
        <v>1</v>
      </c>
      <c r="S10" s="8"/>
      <c r="T10" s="8"/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/>
      <c r="AB10" s="8"/>
      <c r="AC10" s="8"/>
      <c r="AD10" s="8"/>
      <c r="AE10" s="8"/>
      <c r="AF10" s="8"/>
      <c r="AG10" s="8"/>
      <c r="AH10" s="1">
        <f t="shared" si="0"/>
        <v>8</v>
      </c>
      <c r="AI10" s="1"/>
      <c r="AJ10" s="1">
        <f t="shared" si="1"/>
        <v>32</v>
      </c>
    </row>
    <row r="11" spans="1:36" ht="15.75" customHeight="1" x14ac:dyDescent="0.15">
      <c r="A11" s="21"/>
      <c r="B11" s="18" t="s">
        <v>34</v>
      </c>
      <c r="C11" s="19" t="s">
        <v>107</v>
      </c>
      <c r="D11" s="19" t="s">
        <v>53</v>
      </c>
      <c r="E11" s="8"/>
      <c r="F11" s="8"/>
      <c r="G11" s="8"/>
      <c r="H11" s="8"/>
      <c r="I11" s="8" t="s">
        <v>7</v>
      </c>
      <c r="J11" s="8" t="s">
        <v>7</v>
      </c>
      <c r="K11" s="8" t="s">
        <v>7</v>
      </c>
      <c r="L11" s="8" t="s">
        <v>7</v>
      </c>
      <c r="M11" s="8" t="s">
        <v>7</v>
      </c>
      <c r="N11" s="8" t="s">
        <v>7</v>
      </c>
      <c r="O11" s="8" t="s">
        <v>7</v>
      </c>
      <c r="P11" s="8" t="s">
        <v>7</v>
      </c>
      <c r="Q11" s="8" t="s">
        <v>7</v>
      </c>
      <c r="R11" s="8" t="s">
        <v>7</v>
      </c>
      <c r="S11" s="8" t="s">
        <v>7</v>
      </c>
      <c r="T11" s="8" t="s">
        <v>7</v>
      </c>
      <c r="U11" s="8" t="s">
        <v>7</v>
      </c>
      <c r="V11" s="8" t="s">
        <v>7</v>
      </c>
      <c r="W11" s="8" t="s">
        <v>7</v>
      </c>
      <c r="X11" s="8" t="s">
        <v>7</v>
      </c>
      <c r="Y11" s="8" t="s">
        <v>7</v>
      </c>
      <c r="Z11" s="8" t="s">
        <v>7</v>
      </c>
      <c r="AA11" s="8" t="s">
        <v>7</v>
      </c>
      <c r="AB11" s="8" t="s">
        <v>7</v>
      </c>
      <c r="AC11" s="8" t="s">
        <v>7</v>
      </c>
      <c r="AD11" s="8" t="s">
        <v>7</v>
      </c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>
        <v>1</v>
      </c>
      <c r="T12" s="8">
        <v>1</v>
      </c>
      <c r="U12" s="8">
        <v>1</v>
      </c>
      <c r="V12" s="8">
        <v>1</v>
      </c>
      <c r="W12" s="8">
        <v>1</v>
      </c>
      <c r="X12" s="8">
        <v>1</v>
      </c>
      <c r="Y12" s="8">
        <v>1</v>
      </c>
      <c r="Z12" s="8">
        <v>1</v>
      </c>
      <c r="AA12" s="8">
        <v>1</v>
      </c>
      <c r="AB12" s="8">
        <v>1</v>
      </c>
      <c r="AC12" s="8">
        <v>1</v>
      </c>
      <c r="AD12" s="8">
        <v>1</v>
      </c>
      <c r="AE12" s="8"/>
      <c r="AF12" s="8"/>
      <c r="AG12" s="8"/>
      <c r="AH12" s="1">
        <f t="shared" si="0"/>
        <v>6</v>
      </c>
      <c r="AI12" s="1"/>
      <c r="AJ12" s="1">
        <f t="shared" si="1"/>
        <v>26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/>
      <c r="R17" s="8"/>
      <c r="S17" s="8" t="s">
        <v>9</v>
      </c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2</v>
      </c>
      <c r="H20" s="23">
        <f t="shared" si="3"/>
        <v>2</v>
      </c>
      <c r="I20" s="23">
        <f t="shared" si="3"/>
        <v>3</v>
      </c>
      <c r="J20" s="23">
        <f t="shared" si="3"/>
        <v>3</v>
      </c>
      <c r="K20" s="23">
        <f t="shared" si="3"/>
        <v>3</v>
      </c>
      <c r="L20" s="23">
        <f t="shared" si="3"/>
        <v>3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4</v>
      </c>
      <c r="R20" s="23">
        <f t="shared" si="3"/>
        <v>4</v>
      </c>
      <c r="S20" s="23">
        <f t="shared" si="3"/>
        <v>4</v>
      </c>
      <c r="T20" s="23">
        <f t="shared" si="3"/>
        <v>3</v>
      </c>
      <c r="U20" s="23">
        <f t="shared" si="3"/>
        <v>4</v>
      </c>
      <c r="V20" s="23">
        <f t="shared" si="3"/>
        <v>4</v>
      </c>
      <c r="W20" s="23">
        <f t="shared" si="3"/>
        <v>5</v>
      </c>
      <c r="X20" s="23">
        <f t="shared" si="3"/>
        <v>5</v>
      </c>
      <c r="Y20" s="23">
        <f t="shared" si="3"/>
        <v>5</v>
      </c>
      <c r="Z20" s="23">
        <f t="shared" si="3"/>
        <v>5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44.5</v>
      </c>
      <c r="AI20" s="1">
        <f>SUM(AI13:AI19)</f>
        <v>24</v>
      </c>
      <c r="AJ20" s="1">
        <f t="shared" si="1"/>
        <v>194.5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45496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">
        <v>99</v>
      </c>
      <c r="E23" s="8"/>
      <c r="F23" s="8"/>
      <c r="G23" s="8"/>
      <c r="H23" s="8"/>
      <c r="I23" s="8" t="s">
        <v>11</v>
      </c>
      <c r="J23" s="8" t="s">
        <v>11</v>
      </c>
      <c r="K23" s="8" t="s">
        <v>11</v>
      </c>
      <c r="L23" s="8" t="s">
        <v>11</v>
      </c>
      <c r="M23" s="8" t="s">
        <v>11</v>
      </c>
      <c r="N23" s="8" t="s">
        <v>11</v>
      </c>
      <c r="O23" s="8" t="s">
        <v>11</v>
      </c>
      <c r="P23" s="8" t="s">
        <v>11</v>
      </c>
      <c r="Q23" s="8" t="s">
        <v>11</v>
      </c>
      <c r="R23" s="8" t="s">
        <v>11</v>
      </c>
      <c r="S23" s="8" t="s">
        <v>11</v>
      </c>
      <c r="T23" s="8" t="s">
        <v>11</v>
      </c>
      <c r="U23" s="8" t="s">
        <v>11</v>
      </c>
      <c r="V23" s="8" t="s">
        <v>11</v>
      </c>
      <c r="W23" s="8" t="s">
        <v>11</v>
      </c>
      <c r="X23" s="8" t="s">
        <v>11</v>
      </c>
      <c r="Y23" s="8" t="s">
        <v>11</v>
      </c>
      <c r="Z23" s="8" t="s">
        <v>11</v>
      </c>
      <c r="AA23" s="8" t="s">
        <v>11</v>
      </c>
      <c r="AB23" s="8" t="s">
        <v>11</v>
      </c>
      <c r="AC23" s="8" t="s">
        <v>11</v>
      </c>
      <c r="AD23" s="8" t="s">
        <v>11</v>
      </c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">
        <v>95</v>
      </c>
      <c r="E24" s="8"/>
      <c r="F24" s="8"/>
      <c r="G24" s="8"/>
      <c r="H24" s="8">
        <v>1</v>
      </c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>
        <v>1</v>
      </c>
      <c r="R24" s="8">
        <v>1</v>
      </c>
      <c r="S24" s="8">
        <v>1</v>
      </c>
      <c r="T24" s="8">
        <v>1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1">
        <f t="shared" si="4"/>
        <v>6.5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">
        <v>53</v>
      </c>
      <c r="E25" s="8"/>
      <c r="F25" s="8"/>
      <c r="G25" s="8"/>
      <c r="H25" s="8"/>
      <c r="I25" s="8"/>
      <c r="J25" s="8"/>
      <c r="K25" s="8">
        <v>1</v>
      </c>
      <c r="L25" s="8">
        <v>1</v>
      </c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>
        <v>1</v>
      </c>
      <c r="S25" s="8"/>
      <c r="T25" s="8"/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/>
      <c r="AD25" s="8"/>
      <c r="AE25" s="8"/>
      <c r="AF25" s="8"/>
      <c r="AG25" s="8"/>
      <c r="AH25" s="1">
        <f t="shared" si="4"/>
        <v>8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">
        <v>53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>
        <v>1</v>
      </c>
      <c r="T26" s="8">
        <v>1</v>
      </c>
      <c r="U26" s="8">
        <v>1</v>
      </c>
      <c r="V26" s="8">
        <v>1</v>
      </c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6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">
        <v>96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>
        <v>1</v>
      </c>
      <c r="T27" s="8">
        <v>1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6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">
        <v>53</v>
      </c>
      <c r="E28" s="8"/>
      <c r="F28" s="8"/>
      <c r="G28" s="8"/>
      <c r="H28" s="8"/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>
        <v>1</v>
      </c>
      <c r="R28" s="8">
        <v>1</v>
      </c>
      <c r="S28" s="8">
        <v>1</v>
      </c>
      <c r="T28" s="8">
        <v>1</v>
      </c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1">
        <f t="shared" si="4"/>
        <v>6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">
        <v>53</v>
      </c>
      <c r="E29" s="8"/>
      <c r="F29" s="8"/>
      <c r="G29" s="8"/>
      <c r="H29" s="8"/>
      <c r="I29" s="8">
        <v>1</v>
      </c>
      <c r="J29" s="8">
        <v>1</v>
      </c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/>
      <c r="T29" s="8"/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/>
      <c r="AB29" s="8"/>
      <c r="AC29" s="8"/>
      <c r="AD29" s="8"/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">
        <v>53</v>
      </c>
      <c r="E30" s="8"/>
      <c r="F30" s="8"/>
      <c r="G30" s="8"/>
      <c r="H30" s="8"/>
      <c r="I30" s="8" t="s">
        <v>15</v>
      </c>
      <c r="J30" s="8" t="s">
        <v>15</v>
      </c>
      <c r="K30" s="8" t="s">
        <v>15</v>
      </c>
      <c r="L30" s="8" t="s">
        <v>15</v>
      </c>
      <c r="M30" s="8" t="s">
        <v>15</v>
      </c>
      <c r="N30" s="8" t="s">
        <v>15</v>
      </c>
      <c r="O30" s="8" t="s">
        <v>15</v>
      </c>
      <c r="P30" s="8" t="s">
        <v>15</v>
      </c>
      <c r="Q30" s="8" t="s">
        <v>15</v>
      </c>
      <c r="R30" s="8" t="s">
        <v>15</v>
      </c>
      <c r="S30" s="8" t="s">
        <v>15</v>
      </c>
      <c r="T30" s="8" t="s">
        <v>15</v>
      </c>
      <c r="U30" s="8" t="s">
        <v>15</v>
      </c>
      <c r="V30" s="8" t="s">
        <v>15</v>
      </c>
      <c r="W30" s="8" t="s">
        <v>15</v>
      </c>
      <c r="X30" s="8" t="s">
        <v>15</v>
      </c>
      <c r="Y30" s="8" t="s">
        <v>15</v>
      </c>
      <c r="Z30" s="8" t="s">
        <v>15</v>
      </c>
      <c r="AA30" s="8" t="s">
        <v>15</v>
      </c>
      <c r="AB30" s="8" t="s">
        <v>15</v>
      </c>
      <c r="AC30" s="8" t="s">
        <v>15</v>
      </c>
      <c r="AD30" s="8" t="s">
        <v>15</v>
      </c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 t="str">
        <f t="shared" si="5"/>
        <v>X218</v>
      </c>
      <c r="C31" s="19" t="str">
        <f>IF(ISNA(VLOOKUP(B31,Personal!$A$2:$D$21,2,FALSE)),,VLOOKUP(B31,Personal!$A$2:$D$21,2,FALSE))</f>
        <v>Nahia Campos</v>
      </c>
      <c r="D31" s="19" t="s">
        <v>53</v>
      </c>
      <c r="E31" s="8"/>
      <c r="F31" s="8"/>
      <c r="G31" s="8"/>
      <c r="H31" s="8"/>
      <c r="I31" s="8" t="s">
        <v>7</v>
      </c>
      <c r="J31" s="8" t="s">
        <v>7</v>
      </c>
      <c r="K31" s="8" t="s">
        <v>7</v>
      </c>
      <c r="L31" s="8" t="s">
        <v>7</v>
      </c>
      <c r="M31" s="8" t="s">
        <v>7</v>
      </c>
      <c r="N31" s="8" t="s">
        <v>7</v>
      </c>
      <c r="O31" s="8" t="s">
        <v>7</v>
      </c>
      <c r="P31" s="8" t="s">
        <v>7</v>
      </c>
      <c r="Q31" s="8" t="s">
        <v>7</v>
      </c>
      <c r="R31" s="8" t="s">
        <v>7</v>
      </c>
      <c r="S31" s="8" t="s">
        <v>7</v>
      </c>
      <c r="T31" s="8" t="s">
        <v>7</v>
      </c>
      <c r="U31" s="8" t="s">
        <v>7</v>
      </c>
      <c r="V31" s="8" t="s">
        <v>7</v>
      </c>
      <c r="W31" s="8" t="s">
        <v>7</v>
      </c>
      <c r="X31" s="8" t="s">
        <v>7</v>
      </c>
      <c r="Y31" s="8" t="s">
        <v>7</v>
      </c>
      <c r="Z31" s="8" t="s">
        <v>7</v>
      </c>
      <c r="AA31" s="8" t="s">
        <v>7</v>
      </c>
      <c r="AB31" s="8" t="s">
        <v>7</v>
      </c>
      <c r="AC31" s="8" t="s">
        <v>7</v>
      </c>
      <c r="AD31" s="8" t="s">
        <v>7</v>
      </c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3</v>
      </c>
      <c r="J39" s="23">
        <f t="shared" si="6"/>
        <v>3</v>
      </c>
      <c r="K39" s="23">
        <f t="shared" si="6"/>
        <v>4</v>
      </c>
      <c r="L39" s="23">
        <f t="shared" si="6"/>
        <v>4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4</v>
      </c>
      <c r="R39" s="23">
        <f t="shared" si="6"/>
        <v>4</v>
      </c>
      <c r="S39" s="23">
        <f t="shared" si="6"/>
        <v>4</v>
      </c>
      <c r="T39" s="23">
        <f t="shared" si="6"/>
        <v>4</v>
      </c>
      <c r="U39" s="23">
        <f t="shared" si="6"/>
        <v>4</v>
      </c>
      <c r="V39" s="23">
        <f t="shared" si="6"/>
        <v>4</v>
      </c>
      <c r="W39" s="23">
        <f t="shared" si="6"/>
        <v>4</v>
      </c>
      <c r="X39" s="23">
        <f t="shared" si="6"/>
        <v>4</v>
      </c>
      <c r="Y39" s="23">
        <f t="shared" si="6"/>
        <v>4</v>
      </c>
      <c r="Z39" s="23">
        <f t="shared" si="6"/>
        <v>4</v>
      </c>
      <c r="AA39" s="23">
        <f t="shared" si="6"/>
        <v>3</v>
      </c>
      <c r="AB39" s="23">
        <f t="shared" si="6"/>
        <v>3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40.5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45497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">
        <v>99</v>
      </c>
      <c r="E42" s="8"/>
      <c r="F42" s="8"/>
      <c r="G42" s="8"/>
      <c r="H42" s="8"/>
      <c r="I42" s="8" t="s">
        <v>7</v>
      </c>
      <c r="J42" s="8" t="s">
        <v>7</v>
      </c>
      <c r="K42" s="8" t="s">
        <v>7</v>
      </c>
      <c r="L42" s="8" t="s">
        <v>7</v>
      </c>
      <c r="M42" s="8" t="s">
        <v>7</v>
      </c>
      <c r="N42" s="8" t="s">
        <v>7</v>
      </c>
      <c r="O42" s="8" t="s">
        <v>7</v>
      </c>
      <c r="P42" s="8" t="s">
        <v>7</v>
      </c>
      <c r="Q42" s="8" t="s">
        <v>7</v>
      </c>
      <c r="R42" s="8" t="s">
        <v>7</v>
      </c>
      <c r="S42" s="8" t="s">
        <v>7</v>
      </c>
      <c r="T42" s="8" t="s">
        <v>7</v>
      </c>
      <c r="U42" s="8" t="s">
        <v>7</v>
      </c>
      <c r="V42" s="8" t="s">
        <v>7</v>
      </c>
      <c r="W42" s="8" t="s">
        <v>7</v>
      </c>
      <c r="X42" s="8" t="s">
        <v>7</v>
      </c>
      <c r="Y42" s="8" t="s">
        <v>7</v>
      </c>
      <c r="Z42" s="8" t="s">
        <v>7</v>
      </c>
      <c r="AA42" s="8" t="s">
        <v>7</v>
      </c>
      <c r="AB42" s="8" t="s">
        <v>7</v>
      </c>
      <c r="AC42" s="8" t="s">
        <v>7</v>
      </c>
      <c r="AD42" s="8" t="s">
        <v>7</v>
      </c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">
        <v>95</v>
      </c>
      <c r="E43" s="8"/>
      <c r="F43" s="8"/>
      <c r="G43" s="8"/>
      <c r="H43" s="8">
        <v>1</v>
      </c>
      <c r="I43" s="8">
        <v>1</v>
      </c>
      <c r="J43" s="8">
        <v>1</v>
      </c>
      <c r="K43" s="8">
        <v>1</v>
      </c>
      <c r="L43" s="8">
        <v>1</v>
      </c>
      <c r="M43" s="8">
        <v>1</v>
      </c>
      <c r="N43" s="8">
        <v>1</v>
      </c>
      <c r="O43" s="8">
        <v>1</v>
      </c>
      <c r="P43" s="8">
        <v>1</v>
      </c>
      <c r="Q43" s="8">
        <v>1</v>
      </c>
      <c r="R43" s="8">
        <v>1</v>
      </c>
      <c r="S43" s="8">
        <v>1</v>
      </c>
      <c r="T43" s="8">
        <v>1</v>
      </c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1">
        <f t="shared" si="7"/>
        <v>6.5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">
        <v>53</v>
      </c>
      <c r="E44" s="8"/>
      <c r="F44" s="8"/>
      <c r="G44" s="8"/>
      <c r="H44" s="8"/>
      <c r="I44" s="8"/>
      <c r="J44" s="8"/>
      <c r="K44" s="8">
        <v>1</v>
      </c>
      <c r="L44" s="8">
        <v>1</v>
      </c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/>
      <c r="T44" s="8"/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/>
      <c r="AD44" s="8"/>
      <c r="AE44" s="8"/>
      <c r="AF44" s="8"/>
      <c r="AG44" s="8"/>
      <c r="AH44" s="1">
        <f t="shared" si="7"/>
        <v>8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">
        <v>53</v>
      </c>
      <c r="E45" s="8"/>
      <c r="F45" s="8"/>
      <c r="G45" s="8"/>
      <c r="H45" s="8"/>
      <c r="I45" s="8" t="s">
        <v>7</v>
      </c>
      <c r="J45" s="8" t="s">
        <v>7</v>
      </c>
      <c r="K45" s="8" t="s">
        <v>7</v>
      </c>
      <c r="L45" s="8" t="s">
        <v>7</v>
      </c>
      <c r="M45" s="8" t="s">
        <v>7</v>
      </c>
      <c r="N45" s="8" t="s">
        <v>7</v>
      </c>
      <c r="O45" s="8" t="s">
        <v>7</v>
      </c>
      <c r="P45" s="8" t="s">
        <v>7</v>
      </c>
      <c r="Q45" s="8" t="s">
        <v>7</v>
      </c>
      <c r="R45" s="8" t="s">
        <v>7</v>
      </c>
      <c r="S45" s="8" t="s">
        <v>7</v>
      </c>
      <c r="T45" s="8" t="s">
        <v>7</v>
      </c>
      <c r="U45" s="8" t="s">
        <v>7</v>
      </c>
      <c r="V45" s="8" t="s">
        <v>7</v>
      </c>
      <c r="W45" s="8" t="s">
        <v>7</v>
      </c>
      <c r="X45" s="8" t="s">
        <v>7</v>
      </c>
      <c r="Y45" s="8" t="s">
        <v>7</v>
      </c>
      <c r="Z45" s="8" t="s">
        <v>7</v>
      </c>
      <c r="AA45" s="8" t="s">
        <v>7</v>
      </c>
      <c r="AB45" s="8" t="s">
        <v>7</v>
      </c>
      <c r="AC45" s="8" t="s">
        <v>7</v>
      </c>
      <c r="AD45" s="8" t="s">
        <v>7</v>
      </c>
      <c r="AE45" s="8"/>
      <c r="AF45" s="8"/>
      <c r="AG45" s="8"/>
      <c r="AH45" s="1">
        <f t="shared" si="7"/>
        <v>0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">
        <v>96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>
        <v>1</v>
      </c>
      <c r="T46" s="8">
        <v>1</v>
      </c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>
        <v>1</v>
      </c>
      <c r="AA46" s="8">
        <v>1</v>
      </c>
      <c r="AB46" s="8">
        <v>1</v>
      </c>
      <c r="AC46" s="8">
        <v>1</v>
      </c>
      <c r="AD46" s="8">
        <v>1</v>
      </c>
      <c r="AE46" s="8"/>
      <c r="AF46" s="8"/>
      <c r="AG46" s="8"/>
      <c r="AH46" s="1">
        <f t="shared" si="7"/>
        <v>6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">
        <v>53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</v>
      </c>
      <c r="Z47" s="8">
        <v>1</v>
      </c>
      <c r="AA47" s="8">
        <v>1</v>
      </c>
      <c r="AB47" s="8">
        <v>1</v>
      </c>
      <c r="AC47" s="8">
        <v>1</v>
      </c>
      <c r="AD47" s="8">
        <v>1</v>
      </c>
      <c r="AE47" s="8"/>
      <c r="AF47" s="8"/>
      <c r="AG47" s="8"/>
      <c r="AH47" s="1">
        <f t="shared" si="7"/>
        <v>6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">
        <v>53</v>
      </c>
      <c r="E48" s="8"/>
      <c r="F48" s="8"/>
      <c r="G48" s="8"/>
      <c r="H48" s="8"/>
      <c r="I48" s="8"/>
      <c r="J48" s="8"/>
      <c r="K48" s="8"/>
      <c r="L48" s="8"/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/>
      <c r="T48" s="8"/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>
        <v>1</v>
      </c>
      <c r="AB48" s="8">
        <v>1</v>
      </c>
      <c r="AC48" s="8">
        <v>1</v>
      </c>
      <c r="AD48" s="8">
        <v>1</v>
      </c>
      <c r="AE48" s="8"/>
      <c r="AF48" s="8"/>
      <c r="AG48" s="8"/>
      <c r="AH48" s="1">
        <f t="shared" si="7"/>
        <v>8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">
        <v>53</v>
      </c>
      <c r="E49" s="8"/>
      <c r="F49" s="8"/>
      <c r="G49" s="8"/>
      <c r="H49" s="8"/>
      <c r="I49" s="8" t="s">
        <v>15</v>
      </c>
      <c r="J49" s="8" t="s">
        <v>15</v>
      </c>
      <c r="K49" s="8" t="s">
        <v>15</v>
      </c>
      <c r="L49" s="8" t="s">
        <v>15</v>
      </c>
      <c r="M49" s="8" t="s">
        <v>15</v>
      </c>
      <c r="N49" s="8" t="s">
        <v>15</v>
      </c>
      <c r="O49" s="8" t="s">
        <v>15</v>
      </c>
      <c r="P49" s="8" t="s">
        <v>15</v>
      </c>
      <c r="Q49" s="8" t="s">
        <v>15</v>
      </c>
      <c r="R49" s="8" t="s">
        <v>15</v>
      </c>
      <c r="S49" s="8" t="s">
        <v>15</v>
      </c>
      <c r="T49" s="8" t="s">
        <v>15</v>
      </c>
      <c r="U49" s="8" t="s">
        <v>15</v>
      </c>
      <c r="V49" s="8" t="s">
        <v>15</v>
      </c>
      <c r="W49" s="8" t="s">
        <v>15</v>
      </c>
      <c r="X49" s="8" t="s">
        <v>15</v>
      </c>
      <c r="Y49" s="8" t="s">
        <v>15</v>
      </c>
      <c r="Z49" s="8" t="s">
        <v>15</v>
      </c>
      <c r="AA49" s="8" t="s">
        <v>15</v>
      </c>
      <c r="AB49" s="8" t="s">
        <v>15</v>
      </c>
      <c r="AC49" s="8" t="s">
        <v>15</v>
      </c>
      <c r="AD49" s="8" t="s">
        <v>15</v>
      </c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 t="str">
        <f t="shared" si="8"/>
        <v>X218</v>
      </c>
      <c r="C50" s="19" t="str">
        <f>IF(ISNA(VLOOKUP(B50,Personal!$A$2:$D$21,2,FALSE)),,VLOOKUP(B50,Personal!$A$2:$D$21,2,FALSE))</f>
        <v>Nahia Campos</v>
      </c>
      <c r="D50" s="19" t="s">
        <v>53</v>
      </c>
      <c r="E50" s="8"/>
      <c r="F50" s="8"/>
      <c r="G50" s="8"/>
      <c r="H50" s="8"/>
      <c r="I50" s="8"/>
      <c r="J50" s="8"/>
      <c r="K50" s="8">
        <v>1</v>
      </c>
      <c r="L50" s="8">
        <v>1</v>
      </c>
      <c r="M50" s="8">
        <v>1</v>
      </c>
      <c r="N50" s="8">
        <v>1</v>
      </c>
      <c r="O50" s="8">
        <v>1</v>
      </c>
      <c r="P50" s="8">
        <v>1</v>
      </c>
      <c r="Q50" s="8">
        <v>1</v>
      </c>
      <c r="R50" s="8">
        <v>1</v>
      </c>
      <c r="S50" s="8">
        <v>1</v>
      </c>
      <c r="T50" s="8">
        <v>1</v>
      </c>
      <c r="U50" s="8">
        <v>1</v>
      </c>
      <c r="V50" s="8">
        <v>1</v>
      </c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6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1</v>
      </c>
      <c r="J58" s="23">
        <f t="shared" si="9"/>
        <v>1</v>
      </c>
      <c r="K58" s="23">
        <f t="shared" si="9"/>
        <v>3</v>
      </c>
      <c r="L58" s="23">
        <f t="shared" si="9"/>
        <v>3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4</v>
      </c>
      <c r="R58" s="23">
        <f t="shared" si="9"/>
        <v>4</v>
      </c>
      <c r="S58" s="23">
        <f t="shared" si="9"/>
        <v>4</v>
      </c>
      <c r="T58" s="23">
        <f t="shared" si="9"/>
        <v>4</v>
      </c>
      <c r="U58" s="23">
        <f t="shared" si="9"/>
        <v>5</v>
      </c>
      <c r="V58" s="23">
        <f t="shared" si="9"/>
        <v>5</v>
      </c>
      <c r="W58" s="23">
        <f t="shared" si="9"/>
        <v>4</v>
      </c>
      <c r="X58" s="23">
        <f t="shared" si="9"/>
        <v>4</v>
      </c>
      <c r="Y58" s="23">
        <f t="shared" si="9"/>
        <v>4</v>
      </c>
      <c r="Z58" s="23">
        <f t="shared" si="9"/>
        <v>4</v>
      </c>
      <c r="AA58" s="23">
        <f t="shared" si="9"/>
        <v>4</v>
      </c>
      <c r="AB58" s="23">
        <f t="shared" si="9"/>
        <v>4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40.5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45498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">
        <v>99</v>
      </c>
      <c r="E61" s="8"/>
      <c r="F61" s="8"/>
      <c r="G61" s="8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114"/>
      <c r="AA61" s="114"/>
      <c r="AB61" s="114"/>
      <c r="AC61" s="114"/>
      <c r="AD61" s="114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">
        <v>95</v>
      </c>
      <c r="E62" s="8"/>
      <c r="F62" s="8"/>
      <c r="G62" s="8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8"/>
      <c r="AF62" s="8"/>
      <c r="AG62" s="8"/>
      <c r="AH62" s="1">
        <f t="shared" si="10"/>
        <v>0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">
        <v>53</v>
      </c>
      <c r="E63" s="8"/>
      <c r="F63" s="8"/>
      <c r="G63" s="8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8"/>
      <c r="AF63" s="8"/>
      <c r="AG63" s="8"/>
      <c r="AH63" s="1">
        <f t="shared" si="10"/>
        <v>0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">
        <v>53</v>
      </c>
      <c r="E64" s="8"/>
      <c r="F64" s="8"/>
      <c r="G64" s="8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8"/>
      <c r="AF64" s="8"/>
      <c r="AG64" s="8"/>
      <c r="AH64" s="1">
        <f t="shared" si="10"/>
        <v>0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">
        <v>96</v>
      </c>
      <c r="E65" s="8"/>
      <c r="F65" s="8"/>
      <c r="G65" s="8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114"/>
      <c r="AA65" s="114"/>
      <c r="AB65" s="114"/>
      <c r="AC65" s="114"/>
      <c r="AD65" s="114"/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">
        <v>53</v>
      </c>
      <c r="E66" s="8"/>
      <c r="F66" s="8"/>
      <c r="G66" s="8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114"/>
      <c r="AA66" s="114"/>
      <c r="AB66" s="114"/>
      <c r="AC66" s="114"/>
      <c r="AD66" s="114"/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">
        <v>53</v>
      </c>
      <c r="E67" s="8"/>
      <c r="F67" s="8"/>
      <c r="G67" s="8"/>
      <c r="H67" s="114"/>
      <c r="I67" s="114"/>
      <c r="J67" s="114"/>
      <c r="K67" s="114"/>
      <c r="L67" s="114"/>
      <c r="M67" s="114"/>
      <c r="N67" s="114"/>
      <c r="O67" s="114"/>
      <c r="P67" s="114"/>
      <c r="Q67" s="114"/>
      <c r="R67" s="114"/>
      <c r="S67" s="114"/>
      <c r="T67" s="114"/>
      <c r="U67" s="114"/>
      <c r="V67" s="114"/>
      <c r="W67" s="114"/>
      <c r="X67" s="114"/>
      <c r="Y67" s="114"/>
      <c r="Z67" s="114"/>
      <c r="AA67" s="114"/>
      <c r="AB67" s="114"/>
      <c r="AC67" s="114"/>
      <c r="AD67" s="114"/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">
        <v>53</v>
      </c>
      <c r="E68" s="8"/>
      <c r="F68" s="8"/>
      <c r="G68" s="8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114"/>
      <c r="T68" s="114"/>
      <c r="U68" s="114"/>
      <c r="V68" s="114"/>
      <c r="W68" s="114"/>
      <c r="X68" s="114"/>
      <c r="Y68" s="114"/>
      <c r="Z68" s="114"/>
      <c r="AA68" s="114"/>
      <c r="AB68" s="114"/>
      <c r="AC68" s="114"/>
      <c r="AD68" s="114"/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 t="str">
        <f t="shared" si="11"/>
        <v>X218</v>
      </c>
      <c r="C69" s="19" t="str">
        <f>IF(ISNA(VLOOKUP(B69,Personal!$A$2:$D$21,2,FALSE)),,VLOOKUP(B69,Personal!$A$2:$D$21,2,FALSE))</f>
        <v>Nahia Campos</v>
      </c>
      <c r="D69" s="19" t="s">
        <v>53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si="11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59"/>
      <c r="Y75" s="59"/>
      <c r="Z75" s="59"/>
      <c r="AA75" s="59"/>
      <c r="AB75" s="59"/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0</v>
      </c>
      <c r="I77" s="23">
        <f t="shared" si="12"/>
        <v>0</v>
      </c>
      <c r="J77" s="23">
        <f t="shared" si="12"/>
        <v>0</v>
      </c>
      <c r="K77" s="23">
        <f t="shared" si="12"/>
        <v>0</v>
      </c>
      <c r="L77" s="23">
        <f t="shared" si="12"/>
        <v>0</v>
      </c>
      <c r="M77" s="23">
        <f t="shared" si="12"/>
        <v>0</v>
      </c>
      <c r="N77" s="23">
        <f t="shared" si="12"/>
        <v>0</v>
      </c>
      <c r="O77" s="23">
        <f t="shared" si="12"/>
        <v>0</v>
      </c>
      <c r="P77" s="23">
        <f t="shared" si="12"/>
        <v>0</v>
      </c>
      <c r="Q77" s="23">
        <f t="shared" si="12"/>
        <v>0</v>
      </c>
      <c r="R77" s="23">
        <f t="shared" si="12"/>
        <v>0</v>
      </c>
      <c r="S77" s="23">
        <f t="shared" si="12"/>
        <v>0</v>
      </c>
      <c r="T77" s="23">
        <f t="shared" si="12"/>
        <v>0</v>
      </c>
      <c r="U77" s="23">
        <f t="shared" si="12"/>
        <v>0</v>
      </c>
      <c r="V77" s="23">
        <f t="shared" si="12"/>
        <v>0</v>
      </c>
      <c r="W77" s="23">
        <f t="shared" si="12"/>
        <v>0</v>
      </c>
      <c r="X77" s="23">
        <f t="shared" si="12"/>
        <v>0</v>
      </c>
      <c r="Y77" s="23">
        <f t="shared" si="12"/>
        <v>0</v>
      </c>
      <c r="Z77" s="23">
        <f t="shared" si="12"/>
        <v>0</v>
      </c>
      <c r="AA77" s="23">
        <f t="shared" si="12"/>
        <v>0</v>
      </c>
      <c r="AB77" s="23">
        <f t="shared" si="12"/>
        <v>0</v>
      </c>
      <c r="AC77" s="23">
        <f t="shared" si="12"/>
        <v>0</v>
      </c>
      <c r="AD77" s="23">
        <f t="shared" si="12"/>
        <v>0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0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45499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">
        <v>99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1</v>
      </c>
      <c r="AA80" s="8">
        <v>1</v>
      </c>
      <c r="AB80" s="8">
        <v>1</v>
      </c>
      <c r="AC80" s="8">
        <v>1</v>
      </c>
      <c r="AD80" s="8">
        <v>1</v>
      </c>
      <c r="AE80" s="8"/>
      <c r="AF80" s="8"/>
      <c r="AG80" s="8"/>
      <c r="AH80" s="1">
        <f t="shared" ref="AH80:AH95" si="13">SUM(E80:AG80)/2</f>
        <v>6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">
        <v>95</v>
      </c>
      <c r="E81" s="8"/>
      <c r="F81" s="8"/>
      <c r="G81" s="8"/>
      <c r="H81" s="8">
        <v>1</v>
      </c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>
        <v>1</v>
      </c>
      <c r="R81" s="8">
        <v>1</v>
      </c>
      <c r="S81" s="8">
        <v>1</v>
      </c>
      <c r="T81" s="8">
        <v>1</v>
      </c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1">
        <f t="shared" si="13"/>
        <v>6.5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">
        <v>53</v>
      </c>
      <c r="E82" s="8"/>
      <c r="F82" s="8"/>
      <c r="G82" s="8"/>
      <c r="H82" s="8"/>
      <c r="I82" s="8" t="s">
        <v>7</v>
      </c>
      <c r="J82" s="8" t="s">
        <v>7</v>
      </c>
      <c r="K82" s="8" t="s">
        <v>7</v>
      </c>
      <c r="L82" s="8" t="s">
        <v>7</v>
      </c>
      <c r="M82" s="8" t="s">
        <v>7</v>
      </c>
      <c r="N82" s="8" t="s">
        <v>7</v>
      </c>
      <c r="O82" s="8" t="s">
        <v>7</v>
      </c>
      <c r="P82" s="8" t="s">
        <v>7</v>
      </c>
      <c r="Q82" s="8" t="s">
        <v>7</v>
      </c>
      <c r="R82" s="8" t="s">
        <v>7</v>
      </c>
      <c r="S82" s="8" t="s">
        <v>7</v>
      </c>
      <c r="T82" s="8" t="s">
        <v>7</v>
      </c>
      <c r="U82" s="8" t="s">
        <v>7</v>
      </c>
      <c r="V82" s="8" t="s">
        <v>7</v>
      </c>
      <c r="W82" s="8" t="s">
        <v>7</v>
      </c>
      <c r="X82" s="8" t="s">
        <v>7</v>
      </c>
      <c r="Y82" s="8" t="s">
        <v>7</v>
      </c>
      <c r="Z82" s="8" t="s">
        <v>7</v>
      </c>
      <c r="AA82" s="8" t="s">
        <v>7</v>
      </c>
      <c r="AB82" s="8" t="s">
        <v>7</v>
      </c>
      <c r="AC82" s="8" t="s">
        <v>7</v>
      </c>
      <c r="AD82" s="8" t="s">
        <v>7</v>
      </c>
      <c r="AE82" s="8"/>
      <c r="AF82" s="8"/>
      <c r="AG82" s="8"/>
      <c r="AH82" s="1">
        <f t="shared" si="13"/>
        <v>0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">
        <v>53</v>
      </c>
      <c r="E83" s="8"/>
      <c r="F83" s="8"/>
      <c r="G83" s="8"/>
      <c r="H83" s="8"/>
      <c r="I83" s="8" t="s">
        <v>11</v>
      </c>
      <c r="J83" s="8" t="s">
        <v>11</v>
      </c>
      <c r="K83" s="8" t="s">
        <v>11</v>
      </c>
      <c r="L83" s="8" t="s">
        <v>11</v>
      </c>
      <c r="M83" s="8" t="s">
        <v>11</v>
      </c>
      <c r="N83" s="8" t="s">
        <v>11</v>
      </c>
      <c r="O83" s="8" t="s">
        <v>11</v>
      </c>
      <c r="P83" s="8" t="s">
        <v>11</v>
      </c>
      <c r="Q83" s="8" t="s">
        <v>11</v>
      </c>
      <c r="R83" s="8" t="s">
        <v>11</v>
      </c>
      <c r="S83" s="8" t="s">
        <v>11</v>
      </c>
      <c r="T83" s="8" t="s">
        <v>11</v>
      </c>
      <c r="U83" s="8" t="s">
        <v>11</v>
      </c>
      <c r="V83" s="8" t="s">
        <v>11</v>
      </c>
      <c r="W83" s="8" t="s">
        <v>11</v>
      </c>
      <c r="X83" s="8" t="s">
        <v>11</v>
      </c>
      <c r="Y83" s="8" t="s">
        <v>11</v>
      </c>
      <c r="Z83" s="8" t="s">
        <v>11</v>
      </c>
      <c r="AA83" s="8" t="s">
        <v>11</v>
      </c>
      <c r="AB83" s="8" t="s">
        <v>11</v>
      </c>
      <c r="AC83" s="8" t="s">
        <v>11</v>
      </c>
      <c r="AD83" s="8" t="s">
        <v>11</v>
      </c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">
        <v>96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>
        <v>1</v>
      </c>
      <c r="R84" s="8">
        <v>1</v>
      </c>
      <c r="S84" s="8"/>
      <c r="T84" s="8"/>
      <c r="U84" s="8">
        <v>1</v>
      </c>
      <c r="V84" s="8">
        <v>1</v>
      </c>
      <c r="W84" s="8">
        <v>1</v>
      </c>
      <c r="X84" s="8">
        <v>1</v>
      </c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8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">
        <v>53</v>
      </c>
      <c r="E85" s="8"/>
      <c r="F85" s="8"/>
      <c r="G85" s="8"/>
      <c r="H85" s="8"/>
      <c r="I85" s="8" t="s">
        <v>7</v>
      </c>
      <c r="J85" s="8" t="s">
        <v>7</v>
      </c>
      <c r="K85" s="8" t="s">
        <v>7</v>
      </c>
      <c r="L85" s="8" t="s">
        <v>7</v>
      </c>
      <c r="M85" s="8" t="s">
        <v>7</v>
      </c>
      <c r="N85" s="8" t="s">
        <v>7</v>
      </c>
      <c r="O85" s="8" t="s">
        <v>7</v>
      </c>
      <c r="P85" s="8" t="s">
        <v>7</v>
      </c>
      <c r="Q85" s="8" t="s">
        <v>7</v>
      </c>
      <c r="R85" s="8" t="s">
        <v>7</v>
      </c>
      <c r="S85" s="8" t="s">
        <v>7</v>
      </c>
      <c r="T85" s="8" t="s">
        <v>7</v>
      </c>
      <c r="U85" s="8" t="s">
        <v>7</v>
      </c>
      <c r="V85" s="8" t="s">
        <v>7</v>
      </c>
      <c r="W85" s="8" t="s">
        <v>7</v>
      </c>
      <c r="X85" s="8" t="s">
        <v>7</v>
      </c>
      <c r="Y85" s="8" t="s">
        <v>7</v>
      </c>
      <c r="Z85" s="8" t="s">
        <v>7</v>
      </c>
      <c r="AA85" s="8" t="s">
        <v>7</v>
      </c>
      <c r="AB85" s="8" t="s">
        <v>7</v>
      </c>
      <c r="AC85" s="8" t="s">
        <v>7</v>
      </c>
      <c r="AD85" s="8" t="s">
        <v>7</v>
      </c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">
        <v>53</v>
      </c>
      <c r="E86" s="8"/>
      <c r="F86" s="8"/>
      <c r="G86" s="8"/>
      <c r="H86" s="8"/>
      <c r="I86" s="8"/>
      <c r="J86" s="8"/>
      <c r="K86" s="8"/>
      <c r="L86" s="8"/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>
        <v>1</v>
      </c>
      <c r="T86" s="8">
        <v>1</v>
      </c>
      <c r="U86" s="8"/>
      <c r="V86" s="8"/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>
        <v>1</v>
      </c>
      <c r="AD86" s="8">
        <v>1</v>
      </c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">
        <v>53</v>
      </c>
      <c r="E87" s="8"/>
      <c r="F87" s="8"/>
      <c r="G87" s="8"/>
      <c r="H87" s="8"/>
      <c r="I87" s="8" t="s">
        <v>15</v>
      </c>
      <c r="J87" s="8" t="s">
        <v>15</v>
      </c>
      <c r="K87" s="8" t="s">
        <v>15</v>
      </c>
      <c r="L87" s="8" t="s">
        <v>15</v>
      </c>
      <c r="M87" s="8" t="s">
        <v>15</v>
      </c>
      <c r="N87" s="8" t="s">
        <v>15</v>
      </c>
      <c r="O87" s="8" t="s">
        <v>15</v>
      </c>
      <c r="P87" s="8" t="s">
        <v>15</v>
      </c>
      <c r="Q87" s="8" t="s">
        <v>15</v>
      </c>
      <c r="R87" s="8" t="s">
        <v>15</v>
      </c>
      <c r="S87" s="8" t="s">
        <v>15</v>
      </c>
      <c r="T87" s="8" t="s">
        <v>15</v>
      </c>
      <c r="U87" s="8" t="s">
        <v>15</v>
      </c>
      <c r="V87" s="8" t="s">
        <v>15</v>
      </c>
      <c r="W87" s="8" t="s">
        <v>15</v>
      </c>
      <c r="X87" s="8" t="s">
        <v>15</v>
      </c>
      <c r="Y87" s="8" t="s">
        <v>15</v>
      </c>
      <c r="Z87" s="8" t="s">
        <v>15</v>
      </c>
      <c r="AA87" s="8" t="s">
        <v>15</v>
      </c>
      <c r="AB87" s="8" t="s">
        <v>15</v>
      </c>
      <c r="AC87" s="8" t="s">
        <v>15</v>
      </c>
      <c r="AD87" s="8" t="s">
        <v>15</v>
      </c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tr">
        <f t="shared" si="14"/>
        <v>X218</v>
      </c>
      <c r="C88" s="19" t="str">
        <f>IF(ISNA(VLOOKUP(B88,Personal!$A$2:$D$21,2,FALSE)),,VLOOKUP(B88,Personal!$A$2:$D$21,2,FALSE))</f>
        <v>Nahia Campos</v>
      </c>
      <c r="D88" s="19" t="s">
        <v>53</v>
      </c>
      <c r="E88" s="8"/>
      <c r="F88" s="8"/>
      <c r="G88" s="8"/>
      <c r="H88" s="8"/>
      <c r="I88" s="8"/>
      <c r="J88" s="8"/>
      <c r="K88" s="8">
        <v>1</v>
      </c>
      <c r="L88" s="8">
        <v>1</v>
      </c>
      <c r="M88" s="8">
        <v>1</v>
      </c>
      <c r="N88" s="8">
        <v>1</v>
      </c>
      <c r="O88" s="8">
        <v>1</v>
      </c>
      <c r="P88" s="8">
        <v>1</v>
      </c>
      <c r="Q88" s="8">
        <v>1</v>
      </c>
      <c r="R88" s="8">
        <v>1</v>
      </c>
      <c r="S88" s="8">
        <v>1</v>
      </c>
      <c r="T88" s="8"/>
      <c r="U88" s="8"/>
      <c r="V88" s="8">
        <v>1</v>
      </c>
      <c r="W88" s="8">
        <v>1</v>
      </c>
      <c r="X88" s="8">
        <v>1</v>
      </c>
      <c r="Y88" s="8">
        <v>1</v>
      </c>
      <c r="Z88" s="8">
        <v>1</v>
      </c>
      <c r="AA88" s="8">
        <v>1</v>
      </c>
      <c r="AB88" s="8">
        <v>1</v>
      </c>
      <c r="AC88" s="8"/>
      <c r="AD88" s="8"/>
      <c r="AE88" s="8"/>
      <c r="AF88" s="8"/>
      <c r="AG88" s="8"/>
      <c r="AH88" s="1">
        <f t="shared" si="13"/>
        <v>8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 t="s">
        <v>21</v>
      </c>
      <c r="F93" s="59"/>
      <c r="G93" s="59"/>
      <c r="H93" s="59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2</v>
      </c>
      <c r="I96" s="23">
        <f t="shared" si="15"/>
        <v>2</v>
      </c>
      <c r="J96" s="23">
        <f t="shared" si="15"/>
        <v>2</v>
      </c>
      <c r="K96" s="23">
        <f t="shared" si="15"/>
        <v>3</v>
      </c>
      <c r="L96" s="23">
        <f t="shared" si="15"/>
        <v>3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4</v>
      </c>
      <c r="R96" s="23">
        <f t="shared" si="15"/>
        <v>4</v>
      </c>
      <c r="S96" s="23">
        <f t="shared" si="15"/>
        <v>4</v>
      </c>
      <c r="T96" s="23">
        <f t="shared" si="15"/>
        <v>3</v>
      </c>
      <c r="U96" s="23">
        <f t="shared" si="15"/>
        <v>2</v>
      </c>
      <c r="V96" s="23">
        <f t="shared" si="15"/>
        <v>3</v>
      </c>
      <c r="W96" s="23">
        <f t="shared" si="15"/>
        <v>4</v>
      </c>
      <c r="X96" s="23">
        <f t="shared" si="15"/>
        <v>4</v>
      </c>
      <c r="Y96" s="23">
        <f t="shared" si="15"/>
        <v>3</v>
      </c>
      <c r="Z96" s="23">
        <f t="shared" si="15"/>
        <v>3</v>
      </c>
      <c r="AA96" s="23">
        <f t="shared" si="15"/>
        <v>3</v>
      </c>
      <c r="AB96" s="23">
        <f t="shared" si="15"/>
        <v>3</v>
      </c>
      <c r="AC96" s="23">
        <f t="shared" si="15"/>
        <v>2</v>
      </c>
      <c r="AD96" s="23">
        <f t="shared" si="15"/>
        <v>2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36.5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45500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">
        <v>99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>
        <v>1</v>
      </c>
      <c r="T99" s="8">
        <v>1</v>
      </c>
      <c r="U99" s="8">
        <v>1</v>
      </c>
      <c r="V99" s="8">
        <v>1</v>
      </c>
      <c r="W99" s="8">
        <v>1</v>
      </c>
      <c r="X99" s="8">
        <v>1</v>
      </c>
      <c r="Y99" s="8">
        <v>1</v>
      </c>
      <c r="Z99" s="8">
        <v>1</v>
      </c>
      <c r="AA99" s="8">
        <v>1</v>
      </c>
      <c r="AB99" s="8">
        <v>1</v>
      </c>
      <c r="AC99" s="8">
        <v>1</v>
      </c>
      <c r="AD99" s="8">
        <v>1</v>
      </c>
      <c r="AE99" s="8"/>
      <c r="AF99" s="8"/>
      <c r="AG99" s="8"/>
      <c r="AH99" s="1">
        <f t="shared" ref="AH99:AH114" si="16">SUM(E99:AG99)/2</f>
        <v>6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>
        <v>1</v>
      </c>
      <c r="H100" s="8">
        <v>1</v>
      </c>
      <c r="I100" s="8">
        <v>1</v>
      </c>
      <c r="J100" s="8">
        <v>1</v>
      </c>
      <c r="K100" s="8">
        <v>1</v>
      </c>
      <c r="L100" s="8">
        <v>1</v>
      </c>
      <c r="M100" s="8">
        <v>1</v>
      </c>
      <c r="N100" s="8">
        <v>1</v>
      </c>
      <c r="O100" s="8">
        <v>1</v>
      </c>
      <c r="P100" s="8">
        <v>1</v>
      </c>
      <c r="Q100" s="8">
        <v>1</v>
      </c>
      <c r="R100" s="8">
        <v>1</v>
      </c>
      <c r="S100" s="8">
        <v>1</v>
      </c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1">
        <f t="shared" si="16"/>
        <v>6.5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">
        <v>53</v>
      </c>
      <c r="E101" s="8"/>
      <c r="F101" s="8"/>
      <c r="G101" s="8"/>
      <c r="H101" s="8"/>
      <c r="I101" s="8"/>
      <c r="J101" s="8"/>
      <c r="K101" s="8">
        <v>1</v>
      </c>
      <c r="L101" s="8">
        <v>1</v>
      </c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/>
      <c r="T101" s="8"/>
      <c r="U101" s="8">
        <v>1</v>
      </c>
      <c r="V101" s="8">
        <v>1</v>
      </c>
      <c r="W101" s="8">
        <v>1</v>
      </c>
      <c r="X101" s="8">
        <v>1</v>
      </c>
      <c r="Y101" s="8">
        <v>1</v>
      </c>
      <c r="Z101" s="8">
        <v>1</v>
      </c>
      <c r="AA101" s="8">
        <v>1</v>
      </c>
      <c r="AB101" s="8">
        <v>1</v>
      </c>
      <c r="AC101" s="8"/>
      <c r="AD101" s="8"/>
      <c r="AE101" s="8"/>
      <c r="AF101" s="8"/>
      <c r="AG101" s="8"/>
      <c r="AH101" s="1">
        <f t="shared" si="16"/>
        <v>8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 t="s">
        <v>11</v>
      </c>
      <c r="J102" s="8" t="s">
        <v>11</v>
      </c>
      <c r="K102" s="8" t="s">
        <v>11</v>
      </c>
      <c r="L102" s="8" t="s">
        <v>11</v>
      </c>
      <c r="M102" s="8" t="s">
        <v>11</v>
      </c>
      <c r="N102" s="8" t="s">
        <v>11</v>
      </c>
      <c r="O102" s="8" t="s">
        <v>11</v>
      </c>
      <c r="P102" s="8" t="s">
        <v>11</v>
      </c>
      <c r="Q102" s="8" t="s">
        <v>11</v>
      </c>
      <c r="R102" s="8" t="s">
        <v>11</v>
      </c>
      <c r="S102" s="8" t="s">
        <v>11</v>
      </c>
      <c r="T102" s="8" t="s">
        <v>11</v>
      </c>
      <c r="U102" s="8" t="s">
        <v>11</v>
      </c>
      <c r="V102" s="8" t="s">
        <v>11</v>
      </c>
      <c r="W102" s="8" t="s">
        <v>11</v>
      </c>
      <c r="X102" s="8" t="s">
        <v>11</v>
      </c>
      <c r="Y102" s="8" t="s">
        <v>11</v>
      </c>
      <c r="Z102" s="8" t="s">
        <v>11</v>
      </c>
      <c r="AA102" s="8" t="s">
        <v>11</v>
      </c>
      <c r="AB102" s="8" t="s">
        <v>11</v>
      </c>
      <c r="AC102" s="8" t="s">
        <v>11</v>
      </c>
      <c r="AD102" s="8" t="s">
        <v>11</v>
      </c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 t="s">
        <v>7</v>
      </c>
      <c r="J103" s="8" t="s">
        <v>7</v>
      </c>
      <c r="K103" s="8" t="s">
        <v>7</v>
      </c>
      <c r="L103" s="8" t="s">
        <v>7</v>
      </c>
      <c r="M103" s="8" t="s">
        <v>7</v>
      </c>
      <c r="N103" s="8" t="s">
        <v>7</v>
      </c>
      <c r="O103" s="8" t="s">
        <v>7</v>
      </c>
      <c r="P103" s="8" t="s">
        <v>7</v>
      </c>
      <c r="Q103" s="8" t="s">
        <v>7</v>
      </c>
      <c r="R103" s="8" t="s">
        <v>7</v>
      </c>
      <c r="S103" s="8" t="s">
        <v>7</v>
      </c>
      <c r="T103" s="8" t="s">
        <v>7</v>
      </c>
      <c r="U103" s="8" t="s">
        <v>7</v>
      </c>
      <c r="V103" s="8" t="s">
        <v>7</v>
      </c>
      <c r="W103" s="8" t="s">
        <v>7</v>
      </c>
      <c r="X103" s="8" t="s">
        <v>7</v>
      </c>
      <c r="Y103" s="8" t="s">
        <v>7</v>
      </c>
      <c r="Z103" s="8" t="s">
        <v>7</v>
      </c>
      <c r="AA103" s="8" t="s">
        <v>7</v>
      </c>
      <c r="AB103" s="8" t="s">
        <v>7</v>
      </c>
      <c r="AC103" s="8" t="s">
        <v>7</v>
      </c>
      <c r="AD103" s="8" t="s">
        <v>7</v>
      </c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>
        <v>1</v>
      </c>
      <c r="T104" s="8">
        <v>1</v>
      </c>
      <c r="U104" s="8">
        <v>1</v>
      </c>
      <c r="V104" s="8">
        <v>1</v>
      </c>
      <c r="W104" s="8">
        <v>1</v>
      </c>
      <c r="X104" s="8">
        <v>1</v>
      </c>
      <c r="Y104" s="8">
        <v>1</v>
      </c>
      <c r="Z104" s="8">
        <v>1</v>
      </c>
      <c r="AA104" s="8">
        <v>1</v>
      </c>
      <c r="AB104" s="8">
        <v>1</v>
      </c>
      <c r="AC104" s="8">
        <v>1</v>
      </c>
      <c r="AD104" s="8">
        <v>1</v>
      </c>
      <c r="AE104" s="8"/>
      <c r="AF104" s="8"/>
      <c r="AG104" s="8"/>
      <c r="AH104" s="1">
        <f t="shared" si="16"/>
        <v>6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 t="s">
        <v>7</v>
      </c>
      <c r="J105" s="8" t="s">
        <v>7</v>
      </c>
      <c r="K105" s="8" t="s">
        <v>7</v>
      </c>
      <c r="L105" s="8" t="s">
        <v>7</v>
      </c>
      <c r="M105" s="8" t="s">
        <v>7</v>
      </c>
      <c r="N105" s="8" t="s">
        <v>7</v>
      </c>
      <c r="O105" s="8" t="s">
        <v>7</v>
      </c>
      <c r="P105" s="8" t="s">
        <v>7</v>
      </c>
      <c r="Q105" s="8" t="s">
        <v>7</v>
      </c>
      <c r="R105" s="8" t="s">
        <v>7</v>
      </c>
      <c r="S105" s="8" t="s">
        <v>7</v>
      </c>
      <c r="T105" s="8" t="s">
        <v>7</v>
      </c>
      <c r="U105" s="8" t="s">
        <v>7</v>
      </c>
      <c r="V105" s="8" t="s">
        <v>7</v>
      </c>
      <c r="W105" s="8" t="s">
        <v>7</v>
      </c>
      <c r="X105" s="8" t="s">
        <v>7</v>
      </c>
      <c r="Y105" s="8" t="s">
        <v>7</v>
      </c>
      <c r="Z105" s="8" t="s">
        <v>7</v>
      </c>
      <c r="AA105" s="8" t="s">
        <v>7</v>
      </c>
      <c r="AB105" s="8" t="s">
        <v>7</v>
      </c>
      <c r="AC105" s="8" t="s">
        <v>7</v>
      </c>
      <c r="AD105" s="8" t="s">
        <v>7</v>
      </c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 t="s">
        <v>15</v>
      </c>
      <c r="J106" s="8" t="s">
        <v>15</v>
      </c>
      <c r="K106" s="8" t="s">
        <v>15</v>
      </c>
      <c r="L106" s="8" t="s">
        <v>15</v>
      </c>
      <c r="M106" s="8" t="s">
        <v>15</v>
      </c>
      <c r="N106" s="8" t="s">
        <v>15</v>
      </c>
      <c r="O106" s="8" t="s">
        <v>15</v>
      </c>
      <c r="P106" s="8" t="s">
        <v>15</v>
      </c>
      <c r="Q106" s="8" t="s">
        <v>15</v>
      </c>
      <c r="R106" s="8" t="s">
        <v>15</v>
      </c>
      <c r="S106" s="8" t="s">
        <v>15</v>
      </c>
      <c r="T106" s="8" t="s">
        <v>15</v>
      </c>
      <c r="U106" s="8" t="s">
        <v>15</v>
      </c>
      <c r="V106" s="8" t="s">
        <v>15</v>
      </c>
      <c r="W106" s="8" t="s">
        <v>15</v>
      </c>
      <c r="X106" s="8" t="s">
        <v>15</v>
      </c>
      <c r="Y106" s="8" t="s">
        <v>15</v>
      </c>
      <c r="Z106" s="8" t="s">
        <v>15</v>
      </c>
      <c r="AA106" s="8" t="s">
        <v>15</v>
      </c>
      <c r="AB106" s="8" t="s">
        <v>15</v>
      </c>
      <c r="AC106" s="8" t="s">
        <v>15</v>
      </c>
      <c r="AD106" s="8" t="s">
        <v>15</v>
      </c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 t="str">
        <f t="shared" si="17"/>
        <v>X218</v>
      </c>
      <c r="C107" s="19" t="str">
        <f>IF(ISNA(VLOOKUP(B107,Personal!$A$2:$D$21,2,FALSE)),,VLOOKUP(B107,Personal!$A$2:$D$21,2,FALSE))</f>
        <v>Nahia Campos</v>
      </c>
      <c r="D107" s="19" t="str">
        <f>IF(ISNA(VLOOKUP(B107,Personal!$A$2:$D$23,3,FALSE)),,VLOOKUP(B107,Personal!$A$2:$D$32,3,FALSE))</f>
        <v>Comercial</v>
      </c>
      <c r="E107" s="8"/>
      <c r="F107" s="8"/>
      <c r="G107" s="8"/>
      <c r="H107" s="8"/>
      <c r="I107" s="8">
        <v>1</v>
      </c>
      <c r="J107" s="8">
        <v>1</v>
      </c>
      <c r="K107" s="8">
        <v>1</v>
      </c>
      <c r="L107" s="8">
        <v>1</v>
      </c>
      <c r="M107" s="8">
        <v>1</v>
      </c>
      <c r="N107" s="8">
        <v>1</v>
      </c>
      <c r="O107" s="8">
        <v>1</v>
      </c>
      <c r="P107" s="8">
        <v>1</v>
      </c>
      <c r="Q107" s="8">
        <v>1</v>
      </c>
      <c r="R107" s="8">
        <v>1</v>
      </c>
      <c r="S107" s="8">
        <v>1</v>
      </c>
      <c r="T107" s="8">
        <v>1</v>
      </c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6</v>
      </c>
      <c r="AI107" s="1"/>
    </row>
    <row r="108" spans="1:35" ht="15.75" customHeight="1" x14ac:dyDescent="0.15">
      <c r="A108" s="10"/>
      <c r="B108" s="18">
        <f t="shared" si="17"/>
        <v>0</v>
      </c>
      <c r="C108" s="62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1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3</v>
      </c>
      <c r="L115" s="23">
        <f t="shared" si="18"/>
        <v>3</v>
      </c>
      <c r="M115" s="23">
        <f t="shared" si="18"/>
        <v>3</v>
      </c>
      <c r="N115" s="23">
        <f t="shared" si="18"/>
        <v>3</v>
      </c>
      <c r="O115" s="23">
        <f t="shared" si="18"/>
        <v>3</v>
      </c>
      <c r="P115" s="23">
        <f t="shared" si="18"/>
        <v>3</v>
      </c>
      <c r="Q115" s="23">
        <f t="shared" si="18"/>
        <v>3</v>
      </c>
      <c r="R115" s="23">
        <f t="shared" si="18"/>
        <v>3</v>
      </c>
      <c r="S115" s="23">
        <f t="shared" si="18"/>
        <v>4</v>
      </c>
      <c r="T115" s="23">
        <f t="shared" si="18"/>
        <v>3</v>
      </c>
      <c r="U115" s="23">
        <f t="shared" si="18"/>
        <v>3</v>
      </c>
      <c r="V115" s="23">
        <f t="shared" si="18"/>
        <v>3</v>
      </c>
      <c r="W115" s="23">
        <f t="shared" si="18"/>
        <v>3</v>
      </c>
      <c r="X115" s="23">
        <f t="shared" si="18"/>
        <v>3</v>
      </c>
      <c r="Y115" s="23">
        <f t="shared" si="18"/>
        <v>3</v>
      </c>
      <c r="Z115" s="23">
        <f t="shared" si="18"/>
        <v>3</v>
      </c>
      <c r="AA115" s="23">
        <f t="shared" si="18"/>
        <v>3</v>
      </c>
      <c r="AB115" s="23">
        <f t="shared" si="18"/>
        <v>3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32.5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45501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X218</v>
      </c>
      <c r="C126" s="19" t="str">
        <f>IF(ISNA(VLOOKUP(B126,Personal!$A$2:$D$21,2,FALSE)),,VLOOKUP(B126,Personal!$A$2:$D$21,2,FALSE))</f>
        <v>Nahia Campos</v>
      </c>
      <c r="D126" s="19" t="str">
        <f>IF(ISNA(VLOOKUP(B126,Personal!$A$2:$D$23,3,FALSE)),,VLOOKUP(B126,Personal!$A$2:$D$32,3,FALSE))</f>
        <v>Comercial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bMymIZXyGeQAfAAYwndoN8ZGsWhq8b6fdFTTqCHEGJrHk/Fe75co3XqOGSDZBd6HFqAAUyivvY1qK98UYu3qWA==" saltValue="20wn9Us8dS8y7gb9IO9tvA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5:AG10 E4:H4 AE4:AG4 E12:AG16 E11:H11 AE11:AG11 E17:H19 AC17:AG19 H24:T24 H43:T43 H81:T81 H100:T100" name="Rango2_3"/>
    <protectedRange algorithmName="SHA-512" hashValue="G5FAzGJX5ML8jdfkYHQa+XaFR9QNG29PKoYkCgHl9WmXxPVaBd5PCzjSk5Uim+XS6Movcs1vrN10mr+qn1crdA==" saltValue="5PigA186qshsPexNZFi/+w==" spinCount="100000" sqref="E25:AG29 E23:H23 AE23:AG23 E32:AG35 E36:H38 AC36:AG38 E24:G24 U24:AG24 E30:H31 AE30:AG31 I31:AD31" name="Rango2_3_1"/>
    <protectedRange algorithmName="SHA-512" hashValue="G5FAzGJX5ML8jdfkYHQa+XaFR9QNG29PKoYkCgHl9WmXxPVaBd5PCzjSk5Uim+XS6Movcs1vrN10mr+qn1crdA==" saltValue="5PigA186qshsPexNZFi/+w==" spinCount="100000" sqref="E50:AG54 E49:H49 AE49:AG49 E55:H57 AC55:AG57 E42:AG42 E44:AG48 E43:G43 U43:AG43" name="Rango2_3_2"/>
    <protectedRange algorithmName="SHA-512" hashValue="G5FAzGJX5ML8jdfkYHQa+XaFR9QNG29PKoYkCgHl9WmXxPVaBd5PCzjSk5Uim+XS6Movcs1vrN10mr+qn1crdA==" saltValue="5PigA186qshsPexNZFi/+w==" spinCount="100000" sqref="E61:AG67 E69:AG76 E68:H68 AE68:AG68" name="Rango2_3_3"/>
    <protectedRange algorithmName="SHA-512" hashValue="G5FAzGJX5ML8jdfkYHQa+XaFR9QNG29PKoYkCgHl9WmXxPVaBd5PCzjSk5Uim+XS6Movcs1vrN10mr+qn1crdA==" saltValue="5PigA186qshsPexNZFi/+w==" spinCount="100000" sqref="E80:AG80 E88:AG92 E87:H87 AE87:AG87 E84:AG86 E83:H83 AE83:AG83 E93:H95 AC93:AG95 E82:AG82 E81:G81 U81:AG81" name="Rango2_3_4"/>
    <protectedRange algorithmName="SHA-512" hashValue="G5FAzGJX5ML8jdfkYHQa+XaFR9QNG29PKoYkCgHl9WmXxPVaBd5PCzjSk5Uim+XS6Movcs1vrN10mr+qn1crdA==" saltValue="5PigA186qshsPexNZFi/+w==" spinCount="100000" sqref="E99:AG99 E107:AG114 E103:AG104 E102:H102 AE102:AG102 E101:AG101 E100:G100 U100:AG100 E105:H106 AE105:AG106" name="Rango2_3_5"/>
    <protectedRange algorithmName="SHA-512" hashValue="G5FAzGJX5ML8jdfkYHQa+XaFR9QNG29PKoYkCgHl9WmXxPVaBd5PCzjSk5Uim+XS6Movcs1vrN10mr+qn1crdA==" saltValue="5PigA186qshsPexNZFi/+w==" spinCount="100000" sqref="E118:AG133" name="Rango2_3_6"/>
    <protectedRange algorithmName="SHA-512" hashValue="G5FAzGJX5ML8jdfkYHQa+XaFR9QNG29PKoYkCgHl9WmXxPVaBd5PCzjSk5Uim+XS6Movcs1vrN10mr+qn1crdA==" saltValue="5PigA186qshsPexNZFi/+w==" spinCount="100000" sqref="I4:AD4" name="Rango2_3_1_1"/>
    <protectedRange algorithmName="SHA-512" hashValue="G5FAzGJX5ML8jdfkYHQa+XaFR9QNG29PKoYkCgHl9WmXxPVaBd5PCzjSk5Uim+XS6Movcs1vrN10mr+qn1crdA==" saltValue="5PigA186qshsPexNZFi/+w==" spinCount="100000" sqref="I23:AD23" name="Rango2_3_1_2"/>
    <protectedRange algorithmName="SHA-512" hashValue="G5FAzGJX5ML8jdfkYHQa+XaFR9QNG29PKoYkCgHl9WmXxPVaBd5PCzjSk5Uim+XS6Movcs1vrN10mr+qn1crdA==" saltValue="5PigA186qshsPexNZFi/+w==" spinCount="100000" sqref="I11:AD11" name="Rango2_3_1_3"/>
    <protectedRange algorithmName="SHA-512" hashValue="G5FAzGJX5ML8jdfkYHQa+XaFR9QNG29PKoYkCgHl9WmXxPVaBd5PCzjSk5Uim+XS6Movcs1vrN10mr+qn1crdA==" saltValue="5PigA186qshsPexNZFi/+w==" spinCount="100000" sqref="I30:AD30" name="Rango2_3_1_4"/>
    <protectedRange algorithmName="SHA-512" hashValue="G5FAzGJX5ML8jdfkYHQa+XaFR9QNG29PKoYkCgHl9WmXxPVaBd5PCzjSk5Uim+XS6Movcs1vrN10mr+qn1crdA==" saltValue="5PigA186qshsPexNZFi/+w==" spinCount="100000" sqref="I49:AD49" name="Rango2_3_1_5"/>
    <protectedRange algorithmName="SHA-512" hashValue="G5FAzGJX5ML8jdfkYHQa+XaFR9QNG29PKoYkCgHl9WmXxPVaBd5PCzjSk5Uim+XS6Movcs1vrN10mr+qn1crdA==" saltValue="5PigA186qshsPexNZFi/+w==" spinCount="100000" sqref="I68:AD68" name="Rango2_3_1_6"/>
    <protectedRange algorithmName="SHA-512" hashValue="G5FAzGJX5ML8jdfkYHQa+XaFR9QNG29PKoYkCgHl9WmXxPVaBd5PCzjSk5Uim+XS6Movcs1vrN10mr+qn1crdA==" saltValue="5PigA186qshsPexNZFi/+w==" spinCount="100000" sqref="I87:AD87" name="Rango2_3_1_7"/>
    <protectedRange algorithmName="SHA-512" hashValue="G5FAzGJX5ML8jdfkYHQa+XaFR9QNG29PKoYkCgHl9WmXxPVaBd5PCzjSk5Uim+XS6Movcs1vrN10mr+qn1crdA==" saltValue="5PigA186qshsPexNZFi/+w==" spinCount="100000" sqref="I106:AD106" name="Rango2_3_1_8"/>
    <protectedRange algorithmName="SHA-512" hashValue="G5FAzGJX5ML8jdfkYHQa+XaFR9QNG29PKoYkCgHl9WmXxPVaBd5PCzjSk5Uim+XS6Movcs1vrN10mr+qn1crdA==" saltValue="5PigA186qshsPexNZFi/+w==" spinCount="100000" sqref="I83:AD83" name="Rango2_3_1_9"/>
    <protectedRange algorithmName="SHA-512" hashValue="G5FAzGJX5ML8jdfkYHQa+XaFR9QNG29PKoYkCgHl9WmXxPVaBd5PCzjSk5Uim+XS6Movcs1vrN10mr+qn1crdA==" saltValue="5PigA186qshsPexNZFi/+w==" spinCount="100000" sqref="I102:AD102" name="Rango2_3_1_10"/>
    <protectedRange algorithmName="SHA-512" hashValue="G5FAzGJX5ML8jdfkYHQa+XaFR9QNG29PKoYkCgHl9WmXxPVaBd5PCzjSk5Uim+XS6Movcs1vrN10mr+qn1crdA==" saltValue="5PigA186qshsPexNZFi/+w==" spinCount="100000" sqref="I17:AB19" name="Rango2_2_3_4_3_1_1"/>
    <protectedRange algorithmName="SHA-512" hashValue="G5FAzGJX5ML8jdfkYHQa+XaFR9QNG29PKoYkCgHl9WmXxPVaBd5PCzjSk5Uim+XS6Movcs1vrN10mr+qn1crdA==" saltValue="5PigA186qshsPexNZFi/+w==" spinCount="100000" sqref="I36:AB38" name="Rango2_2_3_4_3_1_1_1"/>
    <protectedRange algorithmName="SHA-512" hashValue="G5FAzGJX5ML8jdfkYHQa+XaFR9QNG29PKoYkCgHl9WmXxPVaBd5PCzjSk5Uim+XS6Movcs1vrN10mr+qn1crdA==" saltValue="5PigA186qshsPexNZFi/+w==" spinCount="100000" sqref="I55:AB57" name="Rango2_2_3_4_3_1_1_2"/>
    <protectedRange algorithmName="SHA-512" hashValue="G5FAzGJX5ML8jdfkYHQa+XaFR9QNG29PKoYkCgHl9WmXxPVaBd5PCzjSk5Uim+XS6Movcs1vrN10mr+qn1crdA==" saltValue="5PigA186qshsPexNZFi/+w==" spinCount="100000" sqref="I93:AB95" name="Rango2_2_3_4_3_1_1_3"/>
    <protectedRange algorithmName="SHA-512" hashValue="G5FAzGJX5ML8jdfkYHQa+XaFR9QNG29PKoYkCgHl9WmXxPVaBd5PCzjSk5Uim+XS6Movcs1vrN10mr+qn1crdA==" saltValue="5PigA186qshsPexNZFi/+w==" spinCount="100000" sqref="I105:AD105" name="Rango2_3_5_1"/>
  </protectedRanges>
  <conditionalFormatting sqref="E20:AG20 E39:AG39 E58:AG58 E77:AG77 E96:AG96 E115:AG115 E134:AG134">
    <cfRule type="colorScale" priority="721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H17 I13:AG16 AC17:AG17">
    <cfRule type="expression" dxfId="8300" priority="438">
      <formula>$C$21="F"</formula>
    </cfRule>
  </conditionalFormatting>
  <conditionalFormatting sqref="E13:AG16 E17:H19 AC17:AG19">
    <cfRule type="expression" dxfId="8299" priority="440">
      <formula>$C$2="F"</formula>
    </cfRule>
  </conditionalFormatting>
  <conditionalFormatting sqref="E13:AG16 E17:H19 AC17:AG19">
    <cfRule type="expression" dxfId="8298" priority="441">
      <formula>$D13="Facturacion"</formula>
    </cfRule>
  </conditionalFormatting>
  <conditionalFormatting sqref="E13:AG16 E17:H19 AC17:AG19">
    <cfRule type="expression" dxfId="8297" priority="442">
      <formula>$D13="Specialist"</formula>
    </cfRule>
  </conditionalFormatting>
  <conditionalFormatting sqref="E13:AG16 E17:H19 AC17:AG19">
    <cfRule type="cellIs" dxfId="8296" priority="443" operator="equal">
      <formula>1</formula>
    </cfRule>
  </conditionalFormatting>
  <conditionalFormatting sqref="E13:AG16 E17:H19 AC17:AG19">
    <cfRule type="expression" dxfId="8295" priority="444">
      <formula>$D13="SSMM"</formula>
    </cfRule>
  </conditionalFormatting>
  <conditionalFormatting sqref="E13:AG16 E17:H19 AC17:AG19">
    <cfRule type="cellIs" dxfId="8294" priority="445" operator="equal">
      <formula>"F"</formula>
    </cfRule>
  </conditionalFormatting>
  <conditionalFormatting sqref="E5:AG10 E4:H4 AE4:AG4 E12:AG12 E11:H11 AE11:AG11">
    <cfRule type="expression" dxfId="8293" priority="429">
      <formula>$C$2="F"</formula>
    </cfRule>
  </conditionalFormatting>
  <conditionalFormatting sqref="E5:AG10 E4:H4 AE4:AG4 E12:AG12 E11:H11 AE11:AG11">
    <cfRule type="expression" dxfId="8292" priority="430">
      <formula>$D4="Facturacion"</formula>
    </cfRule>
  </conditionalFormatting>
  <conditionalFormatting sqref="E5:AG10 E4:H4 AE4:AG4 E12:AG12 E11:H11 AE11:AG11">
    <cfRule type="expression" dxfId="8291" priority="431">
      <formula>$D4="Specialist"</formula>
    </cfRule>
  </conditionalFormatting>
  <conditionalFormatting sqref="E5:AG10 E4:H4 AE4:AG4 E12:AG12 E11:H11 AE11:AG11">
    <cfRule type="cellIs" dxfId="8290" priority="432" operator="equal">
      <formula>1</formula>
    </cfRule>
  </conditionalFormatting>
  <conditionalFormatting sqref="E5:AG10 E4:H4 AE4:AG4 E12:AG12 E11:H11 AE11:AG11">
    <cfRule type="expression" dxfId="8289" priority="433">
      <formula>$D4="SSMM"</formula>
    </cfRule>
  </conditionalFormatting>
  <conditionalFormatting sqref="E5:AG10 E4:H4 AE4:AG4 E12:AG12 E11:H11 AE11:AG11">
    <cfRule type="cellIs" dxfId="8288" priority="434" operator="equal">
      <formula>"F"</formula>
    </cfRule>
  </conditionalFormatting>
  <conditionalFormatting sqref="E32:H36 I32:AG35 AC36:AG36">
    <cfRule type="expression" dxfId="8287" priority="420">
      <formula>$C$21="F"</formula>
    </cfRule>
  </conditionalFormatting>
  <conditionalFormatting sqref="E32:AG35 E36:H38 AC36:AG38">
    <cfRule type="expression" dxfId="8286" priority="422">
      <formula>$C$2="F"</formula>
    </cfRule>
  </conditionalFormatting>
  <conditionalFormatting sqref="E32:AG35 E36:H38 AC36:AG38">
    <cfRule type="expression" dxfId="8285" priority="423">
      <formula>$D32="Facturacion"</formula>
    </cfRule>
  </conditionalFormatting>
  <conditionalFormatting sqref="E32:AG35 E36:H38 AC36:AG38">
    <cfRule type="expression" dxfId="8284" priority="424">
      <formula>$D32="Specialist"</formula>
    </cfRule>
  </conditionalFormatting>
  <conditionalFormatting sqref="E32:AG35 E36:H38 AC36:AG38">
    <cfRule type="cellIs" dxfId="8283" priority="425" operator="equal">
      <formula>1</formula>
    </cfRule>
  </conditionalFormatting>
  <conditionalFormatting sqref="E32:AG35 E36:H38 AC36:AG38">
    <cfRule type="expression" dxfId="8282" priority="426">
      <formula>$D32="SSMM"</formula>
    </cfRule>
  </conditionalFormatting>
  <conditionalFormatting sqref="E32:AG35 E36:H38 AC36:AG38">
    <cfRule type="cellIs" dxfId="8281" priority="427" operator="equal">
      <formula>"F"</formula>
    </cfRule>
  </conditionalFormatting>
  <conditionalFormatting sqref="E25:AG29 E23:H23 AE23:AG23 E30:H31 E24:G24 U24:AG24 AE30:AG31">
    <cfRule type="expression" dxfId="8280" priority="411">
      <formula>$C$2="F"</formula>
    </cfRule>
  </conditionalFormatting>
  <conditionalFormatting sqref="E25:AG29 E23:H23 AE23:AG23 E30:H31 E24:G24 U24:AG24 AE30:AG31">
    <cfRule type="expression" dxfId="8279" priority="412">
      <formula>$D23="Facturacion"</formula>
    </cfRule>
  </conditionalFormatting>
  <conditionalFormatting sqref="E25:AG29 E23:H23 AE23:AG23 E30:H31 E24:G24 U24:AG24 AE30:AG31">
    <cfRule type="expression" dxfId="8278" priority="413">
      <formula>$D23="Specialist"</formula>
    </cfRule>
  </conditionalFormatting>
  <conditionalFormatting sqref="E25:AG29 E23:H23 AE23:AG23 E30:H31 E24:G24 U24:AG24 AE30:AG31">
    <cfRule type="cellIs" dxfId="8277" priority="414" operator="equal">
      <formula>1</formula>
    </cfRule>
  </conditionalFormatting>
  <conditionalFormatting sqref="E25:AG29 E23:H23 AE23:AG23 E30:H31 E24:G24 U24:AG24 AE30:AG31">
    <cfRule type="expression" dxfId="8276" priority="415">
      <formula>$D23="SSMM"</formula>
    </cfRule>
  </conditionalFormatting>
  <conditionalFormatting sqref="E25:AG29 E23:H23 AE23:AG23 E30:H31 E24:G24 U24:AG24 AE30:AG31">
    <cfRule type="cellIs" dxfId="8275" priority="416" operator="equal">
      <formula>"F"</formula>
    </cfRule>
  </conditionalFormatting>
  <conditionalFormatting sqref="E51:H55 I51:AG54 AC55:AG55">
    <cfRule type="expression" dxfId="8274" priority="402">
      <formula>$C$21="F"</formula>
    </cfRule>
  </conditionalFormatting>
  <conditionalFormatting sqref="E51:AG54 E55:H57 AC55:AG57">
    <cfRule type="expression" dxfId="8273" priority="404">
      <formula>$C$2="F"</formula>
    </cfRule>
  </conditionalFormatting>
  <conditionalFormatting sqref="E51:AG54 E55:H57 AC55:AG57">
    <cfRule type="expression" dxfId="8272" priority="405">
      <formula>$D51="Facturacion"</formula>
    </cfRule>
  </conditionalFormatting>
  <conditionalFormatting sqref="E51:AG54 E55:H57 AC55:AG57">
    <cfRule type="expression" dxfId="8271" priority="406">
      <formula>$D51="Specialist"</formula>
    </cfRule>
  </conditionalFormatting>
  <conditionalFormatting sqref="E51:AG54 E55:H57 AC55:AG57">
    <cfRule type="cellIs" dxfId="8270" priority="407" operator="equal">
      <formula>1</formula>
    </cfRule>
  </conditionalFormatting>
  <conditionalFormatting sqref="E51:AG54 E55:H57 AC55:AG57">
    <cfRule type="expression" dxfId="8269" priority="408">
      <formula>$D51="SSMM"</formula>
    </cfRule>
  </conditionalFormatting>
  <conditionalFormatting sqref="E51:AG54 E55:H57 AC55:AG57">
    <cfRule type="cellIs" dxfId="8268" priority="409" operator="equal">
      <formula>"F"</formula>
    </cfRule>
  </conditionalFormatting>
  <conditionalFormatting sqref="E50:AG50 E49:H49 AE49:AG49 E42:AG42 E44:AG48 E43:G43 U43:AG43">
    <cfRule type="expression" dxfId="8267" priority="393">
      <formula>$C$2="F"</formula>
    </cfRule>
  </conditionalFormatting>
  <conditionalFormatting sqref="E50:AG50 E49:H49 AE49:AG49 E42:AG42 E44:AG48 E43:G43 U43:AG43">
    <cfRule type="expression" dxfId="8266" priority="394">
      <formula>$D42="Facturacion"</formula>
    </cfRule>
  </conditionalFormatting>
  <conditionalFormatting sqref="E50:AG50 E49:H49 AE49:AG49 E42:AG42 E44:AG48 E43:G43 U43:AG43">
    <cfRule type="expression" dxfId="8265" priority="395">
      <formula>$D42="Specialist"</formula>
    </cfRule>
  </conditionalFormatting>
  <conditionalFormatting sqref="E50:AG50 E49:H49 AE49:AG49 E42:AG42 E44:AG48 E43:G43 U43:AG43">
    <cfRule type="cellIs" dxfId="8264" priority="396" operator="equal">
      <formula>1</formula>
    </cfRule>
  </conditionalFormatting>
  <conditionalFormatting sqref="E50:AG50 E49:H49 AE49:AG49 E42:AG42 E44:AG48 E43:G43 U43:AG43">
    <cfRule type="expression" dxfId="8263" priority="397">
      <formula>$D42="SSMM"</formula>
    </cfRule>
  </conditionalFormatting>
  <conditionalFormatting sqref="E50:AG50 E49:H49 AE49:AG49 E42:AG42 E44:AG48 E43:G43 U43:AG43">
    <cfRule type="cellIs" dxfId="8262" priority="398" operator="equal">
      <formula>"F"</formula>
    </cfRule>
  </conditionalFormatting>
  <conditionalFormatting sqref="I75:W75">
    <cfRule type="expression" dxfId="8261" priority="381">
      <formula>$C$78="F"</formula>
    </cfRule>
  </conditionalFormatting>
  <conditionalFormatting sqref="I75:W75">
    <cfRule type="expression" dxfId="8260" priority="382">
      <formula>$C$59="F"</formula>
    </cfRule>
  </conditionalFormatting>
  <conditionalFormatting sqref="I75:W75">
    <cfRule type="expression" dxfId="8259" priority="383">
      <formula>$C$40="F"</formula>
    </cfRule>
  </conditionalFormatting>
  <conditionalFormatting sqref="E70:H74 I70:W75 X70:AG74">
    <cfRule type="expression" dxfId="8258" priority="384">
      <formula>$C$21="F"</formula>
    </cfRule>
  </conditionalFormatting>
  <conditionalFormatting sqref="E70:AG76">
    <cfRule type="expression" dxfId="8257" priority="386">
      <formula>$C$2="F"</formula>
    </cfRule>
  </conditionalFormatting>
  <conditionalFormatting sqref="E70:AG76">
    <cfRule type="expression" dxfId="8256" priority="387">
      <formula>$D70="Facturacion"</formula>
    </cfRule>
  </conditionalFormatting>
  <conditionalFormatting sqref="E70:AG76">
    <cfRule type="expression" dxfId="8255" priority="388">
      <formula>$D70="Specialist"</formula>
    </cfRule>
  </conditionalFormatting>
  <conditionalFormatting sqref="E70:AG76">
    <cfRule type="cellIs" dxfId="8254" priority="389" operator="equal">
      <formula>1</formula>
    </cfRule>
  </conditionalFormatting>
  <conditionalFormatting sqref="E70:AG76">
    <cfRule type="expression" dxfId="8253" priority="390">
      <formula>$D70="SSMM"</formula>
    </cfRule>
  </conditionalFormatting>
  <conditionalFormatting sqref="E70:AG76">
    <cfRule type="cellIs" dxfId="8252" priority="391" operator="equal">
      <formula>"F"</formula>
    </cfRule>
  </conditionalFormatting>
  <conditionalFormatting sqref="E61:AG67 E69:AG69 E68:H68 AE68:AG68">
    <cfRule type="expression" dxfId="8251" priority="375">
      <formula>$C$2="F"</formula>
    </cfRule>
  </conditionalFormatting>
  <conditionalFormatting sqref="E61:AG67 E69:AG69 E68:H68 AE68:AG68">
    <cfRule type="expression" dxfId="8250" priority="376">
      <formula>$D61="Facturacion"</formula>
    </cfRule>
  </conditionalFormatting>
  <conditionalFormatting sqref="E61:AG67 E69:AG69 E68:H68 AE68:AG68">
    <cfRule type="expression" dxfId="8249" priority="377">
      <formula>$D61="Specialist"</formula>
    </cfRule>
  </conditionalFormatting>
  <conditionalFormatting sqref="E61:AG67 E69:AG69 E68:H68 AE68:AG68">
    <cfRule type="cellIs" dxfId="8248" priority="378" operator="equal">
      <formula>1</formula>
    </cfRule>
  </conditionalFormatting>
  <conditionalFormatting sqref="E61:AG67 E69:AG69 E68:H68 AE68:AG68">
    <cfRule type="expression" dxfId="8247" priority="379">
      <formula>$D61="SSMM"</formula>
    </cfRule>
  </conditionalFormatting>
  <conditionalFormatting sqref="E61:AG67 E69:AG69 E68:H68 AE68:AG68">
    <cfRule type="cellIs" dxfId="8246" priority="380" operator="equal">
      <formula>"F"</formula>
    </cfRule>
  </conditionalFormatting>
  <conditionalFormatting sqref="E89:H93 I89:AG92 AC93:AG93">
    <cfRule type="expression" dxfId="8245" priority="366">
      <formula>$C$21="F"</formula>
    </cfRule>
  </conditionalFormatting>
  <conditionalFormatting sqref="E89:AG92 E93:H95 AC93:AG95">
    <cfRule type="expression" dxfId="8244" priority="368">
      <formula>$C$2="F"</formula>
    </cfRule>
  </conditionalFormatting>
  <conditionalFormatting sqref="E89:AG92 E93:H95 AC93:AG95">
    <cfRule type="expression" dxfId="8243" priority="369">
      <formula>$D89="Facturacion"</formula>
    </cfRule>
  </conditionalFormatting>
  <conditionalFormatting sqref="E89:AG92 E93:H95 AC93:AG95">
    <cfRule type="expression" dxfId="8242" priority="370">
      <formula>$D89="Specialist"</formula>
    </cfRule>
  </conditionalFormatting>
  <conditionalFormatting sqref="E89:AG92 E93:H95 AC93:AG95">
    <cfRule type="cellIs" dxfId="8241" priority="371" operator="equal">
      <formula>1</formula>
    </cfRule>
  </conditionalFormatting>
  <conditionalFormatting sqref="E89:AG92 E93:H95 AC93:AG95">
    <cfRule type="expression" dxfId="8240" priority="372">
      <formula>$D89="SSMM"</formula>
    </cfRule>
  </conditionalFormatting>
  <conditionalFormatting sqref="E89:AG92 E93:H95 AC93:AG95">
    <cfRule type="cellIs" dxfId="8239" priority="373" operator="equal">
      <formula>"F"</formula>
    </cfRule>
  </conditionalFormatting>
  <conditionalFormatting sqref="E80:AG80 E88:AG88 E87:H87 AE87:AG87 E84:AG86 E83:H83 AE83:AG83 E82:AG82 E81:G81 U81:AG81">
    <cfRule type="expression" dxfId="8238" priority="357">
      <formula>$C$2="F"</formula>
    </cfRule>
  </conditionalFormatting>
  <conditionalFormatting sqref="E80:AG80 E88:AG88 E87:H87 AE87:AG87 E84:AG86 E83:H83 AE83:AG83 E82:AG82 E81:G81 U81:AG81">
    <cfRule type="expression" dxfId="8237" priority="358">
      <formula>$D80="Facturacion"</formula>
    </cfRule>
  </conditionalFormatting>
  <conditionalFormatting sqref="E80:AG80 E88:AG88 E87:H87 AE87:AG87 E84:AG86 E83:H83 AE83:AG83 E82:AG82 E81:G81 U81:AG81">
    <cfRule type="expression" dxfId="8236" priority="359">
      <formula>$D80="Specialist"</formula>
    </cfRule>
  </conditionalFormatting>
  <conditionalFormatting sqref="E80:AG80 E88:AG88 E87:H87 AE87:AG87 E84:AG86 E83:H83 AE83:AG83 E82:AG82 E81:G81 U81:AG81">
    <cfRule type="cellIs" dxfId="8235" priority="360" operator="equal">
      <formula>1</formula>
    </cfRule>
  </conditionalFormatting>
  <conditionalFormatting sqref="E80:AG80 E88:AG88 E87:H87 AE87:AG87 E84:AG86 E83:H83 AE83:AG83 E82:AG82 E81:G81 U81:AG81">
    <cfRule type="expression" dxfId="8234" priority="361">
      <formula>$D80="SSMM"</formula>
    </cfRule>
  </conditionalFormatting>
  <conditionalFormatting sqref="E80:AG80 E88:AG88 E87:H87 AE87:AG87 E84:AG86 E83:H83 AE83:AG83 E82:AG82 E81:G81 U81:AG81">
    <cfRule type="cellIs" dxfId="8233" priority="362" operator="equal">
      <formula>"F"</formula>
    </cfRule>
  </conditionalFormatting>
  <conditionalFormatting sqref="I113:W113">
    <cfRule type="expression" dxfId="8232" priority="345">
      <formula>$C$78="F"</formula>
    </cfRule>
  </conditionalFormatting>
  <conditionalFormatting sqref="I113:W113">
    <cfRule type="expression" dxfId="8231" priority="346">
      <formula>$C$59="F"</formula>
    </cfRule>
  </conditionalFormatting>
  <conditionalFormatting sqref="I113:W113">
    <cfRule type="expression" dxfId="8230" priority="347">
      <formula>$C$40="F"</formula>
    </cfRule>
  </conditionalFormatting>
  <conditionalFormatting sqref="E108:H112 I108:W113 X108:AG112">
    <cfRule type="expression" dxfId="8229" priority="348">
      <formula>$C$21="F"</formula>
    </cfRule>
  </conditionalFormatting>
  <conditionalFormatting sqref="E108:AG114">
    <cfRule type="expression" dxfId="8228" priority="350">
      <formula>$C$2="F"</formula>
    </cfRule>
  </conditionalFormatting>
  <conditionalFormatting sqref="E108:AG114">
    <cfRule type="expression" dxfId="8227" priority="351">
      <formula>$D108="Facturacion"</formula>
    </cfRule>
  </conditionalFormatting>
  <conditionalFormatting sqref="E108:AG114">
    <cfRule type="expression" dxfId="8226" priority="352">
      <formula>$D108="Specialist"</formula>
    </cfRule>
  </conditionalFormatting>
  <conditionalFormatting sqref="E108:AG114">
    <cfRule type="cellIs" dxfId="8225" priority="353" operator="equal">
      <formula>1</formula>
    </cfRule>
  </conditionalFormatting>
  <conditionalFormatting sqref="E108:AG114">
    <cfRule type="expression" dxfId="8224" priority="354">
      <formula>$D108="SSMM"</formula>
    </cfRule>
  </conditionalFormatting>
  <conditionalFormatting sqref="E108:AG114">
    <cfRule type="cellIs" dxfId="8223" priority="355" operator="equal">
      <formula>"F"</formula>
    </cfRule>
  </conditionalFormatting>
  <conditionalFormatting sqref="E99:AG99 E107:AG107 E103:AG104 E102:H102 AE102:AG102 E101:AG101 E100:G100 U100:AG100 E105:H106 AE105:AG106">
    <cfRule type="expression" dxfId="8222" priority="339">
      <formula>$C$2="F"</formula>
    </cfRule>
  </conditionalFormatting>
  <conditionalFormatting sqref="E99:AG99 E107:AG107 E103:AG104 E102:H102 AE102:AG102 E101:AG101 E100:G100 U100:AG100 E105:H106 AE105:AG106">
    <cfRule type="expression" dxfId="8221" priority="340">
      <formula>$D99="Facturacion"</formula>
    </cfRule>
  </conditionalFormatting>
  <conditionalFormatting sqref="E99:AG99 E107:AG107 E103:AG104 E102:H102 AE102:AG102 E101:AG101 E100:G100 U100:AG100 E105:H106 AE105:AG106">
    <cfRule type="expression" dxfId="8220" priority="341">
      <formula>$D99="Specialist"</formula>
    </cfRule>
  </conditionalFormatting>
  <conditionalFormatting sqref="E99:AG99 E107:AG107 E103:AG104 E102:H102 AE102:AG102 E101:AG101 E100:G100 U100:AG100 E105:H106 AE105:AG106">
    <cfRule type="cellIs" dxfId="8219" priority="342" operator="equal">
      <formula>1</formula>
    </cfRule>
  </conditionalFormatting>
  <conditionalFormatting sqref="E99:AG99 E107:AG107 E103:AG104 E102:H102 AE102:AG102 E101:AG101 E100:G100 U100:AG100 E105:H106 AE105:AG106">
    <cfRule type="expression" dxfId="8218" priority="343">
      <formula>$D99="SSMM"</formula>
    </cfRule>
  </conditionalFormatting>
  <conditionalFormatting sqref="E99:AG99 E107:AG107 E103:AG104 E102:H102 AE102:AG102 E101:AG101 E100:G100 U100:AG100 E105:H106 AE105:AG106">
    <cfRule type="cellIs" dxfId="8217" priority="344" operator="equal">
      <formula>"F"</formula>
    </cfRule>
  </conditionalFormatting>
  <conditionalFormatting sqref="I132:W132">
    <cfRule type="expression" dxfId="8216" priority="327">
      <formula>$C$78="F"</formula>
    </cfRule>
  </conditionalFormatting>
  <conditionalFormatting sqref="I132:W132">
    <cfRule type="expression" dxfId="8215" priority="328">
      <formula>$C$59="F"</formula>
    </cfRule>
  </conditionalFormatting>
  <conditionalFormatting sqref="I132:W132">
    <cfRule type="expression" dxfId="8214" priority="329">
      <formula>$C$40="F"</formula>
    </cfRule>
  </conditionalFormatting>
  <conditionalFormatting sqref="E127:H131 I127:W132 X127:AG131">
    <cfRule type="expression" dxfId="8213" priority="330">
      <formula>$C$21="F"</formula>
    </cfRule>
  </conditionalFormatting>
  <conditionalFormatting sqref="E127:AG133">
    <cfRule type="expression" dxfId="8212" priority="332">
      <formula>$C$2="F"</formula>
    </cfRule>
  </conditionalFormatting>
  <conditionalFormatting sqref="E127:AG133">
    <cfRule type="expression" dxfId="8211" priority="333">
      <formula>$D127="Facturacion"</formula>
    </cfRule>
  </conditionalFormatting>
  <conditionalFormatting sqref="E127:AG133">
    <cfRule type="expression" dxfId="8210" priority="334">
      <formula>$D127="Specialist"</formula>
    </cfRule>
  </conditionalFormatting>
  <conditionalFormatting sqref="E127:AG133">
    <cfRule type="cellIs" dxfId="8209" priority="335" operator="equal">
      <formula>1</formula>
    </cfRule>
  </conditionalFormatting>
  <conditionalFormatting sqref="E127:AG133">
    <cfRule type="expression" dxfId="8208" priority="336">
      <formula>$D127="SSMM"</formula>
    </cfRule>
  </conditionalFormatting>
  <conditionalFormatting sqref="E127:AG133">
    <cfRule type="cellIs" dxfId="8207" priority="337" operator="equal">
      <formula>"F"</formula>
    </cfRule>
  </conditionalFormatting>
  <conditionalFormatting sqref="E118:AG126">
    <cfRule type="expression" dxfId="8206" priority="321">
      <formula>$C$2="F"</formula>
    </cfRule>
  </conditionalFormatting>
  <conditionalFormatting sqref="E118:AG126">
    <cfRule type="expression" dxfId="8205" priority="322">
      <formula>$D118="Facturacion"</formula>
    </cfRule>
  </conditionalFormatting>
  <conditionalFormatting sqref="E118:AG126">
    <cfRule type="expression" dxfId="8204" priority="323">
      <formula>$D118="Specialist"</formula>
    </cfRule>
  </conditionalFormatting>
  <conditionalFormatting sqref="E118:AG126">
    <cfRule type="cellIs" dxfId="8203" priority="324" operator="equal">
      <formula>1</formula>
    </cfRule>
  </conditionalFormatting>
  <conditionalFormatting sqref="E118:AG126">
    <cfRule type="expression" dxfId="8202" priority="325">
      <formula>$D118="SSMM"</formula>
    </cfRule>
  </conditionalFormatting>
  <conditionalFormatting sqref="E118:AG126">
    <cfRule type="cellIs" dxfId="8201" priority="326" operator="equal">
      <formula>"F"</formula>
    </cfRule>
  </conditionalFormatting>
  <conditionalFormatting sqref="I4:AD4">
    <cfRule type="expression" dxfId="8200" priority="314">
      <formula>$C$2="F"</formula>
    </cfRule>
  </conditionalFormatting>
  <conditionalFormatting sqref="I4:AD4">
    <cfRule type="expression" dxfId="8199" priority="315">
      <formula>$D4="Facturacion"</formula>
    </cfRule>
  </conditionalFormatting>
  <conditionalFormatting sqref="I4:AD4">
    <cfRule type="expression" dxfId="8198" priority="316">
      <formula>$D4="Specialist"</formula>
    </cfRule>
  </conditionalFormatting>
  <conditionalFormatting sqref="I4:AD4">
    <cfRule type="cellIs" dxfId="8197" priority="317" operator="equal">
      <formula>1</formula>
    </cfRule>
  </conditionalFormatting>
  <conditionalFormatting sqref="I4:AD4">
    <cfRule type="expression" dxfId="8196" priority="318">
      <formula>$D4="SSMM"</formula>
    </cfRule>
  </conditionalFormatting>
  <conditionalFormatting sqref="I4:AD4">
    <cfRule type="cellIs" dxfId="8195" priority="319" operator="equal">
      <formula>"F"</formula>
    </cfRule>
  </conditionalFormatting>
  <conditionalFormatting sqref="I23:AD23">
    <cfRule type="expression" dxfId="8194" priority="307">
      <formula>$C$2="F"</formula>
    </cfRule>
  </conditionalFormatting>
  <conditionalFormatting sqref="I23:AD23">
    <cfRule type="expression" dxfId="8193" priority="308">
      <formula>$D23="Facturacion"</formula>
    </cfRule>
  </conditionalFormatting>
  <conditionalFormatting sqref="I23:AD23">
    <cfRule type="expression" dxfId="8192" priority="309">
      <formula>$D23="Specialist"</formula>
    </cfRule>
  </conditionalFormatting>
  <conditionalFormatting sqref="I23:AD23">
    <cfRule type="cellIs" dxfId="8191" priority="310" operator="equal">
      <formula>1</formula>
    </cfRule>
  </conditionalFormatting>
  <conditionalFormatting sqref="I23:AD23">
    <cfRule type="expression" dxfId="8190" priority="311">
      <formula>$D23="SSMM"</formula>
    </cfRule>
  </conditionalFormatting>
  <conditionalFormatting sqref="I23:AD23">
    <cfRule type="cellIs" dxfId="8189" priority="312" operator="equal">
      <formula>"F"</formula>
    </cfRule>
  </conditionalFormatting>
  <conditionalFormatting sqref="I11:AD11">
    <cfRule type="expression" dxfId="8188" priority="300">
      <formula>$C$2="F"</formula>
    </cfRule>
  </conditionalFormatting>
  <conditionalFormatting sqref="I11:AD11">
    <cfRule type="expression" dxfId="8187" priority="301">
      <formula>$D11="Facturacion"</formula>
    </cfRule>
  </conditionalFormatting>
  <conditionalFormatting sqref="I11:AD11">
    <cfRule type="expression" dxfId="8186" priority="302">
      <formula>$D11="Specialist"</formula>
    </cfRule>
  </conditionalFormatting>
  <conditionalFormatting sqref="I11:AD11">
    <cfRule type="cellIs" dxfId="8185" priority="303" operator="equal">
      <formula>1</formula>
    </cfRule>
  </conditionalFormatting>
  <conditionalFormatting sqref="I11:AD11">
    <cfRule type="expression" dxfId="8184" priority="304">
      <formula>$D11="SSMM"</formula>
    </cfRule>
  </conditionalFormatting>
  <conditionalFormatting sqref="I11:AD11">
    <cfRule type="cellIs" dxfId="8183" priority="305" operator="equal">
      <formula>"F"</formula>
    </cfRule>
  </conditionalFormatting>
  <conditionalFormatting sqref="I30:AD30">
    <cfRule type="expression" dxfId="8182" priority="293">
      <formula>$C$2="F"</formula>
    </cfRule>
  </conditionalFormatting>
  <conditionalFormatting sqref="I30:AD30">
    <cfRule type="expression" dxfId="8181" priority="294">
      <formula>$D30="Facturacion"</formula>
    </cfRule>
  </conditionalFormatting>
  <conditionalFormatting sqref="I30:AD30">
    <cfRule type="expression" dxfId="8180" priority="295">
      <formula>$D30="Specialist"</formula>
    </cfRule>
  </conditionalFormatting>
  <conditionalFormatting sqref="I30:AD30">
    <cfRule type="cellIs" dxfId="8179" priority="296" operator="equal">
      <formula>1</formula>
    </cfRule>
  </conditionalFormatting>
  <conditionalFormatting sqref="I30:AD30">
    <cfRule type="expression" dxfId="8178" priority="297">
      <formula>$D30="SSMM"</formula>
    </cfRule>
  </conditionalFormatting>
  <conditionalFormatting sqref="I30:AD30">
    <cfRule type="cellIs" dxfId="8177" priority="298" operator="equal">
      <formula>"F"</formula>
    </cfRule>
  </conditionalFormatting>
  <conditionalFormatting sqref="I49:AD49">
    <cfRule type="expression" dxfId="8176" priority="286">
      <formula>$C$2="F"</formula>
    </cfRule>
  </conditionalFormatting>
  <conditionalFormatting sqref="I49:AD49">
    <cfRule type="expression" dxfId="8175" priority="287">
      <formula>$D49="Facturacion"</formula>
    </cfRule>
  </conditionalFormatting>
  <conditionalFormatting sqref="I49:AD49">
    <cfRule type="expression" dxfId="8174" priority="288">
      <formula>$D49="Specialist"</formula>
    </cfRule>
  </conditionalFormatting>
  <conditionalFormatting sqref="I49:AD49">
    <cfRule type="cellIs" dxfId="8173" priority="289" operator="equal">
      <formula>1</formula>
    </cfRule>
  </conditionalFormatting>
  <conditionalFormatting sqref="I49:AD49">
    <cfRule type="expression" dxfId="8172" priority="290">
      <formula>$D49="SSMM"</formula>
    </cfRule>
  </conditionalFormatting>
  <conditionalFormatting sqref="I49:AD49">
    <cfRule type="cellIs" dxfId="8171" priority="291" operator="equal">
      <formula>"F"</formula>
    </cfRule>
  </conditionalFormatting>
  <conditionalFormatting sqref="I68:AD68">
    <cfRule type="expression" dxfId="8170" priority="279">
      <formula>$C$2="F"</formula>
    </cfRule>
  </conditionalFormatting>
  <conditionalFormatting sqref="I68:AD68">
    <cfRule type="expression" dxfId="8169" priority="280">
      <formula>$D68="Facturacion"</formula>
    </cfRule>
  </conditionalFormatting>
  <conditionalFormatting sqref="I68:AD68">
    <cfRule type="expression" dxfId="8168" priority="281">
      <formula>$D68="Specialist"</formula>
    </cfRule>
  </conditionalFormatting>
  <conditionalFormatting sqref="I68:AD68">
    <cfRule type="cellIs" dxfId="8167" priority="282" operator="equal">
      <formula>1</formula>
    </cfRule>
  </conditionalFormatting>
  <conditionalFormatting sqref="I68:AD68">
    <cfRule type="expression" dxfId="8166" priority="283">
      <formula>$D68="SSMM"</formula>
    </cfRule>
  </conditionalFormatting>
  <conditionalFormatting sqref="I68:AD68">
    <cfRule type="cellIs" dxfId="8165" priority="284" operator="equal">
      <formula>"F"</formula>
    </cfRule>
  </conditionalFormatting>
  <conditionalFormatting sqref="I87:AD87">
    <cfRule type="expression" dxfId="8164" priority="272">
      <formula>$C$2="F"</formula>
    </cfRule>
  </conditionalFormatting>
  <conditionalFormatting sqref="I87:AD87">
    <cfRule type="expression" dxfId="8163" priority="273">
      <formula>$D87="Facturacion"</formula>
    </cfRule>
  </conditionalFormatting>
  <conditionalFormatting sqref="I87:AD87">
    <cfRule type="expression" dxfId="8162" priority="274">
      <formula>$D87="Specialist"</formula>
    </cfRule>
  </conditionalFormatting>
  <conditionalFormatting sqref="I87:AD87">
    <cfRule type="cellIs" dxfId="8161" priority="275" operator="equal">
      <formula>1</formula>
    </cfRule>
  </conditionalFormatting>
  <conditionalFormatting sqref="I87:AD87">
    <cfRule type="expression" dxfId="8160" priority="276">
      <formula>$D87="SSMM"</formula>
    </cfRule>
  </conditionalFormatting>
  <conditionalFormatting sqref="I87:AD87">
    <cfRule type="cellIs" dxfId="8159" priority="277" operator="equal">
      <formula>"F"</formula>
    </cfRule>
  </conditionalFormatting>
  <conditionalFormatting sqref="I106:AD106">
    <cfRule type="expression" dxfId="8158" priority="265">
      <formula>$C$2="F"</formula>
    </cfRule>
  </conditionalFormatting>
  <conditionalFormatting sqref="I106:AD106">
    <cfRule type="expression" dxfId="8157" priority="266">
      <formula>$D106="Facturacion"</formula>
    </cfRule>
  </conditionalFormatting>
  <conditionalFormatting sqref="I106:AD106">
    <cfRule type="expression" dxfId="8156" priority="267">
      <formula>$D106="Specialist"</formula>
    </cfRule>
  </conditionalFormatting>
  <conditionalFormatting sqref="I106:AD106">
    <cfRule type="cellIs" dxfId="8155" priority="268" operator="equal">
      <formula>1</formula>
    </cfRule>
  </conditionalFormatting>
  <conditionalFormatting sqref="I106:AD106">
    <cfRule type="expression" dxfId="8154" priority="269">
      <formula>$D106="SSMM"</formula>
    </cfRule>
  </conditionalFormatting>
  <conditionalFormatting sqref="I106:AD106">
    <cfRule type="cellIs" dxfId="8153" priority="270" operator="equal">
      <formula>"F"</formula>
    </cfRule>
  </conditionalFormatting>
  <conditionalFormatting sqref="I83:AD83">
    <cfRule type="expression" dxfId="8152" priority="258">
      <formula>$C$2="F"</formula>
    </cfRule>
  </conditionalFormatting>
  <conditionalFormatting sqref="I83:AD83">
    <cfRule type="expression" dxfId="8151" priority="259">
      <formula>$D83="Facturacion"</formula>
    </cfRule>
  </conditionalFormatting>
  <conditionalFormatting sqref="I83:AD83">
    <cfRule type="expression" dxfId="8150" priority="260">
      <formula>$D83="Specialist"</formula>
    </cfRule>
  </conditionalFormatting>
  <conditionalFormatting sqref="I83:AD83">
    <cfRule type="cellIs" dxfId="8149" priority="261" operator="equal">
      <formula>1</formula>
    </cfRule>
  </conditionalFormatting>
  <conditionalFormatting sqref="I83:AD83">
    <cfRule type="expression" dxfId="8148" priority="262">
      <formula>$D83="SSMM"</formula>
    </cfRule>
  </conditionalFormatting>
  <conditionalFormatting sqref="I83:AD83">
    <cfRule type="cellIs" dxfId="8147" priority="263" operator="equal">
      <formula>"F"</formula>
    </cfRule>
  </conditionalFormatting>
  <conditionalFormatting sqref="I102:AD102">
    <cfRule type="expression" dxfId="8146" priority="251">
      <formula>$C$2="F"</formula>
    </cfRule>
  </conditionalFormatting>
  <conditionalFormatting sqref="I102:AD102">
    <cfRule type="expression" dxfId="8145" priority="252">
      <formula>$D102="Facturacion"</formula>
    </cfRule>
  </conditionalFormatting>
  <conditionalFormatting sqref="I102:AD102">
    <cfRule type="expression" dxfId="8144" priority="253">
      <formula>$D102="Specialist"</formula>
    </cfRule>
  </conditionalFormatting>
  <conditionalFormatting sqref="I102:AD102">
    <cfRule type="cellIs" dxfId="8143" priority="254" operator="equal">
      <formula>1</formula>
    </cfRule>
  </conditionalFormatting>
  <conditionalFormatting sqref="I102:AD102">
    <cfRule type="expression" dxfId="8142" priority="255">
      <formula>$D102="SSMM"</formula>
    </cfRule>
  </conditionalFormatting>
  <conditionalFormatting sqref="I102:AD102">
    <cfRule type="cellIs" dxfId="8141" priority="256" operator="equal">
      <formula>"F"</formula>
    </cfRule>
  </conditionalFormatting>
  <conditionalFormatting sqref="AA17:AB17">
    <cfRule type="expression" dxfId="8140" priority="242">
      <formula>$C$21="F"</formula>
    </cfRule>
  </conditionalFormatting>
  <conditionalFormatting sqref="AA17:AB17">
    <cfRule type="expression" dxfId="8139" priority="244">
      <formula>$C$2="F"</formula>
    </cfRule>
  </conditionalFormatting>
  <conditionalFormatting sqref="AA17:AB17">
    <cfRule type="expression" dxfId="8138" priority="245">
      <formula>$D17="Facturacion"</formula>
    </cfRule>
  </conditionalFormatting>
  <conditionalFormatting sqref="AA17:AB17">
    <cfRule type="expression" dxfId="8137" priority="246">
      <formula>$D17="Specialist"</formula>
    </cfRule>
  </conditionalFormatting>
  <conditionalFormatting sqref="AA17:AB17">
    <cfRule type="cellIs" dxfId="8136" priority="247" operator="equal">
      <formula>1</formula>
    </cfRule>
  </conditionalFormatting>
  <conditionalFormatting sqref="AA17:AB17">
    <cfRule type="expression" dxfId="8135" priority="248">
      <formula>$D17="SSMM"</formula>
    </cfRule>
  </conditionalFormatting>
  <conditionalFormatting sqref="AA17:AB17">
    <cfRule type="cellIs" dxfId="8134" priority="249" operator="equal">
      <formula>"F"</formula>
    </cfRule>
  </conditionalFormatting>
  <conditionalFormatting sqref="I17:W17">
    <cfRule type="expression" dxfId="8133" priority="232">
      <formula>$C$78="F"</formula>
    </cfRule>
  </conditionalFormatting>
  <conditionalFormatting sqref="I17:W17">
    <cfRule type="expression" dxfId="8132" priority="233">
      <formula>$C$59="F"</formula>
    </cfRule>
  </conditionalFormatting>
  <conditionalFormatting sqref="I17:W17">
    <cfRule type="expression" dxfId="8131" priority="234">
      <formula>$C$40="F"</formula>
    </cfRule>
  </conditionalFormatting>
  <conditionalFormatting sqref="I17:W17">
    <cfRule type="expression" dxfId="8130" priority="235">
      <formula>$C$21="F"</formula>
    </cfRule>
  </conditionalFormatting>
  <conditionalFormatting sqref="I17:Z17">
    <cfRule type="expression" dxfId="8129" priority="236">
      <formula>$C$2="F"</formula>
    </cfRule>
  </conditionalFormatting>
  <conditionalFormatting sqref="I17:Z17">
    <cfRule type="expression" dxfId="8128" priority="237">
      <formula>$D17="Facturacion"</formula>
    </cfRule>
  </conditionalFormatting>
  <conditionalFormatting sqref="I17:Z17">
    <cfRule type="expression" dxfId="8127" priority="238">
      <formula>$D17="Specialist"</formula>
    </cfRule>
  </conditionalFormatting>
  <conditionalFormatting sqref="I17:Z17">
    <cfRule type="cellIs" dxfId="8126" priority="239" operator="equal">
      <formula>1</formula>
    </cfRule>
  </conditionalFormatting>
  <conditionalFormatting sqref="I17:Z17">
    <cfRule type="expression" dxfId="8125" priority="240">
      <formula>$D17="SSMM"</formula>
    </cfRule>
  </conditionalFormatting>
  <conditionalFormatting sqref="I17:Z17">
    <cfRule type="cellIs" dxfId="8124" priority="241" operator="equal">
      <formula>"F"</formula>
    </cfRule>
  </conditionalFormatting>
  <conditionalFormatting sqref="AA18:AB18">
    <cfRule type="expression" dxfId="8123" priority="226">
      <formula>$C$2="F"</formula>
    </cfRule>
  </conditionalFormatting>
  <conditionalFormatting sqref="AA18:AB18">
    <cfRule type="expression" dxfId="8122" priority="227">
      <formula>$D18="Facturacion"</formula>
    </cfRule>
  </conditionalFormatting>
  <conditionalFormatting sqref="AA18:AB18">
    <cfRule type="expression" dxfId="8121" priority="228">
      <formula>$D18="Specialist"</formula>
    </cfRule>
  </conditionalFormatting>
  <conditionalFormatting sqref="AA18:AB18">
    <cfRule type="cellIs" dxfId="8120" priority="229" operator="equal">
      <formula>1</formula>
    </cfRule>
  </conditionalFormatting>
  <conditionalFormatting sqref="AA18:AB18">
    <cfRule type="expression" dxfId="8119" priority="230">
      <formula>$D18="SSMM"</formula>
    </cfRule>
  </conditionalFormatting>
  <conditionalFormatting sqref="AA18:AB18">
    <cfRule type="cellIs" dxfId="8118" priority="231" operator="equal">
      <formula>"F"</formula>
    </cfRule>
  </conditionalFormatting>
  <conditionalFormatting sqref="I18:W18">
    <cfRule type="expression" dxfId="8117" priority="216">
      <formula>$C$78="F"</formula>
    </cfRule>
  </conditionalFormatting>
  <conditionalFormatting sqref="I18:W18">
    <cfRule type="expression" dxfId="8116" priority="217">
      <formula>$C$59="F"</formula>
    </cfRule>
  </conditionalFormatting>
  <conditionalFormatting sqref="I18:W18">
    <cfRule type="expression" dxfId="8115" priority="218">
      <formula>$C$40="F"</formula>
    </cfRule>
  </conditionalFormatting>
  <conditionalFormatting sqref="I18:W18">
    <cfRule type="expression" dxfId="8114" priority="219">
      <formula>$C$21="F"</formula>
    </cfRule>
  </conditionalFormatting>
  <conditionalFormatting sqref="I18:Z18">
    <cfRule type="expression" dxfId="8113" priority="220">
      <formula>$C$2="F"</formula>
    </cfRule>
  </conditionalFormatting>
  <conditionalFormatting sqref="I18:Z18">
    <cfRule type="expression" dxfId="8112" priority="221">
      <formula>$D18="Facturacion"</formula>
    </cfRule>
  </conditionalFormatting>
  <conditionalFormatting sqref="I18:Z18">
    <cfRule type="expression" dxfId="8111" priority="222">
      <formula>$D18="Specialist"</formula>
    </cfRule>
  </conditionalFormatting>
  <conditionalFormatting sqref="I18:Z18">
    <cfRule type="cellIs" dxfId="8110" priority="223" operator="equal">
      <formula>1</formula>
    </cfRule>
  </conditionalFormatting>
  <conditionalFormatting sqref="I18:Z18">
    <cfRule type="expression" dxfId="8109" priority="224">
      <formula>$D18="SSMM"</formula>
    </cfRule>
  </conditionalFormatting>
  <conditionalFormatting sqref="I18:Z18">
    <cfRule type="cellIs" dxfId="8108" priority="225" operator="equal">
      <formula>"F"</formula>
    </cfRule>
  </conditionalFormatting>
  <conditionalFormatting sqref="AA19:AB19">
    <cfRule type="expression" dxfId="8107" priority="210">
      <formula>$C$2="F"</formula>
    </cfRule>
  </conditionalFormatting>
  <conditionalFormatting sqref="AA19:AB19">
    <cfRule type="expression" dxfId="8106" priority="211">
      <formula>$D19="Facturacion"</formula>
    </cfRule>
  </conditionalFormatting>
  <conditionalFormatting sqref="AA19:AB19">
    <cfRule type="expression" dxfId="8105" priority="212">
      <formula>$D19="Specialist"</formula>
    </cfRule>
  </conditionalFormatting>
  <conditionalFormatting sqref="AA19:AB19">
    <cfRule type="cellIs" dxfId="8104" priority="213" operator="equal">
      <formula>1</formula>
    </cfRule>
  </conditionalFormatting>
  <conditionalFormatting sqref="AA19:AB19">
    <cfRule type="expression" dxfId="8103" priority="214">
      <formula>$D19="SSMM"</formula>
    </cfRule>
  </conditionalFormatting>
  <conditionalFormatting sqref="AA19:AB19">
    <cfRule type="cellIs" dxfId="8102" priority="215" operator="equal">
      <formula>"F"</formula>
    </cfRule>
  </conditionalFormatting>
  <conditionalFormatting sqref="I19:W19">
    <cfRule type="expression" dxfId="8101" priority="200">
      <formula>$C$78="F"</formula>
    </cfRule>
  </conditionalFormatting>
  <conditionalFormatting sqref="I19:W19">
    <cfRule type="expression" dxfId="8100" priority="201">
      <formula>$C$59="F"</formula>
    </cfRule>
  </conditionalFormatting>
  <conditionalFormatting sqref="I19:W19">
    <cfRule type="expression" dxfId="8099" priority="202">
      <formula>$C$40="F"</formula>
    </cfRule>
  </conditionalFormatting>
  <conditionalFormatting sqref="I19:W19">
    <cfRule type="expression" dxfId="8098" priority="203">
      <formula>$C$21="F"</formula>
    </cfRule>
  </conditionalFormatting>
  <conditionalFormatting sqref="I19:Z19">
    <cfRule type="expression" dxfId="8097" priority="204">
      <formula>$C$2="F"</formula>
    </cfRule>
  </conditionalFormatting>
  <conditionalFormatting sqref="I19:Z19">
    <cfRule type="expression" dxfId="8096" priority="205">
      <formula>$D19="Facturacion"</formula>
    </cfRule>
  </conditionalFormatting>
  <conditionalFormatting sqref="I19:Z19">
    <cfRule type="expression" dxfId="8095" priority="206">
      <formula>$D19="Specialist"</formula>
    </cfRule>
  </conditionalFormatting>
  <conditionalFormatting sqref="I19:Z19">
    <cfRule type="cellIs" dxfId="8094" priority="207" operator="equal">
      <formula>1</formula>
    </cfRule>
  </conditionalFormatting>
  <conditionalFormatting sqref="I19:Z19">
    <cfRule type="expression" dxfId="8093" priority="208">
      <formula>$D19="SSMM"</formula>
    </cfRule>
  </conditionalFormatting>
  <conditionalFormatting sqref="I19:Z19">
    <cfRule type="cellIs" dxfId="8092" priority="209" operator="equal">
      <formula>"F"</formula>
    </cfRule>
  </conditionalFormatting>
  <conditionalFormatting sqref="AA36:AB36">
    <cfRule type="expression" dxfId="8091" priority="192">
      <formula>$C$21="F"</formula>
    </cfRule>
  </conditionalFormatting>
  <conditionalFormatting sqref="AA36:AB36">
    <cfRule type="expression" dxfId="8090" priority="194">
      <formula>$C$2="F"</formula>
    </cfRule>
  </conditionalFormatting>
  <conditionalFormatting sqref="AA36:AB36">
    <cfRule type="expression" dxfId="8089" priority="195">
      <formula>$D36="Facturacion"</formula>
    </cfRule>
  </conditionalFormatting>
  <conditionalFormatting sqref="AA36:AB36">
    <cfRule type="expression" dxfId="8088" priority="196">
      <formula>$D36="Specialist"</formula>
    </cfRule>
  </conditionalFormatting>
  <conditionalFormatting sqref="AA36:AB36">
    <cfRule type="cellIs" dxfId="8087" priority="197" operator="equal">
      <formula>1</formula>
    </cfRule>
  </conditionalFormatting>
  <conditionalFormatting sqref="AA36:AB36">
    <cfRule type="expression" dxfId="8086" priority="198">
      <formula>$D36="SSMM"</formula>
    </cfRule>
  </conditionalFormatting>
  <conditionalFormatting sqref="AA36:AB36">
    <cfRule type="cellIs" dxfId="8085" priority="199" operator="equal">
      <formula>"F"</formula>
    </cfRule>
  </conditionalFormatting>
  <conditionalFormatting sqref="I36:W36">
    <cfRule type="expression" dxfId="8084" priority="182">
      <formula>$C$78="F"</formula>
    </cfRule>
  </conditionalFormatting>
  <conditionalFormatting sqref="I36:W36">
    <cfRule type="expression" dxfId="8083" priority="183">
      <formula>$C$59="F"</formula>
    </cfRule>
  </conditionalFormatting>
  <conditionalFormatting sqref="I36:W36">
    <cfRule type="expression" dxfId="8082" priority="184">
      <formula>$C$40="F"</formula>
    </cfRule>
  </conditionalFormatting>
  <conditionalFormatting sqref="I36:W36">
    <cfRule type="expression" dxfId="8081" priority="185">
      <formula>$C$21="F"</formula>
    </cfRule>
  </conditionalFormatting>
  <conditionalFormatting sqref="I36:Z36">
    <cfRule type="expression" dxfId="8080" priority="186">
      <formula>$C$2="F"</formula>
    </cfRule>
  </conditionalFormatting>
  <conditionalFormatting sqref="I36:Z36">
    <cfRule type="expression" dxfId="8079" priority="187">
      <formula>$D36="Facturacion"</formula>
    </cfRule>
  </conditionalFormatting>
  <conditionalFormatting sqref="I36:Z36">
    <cfRule type="expression" dxfId="8078" priority="188">
      <formula>$D36="Specialist"</formula>
    </cfRule>
  </conditionalFormatting>
  <conditionalFormatting sqref="I36:Z36">
    <cfRule type="cellIs" dxfId="8077" priority="189" operator="equal">
      <formula>1</formula>
    </cfRule>
  </conditionalFormatting>
  <conditionalFormatting sqref="I36:Z36">
    <cfRule type="expression" dxfId="8076" priority="190">
      <formula>$D36="SSMM"</formula>
    </cfRule>
  </conditionalFormatting>
  <conditionalFormatting sqref="I36:Z36">
    <cfRule type="cellIs" dxfId="8075" priority="191" operator="equal">
      <formula>"F"</formula>
    </cfRule>
  </conditionalFormatting>
  <conditionalFormatting sqref="AA37:AB37">
    <cfRule type="expression" dxfId="8074" priority="176">
      <formula>$C$2="F"</formula>
    </cfRule>
  </conditionalFormatting>
  <conditionalFormatting sqref="AA37:AB37">
    <cfRule type="expression" dxfId="8073" priority="177">
      <formula>$D37="Facturacion"</formula>
    </cfRule>
  </conditionalFormatting>
  <conditionalFormatting sqref="AA37:AB37">
    <cfRule type="expression" dxfId="8072" priority="178">
      <formula>$D37="Specialist"</formula>
    </cfRule>
  </conditionalFormatting>
  <conditionalFormatting sqref="AA37:AB37">
    <cfRule type="cellIs" dxfId="8071" priority="179" operator="equal">
      <formula>1</formula>
    </cfRule>
  </conditionalFormatting>
  <conditionalFormatting sqref="AA37:AB37">
    <cfRule type="expression" dxfId="8070" priority="180">
      <formula>$D37="SSMM"</formula>
    </cfRule>
  </conditionalFormatting>
  <conditionalFormatting sqref="AA37:AB37">
    <cfRule type="cellIs" dxfId="8069" priority="181" operator="equal">
      <formula>"F"</formula>
    </cfRule>
  </conditionalFormatting>
  <conditionalFormatting sqref="I37:W37">
    <cfRule type="expression" dxfId="8068" priority="166">
      <formula>$C$78="F"</formula>
    </cfRule>
  </conditionalFormatting>
  <conditionalFormatting sqref="I37:W37">
    <cfRule type="expression" dxfId="8067" priority="167">
      <formula>$C$59="F"</formula>
    </cfRule>
  </conditionalFormatting>
  <conditionalFormatting sqref="I37:W37">
    <cfRule type="expression" dxfId="8066" priority="168">
      <formula>$C$40="F"</formula>
    </cfRule>
  </conditionalFormatting>
  <conditionalFormatting sqref="I37:W37">
    <cfRule type="expression" dxfId="8065" priority="169">
      <formula>$C$21="F"</formula>
    </cfRule>
  </conditionalFormatting>
  <conditionalFormatting sqref="I37:Z37">
    <cfRule type="expression" dxfId="8064" priority="170">
      <formula>$C$2="F"</formula>
    </cfRule>
  </conditionalFormatting>
  <conditionalFormatting sqref="I37:Z37">
    <cfRule type="expression" dxfId="8063" priority="171">
      <formula>$D37="Facturacion"</formula>
    </cfRule>
  </conditionalFormatting>
  <conditionalFormatting sqref="I37:Z37">
    <cfRule type="expression" dxfId="8062" priority="172">
      <formula>$D37="Specialist"</formula>
    </cfRule>
  </conditionalFormatting>
  <conditionalFormatting sqref="I37:Z37">
    <cfRule type="cellIs" dxfId="8061" priority="173" operator="equal">
      <formula>1</formula>
    </cfRule>
  </conditionalFormatting>
  <conditionalFormatting sqref="I37:Z37">
    <cfRule type="expression" dxfId="8060" priority="174">
      <formula>$D37="SSMM"</formula>
    </cfRule>
  </conditionalFormatting>
  <conditionalFormatting sqref="I37:Z37">
    <cfRule type="cellIs" dxfId="8059" priority="175" operator="equal">
      <formula>"F"</formula>
    </cfRule>
  </conditionalFormatting>
  <conditionalFormatting sqref="AA38:AB38">
    <cfRule type="expression" dxfId="8058" priority="160">
      <formula>$C$2="F"</formula>
    </cfRule>
  </conditionalFormatting>
  <conditionalFormatting sqref="AA38:AB38">
    <cfRule type="expression" dxfId="8057" priority="161">
      <formula>$D38="Facturacion"</formula>
    </cfRule>
  </conditionalFormatting>
  <conditionalFormatting sqref="AA38:AB38">
    <cfRule type="expression" dxfId="8056" priority="162">
      <formula>$D38="Specialist"</formula>
    </cfRule>
  </conditionalFormatting>
  <conditionalFormatting sqref="AA38:AB38">
    <cfRule type="cellIs" dxfId="8055" priority="163" operator="equal">
      <formula>1</formula>
    </cfRule>
  </conditionalFormatting>
  <conditionalFormatting sqref="AA38:AB38">
    <cfRule type="expression" dxfId="8054" priority="164">
      <formula>$D38="SSMM"</formula>
    </cfRule>
  </conditionalFormatting>
  <conditionalFormatting sqref="AA38:AB38">
    <cfRule type="cellIs" dxfId="8053" priority="165" operator="equal">
      <formula>"F"</formula>
    </cfRule>
  </conditionalFormatting>
  <conditionalFormatting sqref="I38:W38">
    <cfRule type="expression" dxfId="8052" priority="150">
      <formula>$C$78="F"</formula>
    </cfRule>
  </conditionalFormatting>
  <conditionalFormatting sqref="I38:W38">
    <cfRule type="expression" dxfId="8051" priority="151">
      <formula>$C$59="F"</formula>
    </cfRule>
  </conditionalFormatting>
  <conditionalFormatting sqref="I38:W38">
    <cfRule type="expression" dxfId="8050" priority="152">
      <formula>$C$40="F"</formula>
    </cfRule>
  </conditionalFormatting>
  <conditionalFormatting sqref="I38:W38">
    <cfRule type="expression" dxfId="8049" priority="153">
      <formula>$C$21="F"</formula>
    </cfRule>
  </conditionalFormatting>
  <conditionalFormatting sqref="I38:Z38">
    <cfRule type="expression" dxfId="8048" priority="154">
      <formula>$C$2="F"</formula>
    </cfRule>
  </conditionalFormatting>
  <conditionalFormatting sqref="I38:Z38">
    <cfRule type="expression" dxfId="8047" priority="155">
      <formula>$D38="Facturacion"</formula>
    </cfRule>
  </conditionalFormatting>
  <conditionalFormatting sqref="I38:Z38">
    <cfRule type="expression" dxfId="8046" priority="156">
      <formula>$D38="Specialist"</formula>
    </cfRule>
  </conditionalFormatting>
  <conditionalFormatting sqref="I38:Z38">
    <cfRule type="cellIs" dxfId="8045" priority="157" operator="equal">
      <formula>1</formula>
    </cfRule>
  </conditionalFormatting>
  <conditionalFormatting sqref="I38:Z38">
    <cfRule type="expression" dxfId="8044" priority="158">
      <formula>$D38="SSMM"</formula>
    </cfRule>
  </conditionalFormatting>
  <conditionalFormatting sqref="I38:Z38">
    <cfRule type="cellIs" dxfId="8043" priority="159" operator="equal">
      <formula>"F"</formula>
    </cfRule>
  </conditionalFormatting>
  <conditionalFormatting sqref="AA55:AB55">
    <cfRule type="expression" dxfId="8042" priority="142">
      <formula>$C$21="F"</formula>
    </cfRule>
  </conditionalFormatting>
  <conditionalFormatting sqref="AA55:AB55">
    <cfRule type="expression" dxfId="8041" priority="144">
      <formula>$C$2="F"</formula>
    </cfRule>
  </conditionalFormatting>
  <conditionalFormatting sqref="AA55:AB55">
    <cfRule type="expression" dxfId="8040" priority="145">
      <formula>$D55="Facturacion"</formula>
    </cfRule>
  </conditionalFormatting>
  <conditionalFormatting sqref="AA55:AB55">
    <cfRule type="expression" dxfId="8039" priority="146">
      <formula>$D55="Specialist"</formula>
    </cfRule>
  </conditionalFormatting>
  <conditionalFormatting sqref="AA55:AB55">
    <cfRule type="cellIs" dxfId="8038" priority="147" operator="equal">
      <formula>1</formula>
    </cfRule>
  </conditionalFormatting>
  <conditionalFormatting sqref="AA55:AB55">
    <cfRule type="expression" dxfId="8037" priority="148">
      <formula>$D55="SSMM"</formula>
    </cfRule>
  </conditionalFormatting>
  <conditionalFormatting sqref="AA55:AB55">
    <cfRule type="cellIs" dxfId="8036" priority="149" operator="equal">
      <formula>"F"</formula>
    </cfRule>
  </conditionalFormatting>
  <conditionalFormatting sqref="I55:W55">
    <cfRule type="expression" dxfId="8035" priority="132">
      <formula>$C$78="F"</formula>
    </cfRule>
  </conditionalFormatting>
  <conditionalFormatting sqref="I55:W55">
    <cfRule type="expression" dxfId="8034" priority="133">
      <formula>$C$59="F"</formula>
    </cfRule>
  </conditionalFormatting>
  <conditionalFormatting sqref="I55:W55">
    <cfRule type="expression" dxfId="8033" priority="134">
      <formula>$C$40="F"</formula>
    </cfRule>
  </conditionalFormatting>
  <conditionalFormatting sqref="I55:W55">
    <cfRule type="expression" dxfId="8032" priority="135">
      <formula>$C$21="F"</formula>
    </cfRule>
  </conditionalFormatting>
  <conditionalFormatting sqref="I55:Z55">
    <cfRule type="expression" dxfId="8031" priority="136">
      <formula>$C$2="F"</formula>
    </cfRule>
  </conditionalFormatting>
  <conditionalFormatting sqref="I55:Z55">
    <cfRule type="expression" dxfId="8030" priority="137">
      <formula>$D55="Facturacion"</formula>
    </cfRule>
  </conditionalFormatting>
  <conditionalFormatting sqref="I55:Z55">
    <cfRule type="expression" dxfId="8029" priority="138">
      <formula>$D55="Specialist"</formula>
    </cfRule>
  </conditionalFormatting>
  <conditionalFormatting sqref="I55:Z55">
    <cfRule type="cellIs" dxfId="8028" priority="139" operator="equal">
      <formula>1</formula>
    </cfRule>
  </conditionalFormatting>
  <conditionalFormatting sqref="I55:Z55">
    <cfRule type="expression" dxfId="8027" priority="140">
      <formula>$D55="SSMM"</formula>
    </cfRule>
  </conditionalFormatting>
  <conditionalFormatting sqref="I55:Z55">
    <cfRule type="cellIs" dxfId="8026" priority="141" operator="equal">
      <formula>"F"</formula>
    </cfRule>
  </conditionalFormatting>
  <conditionalFormatting sqref="AA56:AB56">
    <cfRule type="expression" dxfId="8025" priority="126">
      <formula>$C$2="F"</formula>
    </cfRule>
  </conditionalFormatting>
  <conditionalFormatting sqref="AA56:AB56">
    <cfRule type="expression" dxfId="8024" priority="127">
      <formula>$D56="Facturacion"</formula>
    </cfRule>
  </conditionalFormatting>
  <conditionalFormatting sqref="AA56:AB56">
    <cfRule type="expression" dxfId="8023" priority="128">
      <formula>$D56="Specialist"</formula>
    </cfRule>
  </conditionalFormatting>
  <conditionalFormatting sqref="AA56:AB56">
    <cfRule type="cellIs" dxfId="8022" priority="129" operator="equal">
      <formula>1</formula>
    </cfRule>
  </conditionalFormatting>
  <conditionalFormatting sqref="AA56:AB56">
    <cfRule type="expression" dxfId="8021" priority="130">
      <formula>$D56="SSMM"</formula>
    </cfRule>
  </conditionalFormatting>
  <conditionalFormatting sqref="AA56:AB56">
    <cfRule type="cellIs" dxfId="8020" priority="131" operator="equal">
      <formula>"F"</formula>
    </cfRule>
  </conditionalFormatting>
  <conditionalFormatting sqref="I56:W56">
    <cfRule type="expression" dxfId="8019" priority="116">
      <formula>$C$78="F"</formula>
    </cfRule>
  </conditionalFormatting>
  <conditionalFormatting sqref="I56:W56">
    <cfRule type="expression" dxfId="8018" priority="117">
      <formula>$C$59="F"</formula>
    </cfRule>
  </conditionalFormatting>
  <conditionalFormatting sqref="I56:W56">
    <cfRule type="expression" dxfId="8017" priority="118">
      <formula>$C$40="F"</formula>
    </cfRule>
  </conditionalFormatting>
  <conditionalFormatting sqref="I56:W56">
    <cfRule type="expression" dxfId="8016" priority="119">
      <formula>$C$21="F"</formula>
    </cfRule>
  </conditionalFormatting>
  <conditionalFormatting sqref="I56:Z56">
    <cfRule type="expression" dxfId="8015" priority="120">
      <formula>$C$2="F"</formula>
    </cfRule>
  </conditionalFormatting>
  <conditionalFormatting sqref="I56:Z56">
    <cfRule type="expression" dxfId="8014" priority="121">
      <formula>$D56="Facturacion"</formula>
    </cfRule>
  </conditionalFormatting>
  <conditionalFormatting sqref="I56:Z56">
    <cfRule type="expression" dxfId="8013" priority="122">
      <formula>$D56="Specialist"</formula>
    </cfRule>
  </conditionalFormatting>
  <conditionalFormatting sqref="I56:Z56">
    <cfRule type="cellIs" dxfId="8012" priority="123" operator="equal">
      <formula>1</formula>
    </cfRule>
  </conditionalFormatting>
  <conditionalFormatting sqref="I56:Z56">
    <cfRule type="expression" dxfId="8011" priority="124">
      <formula>$D56="SSMM"</formula>
    </cfRule>
  </conditionalFormatting>
  <conditionalFormatting sqref="I56:Z56">
    <cfRule type="cellIs" dxfId="8010" priority="125" operator="equal">
      <formula>"F"</formula>
    </cfRule>
  </conditionalFormatting>
  <conditionalFormatting sqref="AA57:AB57">
    <cfRule type="expression" dxfId="8009" priority="110">
      <formula>$C$2="F"</formula>
    </cfRule>
  </conditionalFormatting>
  <conditionalFormatting sqref="AA57:AB57">
    <cfRule type="expression" dxfId="8008" priority="111">
      <formula>$D57="Facturacion"</formula>
    </cfRule>
  </conditionalFormatting>
  <conditionalFormatting sqref="AA57:AB57">
    <cfRule type="expression" dxfId="8007" priority="112">
      <formula>$D57="Specialist"</formula>
    </cfRule>
  </conditionalFormatting>
  <conditionalFormatting sqref="AA57:AB57">
    <cfRule type="cellIs" dxfId="8006" priority="113" operator="equal">
      <formula>1</formula>
    </cfRule>
  </conditionalFormatting>
  <conditionalFormatting sqref="AA57:AB57">
    <cfRule type="expression" dxfId="8005" priority="114">
      <formula>$D57="SSMM"</formula>
    </cfRule>
  </conditionalFormatting>
  <conditionalFormatting sqref="AA57:AB57">
    <cfRule type="cellIs" dxfId="8004" priority="115" operator="equal">
      <formula>"F"</formula>
    </cfRule>
  </conditionalFormatting>
  <conditionalFormatting sqref="I57:W57">
    <cfRule type="expression" dxfId="8003" priority="100">
      <formula>$C$78="F"</formula>
    </cfRule>
  </conditionalFormatting>
  <conditionalFormatting sqref="I57:W57">
    <cfRule type="expression" dxfId="8002" priority="101">
      <formula>$C$59="F"</formula>
    </cfRule>
  </conditionalFormatting>
  <conditionalFormatting sqref="I57:W57">
    <cfRule type="expression" dxfId="8001" priority="102">
      <formula>$C$40="F"</formula>
    </cfRule>
  </conditionalFormatting>
  <conditionalFormatting sqref="I57:W57">
    <cfRule type="expression" dxfId="8000" priority="103">
      <formula>$C$21="F"</formula>
    </cfRule>
  </conditionalFormatting>
  <conditionalFormatting sqref="I57:Z57">
    <cfRule type="expression" dxfId="7999" priority="104">
      <formula>$C$2="F"</formula>
    </cfRule>
  </conditionalFormatting>
  <conditionalFormatting sqref="I57:Z57">
    <cfRule type="expression" dxfId="7998" priority="105">
      <formula>$D57="Facturacion"</formula>
    </cfRule>
  </conditionalFormatting>
  <conditionalFormatting sqref="I57:Z57">
    <cfRule type="expression" dxfId="7997" priority="106">
      <formula>$D57="Specialist"</formula>
    </cfRule>
  </conditionalFormatting>
  <conditionalFormatting sqref="I57:Z57">
    <cfRule type="cellIs" dxfId="7996" priority="107" operator="equal">
      <formula>1</formula>
    </cfRule>
  </conditionalFormatting>
  <conditionalFormatting sqref="I57:Z57">
    <cfRule type="expression" dxfId="7995" priority="108">
      <formula>$D57="SSMM"</formula>
    </cfRule>
  </conditionalFormatting>
  <conditionalFormatting sqref="I57:Z57">
    <cfRule type="cellIs" dxfId="7994" priority="109" operator="equal">
      <formula>"F"</formula>
    </cfRule>
  </conditionalFormatting>
  <conditionalFormatting sqref="AA93:AB93">
    <cfRule type="expression" dxfId="7993" priority="92">
      <formula>$C$21="F"</formula>
    </cfRule>
  </conditionalFormatting>
  <conditionalFormatting sqref="AA93:AB93">
    <cfRule type="expression" dxfId="7992" priority="94">
      <formula>$C$2="F"</formula>
    </cfRule>
  </conditionalFormatting>
  <conditionalFormatting sqref="AA93:AB93">
    <cfRule type="expression" dxfId="7991" priority="95">
      <formula>$D93="Facturacion"</formula>
    </cfRule>
  </conditionalFormatting>
  <conditionalFormatting sqref="AA93:AB93">
    <cfRule type="expression" dxfId="7990" priority="96">
      <formula>$D93="Specialist"</formula>
    </cfRule>
  </conditionalFormatting>
  <conditionalFormatting sqref="AA93:AB93">
    <cfRule type="cellIs" dxfId="7989" priority="97" operator="equal">
      <formula>1</formula>
    </cfRule>
  </conditionalFormatting>
  <conditionalFormatting sqref="AA93:AB93">
    <cfRule type="expression" dxfId="7988" priority="98">
      <formula>$D93="SSMM"</formula>
    </cfRule>
  </conditionalFormatting>
  <conditionalFormatting sqref="AA93:AB93">
    <cfRule type="cellIs" dxfId="7987" priority="99" operator="equal">
      <formula>"F"</formula>
    </cfRule>
  </conditionalFormatting>
  <conditionalFormatting sqref="I93:W93">
    <cfRule type="expression" dxfId="7986" priority="82">
      <formula>$C$78="F"</formula>
    </cfRule>
  </conditionalFormatting>
  <conditionalFormatting sqref="I93:W93">
    <cfRule type="expression" dxfId="7985" priority="83">
      <formula>$C$59="F"</formula>
    </cfRule>
  </conditionalFormatting>
  <conditionalFormatting sqref="I93:W93">
    <cfRule type="expression" dxfId="7984" priority="84">
      <formula>$C$40="F"</formula>
    </cfRule>
  </conditionalFormatting>
  <conditionalFormatting sqref="I93:W93">
    <cfRule type="expression" dxfId="7983" priority="85">
      <formula>$C$21="F"</formula>
    </cfRule>
  </conditionalFormatting>
  <conditionalFormatting sqref="I93:Z93">
    <cfRule type="expression" dxfId="7982" priority="86">
      <formula>$C$2="F"</formula>
    </cfRule>
  </conditionalFormatting>
  <conditionalFormatting sqref="I93:Z93">
    <cfRule type="expression" dxfId="7981" priority="87">
      <formula>$D93="Facturacion"</formula>
    </cfRule>
  </conditionalFormatting>
  <conditionalFormatting sqref="I93:Z93">
    <cfRule type="expression" dxfId="7980" priority="88">
      <formula>$D93="Specialist"</formula>
    </cfRule>
  </conditionalFormatting>
  <conditionalFormatting sqref="I93:Z93">
    <cfRule type="cellIs" dxfId="7979" priority="89" operator="equal">
      <formula>1</formula>
    </cfRule>
  </conditionalFormatting>
  <conditionalFormatting sqref="I93:Z93">
    <cfRule type="expression" dxfId="7978" priority="90">
      <formula>$D93="SSMM"</formula>
    </cfRule>
  </conditionalFormatting>
  <conditionalFormatting sqref="I93:Z93">
    <cfRule type="cellIs" dxfId="7977" priority="91" operator="equal">
      <formula>"F"</formula>
    </cfRule>
  </conditionalFormatting>
  <conditionalFormatting sqref="AA94:AB94">
    <cfRule type="expression" dxfId="7976" priority="76">
      <formula>$C$2="F"</formula>
    </cfRule>
  </conditionalFormatting>
  <conditionalFormatting sqref="AA94:AB94">
    <cfRule type="expression" dxfId="7975" priority="77">
      <formula>$D94="Facturacion"</formula>
    </cfRule>
  </conditionalFormatting>
  <conditionalFormatting sqref="AA94:AB94">
    <cfRule type="expression" dxfId="7974" priority="78">
      <formula>$D94="Specialist"</formula>
    </cfRule>
  </conditionalFormatting>
  <conditionalFormatting sqref="AA94:AB94">
    <cfRule type="cellIs" dxfId="7973" priority="79" operator="equal">
      <formula>1</formula>
    </cfRule>
  </conditionalFormatting>
  <conditionalFormatting sqref="AA94:AB94">
    <cfRule type="expression" dxfId="7972" priority="80">
      <formula>$D94="SSMM"</formula>
    </cfRule>
  </conditionalFormatting>
  <conditionalFormatting sqref="AA94:AB94">
    <cfRule type="cellIs" dxfId="7971" priority="81" operator="equal">
      <formula>"F"</formula>
    </cfRule>
  </conditionalFormatting>
  <conditionalFormatting sqref="I94:W94">
    <cfRule type="expression" dxfId="7970" priority="66">
      <formula>$C$78="F"</formula>
    </cfRule>
  </conditionalFormatting>
  <conditionalFormatting sqref="I94:W94">
    <cfRule type="expression" dxfId="7969" priority="67">
      <formula>$C$59="F"</formula>
    </cfRule>
  </conditionalFormatting>
  <conditionalFormatting sqref="I94:W94">
    <cfRule type="expression" dxfId="7968" priority="68">
      <formula>$C$40="F"</formula>
    </cfRule>
  </conditionalFormatting>
  <conditionalFormatting sqref="I94:W94">
    <cfRule type="expression" dxfId="7967" priority="69">
      <formula>$C$21="F"</formula>
    </cfRule>
  </conditionalFormatting>
  <conditionalFormatting sqref="I94:Z94">
    <cfRule type="expression" dxfId="7966" priority="70">
      <formula>$C$2="F"</formula>
    </cfRule>
  </conditionalFormatting>
  <conditionalFormatting sqref="I94:Z94">
    <cfRule type="expression" dxfId="7965" priority="71">
      <formula>$D94="Facturacion"</formula>
    </cfRule>
  </conditionalFormatting>
  <conditionalFormatting sqref="I94:Z94">
    <cfRule type="expression" dxfId="7964" priority="72">
      <formula>$D94="Specialist"</formula>
    </cfRule>
  </conditionalFormatting>
  <conditionalFormatting sqref="I94:Z94">
    <cfRule type="cellIs" dxfId="7963" priority="73" operator="equal">
      <formula>1</formula>
    </cfRule>
  </conditionalFormatting>
  <conditionalFormatting sqref="I94:Z94">
    <cfRule type="expression" dxfId="7962" priority="74">
      <formula>$D94="SSMM"</formula>
    </cfRule>
  </conditionalFormatting>
  <conditionalFormatting sqref="I94:Z94">
    <cfRule type="cellIs" dxfId="7961" priority="75" operator="equal">
      <formula>"F"</formula>
    </cfRule>
  </conditionalFormatting>
  <conditionalFormatting sqref="AA95:AB95">
    <cfRule type="expression" dxfId="7960" priority="60">
      <formula>$C$2="F"</formula>
    </cfRule>
  </conditionalFormatting>
  <conditionalFormatting sqref="AA95:AB95">
    <cfRule type="expression" dxfId="7959" priority="61">
      <formula>$D95="Facturacion"</formula>
    </cfRule>
  </conditionalFormatting>
  <conditionalFormatting sqref="AA95:AB95">
    <cfRule type="expression" dxfId="7958" priority="62">
      <formula>$D95="Specialist"</formula>
    </cfRule>
  </conditionalFormatting>
  <conditionalFormatting sqref="AA95:AB95">
    <cfRule type="cellIs" dxfId="7957" priority="63" operator="equal">
      <formula>1</formula>
    </cfRule>
  </conditionalFormatting>
  <conditionalFormatting sqref="AA95:AB95">
    <cfRule type="expression" dxfId="7956" priority="64">
      <formula>$D95="SSMM"</formula>
    </cfRule>
  </conditionalFormatting>
  <conditionalFormatting sqref="AA95:AB95">
    <cfRule type="cellIs" dxfId="7955" priority="65" operator="equal">
      <formula>"F"</formula>
    </cfRule>
  </conditionalFormatting>
  <conditionalFormatting sqref="I95:W95">
    <cfRule type="expression" dxfId="7954" priority="50">
      <formula>$C$78="F"</formula>
    </cfRule>
  </conditionalFormatting>
  <conditionalFormatting sqref="I95:W95">
    <cfRule type="expression" dxfId="7953" priority="51">
      <formula>$C$59="F"</formula>
    </cfRule>
  </conditionalFormatting>
  <conditionalFormatting sqref="I95:W95">
    <cfRule type="expression" dxfId="7952" priority="52">
      <formula>$C$40="F"</formula>
    </cfRule>
  </conditionalFormatting>
  <conditionalFormatting sqref="I95:W95">
    <cfRule type="expression" dxfId="7951" priority="53">
      <formula>$C$21="F"</formula>
    </cfRule>
  </conditionalFormatting>
  <conditionalFormatting sqref="I95:Z95">
    <cfRule type="expression" dxfId="7950" priority="54">
      <formula>$C$2="F"</formula>
    </cfRule>
  </conditionalFormatting>
  <conditionalFormatting sqref="I95:Z95">
    <cfRule type="expression" dxfId="7949" priority="55">
      <formula>$D95="Facturacion"</formula>
    </cfRule>
  </conditionalFormatting>
  <conditionalFormatting sqref="I95:Z95">
    <cfRule type="expression" dxfId="7948" priority="56">
      <formula>$D95="Specialist"</formula>
    </cfRule>
  </conditionalFormatting>
  <conditionalFormatting sqref="I95:Z95">
    <cfRule type="cellIs" dxfId="7947" priority="57" operator="equal">
      <formula>1</formula>
    </cfRule>
  </conditionalFormatting>
  <conditionalFormatting sqref="I95:Z95">
    <cfRule type="expression" dxfId="7946" priority="58">
      <formula>$D95="SSMM"</formula>
    </cfRule>
  </conditionalFormatting>
  <conditionalFormatting sqref="I95:Z95">
    <cfRule type="cellIs" dxfId="7945" priority="59" operator="equal">
      <formula>"F"</formula>
    </cfRule>
  </conditionalFormatting>
  <conditionalFormatting sqref="H24:T24">
    <cfRule type="expression" dxfId="7944" priority="44">
      <formula>$C$2="F"</formula>
    </cfRule>
  </conditionalFormatting>
  <conditionalFormatting sqref="H24:T24">
    <cfRule type="expression" dxfId="7943" priority="45">
      <formula>$D24="Facturacion"</formula>
    </cfRule>
  </conditionalFormatting>
  <conditionalFormatting sqref="H24:T24">
    <cfRule type="expression" dxfId="7942" priority="46">
      <formula>$D24="Specialist"</formula>
    </cfRule>
  </conditionalFormatting>
  <conditionalFormatting sqref="H24:T24">
    <cfRule type="cellIs" dxfId="7941" priority="47" operator="equal">
      <formula>1</formula>
    </cfRule>
  </conditionalFormatting>
  <conditionalFormatting sqref="H24:T24">
    <cfRule type="expression" dxfId="7940" priority="48">
      <formula>$D24="SSMM"</formula>
    </cfRule>
  </conditionalFormatting>
  <conditionalFormatting sqref="H24:T24">
    <cfRule type="cellIs" dxfId="7939" priority="49" operator="equal">
      <formula>"F"</formula>
    </cfRule>
  </conditionalFormatting>
  <conditionalFormatting sqref="H43:T43">
    <cfRule type="expression" dxfId="7938" priority="37">
      <formula>$C$2="F"</formula>
    </cfRule>
  </conditionalFormatting>
  <conditionalFormatting sqref="H43:T43">
    <cfRule type="expression" dxfId="7937" priority="38">
      <formula>$D43="Facturacion"</formula>
    </cfRule>
  </conditionalFormatting>
  <conditionalFormatting sqref="H43:T43">
    <cfRule type="expression" dxfId="7936" priority="39">
      <formula>$D43="Specialist"</formula>
    </cfRule>
  </conditionalFormatting>
  <conditionalFormatting sqref="H43:T43">
    <cfRule type="cellIs" dxfId="7935" priority="40" operator="equal">
      <formula>1</formula>
    </cfRule>
  </conditionalFormatting>
  <conditionalFormatting sqref="H43:T43">
    <cfRule type="expression" dxfId="7934" priority="41">
      <formula>$D43="SSMM"</formula>
    </cfRule>
  </conditionalFormatting>
  <conditionalFormatting sqref="H43:T43">
    <cfRule type="cellIs" dxfId="7933" priority="42" operator="equal">
      <formula>"F"</formula>
    </cfRule>
  </conditionalFormatting>
  <conditionalFormatting sqref="H81:T81">
    <cfRule type="expression" dxfId="7932" priority="30">
      <formula>$C$2="F"</formula>
    </cfRule>
  </conditionalFormatting>
  <conditionalFormatting sqref="H81:T81">
    <cfRule type="expression" dxfId="7931" priority="31">
      <formula>$D81="Facturacion"</formula>
    </cfRule>
  </conditionalFormatting>
  <conditionalFormatting sqref="H81:T81">
    <cfRule type="expression" dxfId="7930" priority="32">
      <formula>$D81="Specialist"</formula>
    </cfRule>
  </conditionalFormatting>
  <conditionalFormatting sqref="H81:T81">
    <cfRule type="cellIs" dxfId="7929" priority="33" operator="equal">
      <formula>1</formula>
    </cfRule>
  </conditionalFormatting>
  <conditionalFormatting sqref="H81:T81">
    <cfRule type="expression" dxfId="7928" priority="34">
      <formula>$D81="SSMM"</formula>
    </cfRule>
  </conditionalFormatting>
  <conditionalFormatting sqref="H81:T81">
    <cfRule type="cellIs" dxfId="7927" priority="35" operator="equal">
      <formula>"F"</formula>
    </cfRule>
  </conditionalFormatting>
  <conditionalFormatting sqref="H100:T100">
    <cfRule type="expression" dxfId="7926" priority="23">
      <formula>$C$2="F"</formula>
    </cfRule>
  </conditionalFormatting>
  <conditionalFormatting sqref="H100:T100">
    <cfRule type="expression" dxfId="7925" priority="24">
      <formula>$D100="Facturacion"</formula>
    </cfRule>
  </conditionalFormatting>
  <conditionalFormatting sqref="H100:T100">
    <cfRule type="expression" dxfId="7924" priority="25">
      <formula>$D100="Specialist"</formula>
    </cfRule>
  </conditionalFormatting>
  <conditionalFormatting sqref="H100:T100">
    <cfRule type="cellIs" dxfId="7923" priority="26" operator="equal">
      <formula>1</formula>
    </cfRule>
  </conditionalFormatting>
  <conditionalFormatting sqref="H100:T100">
    <cfRule type="expression" dxfId="7922" priority="27">
      <formula>$D100="SSMM"</formula>
    </cfRule>
  </conditionalFormatting>
  <conditionalFormatting sqref="H100:T100">
    <cfRule type="cellIs" dxfId="7921" priority="28" operator="equal">
      <formula>"F"</formula>
    </cfRule>
  </conditionalFormatting>
  <conditionalFormatting sqref="I31:AD31">
    <cfRule type="expression" dxfId="7920" priority="9">
      <formula>$C$2="F"</formula>
    </cfRule>
  </conditionalFormatting>
  <conditionalFormatting sqref="I31:AD31">
    <cfRule type="expression" dxfId="7919" priority="10">
      <formula>$D31="Facturacion"</formula>
    </cfRule>
  </conditionalFormatting>
  <conditionalFormatting sqref="I31:AD31">
    <cfRule type="expression" dxfId="7918" priority="11">
      <formula>$D31="Specialist"</formula>
    </cfRule>
  </conditionalFormatting>
  <conditionalFormatting sqref="I31:AD31">
    <cfRule type="cellIs" dxfId="7917" priority="12" operator="equal">
      <formula>1</formula>
    </cfRule>
  </conditionalFormatting>
  <conditionalFormatting sqref="I31:AD31">
    <cfRule type="expression" dxfId="7916" priority="13">
      <formula>$D31="SSMM"</formula>
    </cfRule>
  </conditionalFormatting>
  <conditionalFormatting sqref="I31:AD31">
    <cfRule type="cellIs" dxfId="7915" priority="14" operator="equal">
      <formula>"F"</formula>
    </cfRule>
  </conditionalFormatting>
  <conditionalFormatting sqref="I105:AD105">
    <cfRule type="expression" dxfId="7914" priority="2">
      <formula>$C$2="F"</formula>
    </cfRule>
  </conditionalFormatting>
  <conditionalFormatting sqref="I105:AD105">
    <cfRule type="expression" dxfId="7913" priority="3">
      <formula>$D105="Facturacion"</formula>
    </cfRule>
  </conditionalFormatting>
  <conditionalFormatting sqref="I105:AD105">
    <cfRule type="expression" dxfId="7912" priority="4">
      <formula>$D105="Specialist"</formula>
    </cfRule>
  </conditionalFormatting>
  <conditionalFormatting sqref="I105:AD105">
    <cfRule type="cellIs" dxfId="7911" priority="5" operator="equal">
      <formula>1</formula>
    </cfRule>
  </conditionalFormatting>
  <conditionalFormatting sqref="I105:AD105">
    <cfRule type="expression" dxfId="7910" priority="6">
      <formula>$D105="SSMM"</formula>
    </cfRule>
  </conditionalFormatting>
  <conditionalFormatting sqref="I105:AD105">
    <cfRule type="cellIs" dxfId="7909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9" id="{C59976D2-4414-4708-80C9-233A6F6589C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E17:H19 AC17:AG19</xm:sqref>
        </x14:conditionalFormatting>
        <x14:conditionalFormatting xmlns:xm="http://schemas.microsoft.com/office/excel/2006/main">
          <x14:cfRule type="expression" priority="428" id="{F0897D72-7367-4B69-B70D-D51CC6BB0BE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E5:AG10 E4:H4 AE4:AG4 E12:AG12 E11:H11 AE11:AG11</xm:sqref>
        </x14:conditionalFormatting>
        <x14:conditionalFormatting xmlns:xm="http://schemas.microsoft.com/office/excel/2006/main">
          <x14:cfRule type="expression" priority="421" id="{D0C96E69-9A75-4B78-A172-6F580179765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E36:H38 AC36:AG38</xm:sqref>
        </x14:conditionalFormatting>
        <x14:conditionalFormatting xmlns:xm="http://schemas.microsoft.com/office/excel/2006/main">
          <x14:cfRule type="expression" priority="410" id="{C394E121-05B9-4B8E-821C-39866C5D157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E25:AG29 E23:H23 AE23:AG23 E30:H31 E24:G24 U24:AG24 AE30:AG31</xm:sqref>
        </x14:conditionalFormatting>
        <x14:conditionalFormatting xmlns:xm="http://schemas.microsoft.com/office/excel/2006/main">
          <x14:cfRule type="expression" priority="403" id="{ABE5489C-EF12-4FF4-BE3E-AC3B4BF399E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E55:H57 AC55:AG57</xm:sqref>
        </x14:conditionalFormatting>
        <x14:conditionalFormatting xmlns:xm="http://schemas.microsoft.com/office/excel/2006/main">
          <x14:cfRule type="expression" priority="392" id="{0D03BAC1-AA1A-4B8C-AD7D-D959B6821D9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E50:AG50 E49:H49 AE49:AG49 E42:AG42 E44:AG48 E43:G43 U43:AG43</xm:sqref>
        </x14:conditionalFormatting>
        <x14:conditionalFormatting xmlns:xm="http://schemas.microsoft.com/office/excel/2006/main">
          <x14:cfRule type="expression" priority="385" id="{F352BBAF-0FC6-431E-9A1E-94FD6156C6E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E70:AG76</xm:sqref>
        </x14:conditionalFormatting>
        <x14:conditionalFormatting xmlns:xm="http://schemas.microsoft.com/office/excel/2006/main">
          <x14:cfRule type="expression" priority="374" id="{32B06099-2D50-46D8-9336-A3338288854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E61:AG67 E69:AG69 E68:H68 AE68:AG68</xm:sqref>
        </x14:conditionalFormatting>
        <x14:conditionalFormatting xmlns:xm="http://schemas.microsoft.com/office/excel/2006/main">
          <x14:cfRule type="expression" priority="367" id="{736A94A6-F08B-4B35-97FC-334A69C9F49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E93:H95 AC93:AG95</xm:sqref>
        </x14:conditionalFormatting>
        <x14:conditionalFormatting xmlns:xm="http://schemas.microsoft.com/office/excel/2006/main">
          <x14:cfRule type="expression" priority="356" id="{899F539E-659F-40AA-AB55-D96C5D89E45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E80:AG80 E88:AG88 E87:H87 AE87:AG87 E84:AG86 E83:H83 AE83:AG83 E82:AG82 E81:G81 U81:AG81</xm:sqref>
        </x14:conditionalFormatting>
        <x14:conditionalFormatting xmlns:xm="http://schemas.microsoft.com/office/excel/2006/main">
          <x14:cfRule type="expression" priority="349" id="{46BE520A-D0A2-4FB1-AC2C-12172AAEBCE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338" id="{AB102C93-97DE-445F-A8D3-82A71EE12C1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E99:AG99 E107:AG107 E103:AG104 E102:H102 AE102:AG102 E101:AG101 E100:G100 U100:AG100 E105:H106 AE105:AG106</xm:sqref>
        </x14:conditionalFormatting>
        <x14:conditionalFormatting xmlns:xm="http://schemas.microsoft.com/office/excel/2006/main">
          <x14:cfRule type="expression" priority="331" id="{2271D891-5D12-4523-9D7B-88BC5E65F61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320" id="{448B3C60-970D-45ED-9AA8-925D2E15F8C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313" id="{B4C0EDBD-6737-4223-BE3D-F0A28DDDA9F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I4:AD4</xm:sqref>
        </x14:conditionalFormatting>
        <x14:conditionalFormatting xmlns:xm="http://schemas.microsoft.com/office/excel/2006/main">
          <x14:cfRule type="expression" priority="306" id="{9DA2101D-D1AD-4B5E-9F82-D3AED8EC15D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I23:AD23</xm:sqref>
        </x14:conditionalFormatting>
        <x14:conditionalFormatting xmlns:xm="http://schemas.microsoft.com/office/excel/2006/main">
          <x14:cfRule type="expression" priority="299" id="{47288650-5B32-4071-9238-A4B22406929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I11:AD11</xm:sqref>
        </x14:conditionalFormatting>
        <x14:conditionalFormatting xmlns:xm="http://schemas.microsoft.com/office/excel/2006/main">
          <x14:cfRule type="expression" priority="292" id="{3CA18643-380B-4132-9184-DD30BF0D73B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I30:AD30</xm:sqref>
        </x14:conditionalFormatting>
        <x14:conditionalFormatting xmlns:xm="http://schemas.microsoft.com/office/excel/2006/main">
          <x14:cfRule type="expression" priority="285" id="{08A33126-A884-425F-BE81-C24EE1EF9AF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I49:AD49</xm:sqref>
        </x14:conditionalFormatting>
        <x14:conditionalFormatting xmlns:xm="http://schemas.microsoft.com/office/excel/2006/main">
          <x14:cfRule type="expression" priority="278" id="{42AB99DA-EB53-4E7E-AAFC-900FBF6FDF2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I68:AD68</xm:sqref>
        </x14:conditionalFormatting>
        <x14:conditionalFormatting xmlns:xm="http://schemas.microsoft.com/office/excel/2006/main">
          <x14:cfRule type="expression" priority="271" id="{5C3AAFC9-9601-426D-8F17-C9E589B59D7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I87:AD87</xm:sqref>
        </x14:conditionalFormatting>
        <x14:conditionalFormatting xmlns:xm="http://schemas.microsoft.com/office/excel/2006/main">
          <x14:cfRule type="expression" priority="264" id="{ACB7C586-CED0-4301-A9C9-5D3942CA3E3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I106:AD106</xm:sqref>
        </x14:conditionalFormatting>
        <x14:conditionalFormatting xmlns:xm="http://schemas.microsoft.com/office/excel/2006/main">
          <x14:cfRule type="expression" priority="257" id="{4209537B-20C1-49FC-97DE-EF4C4D92BED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I83:AD83</xm:sqref>
        </x14:conditionalFormatting>
        <x14:conditionalFormatting xmlns:xm="http://schemas.microsoft.com/office/excel/2006/main">
          <x14:cfRule type="expression" priority="250" id="{30454542-D4D7-402B-829C-3EDAAE25741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I102:AD102</xm:sqref>
        </x14:conditionalFormatting>
        <x14:conditionalFormatting xmlns:xm="http://schemas.microsoft.com/office/excel/2006/main">
          <x14:cfRule type="expression" priority="243" id="{7B0F02A9-7BD6-4454-A3D5-F66898EE3C2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193" id="{741C5925-CA38-4C9A-9E9E-5CB5795DF5F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143" id="{C7B4CAF1-60F4-433B-B5C9-A3283BEA5C1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93" id="{645F4126-9176-45AA-9210-C8FFE9E7022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AA93:AB93</xm:sqref>
        </x14:conditionalFormatting>
        <x14:conditionalFormatting xmlns:xm="http://schemas.microsoft.com/office/excel/2006/main">
          <x14:cfRule type="expression" priority="43" id="{B535ED3D-CB3B-48A6-8E40-415465E81CC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H24:T24</xm:sqref>
        </x14:conditionalFormatting>
        <x14:conditionalFormatting xmlns:xm="http://schemas.microsoft.com/office/excel/2006/main">
          <x14:cfRule type="expression" priority="36" id="{E23E5172-4296-44C8-A58A-87174A4A2B4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H43:T43</xm:sqref>
        </x14:conditionalFormatting>
        <x14:conditionalFormatting xmlns:xm="http://schemas.microsoft.com/office/excel/2006/main">
          <x14:cfRule type="expression" priority="29" id="{77486D9D-E476-42BD-90BE-23B2D5BA2FD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H81:T81</xm:sqref>
        </x14:conditionalFormatting>
        <x14:conditionalFormatting xmlns:xm="http://schemas.microsoft.com/office/excel/2006/main">
          <x14:cfRule type="expression" priority="22" id="{299EA5F9-524E-498D-90F1-A98F427613B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H100:T100</xm:sqref>
        </x14:conditionalFormatting>
        <x14:conditionalFormatting xmlns:xm="http://schemas.microsoft.com/office/excel/2006/main">
          <x14:cfRule type="expression" priority="8" id="{781D0AE0-5664-4B16-BE57-E72DA862D20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I31:AD31</xm:sqref>
        </x14:conditionalFormatting>
        <x14:conditionalFormatting xmlns:xm="http://schemas.microsoft.com/office/excel/2006/main">
          <x14:cfRule type="expression" priority="1" id="{E7AABD91-E641-4C85-B9DD-DF4BDF5F76F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I105:AD105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CFB914B8-8A08-46BC-953F-EB268537EC99}">
          <x14:formula1>
            <xm:f>Personal!$A$2:$A$50</xm:f>
          </x14:formula1>
          <xm:sqref>B99:B114 B42:B57 B4:B19 B23:B38 B61:B76 B80:B95 B118:B133</xm:sqref>
        </x14:dataValidation>
        <x14:dataValidation type="list" allowBlank="1" showInputMessage="1" showErrorMessage="1" prompt="Elige una de las opciones disponibles" xr:uid="{9D7CECCE-FE30-442D-B434-08F87F454F15}">
          <x14:formula1>
            <xm:f>Personal!$F$1:$F$15</xm:f>
          </x14:formula1>
          <xm:sqref>E118:AG133 E80:AG95 E4:AG19 E23:AG38 E61:AG76 E42:AG57 E99:AG114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ED86B-61C9-4433-A5DB-5B67249408D3}">
  <sheetPr codeName="Hoja33">
    <tabColor rgb="FFFFFFFF"/>
    <outlinePr summaryBelow="0" summaryRight="0"/>
    <pageSetUpPr fitToPage="1"/>
  </sheetPr>
  <dimension ref="A1:AJ1000"/>
  <sheetViews>
    <sheetView topLeftCell="A60" workbookViewId="0">
      <selection activeCell="C61" sqref="C61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7.66406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'S30'!C117+1</f>
        <v>45502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">
        <v>99</v>
      </c>
      <c r="E4" s="8"/>
      <c r="F4" s="8"/>
      <c r="G4" s="8"/>
      <c r="H4" s="8"/>
      <c r="I4" s="8" t="s">
        <v>11</v>
      </c>
      <c r="J4" s="8" t="s">
        <v>11</v>
      </c>
      <c r="K4" s="8" t="s">
        <v>11</v>
      </c>
      <c r="L4" s="8" t="s">
        <v>11</v>
      </c>
      <c r="M4" s="8" t="s">
        <v>11</v>
      </c>
      <c r="N4" s="8" t="s">
        <v>11</v>
      </c>
      <c r="O4" s="8" t="s">
        <v>11</v>
      </c>
      <c r="P4" s="8" t="s">
        <v>11</v>
      </c>
      <c r="Q4" s="8" t="s">
        <v>11</v>
      </c>
      <c r="R4" s="8" t="s">
        <v>11</v>
      </c>
      <c r="S4" s="8" t="s">
        <v>11</v>
      </c>
      <c r="T4" s="8" t="s">
        <v>11</v>
      </c>
      <c r="U4" s="8" t="s">
        <v>11</v>
      </c>
      <c r="V4" s="8" t="s">
        <v>11</v>
      </c>
      <c r="W4" s="8" t="s">
        <v>11</v>
      </c>
      <c r="X4" s="8" t="s">
        <v>11</v>
      </c>
      <c r="Y4" s="8" t="s">
        <v>11</v>
      </c>
      <c r="Z4" s="8" t="s">
        <v>11</v>
      </c>
      <c r="AA4" s="8" t="s">
        <v>11</v>
      </c>
      <c r="AB4" s="8" t="s">
        <v>11</v>
      </c>
      <c r="AC4" s="8" t="s">
        <v>11</v>
      </c>
      <c r="AD4" s="8" t="s">
        <v>11</v>
      </c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">
        <v>95</v>
      </c>
      <c r="E5" s="8"/>
      <c r="F5" s="8"/>
      <c r="G5" s="8">
        <v>1</v>
      </c>
      <c r="H5" s="8">
        <v>1</v>
      </c>
      <c r="I5" s="8">
        <v>1</v>
      </c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/>
      <c r="R5" s="8"/>
      <c r="S5" s="8">
        <v>1</v>
      </c>
      <c r="T5" s="8">
        <v>1</v>
      </c>
      <c r="U5" s="8">
        <v>1</v>
      </c>
      <c r="V5" s="8">
        <v>1</v>
      </c>
      <c r="W5" s="8">
        <v>1</v>
      </c>
      <c r="X5" s="8">
        <v>1</v>
      </c>
      <c r="Y5" s="8">
        <v>1</v>
      </c>
      <c r="Z5" s="8"/>
      <c r="AA5" s="8"/>
      <c r="AB5" s="8"/>
      <c r="AC5" s="8"/>
      <c r="AD5" s="8"/>
      <c r="AE5" s="8"/>
      <c r="AF5" s="8"/>
      <c r="AG5" s="8"/>
      <c r="AH5" s="1">
        <f t="shared" si="0"/>
        <v>8.5</v>
      </c>
      <c r="AI5" s="1"/>
      <c r="AJ5" s="1">
        <f t="shared" si="1"/>
        <v>33</v>
      </c>
    </row>
    <row r="6" spans="1:36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">
        <v>53</v>
      </c>
      <c r="E6" s="8"/>
      <c r="F6" s="8"/>
      <c r="G6" s="8"/>
      <c r="H6" s="8"/>
      <c r="I6" s="8">
        <v>1</v>
      </c>
      <c r="J6" s="8">
        <v>1</v>
      </c>
      <c r="K6" s="8">
        <v>1</v>
      </c>
      <c r="L6" s="8">
        <v>1</v>
      </c>
      <c r="M6" s="8">
        <v>1</v>
      </c>
      <c r="N6" s="8">
        <v>1</v>
      </c>
      <c r="O6" s="8">
        <v>1</v>
      </c>
      <c r="P6" s="8">
        <v>1</v>
      </c>
      <c r="Q6" s="8"/>
      <c r="R6" s="8"/>
      <c r="S6" s="8">
        <v>1</v>
      </c>
      <c r="T6" s="8">
        <v>1</v>
      </c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/>
      <c r="AB6" s="8"/>
      <c r="AC6" s="8"/>
      <c r="AD6" s="8"/>
      <c r="AE6" s="8"/>
      <c r="AF6" s="8"/>
      <c r="AG6" s="8"/>
      <c r="AH6" s="1">
        <f t="shared" si="0"/>
        <v>8</v>
      </c>
      <c r="AI6" s="1"/>
      <c r="AJ6" s="1">
        <f t="shared" si="1"/>
        <v>32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">
        <v>53</v>
      </c>
      <c r="E7" s="8"/>
      <c r="F7" s="8"/>
      <c r="G7" s="8"/>
      <c r="H7" s="8"/>
      <c r="I7" s="8" t="s">
        <v>11</v>
      </c>
      <c r="J7" s="8" t="s">
        <v>11</v>
      </c>
      <c r="K7" s="8" t="s">
        <v>11</v>
      </c>
      <c r="L7" s="8" t="s">
        <v>11</v>
      </c>
      <c r="M7" s="8" t="s">
        <v>11</v>
      </c>
      <c r="N7" s="8" t="s">
        <v>11</v>
      </c>
      <c r="O7" s="8" t="s">
        <v>11</v>
      </c>
      <c r="P7" s="8" t="s">
        <v>11</v>
      </c>
      <c r="Q7" s="8" t="s">
        <v>11</v>
      </c>
      <c r="R7" s="8" t="s">
        <v>11</v>
      </c>
      <c r="S7" s="8" t="s">
        <v>11</v>
      </c>
      <c r="T7" s="8" t="s">
        <v>11</v>
      </c>
      <c r="U7" s="8" t="s">
        <v>11</v>
      </c>
      <c r="V7" s="8" t="s">
        <v>11</v>
      </c>
      <c r="W7" s="8" t="s">
        <v>11</v>
      </c>
      <c r="X7" s="8" t="s">
        <v>11</v>
      </c>
      <c r="Y7" s="8" t="s">
        <v>11</v>
      </c>
      <c r="Z7" s="8" t="s">
        <v>11</v>
      </c>
      <c r="AA7" s="8" t="s">
        <v>11</v>
      </c>
      <c r="AB7" s="8" t="s">
        <v>11</v>
      </c>
      <c r="AC7" s="8" t="s">
        <v>11</v>
      </c>
      <c r="AD7" s="8" t="s">
        <v>11</v>
      </c>
      <c r="AE7" s="8"/>
      <c r="AF7" s="8"/>
      <c r="AG7" s="8"/>
      <c r="AH7" s="1">
        <f t="shared" si="0"/>
        <v>0</v>
      </c>
      <c r="AI7" s="1"/>
      <c r="AJ7" s="1">
        <f t="shared" si="1"/>
        <v>0</v>
      </c>
    </row>
    <row r="8" spans="1:36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">
        <v>96</v>
      </c>
      <c r="E8" s="8"/>
      <c r="F8" s="8"/>
      <c r="G8" s="8"/>
      <c r="H8" s="8"/>
      <c r="I8" s="8" t="s">
        <v>11</v>
      </c>
      <c r="J8" s="8" t="s">
        <v>11</v>
      </c>
      <c r="K8" s="8" t="s">
        <v>11</v>
      </c>
      <c r="L8" s="8" t="s">
        <v>11</v>
      </c>
      <c r="M8" s="8" t="s">
        <v>11</v>
      </c>
      <c r="N8" s="8" t="s">
        <v>11</v>
      </c>
      <c r="O8" s="8" t="s">
        <v>11</v>
      </c>
      <c r="P8" s="8" t="s">
        <v>11</v>
      </c>
      <c r="Q8" s="8" t="s">
        <v>11</v>
      </c>
      <c r="R8" s="8" t="s">
        <v>11</v>
      </c>
      <c r="S8" s="8" t="s">
        <v>11</v>
      </c>
      <c r="T8" s="8" t="s">
        <v>11</v>
      </c>
      <c r="U8" s="8" t="s">
        <v>11</v>
      </c>
      <c r="V8" s="8" t="s">
        <v>11</v>
      </c>
      <c r="W8" s="8" t="s">
        <v>11</v>
      </c>
      <c r="X8" s="8" t="s">
        <v>11</v>
      </c>
      <c r="Y8" s="8" t="s">
        <v>11</v>
      </c>
      <c r="Z8" s="8" t="s">
        <v>11</v>
      </c>
      <c r="AA8" s="8" t="s">
        <v>11</v>
      </c>
      <c r="AB8" s="8" t="s">
        <v>11</v>
      </c>
      <c r="AC8" s="8" t="s">
        <v>11</v>
      </c>
      <c r="AD8" s="8" t="s">
        <v>11</v>
      </c>
      <c r="AE8" s="8"/>
      <c r="AF8" s="8"/>
      <c r="AG8" s="8"/>
      <c r="AH8" s="1">
        <f t="shared" si="0"/>
        <v>0</v>
      </c>
      <c r="AI8" s="1"/>
      <c r="AJ8" s="1">
        <f t="shared" si="1"/>
        <v>0</v>
      </c>
    </row>
    <row r="9" spans="1:36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">
        <v>53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6</v>
      </c>
      <c r="AI9" s="1"/>
      <c r="AJ9" s="1">
        <f t="shared" si="1"/>
        <v>28.5</v>
      </c>
    </row>
    <row r="10" spans="1:36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">
        <v>53</v>
      </c>
      <c r="E10" s="8"/>
      <c r="F10" s="8"/>
      <c r="G10" s="8"/>
      <c r="H10" s="8"/>
      <c r="I10" s="8"/>
      <c r="J10" s="8"/>
      <c r="K10" s="8"/>
      <c r="L10" s="8"/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>
        <v>1</v>
      </c>
      <c r="S10" s="8">
        <v>1</v>
      </c>
      <c r="T10" s="8">
        <v>1</v>
      </c>
      <c r="U10" s="8"/>
      <c r="V10" s="8"/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>
        <v>1</v>
      </c>
      <c r="AC10" s="8">
        <v>1</v>
      </c>
      <c r="AD10" s="8">
        <v>1</v>
      </c>
      <c r="AE10" s="8"/>
      <c r="AF10" s="8"/>
      <c r="AG10" s="8"/>
      <c r="AH10" s="1">
        <f t="shared" si="0"/>
        <v>8</v>
      </c>
      <c r="AI10" s="1"/>
      <c r="AJ10" s="1">
        <f t="shared" si="1"/>
        <v>32</v>
      </c>
    </row>
    <row r="11" spans="1:36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">
        <v>53</v>
      </c>
      <c r="E11" s="8"/>
      <c r="F11" s="8"/>
      <c r="G11" s="8"/>
      <c r="H11" s="8"/>
      <c r="I11" s="8" t="s">
        <v>15</v>
      </c>
      <c r="J11" s="8" t="s">
        <v>15</v>
      </c>
      <c r="K11" s="8" t="s">
        <v>15</v>
      </c>
      <c r="L11" s="8" t="s">
        <v>15</v>
      </c>
      <c r="M11" s="8" t="s">
        <v>15</v>
      </c>
      <c r="N11" s="8" t="s">
        <v>15</v>
      </c>
      <c r="O11" s="8" t="s">
        <v>15</v>
      </c>
      <c r="P11" s="8" t="s">
        <v>15</v>
      </c>
      <c r="Q11" s="8" t="s">
        <v>15</v>
      </c>
      <c r="R11" s="8" t="s">
        <v>15</v>
      </c>
      <c r="S11" s="8" t="s">
        <v>15</v>
      </c>
      <c r="T11" s="8" t="s">
        <v>15</v>
      </c>
      <c r="U11" s="8" t="s">
        <v>15</v>
      </c>
      <c r="V11" s="8" t="s">
        <v>15</v>
      </c>
      <c r="W11" s="8" t="s">
        <v>15</v>
      </c>
      <c r="X11" s="8" t="s">
        <v>15</v>
      </c>
      <c r="Y11" s="8" t="s">
        <v>15</v>
      </c>
      <c r="Z11" s="8" t="s">
        <v>15</v>
      </c>
      <c r="AA11" s="8" t="s">
        <v>15</v>
      </c>
      <c r="AB11" s="8" t="s">
        <v>15</v>
      </c>
      <c r="AC11" s="8" t="s">
        <v>15</v>
      </c>
      <c r="AD11" s="8" t="s">
        <v>15</v>
      </c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/>
      <c r="J12" s="8"/>
      <c r="K12" s="8">
        <v>1</v>
      </c>
      <c r="L12" s="8">
        <v>1</v>
      </c>
      <c r="M12" s="8">
        <v>1</v>
      </c>
      <c r="N12" s="8">
        <v>1</v>
      </c>
      <c r="O12" s="8">
        <v>1</v>
      </c>
      <c r="P12" s="8">
        <v>1</v>
      </c>
      <c r="Q12" s="8">
        <v>1</v>
      </c>
      <c r="R12" s="8">
        <v>1</v>
      </c>
      <c r="S12" s="8"/>
      <c r="T12" s="8"/>
      <c r="U12" s="8">
        <v>1</v>
      </c>
      <c r="V12" s="8">
        <v>1</v>
      </c>
      <c r="W12" s="8">
        <v>1</v>
      </c>
      <c r="X12" s="8">
        <v>1</v>
      </c>
      <c r="Y12" s="8">
        <v>1</v>
      </c>
      <c r="Z12" s="8">
        <v>1</v>
      </c>
      <c r="AA12" s="8">
        <v>1</v>
      </c>
      <c r="AB12" s="8">
        <v>1</v>
      </c>
      <c r="AC12" s="8"/>
      <c r="AD12" s="8"/>
      <c r="AE12" s="8"/>
      <c r="AF12" s="8"/>
      <c r="AG12" s="8"/>
      <c r="AH12" s="1">
        <f t="shared" si="0"/>
        <v>8</v>
      </c>
      <c r="AI12" s="1"/>
      <c r="AJ12" s="1">
        <f t="shared" si="1"/>
        <v>24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10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 t="s">
        <v>21</v>
      </c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1</v>
      </c>
      <c r="I20" s="23">
        <f t="shared" si="3"/>
        <v>2</v>
      </c>
      <c r="J20" s="23">
        <f t="shared" si="3"/>
        <v>2</v>
      </c>
      <c r="K20" s="23">
        <f t="shared" si="3"/>
        <v>3</v>
      </c>
      <c r="L20" s="23">
        <f t="shared" si="3"/>
        <v>3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2</v>
      </c>
      <c r="R20" s="23">
        <f t="shared" si="3"/>
        <v>2</v>
      </c>
      <c r="S20" s="23">
        <f t="shared" si="3"/>
        <v>4</v>
      </c>
      <c r="T20" s="23">
        <f t="shared" si="3"/>
        <v>4</v>
      </c>
      <c r="U20" s="23">
        <f t="shared" si="3"/>
        <v>4</v>
      </c>
      <c r="V20" s="23">
        <f t="shared" si="3"/>
        <v>4</v>
      </c>
      <c r="W20" s="23">
        <f t="shared" si="3"/>
        <v>5</v>
      </c>
      <c r="X20" s="23">
        <f t="shared" si="3"/>
        <v>5</v>
      </c>
      <c r="Y20" s="23">
        <f t="shared" si="3"/>
        <v>5</v>
      </c>
      <c r="Z20" s="23">
        <f t="shared" si="3"/>
        <v>4</v>
      </c>
      <c r="AA20" s="23">
        <f t="shared" si="3"/>
        <v>3</v>
      </c>
      <c r="AB20" s="23">
        <f t="shared" si="3"/>
        <v>3</v>
      </c>
      <c r="AC20" s="23">
        <f t="shared" si="3"/>
        <v>2</v>
      </c>
      <c r="AD20" s="23">
        <f t="shared" si="3"/>
        <v>2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38.5</v>
      </c>
      <c r="AI20" s="1">
        <f>SUM(AI13:AI19)</f>
        <v>16</v>
      </c>
      <c r="AJ20" s="1">
        <f t="shared" si="1"/>
        <v>159.5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45503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">
        <v>99</v>
      </c>
      <c r="E23" s="8"/>
      <c r="F23" s="8"/>
      <c r="G23" s="8"/>
      <c r="H23" s="8"/>
      <c r="I23" s="8" t="s">
        <v>11</v>
      </c>
      <c r="J23" s="8" t="s">
        <v>11</v>
      </c>
      <c r="K23" s="8" t="s">
        <v>11</v>
      </c>
      <c r="L23" s="8" t="s">
        <v>11</v>
      </c>
      <c r="M23" s="8" t="s">
        <v>11</v>
      </c>
      <c r="N23" s="8" t="s">
        <v>11</v>
      </c>
      <c r="O23" s="8" t="s">
        <v>11</v>
      </c>
      <c r="P23" s="8" t="s">
        <v>11</v>
      </c>
      <c r="Q23" s="8" t="s">
        <v>11</v>
      </c>
      <c r="R23" s="8" t="s">
        <v>11</v>
      </c>
      <c r="S23" s="8" t="s">
        <v>11</v>
      </c>
      <c r="T23" s="8" t="s">
        <v>11</v>
      </c>
      <c r="U23" s="8" t="s">
        <v>11</v>
      </c>
      <c r="V23" s="8" t="s">
        <v>11</v>
      </c>
      <c r="W23" s="8" t="s">
        <v>11</v>
      </c>
      <c r="X23" s="8" t="s">
        <v>11</v>
      </c>
      <c r="Y23" s="8" t="s">
        <v>11</v>
      </c>
      <c r="Z23" s="8" t="s">
        <v>11</v>
      </c>
      <c r="AA23" s="8" t="s">
        <v>11</v>
      </c>
      <c r="AB23" s="8" t="s">
        <v>11</v>
      </c>
      <c r="AC23" s="8" t="s">
        <v>11</v>
      </c>
      <c r="AD23" s="8" t="s">
        <v>11</v>
      </c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>
        <v>1</v>
      </c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/>
      <c r="R24" s="8"/>
      <c r="S24" s="8">
        <v>1</v>
      </c>
      <c r="T24" s="8">
        <v>1</v>
      </c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/>
      <c r="AB24" s="8"/>
      <c r="AC24" s="8"/>
      <c r="AD24" s="8"/>
      <c r="AE24" s="8"/>
      <c r="AF24" s="8"/>
      <c r="AG24" s="8"/>
      <c r="AH24" s="1">
        <f t="shared" si="4"/>
        <v>8.5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">
        <v>53</v>
      </c>
      <c r="E25" s="8"/>
      <c r="F25" s="8"/>
      <c r="G25" s="8"/>
      <c r="H25" s="8"/>
      <c r="I25" s="8"/>
      <c r="J25" s="8"/>
      <c r="K25" s="8"/>
      <c r="L25" s="8"/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>
        <v>1</v>
      </c>
      <c r="S25" s="8"/>
      <c r="T25" s="8"/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>
        <v>1</v>
      </c>
      <c r="AD25" s="8">
        <v>1</v>
      </c>
      <c r="AE25" s="8"/>
      <c r="AF25" s="8"/>
      <c r="AG25" s="8"/>
      <c r="AH25" s="1">
        <f t="shared" si="4"/>
        <v>8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 t="s">
        <v>11</v>
      </c>
      <c r="J26" s="8" t="s">
        <v>11</v>
      </c>
      <c r="K26" s="8" t="s">
        <v>11</v>
      </c>
      <c r="L26" s="8" t="s">
        <v>11</v>
      </c>
      <c r="M26" s="8" t="s">
        <v>11</v>
      </c>
      <c r="N26" s="8" t="s">
        <v>11</v>
      </c>
      <c r="O26" s="8" t="s">
        <v>11</v>
      </c>
      <c r="P26" s="8" t="s">
        <v>11</v>
      </c>
      <c r="Q26" s="8" t="s">
        <v>11</v>
      </c>
      <c r="R26" s="8" t="s">
        <v>11</v>
      </c>
      <c r="S26" s="8" t="s">
        <v>11</v>
      </c>
      <c r="T26" s="8" t="s">
        <v>11</v>
      </c>
      <c r="U26" s="8" t="s">
        <v>11</v>
      </c>
      <c r="V26" s="8" t="s">
        <v>11</v>
      </c>
      <c r="W26" s="8" t="s">
        <v>11</v>
      </c>
      <c r="X26" s="8" t="s">
        <v>11</v>
      </c>
      <c r="Y26" s="8" t="s">
        <v>11</v>
      </c>
      <c r="Z26" s="8" t="s">
        <v>11</v>
      </c>
      <c r="AA26" s="8" t="s">
        <v>11</v>
      </c>
      <c r="AB26" s="8" t="s">
        <v>11</v>
      </c>
      <c r="AC26" s="8" t="s">
        <v>11</v>
      </c>
      <c r="AD26" s="8" t="s">
        <v>11</v>
      </c>
      <c r="AE26" s="8"/>
      <c r="AF26" s="8"/>
      <c r="AG26" s="8"/>
      <c r="AH26" s="1">
        <f t="shared" si="4"/>
        <v>0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 t="s">
        <v>11</v>
      </c>
      <c r="J27" s="8" t="s">
        <v>11</v>
      </c>
      <c r="K27" s="8" t="s">
        <v>11</v>
      </c>
      <c r="L27" s="8" t="s">
        <v>11</v>
      </c>
      <c r="M27" s="8" t="s">
        <v>11</v>
      </c>
      <c r="N27" s="8" t="s">
        <v>11</v>
      </c>
      <c r="O27" s="8" t="s">
        <v>11</v>
      </c>
      <c r="P27" s="8" t="s">
        <v>11</v>
      </c>
      <c r="Q27" s="8" t="s">
        <v>11</v>
      </c>
      <c r="R27" s="8" t="s">
        <v>11</v>
      </c>
      <c r="S27" s="8" t="s">
        <v>11</v>
      </c>
      <c r="T27" s="8" t="s">
        <v>11</v>
      </c>
      <c r="U27" s="8" t="s">
        <v>11</v>
      </c>
      <c r="V27" s="8" t="s">
        <v>11</v>
      </c>
      <c r="W27" s="8" t="s">
        <v>11</v>
      </c>
      <c r="X27" s="8" t="s">
        <v>11</v>
      </c>
      <c r="Y27" s="8" t="s">
        <v>11</v>
      </c>
      <c r="Z27" s="8" t="s">
        <v>11</v>
      </c>
      <c r="AA27" s="8" t="s">
        <v>11</v>
      </c>
      <c r="AB27" s="8" t="s">
        <v>11</v>
      </c>
      <c r="AC27" s="8" t="s">
        <v>11</v>
      </c>
      <c r="AD27" s="8" t="s">
        <v>11</v>
      </c>
      <c r="AE27" s="8"/>
      <c r="AF27" s="8"/>
      <c r="AG27" s="8"/>
      <c r="AH27" s="1">
        <f t="shared" si="4"/>
        <v>0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/>
      <c r="R28" s="8"/>
      <c r="S28" s="8">
        <v>1</v>
      </c>
      <c r="T28" s="8">
        <v>1</v>
      </c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>
        <v>1</v>
      </c>
      <c r="AA28" s="8"/>
      <c r="AB28" s="8"/>
      <c r="AC28" s="8"/>
      <c r="AD28" s="8"/>
      <c r="AE28" s="8"/>
      <c r="AF28" s="8"/>
      <c r="AG28" s="8"/>
      <c r="AH28" s="1">
        <f t="shared" si="4"/>
        <v>8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/>
      <c r="J29" s="8" t="s">
        <v>7</v>
      </c>
      <c r="K29" s="8" t="s">
        <v>7</v>
      </c>
      <c r="L29" s="8" t="s">
        <v>7</v>
      </c>
      <c r="M29" s="8" t="s">
        <v>7</v>
      </c>
      <c r="N29" s="8" t="s">
        <v>7</v>
      </c>
      <c r="O29" s="8" t="s">
        <v>7</v>
      </c>
      <c r="P29" s="8" t="s">
        <v>7</v>
      </c>
      <c r="Q29" s="8" t="s">
        <v>7</v>
      </c>
      <c r="R29" s="8" t="s">
        <v>7</v>
      </c>
      <c r="S29" s="8" t="s">
        <v>7</v>
      </c>
      <c r="T29" s="8" t="s">
        <v>7</v>
      </c>
      <c r="U29" s="8" t="s">
        <v>7</v>
      </c>
      <c r="V29" s="8" t="s">
        <v>7</v>
      </c>
      <c r="W29" s="8" t="s">
        <v>7</v>
      </c>
      <c r="X29" s="8" t="s">
        <v>7</v>
      </c>
      <c r="Y29" s="8" t="s">
        <v>7</v>
      </c>
      <c r="Z29" s="8" t="s">
        <v>7</v>
      </c>
      <c r="AA29" s="8" t="s">
        <v>7</v>
      </c>
      <c r="AB29" s="8" t="s">
        <v>7</v>
      </c>
      <c r="AC29" s="8" t="s">
        <v>7</v>
      </c>
      <c r="AD29" s="8" t="s">
        <v>7</v>
      </c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 t="s">
        <v>15</v>
      </c>
      <c r="J30" s="8" t="s">
        <v>15</v>
      </c>
      <c r="K30" s="8" t="s">
        <v>15</v>
      </c>
      <c r="L30" s="8" t="s">
        <v>15</v>
      </c>
      <c r="M30" s="8" t="s">
        <v>15</v>
      </c>
      <c r="N30" s="8" t="s">
        <v>15</v>
      </c>
      <c r="O30" s="8" t="s">
        <v>15</v>
      </c>
      <c r="P30" s="8" t="s">
        <v>15</v>
      </c>
      <c r="Q30" s="8" t="s">
        <v>15</v>
      </c>
      <c r="R30" s="8" t="s">
        <v>15</v>
      </c>
      <c r="S30" s="8" t="s">
        <v>15</v>
      </c>
      <c r="T30" s="8" t="s">
        <v>15</v>
      </c>
      <c r="U30" s="8" t="s">
        <v>15</v>
      </c>
      <c r="V30" s="8" t="s">
        <v>15</v>
      </c>
      <c r="W30" s="8" t="s">
        <v>15</v>
      </c>
      <c r="X30" s="8" t="s">
        <v>15</v>
      </c>
      <c r="Y30" s="8" t="s">
        <v>15</v>
      </c>
      <c r="Z30" s="8" t="s">
        <v>15</v>
      </c>
      <c r="AA30" s="8" t="s">
        <v>15</v>
      </c>
      <c r="AB30" s="8" t="s">
        <v>15</v>
      </c>
      <c r="AC30" s="8" t="s">
        <v>15</v>
      </c>
      <c r="AD30" s="8" t="s">
        <v>15</v>
      </c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 t="str">
        <f t="shared" si="5"/>
        <v>X218</v>
      </c>
      <c r="C31" s="19" t="str">
        <f>IF(ISNA(VLOOKUP(B31,Personal!$A$2:$D$21,2,FALSE)),,VLOOKUP(B31,Personal!$A$2:$D$21,2,FALSE))</f>
        <v>Nahia Campos</v>
      </c>
      <c r="D31" s="19" t="str">
        <f>IF(ISNA(VLOOKUP(B31,Personal!$A$2:$D$23,3,FALSE)),,VLOOKUP(B31,Personal!$A$2:$D$32,3,FALSE))</f>
        <v>Comercial</v>
      </c>
      <c r="E31" s="8"/>
      <c r="F31" s="8"/>
      <c r="G31" s="8"/>
      <c r="H31" s="8"/>
      <c r="I31" s="8"/>
      <c r="J31" s="8"/>
      <c r="K31" s="8"/>
      <c r="L31" s="8"/>
      <c r="M31" s="8">
        <v>1</v>
      </c>
      <c r="N31" s="8">
        <v>1</v>
      </c>
      <c r="O31" s="8">
        <v>1</v>
      </c>
      <c r="P31" s="8">
        <v>1</v>
      </c>
      <c r="Q31" s="8">
        <v>1</v>
      </c>
      <c r="R31" s="8">
        <v>1</v>
      </c>
      <c r="S31" s="8"/>
      <c r="T31" s="8"/>
      <c r="U31" s="8">
        <v>1</v>
      </c>
      <c r="V31" s="8">
        <v>1</v>
      </c>
      <c r="W31" s="8">
        <v>1</v>
      </c>
      <c r="X31" s="8">
        <v>1</v>
      </c>
      <c r="Y31" s="8">
        <v>1</v>
      </c>
      <c r="Z31" s="8">
        <v>1</v>
      </c>
      <c r="AA31" s="8">
        <v>1</v>
      </c>
      <c r="AB31" s="8">
        <v>1</v>
      </c>
      <c r="AC31" s="8">
        <v>1</v>
      </c>
      <c r="AD31" s="8">
        <v>1</v>
      </c>
      <c r="AE31" s="8"/>
      <c r="AF31" s="8"/>
      <c r="AG31" s="8"/>
      <c r="AH31" s="1">
        <f t="shared" si="4"/>
        <v>8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 t="s">
        <v>21</v>
      </c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2</v>
      </c>
      <c r="L39" s="23">
        <f t="shared" si="6"/>
        <v>2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2</v>
      </c>
      <c r="R39" s="23">
        <f t="shared" si="6"/>
        <v>2</v>
      </c>
      <c r="S39" s="23">
        <f t="shared" si="6"/>
        <v>2</v>
      </c>
      <c r="T39" s="23">
        <f t="shared" si="6"/>
        <v>2</v>
      </c>
      <c r="U39" s="23">
        <f t="shared" si="6"/>
        <v>4</v>
      </c>
      <c r="V39" s="23">
        <f t="shared" si="6"/>
        <v>4</v>
      </c>
      <c r="W39" s="23">
        <f t="shared" si="6"/>
        <v>4</v>
      </c>
      <c r="X39" s="23">
        <f t="shared" si="6"/>
        <v>4</v>
      </c>
      <c r="Y39" s="23">
        <f t="shared" si="6"/>
        <v>4</v>
      </c>
      <c r="Z39" s="23">
        <f t="shared" si="6"/>
        <v>4</v>
      </c>
      <c r="AA39" s="23">
        <f t="shared" si="6"/>
        <v>2</v>
      </c>
      <c r="AB39" s="23">
        <f t="shared" si="6"/>
        <v>2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32.5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45504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">
        <v>99</v>
      </c>
      <c r="E42" s="8"/>
      <c r="F42" s="8"/>
      <c r="G42" s="8"/>
      <c r="H42" s="8"/>
      <c r="I42" s="114" t="s">
        <v>11</v>
      </c>
      <c r="J42" s="114" t="s">
        <v>11</v>
      </c>
      <c r="K42" s="114" t="s">
        <v>11</v>
      </c>
      <c r="L42" s="114" t="s">
        <v>11</v>
      </c>
      <c r="M42" s="114" t="s">
        <v>11</v>
      </c>
      <c r="N42" s="114" t="s">
        <v>11</v>
      </c>
      <c r="O42" s="114" t="s">
        <v>11</v>
      </c>
      <c r="P42" s="114" t="s">
        <v>11</v>
      </c>
      <c r="Q42" s="114" t="s">
        <v>11</v>
      </c>
      <c r="R42" s="114" t="s">
        <v>11</v>
      </c>
      <c r="S42" s="114" t="s">
        <v>11</v>
      </c>
      <c r="T42" s="114" t="s">
        <v>11</v>
      </c>
      <c r="U42" s="114" t="s">
        <v>11</v>
      </c>
      <c r="V42" s="114" t="s">
        <v>11</v>
      </c>
      <c r="W42" s="114" t="s">
        <v>11</v>
      </c>
      <c r="X42" s="114" t="s">
        <v>11</v>
      </c>
      <c r="Y42" s="114" t="s">
        <v>11</v>
      </c>
      <c r="Z42" s="114" t="s">
        <v>11</v>
      </c>
      <c r="AA42" s="114" t="s">
        <v>11</v>
      </c>
      <c r="AB42" s="114" t="s">
        <v>11</v>
      </c>
      <c r="AC42" s="114" t="s">
        <v>11</v>
      </c>
      <c r="AD42" s="114" t="s">
        <v>11</v>
      </c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">
        <v>95</v>
      </c>
      <c r="E43" s="8"/>
      <c r="F43" s="8"/>
      <c r="G43" s="8"/>
      <c r="H43" s="8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">
        <v>53</v>
      </c>
      <c r="E44" s="8"/>
      <c r="F44" s="8"/>
      <c r="G44" s="8"/>
      <c r="H44" s="8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">
        <v>53</v>
      </c>
      <c r="E45" s="8"/>
      <c r="F45" s="8"/>
      <c r="G45" s="8"/>
      <c r="H45" s="8"/>
      <c r="I45" s="114" t="s">
        <v>11</v>
      </c>
      <c r="J45" s="114" t="s">
        <v>11</v>
      </c>
      <c r="K45" s="114" t="s">
        <v>11</v>
      </c>
      <c r="L45" s="114" t="s">
        <v>11</v>
      </c>
      <c r="M45" s="114" t="s">
        <v>11</v>
      </c>
      <c r="N45" s="114" t="s">
        <v>11</v>
      </c>
      <c r="O45" s="114" t="s">
        <v>11</v>
      </c>
      <c r="P45" s="114" t="s">
        <v>11</v>
      </c>
      <c r="Q45" s="114" t="s">
        <v>11</v>
      </c>
      <c r="R45" s="114" t="s">
        <v>11</v>
      </c>
      <c r="S45" s="114" t="s">
        <v>11</v>
      </c>
      <c r="T45" s="114" t="s">
        <v>11</v>
      </c>
      <c r="U45" s="114" t="s">
        <v>11</v>
      </c>
      <c r="V45" s="114" t="s">
        <v>11</v>
      </c>
      <c r="W45" s="114" t="s">
        <v>11</v>
      </c>
      <c r="X45" s="114" t="s">
        <v>11</v>
      </c>
      <c r="Y45" s="114" t="s">
        <v>11</v>
      </c>
      <c r="Z45" s="114" t="s">
        <v>11</v>
      </c>
      <c r="AA45" s="114" t="s">
        <v>11</v>
      </c>
      <c r="AB45" s="114" t="s">
        <v>11</v>
      </c>
      <c r="AC45" s="114" t="s">
        <v>11</v>
      </c>
      <c r="AD45" s="114" t="s">
        <v>11</v>
      </c>
      <c r="AE45" s="8"/>
      <c r="AF45" s="8"/>
      <c r="AG45" s="8"/>
      <c r="AH45" s="1">
        <f t="shared" si="7"/>
        <v>0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">
        <v>96</v>
      </c>
      <c r="E46" s="8"/>
      <c r="F46" s="8"/>
      <c r="G46" s="8"/>
      <c r="H46" s="8"/>
      <c r="I46" s="114" t="s">
        <v>11</v>
      </c>
      <c r="J46" s="114" t="s">
        <v>11</v>
      </c>
      <c r="K46" s="114" t="s">
        <v>11</v>
      </c>
      <c r="L46" s="114" t="s">
        <v>11</v>
      </c>
      <c r="M46" s="114" t="s">
        <v>11</v>
      </c>
      <c r="N46" s="114" t="s">
        <v>11</v>
      </c>
      <c r="O46" s="114" t="s">
        <v>11</v>
      </c>
      <c r="P46" s="114" t="s">
        <v>11</v>
      </c>
      <c r="Q46" s="114" t="s">
        <v>11</v>
      </c>
      <c r="R46" s="114" t="s">
        <v>11</v>
      </c>
      <c r="S46" s="114" t="s">
        <v>11</v>
      </c>
      <c r="T46" s="114" t="s">
        <v>11</v>
      </c>
      <c r="U46" s="114" t="s">
        <v>11</v>
      </c>
      <c r="V46" s="114" t="s">
        <v>11</v>
      </c>
      <c r="W46" s="114" t="s">
        <v>11</v>
      </c>
      <c r="X46" s="114" t="s">
        <v>11</v>
      </c>
      <c r="Y46" s="114" t="s">
        <v>11</v>
      </c>
      <c r="Z46" s="114" t="s">
        <v>11</v>
      </c>
      <c r="AA46" s="114" t="s">
        <v>11</v>
      </c>
      <c r="AB46" s="114" t="s">
        <v>11</v>
      </c>
      <c r="AC46" s="114" t="s">
        <v>11</v>
      </c>
      <c r="AD46" s="114" t="s">
        <v>11</v>
      </c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">
        <v>53</v>
      </c>
      <c r="E47" s="8"/>
      <c r="F47" s="8"/>
      <c r="G47" s="8"/>
      <c r="H47" s="8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">
        <v>53</v>
      </c>
      <c r="E48" s="8"/>
      <c r="F48" s="8"/>
      <c r="G48" s="8"/>
      <c r="H48" s="8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">
        <v>53</v>
      </c>
      <c r="E49" s="8"/>
      <c r="F49" s="8"/>
      <c r="G49" s="8"/>
      <c r="H49" s="8"/>
      <c r="I49" s="8" t="s">
        <v>15</v>
      </c>
      <c r="J49" s="8" t="s">
        <v>15</v>
      </c>
      <c r="K49" s="8" t="s">
        <v>15</v>
      </c>
      <c r="L49" s="8" t="s">
        <v>15</v>
      </c>
      <c r="M49" s="8" t="s">
        <v>15</v>
      </c>
      <c r="N49" s="8" t="s">
        <v>15</v>
      </c>
      <c r="O49" s="8" t="s">
        <v>15</v>
      </c>
      <c r="P49" s="8" t="s">
        <v>15</v>
      </c>
      <c r="Q49" s="8" t="s">
        <v>15</v>
      </c>
      <c r="R49" s="8" t="s">
        <v>15</v>
      </c>
      <c r="S49" s="8" t="s">
        <v>15</v>
      </c>
      <c r="T49" s="8" t="s">
        <v>15</v>
      </c>
      <c r="U49" s="8" t="s">
        <v>15</v>
      </c>
      <c r="V49" s="8" t="s">
        <v>15</v>
      </c>
      <c r="W49" s="8" t="s">
        <v>15</v>
      </c>
      <c r="X49" s="8" t="s">
        <v>15</v>
      </c>
      <c r="Y49" s="8" t="s">
        <v>15</v>
      </c>
      <c r="Z49" s="8" t="s">
        <v>15</v>
      </c>
      <c r="AA49" s="8" t="s">
        <v>15</v>
      </c>
      <c r="AB49" s="8" t="s">
        <v>15</v>
      </c>
      <c r="AC49" s="8" t="s">
        <v>15</v>
      </c>
      <c r="AD49" s="8" t="s">
        <v>15</v>
      </c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 t="str">
        <f t="shared" si="8"/>
        <v>X218</v>
      </c>
      <c r="C50" s="19" t="str">
        <f>IF(ISNA(VLOOKUP(B50,Personal!$A$2:$D$21,2,FALSE)),,VLOOKUP(B50,Personal!$A$2:$D$21,2,FALSE))</f>
        <v>Nahia Campos</v>
      </c>
      <c r="D50" s="19" t="s">
        <v>53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59"/>
      <c r="Y56" s="59"/>
      <c r="Z56" s="59"/>
      <c r="AA56" s="59"/>
      <c r="AB56" s="59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0</v>
      </c>
      <c r="I58" s="23">
        <f t="shared" si="9"/>
        <v>0</v>
      </c>
      <c r="J58" s="23">
        <f t="shared" si="9"/>
        <v>0</v>
      </c>
      <c r="K58" s="23">
        <f t="shared" si="9"/>
        <v>0</v>
      </c>
      <c r="L58" s="23">
        <f t="shared" si="9"/>
        <v>0</v>
      </c>
      <c r="M58" s="23">
        <f t="shared" si="9"/>
        <v>0</v>
      </c>
      <c r="N58" s="23">
        <f t="shared" si="9"/>
        <v>0</v>
      </c>
      <c r="O58" s="23">
        <f t="shared" si="9"/>
        <v>0</v>
      </c>
      <c r="P58" s="23">
        <f t="shared" si="9"/>
        <v>0</v>
      </c>
      <c r="Q58" s="23">
        <f t="shared" si="9"/>
        <v>0</v>
      </c>
      <c r="R58" s="23">
        <f t="shared" si="9"/>
        <v>0</v>
      </c>
      <c r="S58" s="23">
        <f t="shared" si="9"/>
        <v>0</v>
      </c>
      <c r="T58" s="23">
        <f t="shared" si="9"/>
        <v>0</v>
      </c>
      <c r="U58" s="23">
        <f t="shared" si="9"/>
        <v>0</v>
      </c>
      <c r="V58" s="23">
        <f t="shared" si="9"/>
        <v>0</v>
      </c>
      <c r="W58" s="23">
        <f t="shared" si="9"/>
        <v>0</v>
      </c>
      <c r="X58" s="23">
        <f t="shared" si="9"/>
        <v>0</v>
      </c>
      <c r="Y58" s="23">
        <f t="shared" si="9"/>
        <v>0</v>
      </c>
      <c r="Z58" s="23">
        <f t="shared" si="9"/>
        <v>0</v>
      </c>
      <c r="AA58" s="23">
        <f t="shared" si="9"/>
        <v>0</v>
      </c>
      <c r="AB58" s="23">
        <f t="shared" si="9"/>
        <v>0</v>
      </c>
      <c r="AC58" s="23">
        <f t="shared" si="9"/>
        <v>0</v>
      </c>
      <c r="AD58" s="23">
        <f t="shared" si="9"/>
        <v>0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0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45505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">
        <v>99</v>
      </c>
      <c r="E61" s="8"/>
      <c r="F61" s="8"/>
      <c r="G61" s="8"/>
      <c r="H61" s="8"/>
      <c r="I61" s="8" t="s">
        <v>11</v>
      </c>
      <c r="J61" s="8" t="s">
        <v>11</v>
      </c>
      <c r="K61" s="8" t="s">
        <v>11</v>
      </c>
      <c r="L61" s="8" t="s">
        <v>11</v>
      </c>
      <c r="M61" s="8" t="s">
        <v>11</v>
      </c>
      <c r="N61" s="8" t="s">
        <v>11</v>
      </c>
      <c r="O61" s="8" t="s">
        <v>11</v>
      </c>
      <c r="P61" s="8" t="s">
        <v>11</v>
      </c>
      <c r="Q61" s="8" t="s">
        <v>11</v>
      </c>
      <c r="R61" s="8" t="s">
        <v>11</v>
      </c>
      <c r="S61" s="8" t="s">
        <v>11</v>
      </c>
      <c r="T61" s="8" t="s">
        <v>11</v>
      </c>
      <c r="U61" s="8" t="s">
        <v>11</v>
      </c>
      <c r="V61" s="8" t="s">
        <v>11</v>
      </c>
      <c r="W61" s="8" t="s">
        <v>11</v>
      </c>
      <c r="X61" s="8" t="s">
        <v>11</v>
      </c>
      <c r="Y61" s="8" t="s">
        <v>11</v>
      </c>
      <c r="Z61" s="8" t="s">
        <v>11</v>
      </c>
      <c r="AA61" s="8" t="s">
        <v>11</v>
      </c>
      <c r="AB61" s="8" t="s">
        <v>11</v>
      </c>
      <c r="AC61" s="8" t="s">
        <v>11</v>
      </c>
      <c r="AD61" s="8" t="s">
        <v>11</v>
      </c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">
        <v>95</v>
      </c>
      <c r="E62" s="8"/>
      <c r="F62" s="8"/>
      <c r="G62" s="8"/>
      <c r="H62" s="8">
        <v>1</v>
      </c>
      <c r="I62" s="8">
        <v>1</v>
      </c>
      <c r="J62" s="8">
        <v>1</v>
      </c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/>
      <c r="R62" s="8"/>
      <c r="S62" s="8">
        <v>1</v>
      </c>
      <c r="T62" s="8">
        <v>1</v>
      </c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/>
      <c r="AA62" s="8"/>
      <c r="AB62" s="8"/>
      <c r="AC62" s="8"/>
      <c r="AD62" s="8"/>
      <c r="AE62" s="8"/>
      <c r="AF62" s="8"/>
      <c r="AG62" s="8"/>
      <c r="AH62" s="1">
        <f t="shared" si="10"/>
        <v>8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">
        <v>53</v>
      </c>
      <c r="E63" s="8"/>
      <c r="F63" s="8"/>
      <c r="G63" s="8"/>
      <c r="H63" s="8"/>
      <c r="I63" s="8"/>
      <c r="J63" s="8"/>
      <c r="K63" s="8"/>
      <c r="L63" s="8"/>
      <c r="M63" s="8">
        <v>1</v>
      </c>
      <c r="N63" s="8">
        <v>1</v>
      </c>
      <c r="O63" s="8">
        <v>1</v>
      </c>
      <c r="P63" s="8">
        <v>1</v>
      </c>
      <c r="Q63" s="8">
        <v>1</v>
      </c>
      <c r="R63" s="8">
        <v>1</v>
      </c>
      <c r="S63" s="8">
        <v>1</v>
      </c>
      <c r="T63" s="8">
        <v>1</v>
      </c>
      <c r="U63" s="8"/>
      <c r="V63" s="8"/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>
        <v>1</v>
      </c>
      <c r="AD63" s="8">
        <v>1</v>
      </c>
      <c r="AE63" s="8"/>
      <c r="AF63" s="8"/>
      <c r="AG63" s="8"/>
      <c r="AH63" s="1">
        <f t="shared" si="10"/>
        <v>8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">
        <v>53</v>
      </c>
      <c r="E64" s="8"/>
      <c r="F64" s="8"/>
      <c r="G64" s="8"/>
      <c r="H64" s="8"/>
      <c r="I64" s="8" t="s">
        <v>11</v>
      </c>
      <c r="J64" s="8" t="s">
        <v>11</v>
      </c>
      <c r="K64" s="8" t="s">
        <v>11</v>
      </c>
      <c r="L64" s="8" t="s">
        <v>11</v>
      </c>
      <c r="M64" s="8" t="s">
        <v>11</v>
      </c>
      <c r="N64" s="8" t="s">
        <v>11</v>
      </c>
      <c r="O64" s="8" t="s">
        <v>11</v>
      </c>
      <c r="P64" s="8" t="s">
        <v>11</v>
      </c>
      <c r="Q64" s="8" t="s">
        <v>11</v>
      </c>
      <c r="R64" s="8" t="s">
        <v>11</v>
      </c>
      <c r="S64" s="8" t="s">
        <v>11</v>
      </c>
      <c r="T64" s="8" t="s">
        <v>11</v>
      </c>
      <c r="U64" s="8" t="s">
        <v>11</v>
      </c>
      <c r="V64" s="8" t="s">
        <v>11</v>
      </c>
      <c r="W64" s="8" t="s">
        <v>11</v>
      </c>
      <c r="X64" s="8" t="s">
        <v>11</v>
      </c>
      <c r="Y64" s="8" t="s">
        <v>11</v>
      </c>
      <c r="Z64" s="8" t="s">
        <v>11</v>
      </c>
      <c r="AA64" s="8" t="s">
        <v>11</v>
      </c>
      <c r="AB64" s="8" t="s">
        <v>11</v>
      </c>
      <c r="AC64" s="8" t="s">
        <v>11</v>
      </c>
      <c r="AD64" s="8" t="s">
        <v>11</v>
      </c>
      <c r="AE64" s="8"/>
      <c r="AF64" s="8"/>
      <c r="AG64" s="8"/>
      <c r="AH64" s="1">
        <f t="shared" si="10"/>
        <v>0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">
        <v>96</v>
      </c>
      <c r="E65" s="8"/>
      <c r="F65" s="8"/>
      <c r="G65" s="8"/>
      <c r="H65" s="8"/>
      <c r="I65" s="8" t="s">
        <v>11</v>
      </c>
      <c r="J65" s="8" t="s">
        <v>11</v>
      </c>
      <c r="K65" s="8" t="s">
        <v>11</v>
      </c>
      <c r="L65" s="8" t="s">
        <v>11</v>
      </c>
      <c r="M65" s="8" t="s">
        <v>11</v>
      </c>
      <c r="N65" s="8" t="s">
        <v>11</v>
      </c>
      <c r="O65" s="8" t="s">
        <v>11</v>
      </c>
      <c r="P65" s="8" t="s">
        <v>11</v>
      </c>
      <c r="Q65" s="8" t="s">
        <v>11</v>
      </c>
      <c r="R65" s="8" t="s">
        <v>11</v>
      </c>
      <c r="S65" s="8" t="s">
        <v>11</v>
      </c>
      <c r="T65" s="8" t="s">
        <v>11</v>
      </c>
      <c r="U65" s="8" t="s">
        <v>11</v>
      </c>
      <c r="V65" s="8" t="s">
        <v>11</v>
      </c>
      <c r="W65" s="8" t="s">
        <v>11</v>
      </c>
      <c r="X65" s="8" t="s">
        <v>11</v>
      </c>
      <c r="Y65" s="8" t="s">
        <v>11</v>
      </c>
      <c r="Z65" s="8" t="s">
        <v>11</v>
      </c>
      <c r="AA65" s="8" t="s">
        <v>11</v>
      </c>
      <c r="AB65" s="8" t="s">
        <v>11</v>
      </c>
      <c r="AC65" s="8" t="s">
        <v>11</v>
      </c>
      <c r="AD65" s="8" t="s">
        <v>11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">
        <v>53</v>
      </c>
      <c r="E66" s="8"/>
      <c r="F66" s="8"/>
      <c r="G66" s="8"/>
      <c r="H66" s="8"/>
      <c r="I66" s="8"/>
      <c r="J66" s="8"/>
      <c r="K66" s="8"/>
      <c r="L66" s="8"/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/>
      <c r="T66" s="8"/>
      <c r="U66" s="8">
        <v>1</v>
      </c>
      <c r="V66" s="8">
        <v>1</v>
      </c>
      <c r="W66" s="8">
        <v>1</v>
      </c>
      <c r="X66" s="8">
        <v>1</v>
      </c>
      <c r="Y66" s="8">
        <v>1</v>
      </c>
      <c r="Z66" s="8">
        <v>1</v>
      </c>
      <c r="AA66" s="8">
        <v>1</v>
      </c>
      <c r="AB66" s="8">
        <v>1</v>
      </c>
      <c r="AC66" s="8">
        <v>1</v>
      </c>
      <c r="AD66" s="8">
        <v>1</v>
      </c>
      <c r="AE66" s="8"/>
      <c r="AF66" s="8"/>
      <c r="AG66" s="8"/>
      <c r="AH66" s="1">
        <f t="shared" si="10"/>
        <v>8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">
        <v>53</v>
      </c>
      <c r="E67" s="8"/>
      <c r="F67" s="8"/>
      <c r="G67" s="8"/>
      <c r="H67" s="8"/>
      <c r="I67" s="8">
        <v>1</v>
      </c>
      <c r="J67" s="8">
        <v>1</v>
      </c>
      <c r="K67" s="8">
        <v>1</v>
      </c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>
        <v>1</v>
      </c>
      <c r="S67" s="8"/>
      <c r="T67" s="8"/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/>
      <c r="AB67" s="8"/>
      <c r="AC67" s="8"/>
      <c r="AD67" s="8"/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">
        <v>53</v>
      </c>
      <c r="E68" s="8"/>
      <c r="F68" s="8"/>
      <c r="G68" s="8"/>
      <c r="H68" s="8"/>
      <c r="I68" s="8" t="s">
        <v>15</v>
      </c>
      <c r="J68" s="8" t="s">
        <v>15</v>
      </c>
      <c r="K68" s="8" t="s">
        <v>15</v>
      </c>
      <c r="L68" s="8" t="s">
        <v>15</v>
      </c>
      <c r="M68" s="8" t="s">
        <v>15</v>
      </c>
      <c r="N68" s="8" t="s">
        <v>15</v>
      </c>
      <c r="O68" s="8" t="s">
        <v>15</v>
      </c>
      <c r="P68" s="8" t="s">
        <v>15</v>
      </c>
      <c r="Q68" s="8" t="s">
        <v>15</v>
      </c>
      <c r="R68" s="8" t="s">
        <v>15</v>
      </c>
      <c r="S68" s="8" t="s">
        <v>15</v>
      </c>
      <c r="T68" s="8" t="s">
        <v>15</v>
      </c>
      <c r="U68" s="8" t="s">
        <v>15</v>
      </c>
      <c r="V68" s="8" t="s">
        <v>15</v>
      </c>
      <c r="W68" s="8" t="s">
        <v>15</v>
      </c>
      <c r="X68" s="8" t="s">
        <v>15</v>
      </c>
      <c r="Y68" s="8" t="s">
        <v>15</v>
      </c>
      <c r="Z68" s="8" t="s">
        <v>15</v>
      </c>
      <c r="AA68" s="8" t="s">
        <v>15</v>
      </c>
      <c r="AB68" s="8" t="s">
        <v>15</v>
      </c>
      <c r="AC68" s="8" t="s">
        <v>15</v>
      </c>
      <c r="AD68" s="8" t="s">
        <v>15</v>
      </c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 t="str">
        <f t="shared" si="11"/>
        <v>X218</v>
      </c>
      <c r="C69" s="19" t="str">
        <f>IF(ISNA(VLOOKUP(B69,Personal!$A$2:$D$21,2,FALSE)),,VLOOKUP(B69,Personal!$A$2:$D$21,2,FALSE))</f>
        <v>Nahia Campos</v>
      </c>
      <c r="D69" s="19" t="s">
        <v>53</v>
      </c>
      <c r="E69" s="8"/>
      <c r="F69" s="8"/>
      <c r="G69" s="8"/>
      <c r="H69" s="8"/>
      <c r="I69" s="8" t="s">
        <v>7</v>
      </c>
      <c r="J69" s="8" t="s">
        <v>7</v>
      </c>
      <c r="K69" s="8" t="s">
        <v>7</v>
      </c>
      <c r="L69" s="8" t="s">
        <v>7</v>
      </c>
      <c r="M69" s="8" t="s">
        <v>7</v>
      </c>
      <c r="N69" s="8" t="s">
        <v>7</v>
      </c>
      <c r="O69" s="8" t="s">
        <v>7</v>
      </c>
      <c r="P69" s="8" t="s">
        <v>7</v>
      </c>
      <c r="Q69" s="8" t="s">
        <v>7</v>
      </c>
      <c r="R69" s="8" t="s">
        <v>7</v>
      </c>
      <c r="S69" s="8" t="s">
        <v>7</v>
      </c>
      <c r="T69" s="8" t="s">
        <v>7</v>
      </c>
      <c r="U69" s="8" t="s">
        <v>7</v>
      </c>
      <c r="V69" s="8" t="s">
        <v>7</v>
      </c>
      <c r="W69" s="8" t="s">
        <v>7</v>
      </c>
      <c r="X69" s="8" t="s">
        <v>7</v>
      </c>
      <c r="Y69" s="8" t="s">
        <v>7</v>
      </c>
      <c r="Z69" s="8" t="s">
        <v>7</v>
      </c>
      <c r="AA69" s="8" t="s">
        <v>7</v>
      </c>
      <c r="AB69" s="8" t="s">
        <v>7</v>
      </c>
      <c r="AC69" s="8" t="s">
        <v>7</v>
      </c>
      <c r="AD69" s="8" t="s">
        <v>7</v>
      </c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si="11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 t="s">
        <v>21</v>
      </c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2</v>
      </c>
      <c r="L77" s="23">
        <f t="shared" si="12"/>
        <v>2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3</v>
      </c>
      <c r="R77" s="23">
        <f t="shared" si="12"/>
        <v>3</v>
      </c>
      <c r="S77" s="23">
        <f t="shared" si="12"/>
        <v>2</v>
      </c>
      <c r="T77" s="23">
        <f t="shared" si="12"/>
        <v>2</v>
      </c>
      <c r="U77" s="23">
        <f t="shared" si="12"/>
        <v>3</v>
      </c>
      <c r="V77" s="23">
        <f t="shared" si="12"/>
        <v>3</v>
      </c>
      <c r="W77" s="23">
        <f t="shared" si="12"/>
        <v>4</v>
      </c>
      <c r="X77" s="23">
        <f t="shared" si="12"/>
        <v>4</v>
      </c>
      <c r="Y77" s="23">
        <f t="shared" si="12"/>
        <v>4</v>
      </c>
      <c r="Z77" s="23">
        <f t="shared" si="12"/>
        <v>3</v>
      </c>
      <c r="AA77" s="23">
        <f t="shared" si="12"/>
        <v>2</v>
      </c>
      <c r="AB77" s="23">
        <f t="shared" si="12"/>
        <v>2</v>
      </c>
      <c r="AC77" s="23">
        <f t="shared" si="12"/>
        <v>2</v>
      </c>
      <c r="AD77" s="23">
        <f t="shared" si="12"/>
        <v>2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32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45506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">
        <v>99</v>
      </c>
      <c r="E80" s="8"/>
      <c r="F80" s="8"/>
      <c r="G80" s="8"/>
      <c r="H80" s="8"/>
      <c r="I80" s="8" t="s">
        <v>11</v>
      </c>
      <c r="J80" s="8" t="s">
        <v>11</v>
      </c>
      <c r="K80" s="8" t="s">
        <v>11</v>
      </c>
      <c r="L80" s="8" t="s">
        <v>11</v>
      </c>
      <c r="M80" s="8" t="s">
        <v>11</v>
      </c>
      <c r="N80" s="8" t="s">
        <v>11</v>
      </c>
      <c r="O80" s="8" t="s">
        <v>11</v>
      </c>
      <c r="P80" s="8" t="s">
        <v>11</v>
      </c>
      <c r="Q80" s="8" t="s">
        <v>11</v>
      </c>
      <c r="R80" s="8" t="s">
        <v>11</v>
      </c>
      <c r="S80" s="8" t="s">
        <v>11</v>
      </c>
      <c r="T80" s="8" t="s">
        <v>11</v>
      </c>
      <c r="U80" s="8" t="s">
        <v>11</v>
      </c>
      <c r="V80" s="8" t="s">
        <v>11</v>
      </c>
      <c r="W80" s="8" t="s">
        <v>11</v>
      </c>
      <c r="X80" s="8" t="s">
        <v>11</v>
      </c>
      <c r="Y80" s="8" t="s">
        <v>11</v>
      </c>
      <c r="Z80" s="8" t="s">
        <v>11</v>
      </c>
      <c r="AA80" s="8" t="s">
        <v>11</v>
      </c>
      <c r="AB80" s="8" t="s">
        <v>11</v>
      </c>
      <c r="AC80" s="8" t="s">
        <v>11</v>
      </c>
      <c r="AD80" s="8" t="s">
        <v>11</v>
      </c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">
        <v>95</v>
      </c>
      <c r="E81" s="8"/>
      <c r="F81" s="8"/>
      <c r="G81" s="8">
        <v>1</v>
      </c>
      <c r="H81" s="8">
        <v>1</v>
      </c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/>
      <c r="R81" s="8"/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/>
      <c r="Z81" s="8"/>
      <c r="AA81" s="8"/>
      <c r="AB81" s="8"/>
      <c r="AC81" s="8"/>
      <c r="AD81" s="8"/>
      <c r="AE81" s="8"/>
      <c r="AF81" s="8"/>
      <c r="AG81" s="8"/>
      <c r="AH81" s="1">
        <f t="shared" si="13"/>
        <v>8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">
        <v>53</v>
      </c>
      <c r="E82" s="8"/>
      <c r="F82" s="8"/>
      <c r="G82" s="8"/>
      <c r="H82" s="8"/>
      <c r="I82" s="8"/>
      <c r="J82" s="8"/>
      <c r="K82" s="8"/>
      <c r="L82" s="8"/>
      <c r="M82" s="8">
        <v>1</v>
      </c>
      <c r="N82" s="8">
        <v>1</v>
      </c>
      <c r="O82" s="8">
        <v>1</v>
      </c>
      <c r="P82" s="8">
        <v>1</v>
      </c>
      <c r="Q82" s="8">
        <v>1</v>
      </c>
      <c r="R82" s="8">
        <v>1</v>
      </c>
      <c r="S82" s="8">
        <v>1</v>
      </c>
      <c r="T82" s="8">
        <v>1</v>
      </c>
      <c r="U82" s="8"/>
      <c r="V82" s="8"/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>
        <v>1</v>
      </c>
      <c r="AD82" s="8">
        <v>1</v>
      </c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">
        <v>53</v>
      </c>
      <c r="E83" s="8"/>
      <c r="F83" s="8"/>
      <c r="G83" s="8"/>
      <c r="H83" s="8"/>
      <c r="I83" s="8" t="s">
        <v>11</v>
      </c>
      <c r="J83" s="8" t="s">
        <v>11</v>
      </c>
      <c r="K83" s="8" t="s">
        <v>11</v>
      </c>
      <c r="L83" s="8" t="s">
        <v>11</v>
      </c>
      <c r="M83" s="8" t="s">
        <v>11</v>
      </c>
      <c r="N83" s="8" t="s">
        <v>11</v>
      </c>
      <c r="O83" s="8" t="s">
        <v>11</v>
      </c>
      <c r="P83" s="8" t="s">
        <v>11</v>
      </c>
      <c r="Q83" s="8" t="s">
        <v>11</v>
      </c>
      <c r="R83" s="8" t="s">
        <v>11</v>
      </c>
      <c r="S83" s="8" t="s">
        <v>11</v>
      </c>
      <c r="T83" s="8" t="s">
        <v>11</v>
      </c>
      <c r="U83" s="8" t="s">
        <v>11</v>
      </c>
      <c r="V83" s="8" t="s">
        <v>11</v>
      </c>
      <c r="W83" s="8" t="s">
        <v>11</v>
      </c>
      <c r="X83" s="8" t="s">
        <v>11</v>
      </c>
      <c r="Y83" s="8" t="s">
        <v>11</v>
      </c>
      <c r="Z83" s="8" t="s">
        <v>11</v>
      </c>
      <c r="AA83" s="8" t="s">
        <v>11</v>
      </c>
      <c r="AB83" s="8" t="s">
        <v>11</v>
      </c>
      <c r="AC83" s="8" t="s">
        <v>11</v>
      </c>
      <c r="AD83" s="8" t="s">
        <v>11</v>
      </c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">
        <v>96</v>
      </c>
      <c r="E84" s="8"/>
      <c r="F84" s="8"/>
      <c r="G84" s="8"/>
      <c r="H84" s="8"/>
      <c r="I84" s="8" t="s">
        <v>11</v>
      </c>
      <c r="J84" s="8" t="s">
        <v>11</v>
      </c>
      <c r="K84" s="8" t="s">
        <v>11</v>
      </c>
      <c r="L84" s="8" t="s">
        <v>11</v>
      </c>
      <c r="M84" s="8" t="s">
        <v>11</v>
      </c>
      <c r="N84" s="8" t="s">
        <v>11</v>
      </c>
      <c r="O84" s="8" t="s">
        <v>11</v>
      </c>
      <c r="P84" s="8" t="s">
        <v>11</v>
      </c>
      <c r="Q84" s="8" t="s">
        <v>11</v>
      </c>
      <c r="R84" s="8" t="s">
        <v>11</v>
      </c>
      <c r="S84" s="8" t="s">
        <v>11</v>
      </c>
      <c r="T84" s="8" t="s">
        <v>11</v>
      </c>
      <c r="U84" s="8" t="s">
        <v>11</v>
      </c>
      <c r="V84" s="8" t="s">
        <v>11</v>
      </c>
      <c r="W84" s="8" t="s">
        <v>11</v>
      </c>
      <c r="X84" s="8" t="s">
        <v>11</v>
      </c>
      <c r="Y84" s="8" t="s">
        <v>11</v>
      </c>
      <c r="Z84" s="8" t="s">
        <v>11</v>
      </c>
      <c r="AA84" s="8" t="s">
        <v>11</v>
      </c>
      <c r="AB84" s="8" t="s">
        <v>11</v>
      </c>
      <c r="AC84" s="8" t="s">
        <v>11</v>
      </c>
      <c r="AD84" s="8" t="s">
        <v>11</v>
      </c>
      <c r="AE84" s="8"/>
      <c r="AF84" s="8"/>
      <c r="AG84" s="8"/>
      <c r="AH84" s="1">
        <f t="shared" si="13"/>
        <v>0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">
        <v>53</v>
      </c>
      <c r="E85" s="8"/>
      <c r="F85" s="8"/>
      <c r="G85" s="8"/>
      <c r="H85" s="8"/>
      <c r="I85" s="8" t="s">
        <v>7</v>
      </c>
      <c r="J85" s="8" t="s">
        <v>7</v>
      </c>
      <c r="K85" s="8" t="s">
        <v>7</v>
      </c>
      <c r="L85" s="8" t="s">
        <v>7</v>
      </c>
      <c r="M85" s="8" t="s">
        <v>7</v>
      </c>
      <c r="N85" s="8" t="s">
        <v>7</v>
      </c>
      <c r="O85" s="8" t="s">
        <v>7</v>
      </c>
      <c r="P85" s="8" t="s">
        <v>7</v>
      </c>
      <c r="Q85" s="8" t="s">
        <v>7</v>
      </c>
      <c r="R85" s="8" t="s">
        <v>7</v>
      </c>
      <c r="S85" s="8" t="s">
        <v>7</v>
      </c>
      <c r="T85" s="8" t="s">
        <v>7</v>
      </c>
      <c r="U85" s="8" t="s">
        <v>7</v>
      </c>
      <c r="V85" s="8" t="s">
        <v>7</v>
      </c>
      <c r="W85" s="8" t="s">
        <v>7</v>
      </c>
      <c r="X85" s="8" t="s">
        <v>7</v>
      </c>
      <c r="Y85" s="8" t="s">
        <v>7</v>
      </c>
      <c r="Z85" s="8" t="s">
        <v>7</v>
      </c>
      <c r="AA85" s="8" t="s">
        <v>7</v>
      </c>
      <c r="AB85" s="8" t="s">
        <v>7</v>
      </c>
      <c r="AC85" s="8" t="s">
        <v>7</v>
      </c>
      <c r="AD85" s="8" t="s">
        <v>7</v>
      </c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">
        <v>53</v>
      </c>
      <c r="E86" s="8"/>
      <c r="F86" s="8"/>
      <c r="G86" s="8"/>
      <c r="H86" s="8"/>
      <c r="I86" s="8"/>
      <c r="J86" s="8"/>
      <c r="K86" s="8"/>
      <c r="L86" s="8"/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/>
      <c r="T86" s="8"/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>
        <v>1</v>
      </c>
      <c r="AD86" s="8">
        <v>1</v>
      </c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">
        <v>53</v>
      </c>
      <c r="E87" s="8"/>
      <c r="F87" s="8"/>
      <c r="G87" s="8"/>
      <c r="H87" s="8"/>
      <c r="I87" s="8" t="s">
        <v>15</v>
      </c>
      <c r="J87" s="8" t="s">
        <v>15</v>
      </c>
      <c r="K87" s="8" t="s">
        <v>15</v>
      </c>
      <c r="L87" s="8" t="s">
        <v>15</v>
      </c>
      <c r="M87" s="8" t="s">
        <v>15</v>
      </c>
      <c r="N87" s="8" t="s">
        <v>15</v>
      </c>
      <c r="O87" s="8" t="s">
        <v>15</v>
      </c>
      <c r="P87" s="8" t="s">
        <v>15</v>
      </c>
      <c r="Q87" s="8" t="s">
        <v>15</v>
      </c>
      <c r="R87" s="8" t="s">
        <v>15</v>
      </c>
      <c r="S87" s="8" t="s">
        <v>15</v>
      </c>
      <c r="T87" s="8" t="s">
        <v>15</v>
      </c>
      <c r="U87" s="8" t="s">
        <v>15</v>
      </c>
      <c r="V87" s="8" t="s">
        <v>15</v>
      </c>
      <c r="W87" s="8" t="s">
        <v>15</v>
      </c>
      <c r="X87" s="8" t="s">
        <v>15</v>
      </c>
      <c r="Y87" s="8" t="s">
        <v>15</v>
      </c>
      <c r="Z87" s="8" t="s">
        <v>15</v>
      </c>
      <c r="AA87" s="8" t="s">
        <v>15</v>
      </c>
      <c r="AB87" s="8" t="s">
        <v>15</v>
      </c>
      <c r="AC87" s="8" t="s">
        <v>15</v>
      </c>
      <c r="AD87" s="8" t="s">
        <v>15</v>
      </c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tr">
        <f t="shared" si="14"/>
        <v>X218</v>
      </c>
      <c r="C88" s="19" t="str">
        <f>IF(ISNA(VLOOKUP(B88,Personal!$A$2:$D$21,2,FALSE)),,VLOOKUP(B88,Personal!$A$2:$D$21,2,FALSE))</f>
        <v>Nahia Campos</v>
      </c>
      <c r="D88" s="19" t="s">
        <v>53</v>
      </c>
      <c r="E88" s="8"/>
      <c r="F88" s="8"/>
      <c r="G88" s="8"/>
      <c r="H88" s="8"/>
      <c r="I88" s="8">
        <v>1</v>
      </c>
      <c r="J88" s="8">
        <v>1</v>
      </c>
      <c r="K88" s="8">
        <v>1</v>
      </c>
      <c r="L88" s="8">
        <v>1</v>
      </c>
      <c r="M88" s="8">
        <v>1</v>
      </c>
      <c r="N88" s="8">
        <v>1</v>
      </c>
      <c r="O88" s="8">
        <v>1</v>
      </c>
      <c r="P88" s="8">
        <v>1</v>
      </c>
      <c r="Q88" s="8"/>
      <c r="R88" s="8"/>
      <c r="S88" s="8">
        <v>1</v>
      </c>
      <c r="T88" s="8">
        <v>1</v>
      </c>
      <c r="U88" s="8">
        <v>1</v>
      </c>
      <c r="V88" s="8">
        <v>1</v>
      </c>
      <c r="W88" s="8">
        <v>1</v>
      </c>
      <c r="X88" s="8">
        <v>1</v>
      </c>
      <c r="Y88" s="8">
        <v>1</v>
      </c>
      <c r="Z88" s="8">
        <v>1</v>
      </c>
      <c r="AA88" s="8"/>
      <c r="AB88" s="8"/>
      <c r="AC88" s="8"/>
      <c r="AD88" s="8"/>
      <c r="AE88" s="8"/>
      <c r="AF88" s="8"/>
      <c r="AG88" s="8"/>
      <c r="AH88" s="1">
        <f t="shared" si="13"/>
        <v>8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 t="s">
        <v>21</v>
      </c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1</v>
      </c>
      <c r="I96" s="23">
        <f t="shared" si="15"/>
        <v>2</v>
      </c>
      <c r="J96" s="23">
        <f t="shared" si="15"/>
        <v>2</v>
      </c>
      <c r="K96" s="23">
        <f t="shared" si="15"/>
        <v>2</v>
      </c>
      <c r="L96" s="23">
        <f t="shared" si="15"/>
        <v>2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2</v>
      </c>
      <c r="R96" s="23">
        <f t="shared" si="15"/>
        <v>2</v>
      </c>
      <c r="S96" s="23">
        <f t="shared" si="15"/>
        <v>3</v>
      </c>
      <c r="T96" s="23">
        <f t="shared" si="15"/>
        <v>3</v>
      </c>
      <c r="U96" s="23">
        <f t="shared" si="15"/>
        <v>3</v>
      </c>
      <c r="V96" s="23">
        <f t="shared" si="15"/>
        <v>3</v>
      </c>
      <c r="W96" s="23">
        <f t="shared" si="15"/>
        <v>4</v>
      </c>
      <c r="X96" s="23">
        <f t="shared" si="15"/>
        <v>4</v>
      </c>
      <c r="Y96" s="23">
        <f t="shared" si="15"/>
        <v>3</v>
      </c>
      <c r="Z96" s="23">
        <f t="shared" si="15"/>
        <v>3</v>
      </c>
      <c r="AA96" s="23">
        <f t="shared" si="15"/>
        <v>2</v>
      </c>
      <c r="AB96" s="23">
        <f t="shared" si="15"/>
        <v>2</v>
      </c>
      <c r="AC96" s="23">
        <f t="shared" si="15"/>
        <v>2</v>
      </c>
      <c r="AD96" s="23">
        <f t="shared" si="15"/>
        <v>2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32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45507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">
        <v>99</v>
      </c>
      <c r="E99" s="8"/>
      <c r="F99" s="8"/>
      <c r="G99" s="8"/>
      <c r="H99" s="8"/>
      <c r="I99" s="8" t="s">
        <v>11</v>
      </c>
      <c r="J99" s="8" t="s">
        <v>11</v>
      </c>
      <c r="K99" s="8" t="s">
        <v>11</v>
      </c>
      <c r="L99" s="8" t="s">
        <v>11</v>
      </c>
      <c r="M99" s="8" t="s">
        <v>11</v>
      </c>
      <c r="N99" s="8" t="s">
        <v>11</v>
      </c>
      <c r="O99" s="8" t="s">
        <v>11</v>
      </c>
      <c r="P99" s="8" t="s">
        <v>11</v>
      </c>
      <c r="Q99" s="8" t="s">
        <v>11</v>
      </c>
      <c r="R99" s="8" t="s">
        <v>11</v>
      </c>
      <c r="S99" s="8" t="s">
        <v>11</v>
      </c>
      <c r="T99" s="8" t="s">
        <v>11</v>
      </c>
      <c r="U99" s="8" t="s">
        <v>11</v>
      </c>
      <c r="V99" s="8" t="s">
        <v>11</v>
      </c>
      <c r="W99" s="8" t="s">
        <v>11</v>
      </c>
      <c r="X99" s="8" t="s">
        <v>11</v>
      </c>
      <c r="Y99" s="8" t="s">
        <v>11</v>
      </c>
      <c r="Z99" s="8" t="s">
        <v>11</v>
      </c>
      <c r="AA99" s="8" t="s">
        <v>11</v>
      </c>
      <c r="AB99" s="8" t="s">
        <v>11</v>
      </c>
      <c r="AC99" s="8" t="s">
        <v>11</v>
      </c>
      <c r="AD99" s="8" t="s">
        <v>11</v>
      </c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">
        <v>95</v>
      </c>
      <c r="E100" s="8"/>
      <c r="F100" s="8"/>
      <c r="G100" s="8"/>
      <c r="H100" s="8"/>
      <c r="I100" s="8" t="s">
        <v>7</v>
      </c>
      <c r="J100" s="8" t="s">
        <v>7</v>
      </c>
      <c r="K100" s="8" t="s">
        <v>7</v>
      </c>
      <c r="L100" s="8" t="s">
        <v>7</v>
      </c>
      <c r="M100" s="8" t="s">
        <v>7</v>
      </c>
      <c r="N100" s="8" t="s">
        <v>7</v>
      </c>
      <c r="O100" s="8" t="s">
        <v>7</v>
      </c>
      <c r="P100" s="8" t="s">
        <v>7</v>
      </c>
      <c r="Q100" s="8" t="s">
        <v>7</v>
      </c>
      <c r="R100" s="8" t="s">
        <v>7</v>
      </c>
      <c r="S100" s="8" t="s">
        <v>7</v>
      </c>
      <c r="T100" s="8" t="s">
        <v>7</v>
      </c>
      <c r="U100" s="8" t="s">
        <v>7</v>
      </c>
      <c r="V100" s="8" t="s">
        <v>7</v>
      </c>
      <c r="W100" s="8" t="s">
        <v>7</v>
      </c>
      <c r="X100" s="8" t="s">
        <v>7</v>
      </c>
      <c r="Y100" s="8" t="s">
        <v>7</v>
      </c>
      <c r="Z100" s="8" t="s">
        <v>7</v>
      </c>
      <c r="AA100" s="8" t="s">
        <v>7</v>
      </c>
      <c r="AB100" s="8" t="s">
        <v>7</v>
      </c>
      <c r="AC100" s="8" t="s">
        <v>7</v>
      </c>
      <c r="AD100" s="8" t="s">
        <v>7</v>
      </c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">
        <v>53</v>
      </c>
      <c r="E101" s="8"/>
      <c r="F101" s="8"/>
      <c r="G101" s="8"/>
      <c r="H101" s="8"/>
      <c r="I101" s="8" t="s">
        <v>7</v>
      </c>
      <c r="J101" s="8" t="s">
        <v>7</v>
      </c>
      <c r="K101" s="8" t="s">
        <v>7</v>
      </c>
      <c r="L101" s="8" t="s">
        <v>7</v>
      </c>
      <c r="M101" s="8" t="s">
        <v>7</v>
      </c>
      <c r="N101" s="8" t="s">
        <v>7</v>
      </c>
      <c r="O101" s="8" t="s">
        <v>7</v>
      </c>
      <c r="P101" s="8" t="s">
        <v>7</v>
      </c>
      <c r="Q101" s="8" t="s">
        <v>7</v>
      </c>
      <c r="R101" s="8" t="s">
        <v>7</v>
      </c>
      <c r="S101" s="8" t="s">
        <v>7</v>
      </c>
      <c r="T101" s="8" t="s">
        <v>7</v>
      </c>
      <c r="U101" s="8" t="s">
        <v>7</v>
      </c>
      <c r="V101" s="8" t="s">
        <v>7</v>
      </c>
      <c r="W101" s="8" t="s">
        <v>7</v>
      </c>
      <c r="X101" s="8" t="s">
        <v>7</v>
      </c>
      <c r="Y101" s="8" t="s">
        <v>7</v>
      </c>
      <c r="Z101" s="8" t="s">
        <v>7</v>
      </c>
      <c r="AA101" s="8" t="s">
        <v>7</v>
      </c>
      <c r="AB101" s="8" t="s">
        <v>7</v>
      </c>
      <c r="AC101" s="8" t="s">
        <v>7</v>
      </c>
      <c r="AD101" s="8" t="s">
        <v>7</v>
      </c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">
        <v>53</v>
      </c>
      <c r="E102" s="8"/>
      <c r="F102" s="8"/>
      <c r="G102" s="8"/>
      <c r="H102" s="8"/>
      <c r="I102" s="8" t="s">
        <v>11</v>
      </c>
      <c r="J102" s="8" t="s">
        <v>11</v>
      </c>
      <c r="K102" s="8" t="s">
        <v>11</v>
      </c>
      <c r="L102" s="8" t="s">
        <v>11</v>
      </c>
      <c r="M102" s="8" t="s">
        <v>11</v>
      </c>
      <c r="N102" s="8" t="s">
        <v>11</v>
      </c>
      <c r="O102" s="8" t="s">
        <v>11</v>
      </c>
      <c r="P102" s="8" t="s">
        <v>11</v>
      </c>
      <c r="Q102" s="8" t="s">
        <v>11</v>
      </c>
      <c r="R102" s="8" t="s">
        <v>11</v>
      </c>
      <c r="S102" s="8" t="s">
        <v>11</v>
      </c>
      <c r="T102" s="8" t="s">
        <v>11</v>
      </c>
      <c r="U102" s="8" t="s">
        <v>11</v>
      </c>
      <c r="V102" s="8" t="s">
        <v>11</v>
      </c>
      <c r="W102" s="8" t="s">
        <v>11</v>
      </c>
      <c r="X102" s="8" t="s">
        <v>11</v>
      </c>
      <c r="Y102" s="8" t="s">
        <v>11</v>
      </c>
      <c r="Z102" s="8" t="s">
        <v>11</v>
      </c>
      <c r="AA102" s="8" t="s">
        <v>11</v>
      </c>
      <c r="AB102" s="8" t="s">
        <v>11</v>
      </c>
      <c r="AC102" s="8" t="s">
        <v>11</v>
      </c>
      <c r="AD102" s="8" t="s">
        <v>11</v>
      </c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">
        <v>96</v>
      </c>
      <c r="E103" s="8"/>
      <c r="F103" s="8"/>
      <c r="G103" s="8"/>
      <c r="H103" s="8"/>
      <c r="I103" s="8" t="s">
        <v>11</v>
      </c>
      <c r="J103" s="8" t="s">
        <v>11</v>
      </c>
      <c r="K103" s="8" t="s">
        <v>11</v>
      </c>
      <c r="L103" s="8" t="s">
        <v>11</v>
      </c>
      <c r="M103" s="8" t="s">
        <v>11</v>
      </c>
      <c r="N103" s="8" t="s">
        <v>11</v>
      </c>
      <c r="O103" s="8" t="s">
        <v>11</v>
      </c>
      <c r="P103" s="8" t="s">
        <v>11</v>
      </c>
      <c r="Q103" s="8" t="s">
        <v>11</v>
      </c>
      <c r="R103" s="8" t="s">
        <v>11</v>
      </c>
      <c r="S103" s="8" t="s">
        <v>11</v>
      </c>
      <c r="T103" s="8" t="s">
        <v>11</v>
      </c>
      <c r="U103" s="8" t="s">
        <v>11</v>
      </c>
      <c r="V103" s="8" t="s">
        <v>11</v>
      </c>
      <c r="W103" s="8" t="s">
        <v>11</v>
      </c>
      <c r="X103" s="8" t="s">
        <v>11</v>
      </c>
      <c r="Y103" s="8" t="s">
        <v>11</v>
      </c>
      <c r="Z103" s="8" t="s">
        <v>11</v>
      </c>
      <c r="AA103" s="8" t="s">
        <v>11</v>
      </c>
      <c r="AB103" s="8" t="s">
        <v>11</v>
      </c>
      <c r="AC103" s="8" t="s">
        <v>11</v>
      </c>
      <c r="AD103" s="8" t="s">
        <v>11</v>
      </c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">
        <v>53</v>
      </c>
      <c r="E104" s="8"/>
      <c r="F104" s="8"/>
      <c r="G104" s="8"/>
      <c r="H104" s="8">
        <v>1</v>
      </c>
      <c r="I104" s="8">
        <v>1</v>
      </c>
      <c r="J104" s="8">
        <v>1</v>
      </c>
      <c r="K104" s="8">
        <v>1</v>
      </c>
      <c r="L104" s="8">
        <v>1</v>
      </c>
      <c r="M104" s="8">
        <v>1</v>
      </c>
      <c r="N104" s="8">
        <v>1</v>
      </c>
      <c r="O104" s="8">
        <v>1</v>
      </c>
      <c r="P104" s="8">
        <v>1</v>
      </c>
      <c r="Q104" s="8">
        <v>1</v>
      </c>
      <c r="R104" s="8">
        <v>1</v>
      </c>
      <c r="S104" s="8">
        <v>1</v>
      </c>
      <c r="T104" s="8">
        <v>1</v>
      </c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6"/>
        <v>6.5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">
        <v>53</v>
      </c>
      <c r="E105" s="8"/>
      <c r="F105" s="8"/>
      <c r="G105" s="8"/>
      <c r="H105" s="8"/>
      <c r="I105" s="8"/>
      <c r="J105" s="8"/>
      <c r="K105" s="8"/>
      <c r="L105" s="8"/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/>
      <c r="T105" s="8"/>
      <c r="U105" s="8">
        <v>1</v>
      </c>
      <c r="V105" s="8">
        <v>1</v>
      </c>
      <c r="W105" s="8">
        <v>1</v>
      </c>
      <c r="X105" s="8">
        <v>1</v>
      </c>
      <c r="Y105" s="8">
        <v>1</v>
      </c>
      <c r="Z105" s="8">
        <v>1</v>
      </c>
      <c r="AA105" s="8">
        <v>1</v>
      </c>
      <c r="AB105" s="8">
        <v>1</v>
      </c>
      <c r="AC105" s="8">
        <v>1</v>
      </c>
      <c r="AD105" s="8">
        <v>1</v>
      </c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">
        <v>53</v>
      </c>
      <c r="E106" s="8"/>
      <c r="F106" s="8"/>
      <c r="G106" s="8"/>
      <c r="H106" s="8"/>
      <c r="I106" s="8" t="s">
        <v>15</v>
      </c>
      <c r="J106" s="8" t="s">
        <v>15</v>
      </c>
      <c r="K106" s="8" t="s">
        <v>15</v>
      </c>
      <c r="L106" s="8" t="s">
        <v>15</v>
      </c>
      <c r="M106" s="8" t="s">
        <v>15</v>
      </c>
      <c r="N106" s="8" t="s">
        <v>15</v>
      </c>
      <c r="O106" s="8" t="s">
        <v>15</v>
      </c>
      <c r="P106" s="8" t="s">
        <v>15</v>
      </c>
      <c r="Q106" s="8" t="s">
        <v>15</v>
      </c>
      <c r="R106" s="8" t="s">
        <v>15</v>
      </c>
      <c r="S106" s="8" t="s">
        <v>15</v>
      </c>
      <c r="T106" s="8" t="s">
        <v>15</v>
      </c>
      <c r="U106" s="8" t="s">
        <v>15</v>
      </c>
      <c r="V106" s="8" t="s">
        <v>15</v>
      </c>
      <c r="W106" s="8" t="s">
        <v>15</v>
      </c>
      <c r="X106" s="8" t="s">
        <v>15</v>
      </c>
      <c r="Y106" s="8" t="s">
        <v>15</v>
      </c>
      <c r="Z106" s="8" t="s">
        <v>15</v>
      </c>
      <c r="AA106" s="8" t="s">
        <v>15</v>
      </c>
      <c r="AB106" s="8" t="s">
        <v>15</v>
      </c>
      <c r="AC106" s="8" t="s">
        <v>15</v>
      </c>
      <c r="AD106" s="8" t="s">
        <v>15</v>
      </c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 t="str">
        <f t="shared" si="17"/>
        <v>X218</v>
      </c>
      <c r="C107" s="19" t="str">
        <f>IF(ISNA(VLOOKUP(B107,Personal!$A$2:$D$21,2,FALSE)),,VLOOKUP(B107,Personal!$A$2:$D$21,2,FALSE))</f>
        <v>Nahia Campos</v>
      </c>
      <c r="D107" s="19" t="s">
        <v>53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 t="s">
        <v>15</v>
      </c>
      <c r="T107" s="8" t="s">
        <v>15</v>
      </c>
      <c r="U107" s="8" t="s">
        <v>15</v>
      </c>
      <c r="V107" s="8" t="s">
        <v>15</v>
      </c>
      <c r="W107" s="8" t="s">
        <v>15</v>
      </c>
      <c r="X107" s="8" t="s">
        <v>15</v>
      </c>
      <c r="Y107" s="8" t="s">
        <v>15</v>
      </c>
      <c r="Z107" s="8" t="s">
        <v>15</v>
      </c>
      <c r="AA107" s="8" t="s">
        <v>15</v>
      </c>
      <c r="AB107" s="8" t="s">
        <v>15</v>
      </c>
      <c r="AC107" s="8" t="s">
        <v>15</v>
      </c>
      <c r="AD107" s="8" t="s">
        <v>15</v>
      </c>
      <c r="AE107" s="8" t="s">
        <v>15</v>
      </c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 t="s">
        <v>130</v>
      </c>
      <c r="C108" s="62" t="s">
        <v>131</v>
      </c>
      <c r="D108" s="19" t="s">
        <v>53</v>
      </c>
      <c r="E108" s="59"/>
      <c r="F108" s="59"/>
      <c r="G108" s="59"/>
      <c r="H108" s="59">
        <v>1</v>
      </c>
      <c r="I108" s="59">
        <v>1</v>
      </c>
      <c r="J108" s="59">
        <v>1</v>
      </c>
      <c r="K108" s="59">
        <v>1</v>
      </c>
      <c r="L108" s="59">
        <v>1</v>
      </c>
      <c r="M108" s="59">
        <v>1</v>
      </c>
      <c r="N108" s="59">
        <v>1</v>
      </c>
      <c r="O108" s="59">
        <v>1</v>
      </c>
      <c r="P108" s="59"/>
      <c r="Q108" s="59"/>
      <c r="R108" s="59"/>
      <c r="S108" s="59">
        <v>1</v>
      </c>
      <c r="T108" s="59">
        <v>1</v>
      </c>
      <c r="U108" s="59">
        <v>1</v>
      </c>
      <c r="V108" s="59">
        <v>1</v>
      </c>
      <c r="W108" s="59">
        <v>1</v>
      </c>
      <c r="X108" s="59">
        <v>1</v>
      </c>
      <c r="Y108" s="59">
        <v>1</v>
      </c>
      <c r="Z108" s="59">
        <v>1</v>
      </c>
      <c r="AA108" s="59">
        <v>1</v>
      </c>
      <c r="AB108" s="59">
        <v>1</v>
      </c>
      <c r="AC108" s="59">
        <v>1</v>
      </c>
      <c r="AD108" s="59">
        <v>1</v>
      </c>
      <c r="AE108" s="59"/>
      <c r="AF108" s="60"/>
      <c r="AG108" s="61"/>
      <c r="AH108" s="1">
        <f t="shared" si="16"/>
        <v>10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2</v>
      </c>
      <c r="I115" s="23">
        <f t="shared" si="18"/>
        <v>2</v>
      </c>
      <c r="J115" s="23">
        <f t="shared" si="18"/>
        <v>2</v>
      </c>
      <c r="K115" s="23">
        <f t="shared" si="18"/>
        <v>2</v>
      </c>
      <c r="L115" s="23">
        <f t="shared" si="18"/>
        <v>2</v>
      </c>
      <c r="M115" s="23">
        <f t="shared" si="18"/>
        <v>3</v>
      </c>
      <c r="N115" s="23">
        <f t="shared" si="18"/>
        <v>3</v>
      </c>
      <c r="O115" s="23">
        <f t="shared" si="18"/>
        <v>3</v>
      </c>
      <c r="P115" s="23">
        <f t="shared" si="18"/>
        <v>2</v>
      </c>
      <c r="Q115" s="23">
        <f t="shared" si="18"/>
        <v>2</v>
      </c>
      <c r="R115" s="23">
        <f t="shared" si="18"/>
        <v>2</v>
      </c>
      <c r="S115" s="23">
        <f t="shared" si="18"/>
        <v>2</v>
      </c>
      <c r="T115" s="23">
        <f t="shared" si="18"/>
        <v>2</v>
      </c>
      <c r="U115" s="23">
        <f t="shared" si="18"/>
        <v>2</v>
      </c>
      <c r="V115" s="23">
        <f t="shared" si="18"/>
        <v>2</v>
      </c>
      <c r="W115" s="23">
        <f t="shared" si="18"/>
        <v>2</v>
      </c>
      <c r="X115" s="23">
        <f t="shared" si="18"/>
        <v>2</v>
      </c>
      <c r="Y115" s="23">
        <f t="shared" si="18"/>
        <v>2</v>
      </c>
      <c r="Z115" s="23">
        <f t="shared" si="18"/>
        <v>2</v>
      </c>
      <c r="AA115" s="23">
        <f t="shared" si="18"/>
        <v>2</v>
      </c>
      <c r="AB115" s="23">
        <f t="shared" si="18"/>
        <v>2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24.5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45508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 t="s">
        <v>11</v>
      </c>
      <c r="J118" s="8" t="s">
        <v>11</v>
      </c>
      <c r="K118" s="8" t="s">
        <v>11</v>
      </c>
      <c r="L118" s="8" t="s">
        <v>11</v>
      </c>
      <c r="M118" s="8" t="s">
        <v>11</v>
      </c>
      <c r="N118" s="8" t="s">
        <v>11</v>
      </c>
      <c r="O118" s="8" t="s">
        <v>11</v>
      </c>
      <c r="P118" s="8" t="s">
        <v>11</v>
      </c>
      <c r="Q118" s="8" t="s">
        <v>11</v>
      </c>
      <c r="R118" s="8" t="s">
        <v>11</v>
      </c>
      <c r="S118" s="8" t="s">
        <v>11</v>
      </c>
      <c r="T118" s="8" t="s">
        <v>11</v>
      </c>
      <c r="U118" s="8" t="s">
        <v>11</v>
      </c>
      <c r="V118" s="8" t="s">
        <v>11</v>
      </c>
      <c r="W118" s="8" t="s">
        <v>11</v>
      </c>
      <c r="X118" s="8" t="s">
        <v>11</v>
      </c>
      <c r="Y118" s="8" t="s">
        <v>11</v>
      </c>
      <c r="Z118" s="8" t="s">
        <v>11</v>
      </c>
      <c r="AA118" s="8" t="s">
        <v>11</v>
      </c>
      <c r="AB118" s="8" t="s">
        <v>11</v>
      </c>
      <c r="AC118" s="8" t="s">
        <v>11</v>
      </c>
      <c r="AD118" s="8" t="s">
        <v>11</v>
      </c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 t="s">
        <v>11</v>
      </c>
      <c r="J121" s="8" t="s">
        <v>11</v>
      </c>
      <c r="K121" s="8" t="s">
        <v>11</v>
      </c>
      <c r="L121" s="8" t="s">
        <v>11</v>
      </c>
      <c r="M121" s="8" t="s">
        <v>11</v>
      </c>
      <c r="N121" s="8" t="s">
        <v>11</v>
      </c>
      <c r="O121" s="8" t="s">
        <v>11</v>
      </c>
      <c r="P121" s="8" t="s">
        <v>11</v>
      </c>
      <c r="Q121" s="8" t="s">
        <v>11</v>
      </c>
      <c r="R121" s="8" t="s">
        <v>11</v>
      </c>
      <c r="S121" s="8" t="s">
        <v>11</v>
      </c>
      <c r="T121" s="8" t="s">
        <v>11</v>
      </c>
      <c r="U121" s="8" t="s">
        <v>11</v>
      </c>
      <c r="V121" s="8" t="s">
        <v>11</v>
      </c>
      <c r="W121" s="8" t="s">
        <v>11</v>
      </c>
      <c r="X121" s="8" t="s">
        <v>11</v>
      </c>
      <c r="Y121" s="8" t="s">
        <v>11</v>
      </c>
      <c r="Z121" s="8" t="s">
        <v>11</v>
      </c>
      <c r="AA121" s="8" t="s">
        <v>11</v>
      </c>
      <c r="AB121" s="8" t="s">
        <v>11</v>
      </c>
      <c r="AC121" s="8" t="s">
        <v>11</v>
      </c>
      <c r="AD121" s="8" t="s">
        <v>11</v>
      </c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 t="s">
        <v>11</v>
      </c>
      <c r="J122" s="8" t="s">
        <v>11</v>
      </c>
      <c r="K122" s="8" t="s">
        <v>11</v>
      </c>
      <c r="L122" s="8" t="s">
        <v>11</v>
      </c>
      <c r="M122" s="8" t="s">
        <v>11</v>
      </c>
      <c r="N122" s="8" t="s">
        <v>11</v>
      </c>
      <c r="O122" s="8" t="s">
        <v>11</v>
      </c>
      <c r="P122" s="8" t="s">
        <v>11</v>
      </c>
      <c r="Q122" s="8" t="s">
        <v>11</v>
      </c>
      <c r="R122" s="8" t="s">
        <v>11</v>
      </c>
      <c r="S122" s="8" t="s">
        <v>11</v>
      </c>
      <c r="T122" s="8" t="s">
        <v>11</v>
      </c>
      <c r="U122" s="8" t="s">
        <v>11</v>
      </c>
      <c r="V122" s="8" t="s">
        <v>11</v>
      </c>
      <c r="W122" s="8" t="s">
        <v>11</v>
      </c>
      <c r="X122" s="8" t="s">
        <v>11</v>
      </c>
      <c r="Y122" s="8" t="s">
        <v>11</v>
      </c>
      <c r="Z122" s="8" t="s">
        <v>11</v>
      </c>
      <c r="AA122" s="8" t="s">
        <v>11</v>
      </c>
      <c r="AB122" s="8" t="s">
        <v>11</v>
      </c>
      <c r="AC122" s="8" t="s">
        <v>11</v>
      </c>
      <c r="AD122" s="8" t="s">
        <v>11</v>
      </c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X218</v>
      </c>
      <c r="C126" s="19" t="str">
        <f>IF(ISNA(VLOOKUP(B126,Personal!$A$2:$D$21,2,FALSE)),,VLOOKUP(B126,Personal!$A$2:$D$21,2,FALSE))</f>
        <v>Nahia Campos</v>
      </c>
      <c r="D126" s="19" t="str">
        <f>IF(ISNA(VLOOKUP(B126,Personal!$A$2:$D$23,3,FALSE)),,VLOOKUP(B126,Personal!$A$2:$D$32,3,FALSE))</f>
        <v>Comercial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 t="str">
        <f t="shared" si="20"/>
        <v>L64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wYMWtPOHDoz11l82DK5Fkccj/NeF15eSQr3OEJSpQH8pd2VJqwNEtcHtA5OVk1cWu65MUV5uBrpBSrNE1/6FLw==" saltValue="tSPEg5YOwIc1Q5bjlJ6KEQ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5:AG6 E4:H4 AE4:AG4 E7:H8 AE7:AG8 E18:H19 AC18:AG19 E9:AG17 I30:AE30 I68:AD68 I87:AD87 I106:AD106 I49:AD49" name="Rango2_3"/>
    <protectedRange algorithmName="SHA-512" hashValue="G5FAzGJX5ML8jdfkYHQa+XaFR9QNG29PKoYkCgHl9WmXxPVaBd5PCzjSk5Uim+XS6Movcs1vrN10mr+qn1crdA==" saltValue="5PigA186qshsPexNZFi/+w==" spinCount="100000" sqref="E24:AG25 E23:H23 AE23:AG23 E26:H27 AE26:AG27 I100:AD100 I66:AD66 I86:AD86 AC37:AG38 E28:AG29 E36:H38 AA36:AG36 I62:Z62 I81:Z81 E31:AG35 E30:H30 AF30:AG30" name="Rango2_3_1"/>
    <protectedRange algorithmName="SHA-512" hashValue="G5FAzGJX5ML8jdfkYHQa+XaFR9QNG29PKoYkCgHl9WmXxPVaBd5PCzjSk5Uim+XS6Movcs1vrN10mr+qn1crdA==" saltValue="5PigA186qshsPexNZFi/+w==" spinCount="100000" sqref="E43:AG44 E42:H42 AE42:AG42 E47:AG48 E45:H46 AE45:AG46 E50:AG57 E49:H49 AE49:AG49" name="Rango2_3_2"/>
    <protectedRange algorithmName="SHA-512" hashValue="G5FAzGJX5ML8jdfkYHQa+XaFR9QNG29PKoYkCgHl9WmXxPVaBd5PCzjSk5Uim+XS6Movcs1vrN10mr+qn1crdA==" saltValue="5PigA186qshsPexNZFi/+w==" spinCount="100000" sqref="E63:AG63 AE61:AG61 E64:H66 AE64:AG66 E75:H76 AC75:AG76 I36:Z36 E67:AG67 I88:AD88 E61:H62 AA62:AG62 I85:AD85 E69:AG74 E68:H68 AE68:AG68" name="Rango2_3_3"/>
    <protectedRange algorithmName="SHA-512" hashValue="G5FAzGJX5ML8jdfkYHQa+XaFR9QNG29PKoYkCgHl9WmXxPVaBd5PCzjSk5Uim+XS6Movcs1vrN10mr+qn1crdA==" saltValue="5PigA186qshsPexNZFi/+w==" spinCount="100000" sqref="E82:AG82 AE80:AG80 E94:H95 AC94:AG95 E89:AG93 E83:H88 E80:H81 AA81:AG81 AE83:AG88" name="Rango2_3_4"/>
    <protectedRange algorithmName="SHA-512" hashValue="G5FAzGJX5ML8jdfkYHQa+XaFR9QNG29PKoYkCgHl9WmXxPVaBd5PCzjSk5Uim+XS6Movcs1vrN10mr+qn1crdA==" saltValue="5PigA186qshsPexNZFi/+w==" spinCount="100000" sqref="E104:AG105 E102:H103 AE102:AG103 E99:H100 AE99:AG100 E101:AG101 E107:AG114 E106:H106 AE106:AG106" name="Rango2_3_5"/>
    <protectedRange algorithmName="SHA-512" hashValue="G5FAzGJX5ML8jdfkYHQa+XaFR9QNG29PKoYkCgHl9WmXxPVaBd5PCzjSk5Uim+XS6Movcs1vrN10mr+qn1crdA==" saltValue="5PigA186qshsPexNZFi/+w==" spinCount="100000" sqref="E119:AG120 E118:H118 AE118:AG118 E123:AG133 E121:H122 AE121:AG122" name="Rango2_3_6"/>
    <protectedRange algorithmName="SHA-512" hashValue="G5FAzGJX5ML8jdfkYHQa+XaFR9QNG29PKoYkCgHl9WmXxPVaBd5PCzjSk5Uim+XS6Movcs1vrN10mr+qn1crdA==" saltValue="5PigA186qshsPexNZFi/+w==" spinCount="100000" sqref="I4:AD4 I7:AD8 I26:AD27 I45:AD46 I64:AD65 I83:AD84 I102:AD103 I121:AD122" name="Rango2_3_1_1"/>
    <protectedRange algorithmName="SHA-512" hashValue="G5FAzGJX5ML8jdfkYHQa+XaFR9QNG29PKoYkCgHl9WmXxPVaBd5PCzjSk5Uim+XS6Movcs1vrN10mr+qn1crdA==" saltValue="5PigA186qshsPexNZFi/+w==" spinCount="100000" sqref="I23:AD23" name="Rango2_3_1_2"/>
    <protectedRange algorithmName="SHA-512" hashValue="G5FAzGJX5ML8jdfkYHQa+XaFR9QNG29PKoYkCgHl9WmXxPVaBd5PCzjSk5Uim+XS6Movcs1vrN10mr+qn1crdA==" saltValue="5PigA186qshsPexNZFi/+w==" spinCount="100000" sqref="I42:AD42" name="Rango2_3_1_3"/>
    <protectedRange algorithmName="SHA-512" hashValue="G5FAzGJX5ML8jdfkYHQa+XaFR9QNG29PKoYkCgHl9WmXxPVaBd5PCzjSk5Uim+XS6Movcs1vrN10mr+qn1crdA==" saltValue="5PigA186qshsPexNZFi/+w==" spinCount="100000" sqref="I61:AD61" name="Rango2_3_1_4"/>
    <protectedRange algorithmName="SHA-512" hashValue="G5FAzGJX5ML8jdfkYHQa+XaFR9QNG29PKoYkCgHl9WmXxPVaBd5PCzjSk5Uim+XS6Movcs1vrN10mr+qn1crdA==" saltValue="5PigA186qshsPexNZFi/+w==" spinCount="100000" sqref="I80:AD80" name="Rango2_3_1_5"/>
    <protectedRange algorithmName="SHA-512" hashValue="G5FAzGJX5ML8jdfkYHQa+XaFR9QNG29PKoYkCgHl9WmXxPVaBd5PCzjSk5Uim+XS6Movcs1vrN10mr+qn1crdA==" saltValue="5PigA186qshsPexNZFi/+w==" spinCount="100000" sqref="I99:AD99" name="Rango2_3_1_6"/>
    <protectedRange algorithmName="SHA-512" hashValue="G5FAzGJX5ML8jdfkYHQa+XaFR9QNG29PKoYkCgHl9WmXxPVaBd5PCzjSk5Uim+XS6Movcs1vrN10mr+qn1crdA==" saltValue="5PigA186qshsPexNZFi/+w==" spinCount="100000" sqref="I118:AD118" name="Rango2_3_1_7"/>
    <protectedRange algorithmName="SHA-512" hashValue="G5FAzGJX5ML8jdfkYHQa+XaFR9QNG29PKoYkCgHl9WmXxPVaBd5PCzjSk5Uim+XS6Movcs1vrN10mr+qn1crdA==" saltValue="5PigA186qshsPexNZFi/+w==" spinCount="100000" sqref="I18:AB19" name="Rango2_2_3_4_3_1"/>
    <protectedRange algorithmName="SHA-512" hashValue="G5FAzGJX5ML8jdfkYHQa+XaFR9QNG29PKoYkCgHl9WmXxPVaBd5PCzjSk5Uim+XS6Movcs1vrN10mr+qn1crdA==" saltValue="5PigA186qshsPexNZFi/+w==" spinCount="100000" sqref="I37:AB38" name="Rango2_2_3_4_3_1_1"/>
    <protectedRange algorithmName="SHA-512" hashValue="G5FAzGJX5ML8jdfkYHQa+XaFR9QNG29PKoYkCgHl9WmXxPVaBd5PCzjSk5Uim+XS6Movcs1vrN10mr+qn1crdA==" saltValue="5PigA186qshsPexNZFi/+w==" spinCount="100000" sqref="I75:AB76" name="Rango2_2_3_4_3_1_2"/>
    <protectedRange algorithmName="SHA-512" hashValue="G5FAzGJX5ML8jdfkYHQa+XaFR9QNG29PKoYkCgHl9WmXxPVaBd5PCzjSk5Uim+XS6Movcs1vrN10mr+qn1crdA==" saltValue="5PigA186qshsPexNZFi/+w==" spinCount="100000" sqref="I94:AB95" name="Rango2_2_3_4_3_1_3"/>
  </protectedRanges>
  <conditionalFormatting sqref="E20:AG20 E39:AG39 E58:AG58 E77:AG77 E96:AG96 E115:AG115 E134:AG134">
    <cfRule type="colorScale" priority="718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7">
    <cfRule type="expression" dxfId="7874" priority="507">
      <formula>$C$21="F"</formula>
    </cfRule>
  </conditionalFormatting>
  <conditionalFormatting sqref="E13:AG17 E18:H19 AC18:AG19">
    <cfRule type="expression" dxfId="7873" priority="509">
      <formula>$C$2="F"</formula>
    </cfRule>
  </conditionalFormatting>
  <conditionalFormatting sqref="E13:AG17 E18:H19 AC18:AG19">
    <cfRule type="expression" dxfId="7872" priority="510">
      <formula>$D13="Facturacion"</formula>
    </cfRule>
  </conditionalFormatting>
  <conditionalFormatting sqref="E13:AG17 E18:H19 AC18:AG19">
    <cfRule type="expression" dxfId="7871" priority="511">
      <formula>$D13="Specialist"</formula>
    </cfRule>
  </conditionalFormatting>
  <conditionalFormatting sqref="E13:AG17 E18:H19 AC18:AG19">
    <cfRule type="cellIs" dxfId="7870" priority="512" operator="equal">
      <formula>1</formula>
    </cfRule>
  </conditionalFormatting>
  <conditionalFormatting sqref="E13:AG17 E18:H19 AC18:AG19">
    <cfRule type="expression" dxfId="7869" priority="513">
      <formula>$D13="SSMM"</formula>
    </cfRule>
  </conditionalFormatting>
  <conditionalFormatting sqref="E13:AG17 E18:H19 AC18:AG19">
    <cfRule type="cellIs" dxfId="7868" priority="514" operator="equal">
      <formula>"F"</formula>
    </cfRule>
  </conditionalFormatting>
  <conditionalFormatting sqref="E5:AG6 E4:H4 AE4:AG4 E7:H8 AE7:AG8 E9:AG12">
    <cfRule type="expression" dxfId="7867" priority="498">
      <formula>$C$2="F"</formula>
    </cfRule>
  </conditionalFormatting>
  <conditionalFormatting sqref="E5:AG6 E4:H4 AE4:AG4 E7:H8 AE7:AG8 E9:AG12">
    <cfRule type="expression" dxfId="7866" priority="499">
      <formula>$D4="Facturacion"</formula>
    </cfRule>
  </conditionalFormatting>
  <conditionalFormatting sqref="E5:AG6 E4:H4 AE4:AG4 E7:H8 AE7:AG8 E9:AG12">
    <cfRule type="expression" dxfId="7865" priority="500">
      <formula>$D4="Specialist"</formula>
    </cfRule>
  </conditionalFormatting>
  <conditionalFormatting sqref="E5:AG6 E4:H4 AE4:AG4 E7:H8 AE7:AG8 E9:AG12">
    <cfRule type="cellIs" dxfId="7864" priority="501" operator="equal">
      <formula>1</formula>
    </cfRule>
  </conditionalFormatting>
  <conditionalFormatting sqref="E5:AG6 E4:H4 AE4:AG4 E7:H8 AE7:AG8 E9:AG12">
    <cfRule type="expression" dxfId="7863" priority="502">
      <formula>$D4="SSMM"</formula>
    </cfRule>
  </conditionalFormatting>
  <conditionalFormatting sqref="E5:AG6 E4:H4 AE4:AG4 E7:H8 AE7:AG8 E9:AG12">
    <cfRule type="cellIs" dxfId="7862" priority="503" operator="equal">
      <formula>"F"</formula>
    </cfRule>
  </conditionalFormatting>
  <conditionalFormatting sqref="E32:AG35 E36:H36 AA36:AG36">
    <cfRule type="expression" dxfId="7861" priority="489">
      <formula>$C$21="F"</formula>
    </cfRule>
  </conditionalFormatting>
  <conditionalFormatting sqref="AC37:AG38 E32:AG35 E36:H38 AA36:AG36">
    <cfRule type="expression" dxfId="7860" priority="491">
      <formula>$C$2="F"</formula>
    </cfRule>
  </conditionalFormatting>
  <conditionalFormatting sqref="AC37:AG38 E32:AG35 E36:H38 AA36:AG36">
    <cfRule type="expression" dxfId="7859" priority="492">
      <formula>$D32="Facturacion"</formula>
    </cfRule>
  </conditionalFormatting>
  <conditionalFormatting sqref="AC37:AG38 E32:AG35 E36:H38 AA36:AG36">
    <cfRule type="expression" dxfId="7858" priority="493">
      <formula>$D32="Specialist"</formula>
    </cfRule>
  </conditionalFormatting>
  <conditionalFormatting sqref="AC37:AG38 E32:AG35 E36:H38 AA36:AG36">
    <cfRule type="cellIs" dxfId="7857" priority="494" operator="equal">
      <formula>1</formula>
    </cfRule>
  </conditionalFormatting>
  <conditionalFormatting sqref="AC37:AG38 E32:AG35 E36:H38 AA36:AG36">
    <cfRule type="expression" dxfId="7856" priority="495">
      <formula>$D32="SSMM"</formula>
    </cfRule>
  </conditionalFormatting>
  <conditionalFormatting sqref="AC37:AG38 E32:AG35 E36:H38 AA36:AG36">
    <cfRule type="cellIs" dxfId="7855" priority="496" operator="equal">
      <formula>"F"</formula>
    </cfRule>
  </conditionalFormatting>
  <conditionalFormatting sqref="E24:AG25 E23:H23 AE23:AG23 E28:AG29 E26:H27 AE26:AG27 E31:AG31 E30:H30 AF30:AG30">
    <cfRule type="expression" dxfId="7854" priority="480">
      <formula>$C$2="F"</formula>
    </cfRule>
  </conditionalFormatting>
  <conditionalFormatting sqref="E24:AG25 E23:H23 AE23:AG23 E28:AG29 E26:H27 AE26:AG27 E31:AG31 E30:H30 AF30:AG30">
    <cfRule type="expression" dxfId="7853" priority="481">
      <formula>$D23="Facturacion"</formula>
    </cfRule>
  </conditionalFormatting>
  <conditionalFormatting sqref="E24:AG25 E23:H23 AE23:AG23 E28:AG29 E26:H27 AE26:AG27 E31:AG31 E30:H30 AF30:AG30">
    <cfRule type="expression" dxfId="7852" priority="482">
      <formula>$D23="Specialist"</formula>
    </cfRule>
  </conditionalFormatting>
  <conditionalFormatting sqref="E24:AG25 E23:H23 AE23:AG23 E28:AG29 E26:H27 AE26:AG27 E31:AG31 E30:H30 AF30:AG30">
    <cfRule type="cellIs" dxfId="7851" priority="483" operator="equal">
      <formula>1</formula>
    </cfRule>
  </conditionalFormatting>
  <conditionalFormatting sqref="E24:AG25 E23:H23 AE23:AG23 E28:AG29 E26:H27 AE26:AG27 E31:AG31 E30:H30 AF30:AG30">
    <cfRule type="expression" dxfId="7850" priority="484">
      <formula>$D23="SSMM"</formula>
    </cfRule>
  </conditionalFormatting>
  <conditionalFormatting sqref="E24:AG25 E23:H23 AE23:AG23 E28:AG29 E26:H27 AE26:AG27 E31:AG31 E30:H30 AF30:AG30">
    <cfRule type="cellIs" dxfId="7849" priority="485" operator="equal">
      <formula>"F"</formula>
    </cfRule>
  </conditionalFormatting>
  <conditionalFormatting sqref="I56:W56">
    <cfRule type="expression" dxfId="7848" priority="468">
      <formula>$C$78="F"</formula>
    </cfRule>
  </conditionalFormatting>
  <conditionalFormatting sqref="I56:W56">
    <cfRule type="expression" dxfId="7847" priority="469">
      <formula>$C$59="F"</formula>
    </cfRule>
  </conditionalFormatting>
  <conditionalFormatting sqref="I56:W56">
    <cfRule type="expression" dxfId="7846" priority="470">
      <formula>$C$40="F"</formula>
    </cfRule>
  </conditionalFormatting>
  <conditionalFormatting sqref="E51:H55 I51:W56 X51:AG55">
    <cfRule type="expression" dxfId="7845" priority="471">
      <formula>$C$21="F"</formula>
    </cfRule>
  </conditionalFormatting>
  <conditionalFormatting sqref="E51:AG57">
    <cfRule type="expression" dxfId="7844" priority="473">
      <formula>$C$2="F"</formula>
    </cfRule>
  </conditionalFormatting>
  <conditionalFormatting sqref="E51:AG57">
    <cfRule type="expression" dxfId="7843" priority="474">
      <formula>$D51="Facturacion"</formula>
    </cfRule>
  </conditionalFormatting>
  <conditionalFormatting sqref="E51:AG57">
    <cfRule type="expression" dxfId="7842" priority="475">
      <formula>$D51="Specialist"</formula>
    </cfRule>
  </conditionalFormatting>
  <conditionalFormatting sqref="E51:AG57">
    <cfRule type="cellIs" dxfId="7841" priority="476" operator="equal">
      <formula>1</formula>
    </cfRule>
  </conditionalFormatting>
  <conditionalFormatting sqref="E51:AG57">
    <cfRule type="expression" dxfId="7840" priority="477">
      <formula>$D51="SSMM"</formula>
    </cfRule>
  </conditionalFormatting>
  <conditionalFormatting sqref="E51:AG57">
    <cfRule type="cellIs" dxfId="7839" priority="478" operator="equal">
      <formula>"F"</formula>
    </cfRule>
  </conditionalFormatting>
  <conditionalFormatting sqref="E43:AG44 E42:H42 AE42:AG42 E47:AG48 E45:H46 AE45:AG46 E50:AG50 E49:H49 AE49:AG49">
    <cfRule type="expression" dxfId="7838" priority="462">
      <formula>$C$2="F"</formula>
    </cfRule>
  </conditionalFormatting>
  <conditionalFormatting sqref="E43:AG44 E42:H42 AE42:AG42 E47:AG48 E45:H46 AE45:AG46 E50:AG50 E49:H49 AE49:AG49">
    <cfRule type="expression" dxfId="7837" priority="463">
      <formula>$D42="Facturacion"</formula>
    </cfRule>
  </conditionalFormatting>
  <conditionalFormatting sqref="E43:AG44 E42:H42 AE42:AG42 E47:AG48 E45:H46 AE45:AG46 E50:AG50 E49:H49 AE49:AG49">
    <cfRule type="expression" dxfId="7836" priority="464">
      <formula>$D42="Specialist"</formula>
    </cfRule>
  </conditionalFormatting>
  <conditionalFormatting sqref="E43:AG44 E42:H42 AE42:AG42 E47:AG48 E45:H46 AE45:AG46 E50:AG50 E49:H49 AE49:AG49">
    <cfRule type="cellIs" dxfId="7835" priority="465" operator="equal">
      <formula>1</formula>
    </cfRule>
  </conditionalFormatting>
  <conditionalFormatting sqref="E43:AG44 E42:H42 AE42:AG42 E47:AG48 E45:H46 AE45:AG46 E50:AG50 E49:H49 AE49:AG49">
    <cfRule type="expression" dxfId="7834" priority="466">
      <formula>$D42="SSMM"</formula>
    </cfRule>
  </conditionalFormatting>
  <conditionalFormatting sqref="E43:AG44 E42:H42 AE42:AG42 E47:AG48 E45:H46 AE45:AG46 E50:AG50 E49:H49 AE49:AG49">
    <cfRule type="cellIs" dxfId="7833" priority="467" operator="equal">
      <formula>"F"</formula>
    </cfRule>
  </conditionalFormatting>
  <conditionalFormatting sqref="E70:AG74">
    <cfRule type="expression" dxfId="7832" priority="453">
      <formula>$C$21="F"</formula>
    </cfRule>
  </conditionalFormatting>
  <conditionalFormatting sqref="E70:AG74 E75:H76 AC75:AG76">
    <cfRule type="expression" dxfId="7831" priority="455">
      <formula>$C$2="F"</formula>
    </cfRule>
  </conditionalFormatting>
  <conditionalFormatting sqref="E70:AG74 E75:H76 AC75:AG76">
    <cfRule type="expression" dxfId="7830" priority="456">
      <formula>$D70="Facturacion"</formula>
    </cfRule>
  </conditionalFormatting>
  <conditionalFormatting sqref="E70:AG74 E75:H76 AC75:AG76">
    <cfRule type="expression" dxfId="7829" priority="457">
      <formula>$D70="Specialist"</formula>
    </cfRule>
  </conditionalFormatting>
  <conditionalFormatting sqref="E70:AG74 E75:H76 AC75:AG76">
    <cfRule type="cellIs" dxfId="7828" priority="458" operator="equal">
      <formula>1</formula>
    </cfRule>
  </conditionalFormatting>
  <conditionalFormatting sqref="E70:AG74 E75:H76 AC75:AG76">
    <cfRule type="expression" dxfId="7827" priority="459">
      <formula>$D70="SSMM"</formula>
    </cfRule>
  </conditionalFormatting>
  <conditionalFormatting sqref="E70:AG74 E75:H76 AC75:AG76">
    <cfRule type="cellIs" dxfId="7826" priority="460" operator="equal">
      <formula>"F"</formula>
    </cfRule>
  </conditionalFormatting>
  <conditionalFormatting sqref="E63:AG63 AE61:AG61 E64:H66 AE64:AG66 E67:AG67 E61:H62 AA62:AG62 E69:AG69 E68:H68 AE68:AG68">
    <cfRule type="expression" dxfId="7825" priority="444">
      <formula>$C$2="F"</formula>
    </cfRule>
  </conditionalFormatting>
  <conditionalFormatting sqref="E63:AG63 AE61:AG61 E64:H66 AE64:AG66 E67:AG67 E61:H62 AA62:AG62 E69:AG69 E68:H68 AE68:AG68">
    <cfRule type="expression" dxfId="7824" priority="445">
      <formula>$D61="Facturacion"</formula>
    </cfRule>
  </conditionalFormatting>
  <conditionalFormatting sqref="E63:AG63 AE61:AG61 E64:H66 AE64:AG66 E67:AG67 E61:H62 AA62:AG62 E69:AG69 E68:H68 AE68:AG68">
    <cfRule type="expression" dxfId="7823" priority="446">
      <formula>$D61="Specialist"</formula>
    </cfRule>
  </conditionalFormatting>
  <conditionalFormatting sqref="E63:AG63 AE61:AG61 E64:H66 AE64:AG66 E67:AG67 E61:H62 AA62:AG62 E69:AG69 E68:H68 AE68:AG68">
    <cfRule type="cellIs" dxfId="7822" priority="447" operator="equal">
      <formula>1</formula>
    </cfRule>
  </conditionalFormatting>
  <conditionalFormatting sqref="E63:AG63 AE61:AG61 E64:H66 AE64:AG66 E67:AG67 E61:H62 AA62:AG62 E69:AG69 E68:H68 AE68:AG68">
    <cfRule type="expression" dxfId="7821" priority="448">
      <formula>$D61="SSMM"</formula>
    </cfRule>
  </conditionalFormatting>
  <conditionalFormatting sqref="E63:AG63 AE61:AG61 E64:H66 AE64:AG66 E67:AG67 E61:H62 AA62:AG62 E69:AG69 E68:H68 AE68:AG68">
    <cfRule type="cellIs" dxfId="7820" priority="449" operator="equal">
      <formula>"F"</formula>
    </cfRule>
  </conditionalFormatting>
  <conditionalFormatting sqref="E89:AG93">
    <cfRule type="expression" dxfId="7819" priority="435">
      <formula>$C$21="F"</formula>
    </cfRule>
  </conditionalFormatting>
  <conditionalFormatting sqref="E89:AG93 E94:H95 AC94:AG95">
    <cfRule type="expression" dxfId="7818" priority="437">
      <formula>$C$2="F"</formula>
    </cfRule>
  </conditionalFormatting>
  <conditionalFormatting sqref="E89:AG93 E94:H95 AC94:AG95">
    <cfRule type="expression" dxfId="7817" priority="438">
      <formula>$D89="Facturacion"</formula>
    </cfRule>
  </conditionalFormatting>
  <conditionalFormatting sqref="E89:AG93 E94:H95 AC94:AG95">
    <cfRule type="expression" dxfId="7816" priority="439">
      <formula>$D89="Specialist"</formula>
    </cfRule>
  </conditionalFormatting>
  <conditionalFormatting sqref="E89:AG93 E94:H95 AC94:AG95">
    <cfRule type="cellIs" dxfId="7815" priority="440" operator="equal">
      <formula>1</formula>
    </cfRule>
  </conditionalFormatting>
  <conditionalFormatting sqref="E89:AG93 E94:H95 AC94:AG95">
    <cfRule type="expression" dxfId="7814" priority="441">
      <formula>$D89="SSMM"</formula>
    </cfRule>
  </conditionalFormatting>
  <conditionalFormatting sqref="E89:AG93 E94:H95 AC94:AG95">
    <cfRule type="cellIs" dxfId="7813" priority="442" operator="equal">
      <formula>"F"</formula>
    </cfRule>
  </conditionalFormatting>
  <conditionalFormatting sqref="E82:AG82 AE80:AG80 E83:H88 E80:H81 AA81:AG81 AE83:AG88">
    <cfRule type="expression" dxfId="7812" priority="426">
      <formula>$C$2="F"</formula>
    </cfRule>
  </conditionalFormatting>
  <conditionalFormatting sqref="E82:AG82 AE80:AG80 E83:H88 E80:H81 AA81:AG81 AE83:AG88">
    <cfRule type="expression" dxfId="7811" priority="427">
      <formula>$D80="Facturacion"</formula>
    </cfRule>
  </conditionalFormatting>
  <conditionalFormatting sqref="E82:AG82 AE80:AG80 E83:H88 E80:H81 AA81:AG81 AE83:AG88">
    <cfRule type="expression" dxfId="7810" priority="428">
      <formula>$D80="Specialist"</formula>
    </cfRule>
  </conditionalFormatting>
  <conditionalFormatting sqref="E82:AG82 AE80:AG80 E83:H88 E80:H81 AA81:AG81 AE83:AG88">
    <cfRule type="cellIs" dxfId="7809" priority="429" operator="equal">
      <formula>1</formula>
    </cfRule>
  </conditionalFormatting>
  <conditionalFormatting sqref="E82:AG82 AE80:AG80 E83:H88 E80:H81 AA81:AG81 AE83:AG88">
    <cfRule type="expression" dxfId="7808" priority="430">
      <formula>$D80="SSMM"</formula>
    </cfRule>
  </conditionalFormatting>
  <conditionalFormatting sqref="E82:AG82 AE80:AG80 E83:H88 E80:H81 AA81:AG81 AE83:AG88">
    <cfRule type="cellIs" dxfId="7807" priority="431" operator="equal">
      <formula>"F"</formula>
    </cfRule>
  </conditionalFormatting>
  <conditionalFormatting sqref="I113:W113">
    <cfRule type="expression" dxfId="7806" priority="414">
      <formula>$C$78="F"</formula>
    </cfRule>
  </conditionalFormatting>
  <conditionalFormatting sqref="I113:W113">
    <cfRule type="expression" dxfId="7805" priority="415">
      <formula>$C$59="F"</formula>
    </cfRule>
  </conditionalFormatting>
  <conditionalFormatting sqref="I113:W113">
    <cfRule type="expression" dxfId="7804" priority="416">
      <formula>$C$40="F"</formula>
    </cfRule>
  </conditionalFormatting>
  <conditionalFormatting sqref="E108:H112 I108:W113 X108:AG112">
    <cfRule type="expression" dxfId="7803" priority="417">
      <formula>$C$21="F"</formula>
    </cfRule>
  </conditionalFormatting>
  <conditionalFormatting sqref="E108:AG114">
    <cfRule type="expression" dxfId="7802" priority="419">
      <formula>$C$2="F"</formula>
    </cfRule>
  </conditionalFormatting>
  <conditionalFormatting sqref="E108:AG114">
    <cfRule type="expression" dxfId="7801" priority="420">
      <formula>$D108="Facturacion"</formula>
    </cfRule>
  </conditionalFormatting>
  <conditionalFormatting sqref="E108:AG114">
    <cfRule type="expression" dxfId="7800" priority="421">
      <formula>$D108="Specialist"</formula>
    </cfRule>
  </conditionalFormatting>
  <conditionalFormatting sqref="E108:AG114">
    <cfRule type="cellIs" dxfId="7799" priority="422" operator="equal">
      <formula>1</formula>
    </cfRule>
  </conditionalFormatting>
  <conditionalFormatting sqref="E108:AG114">
    <cfRule type="expression" dxfId="7798" priority="423">
      <formula>$D108="SSMM"</formula>
    </cfRule>
  </conditionalFormatting>
  <conditionalFormatting sqref="E108:AG114">
    <cfRule type="cellIs" dxfId="7797" priority="424" operator="equal">
      <formula>"F"</formula>
    </cfRule>
  </conditionalFormatting>
  <conditionalFormatting sqref="E104:AG105 E102:H103 AE102:AG103 E99:H100 AE99:AG100 E101:AG101 E107:AG107 E106:H106 AE106:AG106">
    <cfRule type="expression" dxfId="7796" priority="408">
      <formula>$C$2="F"</formula>
    </cfRule>
  </conditionalFormatting>
  <conditionalFormatting sqref="E104:AG105 E102:H103 AE102:AG103 E99:H100 AE99:AG100 E101:AG101 E107:AG107 E106:H106 AE106:AG106">
    <cfRule type="expression" dxfId="7795" priority="409">
      <formula>$D99="Facturacion"</formula>
    </cfRule>
  </conditionalFormatting>
  <conditionalFormatting sqref="E104:AG105 E102:H103 AE102:AG103 E99:H100 AE99:AG100 E101:AG101 E107:AG107 E106:H106 AE106:AG106">
    <cfRule type="expression" dxfId="7794" priority="410">
      <formula>$D99="Specialist"</formula>
    </cfRule>
  </conditionalFormatting>
  <conditionalFormatting sqref="E104:AG105 E102:H103 AE102:AG103 E99:H100 AE99:AG100 E101:AG101 E107:AG107 E106:H106 AE106:AG106">
    <cfRule type="cellIs" dxfId="7793" priority="411" operator="equal">
      <formula>1</formula>
    </cfRule>
  </conditionalFormatting>
  <conditionalFormatting sqref="E104:AG105 E102:H103 AE102:AG103 E99:H100 AE99:AG100 E101:AG101 E107:AG107 E106:H106 AE106:AG106">
    <cfRule type="expression" dxfId="7792" priority="412">
      <formula>$D99="SSMM"</formula>
    </cfRule>
  </conditionalFormatting>
  <conditionalFormatting sqref="E104:AG105 E102:H103 AE102:AG103 E99:H100 AE99:AG100 E101:AG101 E107:AG107 E106:H106 AE106:AG106">
    <cfRule type="cellIs" dxfId="7791" priority="413" operator="equal">
      <formula>"F"</formula>
    </cfRule>
  </conditionalFormatting>
  <conditionalFormatting sqref="I132:W132">
    <cfRule type="expression" dxfId="7790" priority="396">
      <formula>$C$78="F"</formula>
    </cfRule>
  </conditionalFormatting>
  <conditionalFormatting sqref="I132:W132">
    <cfRule type="expression" dxfId="7789" priority="397">
      <formula>$C$59="F"</formula>
    </cfRule>
  </conditionalFormatting>
  <conditionalFormatting sqref="I132:W132">
    <cfRule type="expression" dxfId="7788" priority="398">
      <formula>$C$40="F"</formula>
    </cfRule>
  </conditionalFormatting>
  <conditionalFormatting sqref="E127:H131 I127:W132 X127:AG131">
    <cfRule type="expression" dxfId="7787" priority="399">
      <formula>$C$21="F"</formula>
    </cfRule>
  </conditionalFormatting>
  <conditionalFormatting sqref="E127:AG133">
    <cfRule type="expression" dxfId="7786" priority="401">
      <formula>$C$2="F"</formula>
    </cfRule>
  </conditionalFormatting>
  <conditionalFormatting sqref="E127:AG133">
    <cfRule type="expression" dxfId="7785" priority="402">
      <formula>$D127="Facturacion"</formula>
    </cfRule>
  </conditionalFormatting>
  <conditionalFormatting sqref="E127:AG133">
    <cfRule type="expression" dxfId="7784" priority="403">
      <formula>$D127="Specialist"</formula>
    </cfRule>
  </conditionalFormatting>
  <conditionalFormatting sqref="E127:AG133">
    <cfRule type="cellIs" dxfId="7783" priority="404" operator="equal">
      <formula>1</formula>
    </cfRule>
  </conditionalFormatting>
  <conditionalFormatting sqref="E127:AG133">
    <cfRule type="expression" dxfId="7782" priority="405">
      <formula>$D127="SSMM"</formula>
    </cfRule>
  </conditionalFormatting>
  <conditionalFormatting sqref="E127:AG133">
    <cfRule type="cellIs" dxfId="7781" priority="406" operator="equal">
      <formula>"F"</formula>
    </cfRule>
  </conditionalFormatting>
  <conditionalFormatting sqref="E119:AG120 E118:H118 AE118:AG118 E123:AG126 E121:H122 AE121:AG122">
    <cfRule type="expression" dxfId="7780" priority="390">
      <formula>$C$2="F"</formula>
    </cfRule>
  </conditionalFormatting>
  <conditionalFormatting sqref="E119:AG120 E118:H118 AE118:AG118 E123:AG126 E121:H122 AE121:AG122">
    <cfRule type="expression" dxfId="7779" priority="391">
      <formula>$D118="Facturacion"</formula>
    </cfRule>
  </conditionalFormatting>
  <conditionalFormatting sqref="E119:AG120 E118:H118 AE118:AG118 E123:AG126 E121:H122 AE121:AG122">
    <cfRule type="expression" dxfId="7778" priority="392">
      <formula>$D118="Specialist"</formula>
    </cfRule>
  </conditionalFormatting>
  <conditionalFormatting sqref="E119:AG120 E118:H118 AE118:AG118 E123:AG126 E121:H122 AE121:AG122">
    <cfRule type="cellIs" dxfId="7777" priority="393" operator="equal">
      <formula>1</formula>
    </cfRule>
  </conditionalFormatting>
  <conditionalFormatting sqref="E119:AG120 E118:H118 AE118:AG118 E123:AG126 E121:H122 AE121:AG122">
    <cfRule type="expression" dxfId="7776" priority="394">
      <formula>$D118="SSMM"</formula>
    </cfRule>
  </conditionalFormatting>
  <conditionalFormatting sqref="E119:AG120 E118:H118 AE118:AG118 E123:AG126 E121:H122 AE121:AG122">
    <cfRule type="cellIs" dxfId="7775" priority="395" operator="equal">
      <formula>"F"</formula>
    </cfRule>
  </conditionalFormatting>
  <conditionalFormatting sqref="I4:AD4">
    <cfRule type="expression" dxfId="7774" priority="383">
      <formula>$C$2="F"</formula>
    </cfRule>
  </conditionalFormatting>
  <conditionalFormatting sqref="I4:AD4">
    <cfRule type="expression" dxfId="7773" priority="384">
      <formula>$D4="Facturacion"</formula>
    </cfRule>
  </conditionalFormatting>
  <conditionalFormatting sqref="I4:AD4">
    <cfRule type="expression" dxfId="7772" priority="385">
      <formula>$D4="Specialist"</formula>
    </cfRule>
  </conditionalFormatting>
  <conditionalFormatting sqref="I4:AD4">
    <cfRule type="cellIs" dxfId="7771" priority="386" operator="equal">
      <formula>1</formula>
    </cfRule>
  </conditionalFormatting>
  <conditionalFormatting sqref="I4:AD4">
    <cfRule type="expression" dxfId="7770" priority="387">
      <formula>$D4="SSMM"</formula>
    </cfRule>
  </conditionalFormatting>
  <conditionalFormatting sqref="I4:AD4">
    <cfRule type="cellIs" dxfId="7769" priority="388" operator="equal">
      <formula>"F"</formula>
    </cfRule>
  </conditionalFormatting>
  <conditionalFormatting sqref="I23:AD23">
    <cfRule type="expression" dxfId="7768" priority="376">
      <formula>$C$2="F"</formula>
    </cfRule>
  </conditionalFormatting>
  <conditionalFormatting sqref="I23:AD23">
    <cfRule type="expression" dxfId="7767" priority="377">
      <formula>$D23="Facturacion"</formula>
    </cfRule>
  </conditionalFormatting>
  <conditionalFormatting sqref="I23:AD23">
    <cfRule type="expression" dxfId="7766" priority="378">
      <formula>$D23="Specialist"</formula>
    </cfRule>
  </conditionalFormatting>
  <conditionalFormatting sqref="I23:AD23">
    <cfRule type="cellIs" dxfId="7765" priority="379" operator="equal">
      <formula>1</formula>
    </cfRule>
  </conditionalFormatting>
  <conditionalFormatting sqref="I23:AD23">
    <cfRule type="expression" dxfId="7764" priority="380">
      <formula>$D23="SSMM"</formula>
    </cfRule>
  </conditionalFormatting>
  <conditionalFormatting sqref="I23:AD23">
    <cfRule type="cellIs" dxfId="7763" priority="381" operator="equal">
      <formula>"F"</formula>
    </cfRule>
  </conditionalFormatting>
  <conditionalFormatting sqref="I42:AD42">
    <cfRule type="expression" dxfId="7762" priority="369">
      <formula>$C$2="F"</formula>
    </cfRule>
  </conditionalFormatting>
  <conditionalFormatting sqref="I42:AD42">
    <cfRule type="expression" dxfId="7761" priority="370">
      <formula>$D42="Facturacion"</formula>
    </cfRule>
  </conditionalFormatting>
  <conditionalFormatting sqref="I42:AD42">
    <cfRule type="expression" dxfId="7760" priority="371">
      <formula>$D42="Specialist"</formula>
    </cfRule>
  </conditionalFormatting>
  <conditionalFormatting sqref="I42:AD42">
    <cfRule type="cellIs" dxfId="7759" priority="372" operator="equal">
      <formula>1</formula>
    </cfRule>
  </conditionalFormatting>
  <conditionalFormatting sqref="I42:AD42">
    <cfRule type="expression" dxfId="7758" priority="373">
      <formula>$D42="SSMM"</formula>
    </cfRule>
  </conditionalFormatting>
  <conditionalFormatting sqref="I42:AD42">
    <cfRule type="cellIs" dxfId="7757" priority="374" operator="equal">
      <formula>"F"</formula>
    </cfRule>
  </conditionalFormatting>
  <conditionalFormatting sqref="I61:AD61">
    <cfRule type="expression" dxfId="7756" priority="362">
      <formula>$C$2="F"</formula>
    </cfRule>
  </conditionalFormatting>
  <conditionalFormatting sqref="I61:AD61">
    <cfRule type="expression" dxfId="7755" priority="363">
      <formula>$D61="Facturacion"</formula>
    </cfRule>
  </conditionalFormatting>
  <conditionalFormatting sqref="I61:AD61">
    <cfRule type="expression" dxfId="7754" priority="364">
      <formula>$D61="Specialist"</formula>
    </cfRule>
  </conditionalFormatting>
  <conditionalFormatting sqref="I61:AD61">
    <cfRule type="cellIs" dxfId="7753" priority="365" operator="equal">
      <formula>1</formula>
    </cfRule>
  </conditionalFormatting>
  <conditionalFormatting sqref="I61:AD61">
    <cfRule type="expression" dxfId="7752" priority="366">
      <formula>$D61="SSMM"</formula>
    </cfRule>
  </conditionalFormatting>
  <conditionalFormatting sqref="I61:AD61">
    <cfRule type="cellIs" dxfId="7751" priority="367" operator="equal">
      <formula>"F"</formula>
    </cfRule>
  </conditionalFormatting>
  <conditionalFormatting sqref="I80:AD80">
    <cfRule type="expression" dxfId="7750" priority="355">
      <formula>$C$2="F"</formula>
    </cfRule>
  </conditionalFormatting>
  <conditionalFormatting sqref="I80:AD80">
    <cfRule type="expression" dxfId="7749" priority="356">
      <formula>$D80="Facturacion"</formula>
    </cfRule>
  </conditionalFormatting>
  <conditionalFormatting sqref="I80:AD80">
    <cfRule type="expression" dxfId="7748" priority="357">
      <formula>$D80="Specialist"</formula>
    </cfRule>
  </conditionalFormatting>
  <conditionalFormatting sqref="I80:AD80">
    <cfRule type="cellIs" dxfId="7747" priority="358" operator="equal">
      <formula>1</formula>
    </cfRule>
  </conditionalFormatting>
  <conditionalFormatting sqref="I80:AD80">
    <cfRule type="expression" dxfId="7746" priority="359">
      <formula>$D80="SSMM"</formula>
    </cfRule>
  </conditionalFormatting>
  <conditionalFormatting sqref="I80:AD80">
    <cfRule type="cellIs" dxfId="7745" priority="360" operator="equal">
      <formula>"F"</formula>
    </cfRule>
  </conditionalFormatting>
  <conditionalFormatting sqref="I99:AD99">
    <cfRule type="expression" dxfId="7744" priority="348">
      <formula>$C$2="F"</formula>
    </cfRule>
  </conditionalFormatting>
  <conditionalFormatting sqref="I99:AD99">
    <cfRule type="expression" dxfId="7743" priority="349">
      <formula>$D99="Facturacion"</formula>
    </cfRule>
  </conditionalFormatting>
  <conditionalFormatting sqref="I99:AD99">
    <cfRule type="expression" dxfId="7742" priority="350">
      <formula>$D99="Specialist"</formula>
    </cfRule>
  </conditionalFormatting>
  <conditionalFormatting sqref="I99:AD99">
    <cfRule type="cellIs" dxfId="7741" priority="351" operator="equal">
      <formula>1</formula>
    </cfRule>
  </conditionalFormatting>
  <conditionalFormatting sqref="I99:AD99">
    <cfRule type="expression" dxfId="7740" priority="352">
      <formula>$D99="SSMM"</formula>
    </cfRule>
  </conditionalFormatting>
  <conditionalFormatting sqref="I99:AD99">
    <cfRule type="cellIs" dxfId="7739" priority="353" operator="equal">
      <formula>"F"</formula>
    </cfRule>
  </conditionalFormatting>
  <conditionalFormatting sqref="I118:AD118">
    <cfRule type="expression" dxfId="7738" priority="341">
      <formula>$C$2="F"</formula>
    </cfRule>
  </conditionalFormatting>
  <conditionalFormatting sqref="I118:AD118">
    <cfRule type="expression" dxfId="7737" priority="342">
      <formula>$D118="Facturacion"</formula>
    </cfRule>
  </conditionalFormatting>
  <conditionalFormatting sqref="I118:AD118">
    <cfRule type="expression" dxfId="7736" priority="343">
      <formula>$D118="Specialist"</formula>
    </cfRule>
  </conditionalFormatting>
  <conditionalFormatting sqref="I118:AD118">
    <cfRule type="cellIs" dxfId="7735" priority="344" operator="equal">
      <formula>1</formula>
    </cfRule>
  </conditionalFormatting>
  <conditionalFormatting sqref="I118:AD118">
    <cfRule type="expression" dxfId="7734" priority="345">
      <formula>$D118="SSMM"</formula>
    </cfRule>
  </conditionalFormatting>
  <conditionalFormatting sqref="I118:AD118">
    <cfRule type="cellIs" dxfId="7733" priority="346" operator="equal">
      <formula>"F"</formula>
    </cfRule>
  </conditionalFormatting>
  <conditionalFormatting sqref="I7:AD7">
    <cfRule type="expression" dxfId="7732" priority="334">
      <formula>$C$2="F"</formula>
    </cfRule>
  </conditionalFormatting>
  <conditionalFormatting sqref="I7:AD7">
    <cfRule type="expression" dxfId="7731" priority="335">
      <formula>$D7="Facturacion"</formula>
    </cfRule>
  </conditionalFormatting>
  <conditionalFormatting sqref="I7:AD7">
    <cfRule type="expression" dxfId="7730" priority="336">
      <formula>$D7="Specialist"</formula>
    </cfRule>
  </conditionalFormatting>
  <conditionalFormatting sqref="I7:AD7">
    <cfRule type="cellIs" dxfId="7729" priority="337" operator="equal">
      <formula>1</formula>
    </cfRule>
  </conditionalFormatting>
  <conditionalFormatting sqref="I7:AD7">
    <cfRule type="expression" dxfId="7728" priority="338">
      <formula>$D7="SSMM"</formula>
    </cfRule>
  </conditionalFormatting>
  <conditionalFormatting sqref="I7:AD7">
    <cfRule type="cellIs" dxfId="7727" priority="339" operator="equal">
      <formula>"F"</formula>
    </cfRule>
  </conditionalFormatting>
  <conditionalFormatting sqref="I8:AD8">
    <cfRule type="expression" dxfId="7726" priority="327">
      <formula>$C$2="F"</formula>
    </cfRule>
  </conditionalFormatting>
  <conditionalFormatting sqref="I8:AD8">
    <cfRule type="expression" dxfId="7725" priority="328">
      <formula>$D8="Facturacion"</formula>
    </cfRule>
  </conditionalFormatting>
  <conditionalFormatting sqref="I8:AD8">
    <cfRule type="expression" dxfId="7724" priority="329">
      <formula>$D8="Specialist"</formula>
    </cfRule>
  </conditionalFormatting>
  <conditionalFormatting sqref="I8:AD8">
    <cfRule type="cellIs" dxfId="7723" priority="330" operator="equal">
      <formula>1</formula>
    </cfRule>
  </conditionalFormatting>
  <conditionalFormatting sqref="I8:AD8">
    <cfRule type="expression" dxfId="7722" priority="331">
      <formula>$D8="SSMM"</formula>
    </cfRule>
  </conditionalFormatting>
  <conditionalFormatting sqref="I8:AD8">
    <cfRule type="cellIs" dxfId="7721" priority="332" operator="equal">
      <formula>"F"</formula>
    </cfRule>
  </conditionalFormatting>
  <conditionalFormatting sqref="I26:AD26">
    <cfRule type="expression" dxfId="7720" priority="320">
      <formula>$C$2="F"</formula>
    </cfRule>
  </conditionalFormatting>
  <conditionalFormatting sqref="I26:AD26">
    <cfRule type="expression" dxfId="7719" priority="321">
      <formula>$D26="Facturacion"</formula>
    </cfRule>
  </conditionalFormatting>
  <conditionalFormatting sqref="I26:AD26">
    <cfRule type="expression" dxfId="7718" priority="322">
      <formula>$D26="Specialist"</formula>
    </cfRule>
  </conditionalFormatting>
  <conditionalFormatting sqref="I26:AD26">
    <cfRule type="cellIs" dxfId="7717" priority="323" operator="equal">
      <formula>1</formula>
    </cfRule>
  </conditionalFormatting>
  <conditionalFormatting sqref="I26:AD26">
    <cfRule type="expression" dxfId="7716" priority="324">
      <formula>$D26="SSMM"</formula>
    </cfRule>
  </conditionalFormatting>
  <conditionalFormatting sqref="I26:AD26">
    <cfRule type="cellIs" dxfId="7715" priority="325" operator="equal">
      <formula>"F"</formula>
    </cfRule>
  </conditionalFormatting>
  <conditionalFormatting sqref="I27:AD27">
    <cfRule type="expression" dxfId="7714" priority="313">
      <formula>$C$2="F"</formula>
    </cfRule>
  </conditionalFormatting>
  <conditionalFormatting sqref="I27:AD27">
    <cfRule type="expression" dxfId="7713" priority="314">
      <formula>$D27="Facturacion"</formula>
    </cfRule>
  </conditionalFormatting>
  <conditionalFormatting sqref="I27:AD27">
    <cfRule type="expression" dxfId="7712" priority="315">
      <formula>$D27="Specialist"</formula>
    </cfRule>
  </conditionalFormatting>
  <conditionalFormatting sqref="I27:AD27">
    <cfRule type="cellIs" dxfId="7711" priority="316" operator="equal">
      <formula>1</formula>
    </cfRule>
  </conditionalFormatting>
  <conditionalFormatting sqref="I27:AD27">
    <cfRule type="expression" dxfId="7710" priority="317">
      <formula>$D27="SSMM"</formula>
    </cfRule>
  </conditionalFormatting>
  <conditionalFormatting sqref="I27:AD27">
    <cfRule type="cellIs" dxfId="7709" priority="318" operator="equal">
      <formula>"F"</formula>
    </cfRule>
  </conditionalFormatting>
  <conditionalFormatting sqref="I45:AD45">
    <cfRule type="expression" dxfId="7708" priority="306">
      <formula>$C$2="F"</formula>
    </cfRule>
  </conditionalFormatting>
  <conditionalFormatting sqref="I45:AD45">
    <cfRule type="expression" dxfId="7707" priority="307">
      <formula>$D45="Facturacion"</formula>
    </cfRule>
  </conditionalFormatting>
  <conditionalFormatting sqref="I45:AD45">
    <cfRule type="expression" dxfId="7706" priority="308">
      <formula>$D45="Specialist"</formula>
    </cfRule>
  </conditionalFormatting>
  <conditionalFormatting sqref="I45:AD45">
    <cfRule type="cellIs" dxfId="7705" priority="309" operator="equal">
      <formula>1</formula>
    </cfRule>
  </conditionalFormatting>
  <conditionalFormatting sqref="I45:AD45">
    <cfRule type="expression" dxfId="7704" priority="310">
      <formula>$D45="SSMM"</formula>
    </cfRule>
  </conditionalFormatting>
  <conditionalFormatting sqref="I45:AD45">
    <cfRule type="cellIs" dxfId="7703" priority="311" operator="equal">
      <formula>"F"</formula>
    </cfRule>
  </conditionalFormatting>
  <conditionalFormatting sqref="I46:AD46">
    <cfRule type="expression" dxfId="7702" priority="299">
      <formula>$C$2="F"</formula>
    </cfRule>
  </conditionalFormatting>
  <conditionalFormatting sqref="I46:AD46">
    <cfRule type="expression" dxfId="7701" priority="300">
      <formula>$D46="Facturacion"</formula>
    </cfRule>
  </conditionalFormatting>
  <conditionalFormatting sqref="I46:AD46">
    <cfRule type="expression" dxfId="7700" priority="301">
      <formula>$D46="Specialist"</formula>
    </cfRule>
  </conditionalFormatting>
  <conditionalFormatting sqref="I46:AD46">
    <cfRule type="cellIs" dxfId="7699" priority="302" operator="equal">
      <formula>1</formula>
    </cfRule>
  </conditionalFormatting>
  <conditionalFormatting sqref="I46:AD46">
    <cfRule type="expression" dxfId="7698" priority="303">
      <formula>$D46="SSMM"</formula>
    </cfRule>
  </conditionalFormatting>
  <conditionalFormatting sqref="I46:AD46">
    <cfRule type="cellIs" dxfId="7697" priority="304" operator="equal">
      <formula>"F"</formula>
    </cfRule>
  </conditionalFormatting>
  <conditionalFormatting sqref="I64:AD64">
    <cfRule type="expression" dxfId="7696" priority="292">
      <formula>$C$2="F"</formula>
    </cfRule>
  </conditionalFormatting>
  <conditionalFormatting sqref="I64:AD64">
    <cfRule type="expression" dxfId="7695" priority="293">
      <formula>$D64="Facturacion"</formula>
    </cfRule>
  </conditionalFormatting>
  <conditionalFormatting sqref="I64:AD64">
    <cfRule type="expression" dxfId="7694" priority="294">
      <formula>$D64="Specialist"</formula>
    </cfRule>
  </conditionalFormatting>
  <conditionalFormatting sqref="I64:AD64">
    <cfRule type="cellIs" dxfId="7693" priority="295" operator="equal">
      <formula>1</formula>
    </cfRule>
  </conditionalFormatting>
  <conditionalFormatting sqref="I64:AD64">
    <cfRule type="expression" dxfId="7692" priority="296">
      <formula>$D64="SSMM"</formula>
    </cfRule>
  </conditionalFormatting>
  <conditionalFormatting sqref="I64:AD64">
    <cfRule type="cellIs" dxfId="7691" priority="297" operator="equal">
      <formula>"F"</formula>
    </cfRule>
  </conditionalFormatting>
  <conditionalFormatting sqref="I65:AD65">
    <cfRule type="expression" dxfId="7690" priority="285">
      <formula>$C$2="F"</formula>
    </cfRule>
  </conditionalFormatting>
  <conditionalFormatting sqref="I65:AD65">
    <cfRule type="expression" dxfId="7689" priority="286">
      <formula>$D65="Facturacion"</formula>
    </cfRule>
  </conditionalFormatting>
  <conditionalFormatting sqref="I65:AD65">
    <cfRule type="expression" dxfId="7688" priority="287">
      <formula>$D65="Specialist"</formula>
    </cfRule>
  </conditionalFormatting>
  <conditionalFormatting sqref="I65:AD65">
    <cfRule type="cellIs" dxfId="7687" priority="288" operator="equal">
      <formula>1</formula>
    </cfRule>
  </conditionalFormatting>
  <conditionalFormatting sqref="I65:AD65">
    <cfRule type="expression" dxfId="7686" priority="289">
      <formula>$D65="SSMM"</formula>
    </cfRule>
  </conditionalFormatting>
  <conditionalFormatting sqref="I65:AD65">
    <cfRule type="cellIs" dxfId="7685" priority="290" operator="equal">
      <formula>"F"</formula>
    </cfRule>
  </conditionalFormatting>
  <conditionalFormatting sqref="I83:AD83">
    <cfRule type="expression" dxfId="7684" priority="278">
      <formula>$C$2="F"</formula>
    </cfRule>
  </conditionalFormatting>
  <conditionalFormatting sqref="I83:AD83">
    <cfRule type="expression" dxfId="7683" priority="279">
      <formula>$D83="Facturacion"</formula>
    </cfRule>
  </conditionalFormatting>
  <conditionalFormatting sqref="I83:AD83">
    <cfRule type="expression" dxfId="7682" priority="280">
      <formula>$D83="Specialist"</formula>
    </cfRule>
  </conditionalFormatting>
  <conditionalFormatting sqref="I83:AD83">
    <cfRule type="cellIs" dxfId="7681" priority="281" operator="equal">
      <formula>1</formula>
    </cfRule>
  </conditionalFormatting>
  <conditionalFormatting sqref="I83:AD83">
    <cfRule type="expression" dxfId="7680" priority="282">
      <formula>$D83="SSMM"</formula>
    </cfRule>
  </conditionalFormatting>
  <conditionalFormatting sqref="I83:AD83">
    <cfRule type="cellIs" dxfId="7679" priority="283" operator="equal">
      <formula>"F"</formula>
    </cfRule>
  </conditionalFormatting>
  <conditionalFormatting sqref="I84:AD84">
    <cfRule type="expression" dxfId="7678" priority="271">
      <formula>$C$2="F"</formula>
    </cfRule>
  </conditionalFormatting>
  <conditionalFormatting sqref="I84:AD84">
    <cfRule type="expression" dxfId="7677" priority="272">
      <formula>$D84="Facturacion"</formula>
    </cfRule>
  </conditionalFormatting>
  <conditionalFormatting sqref="I84:AD84">
    <cfRule type="expression" dxfId="7676" priority="273">
      <formula>$D84="Specialist"</formula>
    </cfRule>
  </conditionalFormatting>
  <conditionalFormatting sqref="I84:AD84">
    <cfRule type="cellIs" dxfId="7675" priority="274" operator="equal">
      <formula>1</formula>
    </cfRule>
  </conditionalFormatting>
  <conditionalFormatting sqref="I84:AD84">
    <cfRule type="expression" dxfId="7674" priority="275">
      <formula>$D84="SSMM"</formula>
    </cfRule>
  </conditionalFormatting>
  <conditionalFormatting sqref="I84:AD84">
    <cfRule type="cellIs" dxfId="7673" priority="276" operator="equal">
      <formula>"F"</formula>
    </cfRule>
  </conditionalFormatting>
  <conditionalFormatting sqref="I102:AD102">
    <cfRule type="expression" dxfId="7672" priority="264">
      <formula>$C$2="F"</formula>
    </cfRule>
  </conditionalFormatting>
  <conditionalFormatting sqref="I102:AD102">
    <cfRule type="expression" dxfId="7671" priority="265">
      <formula>$D102="Facturacion"</formula>
    </cfRule>
  </conditionalFormatting>
  <conditionalFormatting sqref="I102:AD102">
    <cfRule type="expression" dxfId="7670" priority="266">
      <formula>$D102="Specialist"</formula>
    </cfRule>
  </conditionalFormatting>
  <conditionalFormatting sqref="I102:AD102">
    <cfRule type="cellIs" dxfId="7669" priority="267" operator="equal">
      <formula>1</formula>
    </cfRule>
  </conditionalFormatting>
  <conditionalFormatting sqref="I102:AD102">
    <cfRule type="expression" dxfId="7668" priority="268">
      <formula>$D102="SSMM"</formula>
    </cfRule>
  </conditionalFormatting>
  <conditionalFormatting sqref="I102:AD102">
    <cfRule type="cellIs" dxfId="7667" priority="269" operator="equal">
      <formula>"F"</formula>
    </cfRule>
  </conditionalFormatting>
  <conditionalFormatting sqref="I103:AD103">
    <cfRule type="expression" dxfId="7666" priority="257">
      <formula>$C$2="F"</formula>
    </cfRule>
  </conditionalFormatting>
  <conditionalFormatting sqref="I103:AD103">
    <cfRule type="expression" dxfId="7665" priority="258">
      <formula>$D103="Facturacion"</formula>
    </cfRule>
  </conditionalFormatting>
  <conditionalFormatting sqref="I103:AD103">
    <cfRule type="expression" dxfId="7664" priority="259">
      <formula>$D103="Specialist"</formula>
    </cfRule>
  </conditionalFormatting>
  <conditionalFormatting sqref="I103:AD103">
    <cfRule type="cellIs" dxfId="7663" priority="260" operator="equal">
      <formula>1</formula>
    </cfRule>
  </conditionalFormatting>
  <conditionalFormatting sqref="I103:AD103">
    <cfRule type="expression" dxfId="7662" priority="261">
      <formula>$D103="SSMM"</formula>
    </cfRule>
  </conditionalFormatting>
  <conditionalFormatting sqref="I103:AD103">
    <cfRule type="cellIs" dxfId="7661" priority="262" operator="equal">
      <formula>"F"</formula>
    </cfRule>
  </conditionalFormatting>
  <conditionalFormatting sqref="I121:AD121">
    <cfRule type="expression" dxfId="7660" priority="250">
      <formula>$C$2="F"</formula>
    </cfRule>
  </conditionalFormatting>
  <conditionalFormatting sqref="I121:AD121">
    <cfRule type="expression" dxfId="7659" priority="251">
      <formula>$D121="Facturacion"</formula>
    </cfRule>
  </conditionalFormatting>
  <conditionalFormatting sqref="I121:AD121">
    <cfRule type="expression" dxfId="7658" priority="252">
      <formula>$D121="Specialist"</formula>
    </cfRule>
  </conditionalFormatting>
  <conditionalFormatting sqref="I121:AD121">
    <cfRule type="cellIs" dxfId="7657" priority="253" operator="equal">
      <formula>1</formula>
    </cfRule>
  </conditionalFormatting>
  <conditionalFormatting sqref="I121:AD121">
    <cfRule type="expression" dxfId="7656" priority="254">
      <formula>$D121="SSMM"</formula>
    </cfRule>
  </conditionalFormatting>
  <conditionalFormatting sqref="I121:AD121">
    <cfRule type="cellIs" dxfId="7655" priority="255" operator="equal">
      <formula>"F"</formula>
    </cfRule>
  </conditionalFormatting>
  <conditionalFormatting sqref="I122:AD122">
    <cfRule type="expression" dxfId="7654" priority="243">
      <formula>$C$2="F"</formula>
    </cfRule>
  </conditionalFormatting>
  <conditionalFormatting sqref="I122:AD122">
    <cfRule type="expression" dxfId="7653" priority="244">
      <formula>$D122="Facturacion"</formula>
    </cfRule>
  </conditionalFormatting>
  <conditionalFormatting sqref="I122:AD122">
    <cfRule type="expression" dxfId="7652" priority="245">
      <formula>$D122="Specialist"</formula>
    </cfRule>
  </conditionalFormatting>
  <conditionalFormatting sqref="I122:AD122">
    <cfRule type="cellIs" dxfId="7651" priority="246" operator="equal">
      <formula>1</formula>
    </cfRule>
  </conditionalFormatting>
  <conditionalFormatting sqref="I122:AD122">
    <cfRule type="expression" dxfId="7650" priority="247">
      <formula>$D122="SSMM"</formula>
    </cfRule>
  </conditionalFormatting>
  <conditionalFormatting sqref="I122:AD122">
    <cfRule type="cellIs" dxfId="7649" priority="248" operator="equal">
      <formula>"F"</formula>
    </cfRule>
  </conditionalFormatting>
  <conditionalFormatting sqref="I100:AD100">
    <cfRule type="expression" dxfId="7648" priority="236">
      <formula>$C$2="F"</formula>
    </cfRule>
  </conditionalFormatting>
  <conditionalFormatting sqref="I100:AD100">
    <cfRule type="expression" dxfId="7647" priority="237">
      <formula>$D100="Facturacion"</formula>
    </cfRule>
  </conditionalFormatting>
  <conditionalFormatting sqref="I100:AD100">
    <cfRule type="expression" dxfId="7646" priority="238">
      <formula>$D100="Specialist"</formula>
    </cfRule>
  </conditionalFormatting>
  <conditionalFormatting sqref="I100:AD100">
    <cfRule type="cellIs" dxfId="7645" priority="239" operator="equal">
      <formula>1</formula>
    </cfRule>
  </conditionalFormatting>
  <conditionalFormatting sqref="I100:AD100">
    <cfRule type="expression" dxfId="7644" priority="240">
      <formula>$D100="SSMM"</formula>
    </cfRule>
  </conditionalFormatting>
  <conditionalFormatting sqref="I100:AD100">
    <cfRule type="cellIs" dxfId="7643" priority="241" operator="equal">
      <formula>"F"</formula>
    </cfRule>
  </conditionalFormatting>
  <conditionalFormatting sqref="I66:AD66">
    <cfRule type="expression" dxfId="7642" priority="229">
      <formula>$C$2="F"</formula>
    </cfRule>
  </conditionalFormatting>
  <conditionalFormatting sqref="I66:AD66">
    <cfRule type="expression" dxfId="7641" priority="230">
      <formula>$D66="Facturacion"</formula>
    </cfRule>
  </conditionalFormatting>
  <conditionalFormatting sqref="I66:AD66">
    <cfRule type="expression" dxfId="7640" priority="231">
      <formula>$D66="Specialist"</formula>
    </cfRule>
  </conditionalFormatting>
  <conditionalFormatting sqref="I66:AD66">
    <cfRule type="cellIs" dxfId="7639" priority="232" operator="equal">
      <formula>1</formula>
    </cfRule>
  </conditionalFormatting>
  <conditionalFormatting sqref="I66:AD66">
    <cfRule type="expression" dxfId="7638" priority="233">
      <formula>$D66="SSMM"</formula>
    </cfRule>
  </conditionalFormatting>
  <conditionalFormatting sqref="I66:AD66">
    <cfRule type="cellIs" dxfId="7637" priority="234" operator="equal">
      <formula>"F"</formula>
    </cfRule>
  </conditionalFormatting>
  <conditionalFormatting sqref="I86:AD86">
    <cfRule type="expression" dxfId="7636" priority="222">
      <formula>$C$2="F"</formula>
    </cfRule>
  </conditionalFormatting>
  <conditionalFormatting sqref="I86:AD86">
    <cfRule type="expression" dxfId="7635" priority="223">
      <formula>$D86="Facturacion"</formula>
    </cfRule>
  </conditionalFormatting>
  <conditionalFormatting sqref="I86:AD86">
    <cfRule type="expression" dxfId="7634" priority="224">
      <formula>$D86="Specialist"</formula>
    </cfRule>
  </conditionalFormatting>
  <conditionalFormatting sqref="I86:AD86">
    <cfRule type="cellIs" dxfId="7633" priority="225" operator="equal">
      <formula>1</formula>
    </cfRule>
  </conditionalFormatting>
  <conditionalFormatting sqref="I86:AD86">
    <cfRule type="expression" dxfId="7632" priority="226">
      <formula>$D86="SSMM"</formula>
    </cfRule>
  </conditionalFormatting>
  <conditionalFormatting sqref="I86:AD86">
    <cfRule type="cellIs" dxfId="7631" priority="227" operator="equal">
      <formula>"F"</formula>
    </cfRule>
  </conditionalFormatting>
  <conditionalFormatting sqref="AA18:AB18">
    <cfRule type="expression" dxfId="7630" priority="215">
      <formula>$C$2="F"</formula>
    </cfRule>
  </conditionalFormatting>
  <conditionalFormatting sqref="AA18:AB18">
    <cfRule type="expression" dxfId="7629" priority="216">
      <formula>$D18="Facturacion"</formula>
    </cfRule>
  </conditionalFormatting>
  <conditionalFormatting sqref="AA18:AB18">
    <cfRule type="expression" dxfId="7628" priority="217">
      <formula>$D18="Specialist"</formula>
    </cfRule>
  </conditionalFormatting>
  <conditionalFormatting sqref="AA18:AB18">
    <cfRule type="cellIs" dxfId="7627" priority="218" operator="equal">
      <formula>1</formula>
    </cfRule>
  </conditionalFormatting>
  <conditionalFormatting sqref="AA18:AB18">
    <cfRule type="expression" dxfId="7626" priority="219">
      <formula>$D18="SSMM"</formula>
    </cfRule>
  </conditionalFormatting>
  <conditionalFormatting sqref="AA18:AB18">
    <cfRule type="cellIs" dxfId="7625" priority="220" operator="equal">
      <formula>"F"</formula>
    </cfRule>
  </conditionalFormatting>
  <conditionalFormatting sqref="I18:W18">
    <cfRule type="expression" dxfId="7624" priority="205">
      <formula>$C$78="F"</formula>
    </cfRule>
  </conditionalFormatting>
  <conditionalFormatting sqref="I18:W18">
    <cfRule type="expression" dxfId="7623" priority="206">
      <formula>$C$59="F"</formula>
    </cfRule>
  </conditionalFormatting>
  <conditionalFormatting sqref="I18:W18">
    <cfRule type="expression" dxfId="7622" priority="207">
      <formula>$C$40="F"</formula>
    </cfRule>
  </conditionalFormatting>
  <conditionalFormatting sqref="I18:W18">
    <cfRule type="expression" dxfId="7621" priority="208">
      <formula>$C$21="F"</formula>
    </cfRule>
  </conditionalFormatting>
  <conditionalFormatting sqref="I18:Z18">
    <cfRule type="expression" dxfId="7620" priority="209">
      <formula>$C$2="F"</formula>
    </cfRule>
  </conditionalFormatting>
  <conditionalFormatting sqref="I18:Z18">
    <cfRule type="expression" dxfId="7619" priority="210">
      <formula>$D18="Facturacion"</formula>
    </cfRule>
  </conditionalFormatting>
  <conditionalFormatting sqref="I18:Z18">
    <cfRule type="expression" dxfId="7618" priority="211">
      <formula>$D18="Specialist"</formula>
    </cfRule>
  </conditionalFormatting>
  <conditionalFormatting sqref="I18:Z18">
    <cfRule type="cellIs" dxfId="7617" priority="212" operator="equal">
      <formula>1</formula>
    </cfRule>
  </conditionalFormatting>
  <conditionalFormatting sqref="I18:Z18">
    <cfRule type="expression" dxfId="7616" priority="213">
      <formula>$D18="SSMM"</formula>
    </cfRule>
  </conditionalFormatting>
  <conditionalFormatting sqref="I18:Z18">
    <cfRule type="cellIs" dxfId="7615" priority="214" operator="equal">
      <formula>"F"</formula>
    </cfRule>
  </conditionalFormatting>
  <conditionalFormatting sqref="AA19:AB19">
    <cfRule type="expression" dxfId="7614" priority="199">
      <formula>$C$2="F"</formula>
    </cfRule>
  </conditionalFormatting>
  <conditionalFormatting sqref="AA19:AB19">
    <cfRule type="expression" dxfId="7613" priority="200">
      <formula>$D19="Facturacion"</formula>
    </cfRule>
  </conditionalFormatting>
  <conditionalFormatting sqref="AA19:AB19">
    <cfRule type="expression" dxfId="7612" priority="201">
      <formula>$D19="Specialist"</formula>
    </cfRule>
  </conditionalFormatting>
  <conditionalFormatting sqref="AA19:AB19">
    <cfRule type="cellIs" dxfId="7611" priority="202" operator="equal">
      <formula>1</formula>
    </cfRule>
  </conditionalFormatting>
  <conditionalFormatting sqref="AA19:AB19">
    <cfRule type="expression" dxfId="7610" priority="203">
      <formula>$D19="SSMM"</formula>
    </cfRule>
  </conditionalFormatting>
  <conditionalFormatting sqref="AA19:AB19">
    <cfRule type="cellIs" dxfId="7609" priority="204" operator="equal">
      <formula>"F"</formula>
    </cfRule>
  </conditionalFormatting>
  <conditionalFormatting sqref="I19:W19">
    <cfRule type="expression" dxfId="7608" priority="189">
      <formula>$C$78="F"</formula>
    </cfRule>
  </conditionalFormatting>
  <conditionalFormatting sqref="I19:W19">
    <cfRule type="expression" dxfId="7607" priority="190">
      <formula>$C$59="F"</formula>
    </cfRule>
  </conditionalFormatting>
  <conditionalFormatting sqref="I19:W19">
    <cfRule type="expression" dxfId="7606" priority="191">
      <formula>$C$40="F"</formula>
    </cfRule>
  </conditionalFormatting>
  <conditionalFormatting sqref="I19:W19">
    <cfRule type="expression" dxfId="7605" priority="192">
      <formula>$C$21="F"</formula>
    </cfRule>
  </conditionalFormatting>
  <conditionalFormatting sqref="I19:Z19">
    <cfRule type="expression" dxfId="7604" priority="193">
      <formula>$C$2="F"</formula>
    </cfRule>
  </conditionalFormatting>
  <conditionalFormatting sqref="I19:Z19">
    <cfRule type="expression" dxfId="7603" priority="194">
      <formula>$D19="Facturacion"</formula>
    </cfRule>
  </conditionalFormatting>
  <conditionalFormatting sqref="I19:Z19">
    <cfRule type="expression" dxfId="7602" priority="195">
      <formula>$D19="Specialist"</formula>
    </cfRule>
  </conditionalFormatting>
  <conditionalFormatting sqref="I19:Z19">
    <cfRule type="cellIs" dxfId="7601" priority="196" operator="equal">
      <formula>1</formula>
    </cfRule>
  </conditionalFormatting>
  <conditionalFormatting sqref="I19:Z19">
    <cfRule type="expression" dxfId="7600" priority="197">
      <formula>$D19="SSMM"</formula>
    </cfRule>
  </conditionalFormatting>
  <conditionalFormatting sqref="I19:Z19">
    <cfRule type="cellIs" dxfId="7599" priority="198" operator="equal">
      <formula>"F"</formula>
    </cfRule>
  </conditionalFormatting>
  <conditionalFormatting sqref="AA37:AB37">
    <cfRule type="expression" dxfId="7598" priority="183">
      <formula>$C$2="F"</formula>
    </cfRule>
  </conditionalFormatting>
  <conditionalFormatting sqref="AA37:AB37">
    <cfRule type="expression" dxfId="7597" priority="184">
      <formula>$D37="Facturacion"</formula>
    </cfRule>
  </conditionalFormatting>
  <conditionalFormatting sqref="AA37:AB37">
    <cfRule type="expression" dxfId="7596" priority="185">
      <formula>$D37="Specialist"</formula>
    </cfRule>
  </conditionalFormatting>
  <conditionalFormatting sqref="AA37:AB37">
    <cfRule type="cellIs" dxfId="7595" priority="186" operator="equal">
      <formula>1</formula>
    </cfRule>
  </conditionalFormatting>
  <conditionalFormatting sqref="AA37:AB37">
    <cfRule type="expression" dxfId="7594" priority="187">
      <formula>$D37="SSMM"</formula>
    </cfRule>
  </conditionalFormatting>
  <conditionalFormatting sqref="AA37:AB37">
    <cfRule type="cellIs" dxfId="7593" priority="188" operator="equal">
      <formula>"F"</formula>
    </cfRule>
  </conditionalFormatting>
  <conditionalFormatting sqref="I37:W37">
    <cfRule type="expression" dxfId="7592" priority="173">
      <formula>$C$78="F"</formula>
    </cfRule>
  </conditionalFormatting>
  <conditionalFormatting sqref="I37:W37">
    <cfRule type="expression" dxfId="7591" priority="174">
      <formula>$C$59="F"</formula>
    </cfRule>
  </conditionalFormatting>
  <conditionalFormatting sqref="I37:W37">
    <cfRule type="expression" dxfId="7590" priority="175">
      <formula>$C$40="F"</formula>
    </cfRule>
  </conditionalFormatting>
  <conditionalFormatting sqref="I37:W37">
    <cfRule type="expression" dxfId="7589" priority="176">
      <formula>$C$21="F"</formula>
    </cfRule>
  </conditionalFormatting>
  <conditionalFormatting sqref="I37:Z37">
    <cfRule type="expression" dxfId="7588" priority="177">
      <formula>$C$2="F"</formula>
    </cfRule>
  </conditionalFormatting>
  <conditionalFormatting sqref="I37:Z37">
    <cfRule type="expression" dxfId="7587" priority="178">
      <formula>$D37="Facturacion"</formula>
    </cfRule>
  </conditionalFormatting>
  <conditionalFormatting sqref="I37:Z37">
    <cfRule type="expression" dxfId="7586" priority="179">
      <formula>$D37="Specialist"</formula>
    </cfRule>
  </conditionalFormatting>
  <conditionalFormatting sqref="I37:Z37">
    <cfRule type="cellIs" dxfId="7585" priority="180" operator="equal">
      <formula>1</formula>
    </cfRule>
  </conditionalFormatting>
  <conditionalFormatting sqref="I37:Z37">
    <cfRule type="expression" dxfId="7584" priority="181">
      <formula>$D37="SSMM"</formula>
    </cfRule>
  </conditionalFormatting>
  <conditionalFormatting sqref="I37:Z37">
    <cfRule type="cellIs" dxfId="7583" priority="182" operator="equal">
      <formula>"F"</formula>
    </cfRule>
  </conditionalFormatting>
  <conditionalFormatting sqref="AA38:AB38">
    <cfRule type="expression" dxfId="7582" priority="167">
      <formula>$C$2="F"</formula>
    </cfRule>
  </conditionalFormatting>
  <conditionalFormatting sqref="AA38:AB38">
    <cfRule type="expression" dxfId="7581" priority="168">
      <formula>$D38="Facturacion"</formula>
    </cfRule>
  </conditionalFormatting>
  <conditionalFormatting sqref="AA38:AB38">
    <cfRule type="expression" dxfId="7580" priority="169">
      <formula>$D38="Specialist"</formula>
    </cfRule>
  </conditionalFormatting>
  <conditionalFormatting sqref="AA38:AB38">
    <cfRule type="cellIs" dxfId="7579" priority="170" operator="equal">
      <formula>1</formula>
    </cfRule>
  </conditionalFormatting>
  <conditionalFormatting sqref="AA38:AB38">
    <cfRule type="expression" dxfId="7578" priority="171">
      <formula>$D38="SSMM"</formula>
    </cfRule>
  </conditionalFormatting>
  <conditionalFormatting sqref="AA38:AB38">
    <cfRule type="cellIs" dxfId="7577" priority="172" operator="equal">
      <formula>"F"</formula>
    </cfRule>
  </conditionalFormatting>
  <conditionalFormatting sqref="I38:W38">
    <cfRule type="expression" dxfId="7576" priority="157">
      <formula>$C$78="F"</formula>
    </cfRule>
  </conditionalFormatting>
  <conditionalFormatting sqref="I38:W38">
    <cfRule type="expression" dxfId="7575" priority="158">
      <formula>$C$59="F"</formula>
    </cfRule>
  </conditionalFormatting>
  <conditionalFormatting sqref="I38:W38">
    <cfRule type="expression" dxfId="7574" priority="159">
      <formula>$C$40="F"</formula>
    </cfRule>
  </conditionalFormatting>
  <conditionalFormatting sqref="I38:W38">
    <cfRule type="expression" dxfId="7573" priority="160">
      <formula>$C$21="F"</formula>
    </cfRule>
  </conditionalFormatting>
  <conditionalFormatting sqref="I38:Z38">
    <cfRule type="expression" dxfId="7572" priority="161">
      <formula>$C$2="F"</formula>
    </cfRule>
  </conditionalFormatting>
  <conditionalFormatting sqref="I38:Z38">
    <cfRule type="expression" dxfId="7571" priority="162">
      <formula>$D38="Facturacion"</formula>
    </cfRule>
  </conditionalFormatting>
  <conditionalFormatting sqref="I38:Z38">
    <cfRule type="expression" dxfId="7570" priority="163">
      <formula>$D38="Specialist"</formula>
    </cfRule>
  </conditionalFormatting>
  <conditionalFormatting sqref="I38:Z38">
    <cfRule type="cellIs" dxfId="7569" priority="164" operator="equal">
      <formula>1</formula>
    </cfRule>
  </conditionalFormatting>
  <conditionalFormatting sqref="I38:Z38">
    <cfRule type="expression" dxfId="7568" priority="165">
      <formula>$D38="SSMM"</formula>
    </cfRule>
  </conditionalFormatting>
  <conditionalFormatting sqref="I38:Z38">
    <cfRule type="cellIs" dxfId="7567" priority="166" operator="equal">
      <formula>"F"</formula>
    </cfRule>
  </conditionalFormatting>
  <conditionalFormatting sqref="AA75:AB75">
    <cfRule type="expression" dxfId="7566" priority="151">
      <formula>$C$2="F"</formula>
    </cfRule>
  </conditionalFormatting>
  <conditionalFormatting sqref="AA75:AB75">
    <cfRule type="expression" dxfId="7565" priority="152">
      <formula>$D75="Facturacion"</formula>
    </cfRule>
  </conditionalFormatting>
  <conditionalFormatting sqref="AA75:AB75">
    <cfRule type="expression" dxfId="7564" priority="153">
      <formula>$D75="Specialist"</formula>
    </cfRule>
  </conditionalFormatting>
  <conditionalFormatting sqref="AA75:AB75">
    <cfRule type="cellIs" dxfId="7563" priority="154" operator="equal">
      <formula>1</formula>
    </cfRule>
  </conditionalFormatting>
  <conditionalFormatting sqref="AA75:AB75">
    <cfRule type="expression" dxfId="7562" priority="155">
      <formula>$D75="SSMM"</formula>
    </cfRule>
  </conditionalFormatting>
  <conditionalFormatting sqref="AA75:AB75">
    <cfRule type="cellIs" dxfId="7561" priority="156" operator="equal">
      <formula>"F"</formula>
    </cfRule>
  </conditionalFormatting>
  <conditionalFormatting sqref="I75:W75">
    <cfRule type="expression" dxfId="7560" priority="141">
      <formula>$C$78="F"</formula>
    </cfRule>
  </conditionalFormatting>
  <conditionalFormatting sqref="I75:W75">
    <cfRule type="expression" dxfId="7559" priority="142">
      <formula>$C$59="F"</formula>
    </cfRule>
  </conditionalFormatting>
  <conditionalFormatting sqref="I75:W75">
    <cfRule type="expression" dxfId="7558" priority="143">
      <formula>$C$40="F"</formula>
    </cfRule>
  </conditionalFormatting>
  <conditionalFormatting sqref="I75:W75">
    <cfRule type="expression" dxfId="7557" priority="144">
      <formula>$C$21="F"</formula>
    </cfRule>
  </conditionalFormatting>
  <conditionalFormatting sqref="I75:Z75">
    <cfRule type="expression" dxfId="7556" priority="145">
      <formula>$C$2="F"</formula>
    </cfRule>
  </conditionalFormatting>
  <conditionalFormatting sqref="I75:Z75">
    <cfRule type="expression" dxfId="7555" priority="146">
      <formula>$D75="Facturacion"</formula>
    </cfRule>
  </conditionalFormatting>
  <conditionalFormatting sqref="I75:Z75">
    <cfRule type="expression" dxfId="7554" priority="147">
      <formula>$D75="Specialist"</formula>
    </cfRule>
  </conditionalFormatting>
  <conditionalFormatting sqref="I75:Z75">
    <cfRule type="cellIs" dxfId="7553" priority="148" operator="equal">
      <formula>1</formula>
    </cfRule>
  </conditionalFormatting>
  <conditionalFormatting sqref="I75:Z75">
    <cfRule type="expression" dxfId="7552" priority="149">
      <formula>$D75="SSMM"</formula>
    </cfRule>
  </conditionalFormatting>
  <conditionalFormatting sqref="I75:Z75">
    <cfRule type="cellIs" dxfId="7551" priority="150" operator="equal">
      <formula>"F"</formula>
    </cfRule>
  </conditionalFormatting>
  <conditionalFormatting sqref="AA76:AB76">
    <cfRule type="expression" dxfId="7550" priority="135">
      <formula>$C$2="F"</formula>
    </cfRule>
  </conditionalFormatting>
  <conditionalFormatting sqref="AA76:AB76">
    <cfRule type="expression" dxfId="7549" priority="136">
      <formula>$D76="Facturacion"</formula>
    </cfRule>
  </conditionalFormatting>
  <conditionalFormatting sqref="AA76:AB76">
    <cfRule type="expression" dxfId="7548" priority="137">
      <formula>$D76="Specialist"</formula>
    </cfRule>
  </conditionalFormatting>
  <conditionalFormatting sqref="AA76:AB76">
    <cfRule type="cellIs" dxfId="7547" priority="138" operator="equal">
      <formula>1</formula>
    </cfRule>
  </conditionalFormatting>
  <conditionalFormatting sqref="AA76:AB76">
    <cfRule type="expression" dxfId="7546" priority="139">
      <formula>$D76="SSMM"</formula>
    </cfRule>
  </conditionalFormatting>
  <conditionalFormatting sqref="AA76:AB76">
    <cfRule type="cellIs" dxfId="7545" priority="140" operator="equal">
      <formula>"F"</formula>
    </cfRule>
  </conditionalFormatting>
  <conditionalFormatting sqref="I76:W76">
    <cfRule type="expression" dxfId="7544" priority="125">
      <formula>$C$78="F"</formula>
    </cfRule>
  </conditionalFormatting>
  <conditionalFormatting sqref="I76:W76">
    <cfRule type="expression" dxfId="7543" priority="126">
      <formula>$C$59="F"</formula>
    </cfRule>
  </conditionalFormatting>
  <conditionalFormatting sqref="I76:W76">
    <cfRule type="expression" dxfId="7542" priority="127">
      <formula>$C$40="F"</formula>
    </cfRule>
  </conditionalFormatting>
  <conditionalFormatting sqref="I76:W76">
    <cfRule type="expression" dxfId="7541" priority="128">
      <formula>$C$21="F"</formula>
    </cfRule>
  </conditionalFormatting>
  <conditionalFormatting sqref="I76:Z76">
    <cfRule type="expression" dxfId="7540" priority="129">
      <formula>$C$2="F"</formula>
    </cfRule>
  </conditionalFormatting>
  <conditionalFormatting sqref="I76:Z76">
    <cfRule type="expression" dxfId="7539" priority="130">
      <formula>$D76="Facturacion"</formula>
    </cfRule>
  </conditionalFormatting>
  <conditionalFormatting sqref="I76:Z76">
    <cfRule type="expression" dxfId="7538" priority="131">
      <formula>$D76="Specialist"</formula>
    </cfRule>
  </conditionalFormatting>
  <conditionalFormatting sqref="I76:Z76">
    <cfRule type="cellIs" dxfId="7537" priority="132" operator="equal">
      <formula>1</formula>
    </cfRule>
  </conditionalFormatting>
  <conditionalFormatting sqref="I76:Z76">
    <cfRule type="expression" dxfId="7536" priority="133">
      <formula>$D76="SSMM"</formula>
    </cfRule>
  </conditionalFormatting>
  <conditionalFormatting sqref="I76:Z76">
    <cfRule type="cellIs" dxfId="7535" priority="134" operator="equal">
      <formula>"F"</formula>
    </cfRule>
  </conditionalFormatting>
  <conditionalFormatting sqref="AA94:AB94">
    <cfRule type="expression" dxfId="7534" priority="119">
      <formula>$C$2="F"</formula>
    </cfRule>
  </conditionalFormatting>
  <conditionalFormatting sqref="AA94:AB94">
    <cfRule type="expression" dxfId="7533" priority="120">
      <formula>$D94="Facturacion"</formula>
    </cfRule>
  </conditionalFormatting>
  <conditionalFormatting sqref="AA94:AB94">
    <cfRule type="expression" dxfId="7532" priority="121">
      <formula>$D94="Specialist"</formula>
    </cfRule>
  </conditionalFormatting>
  <conditionalFormatting sqref="AA94:AB94">
    <cfRule type="cellIs" dxfId="7531" priority="122" operator="equal">
      <formula>1</formula>
    </cfRule>
  </conditionalFormatting>
  <conditionalFormatting sqref="AA94:AB94">
    <cfRule type="expression" dxfId="7530" priority="123">
      <formula>$D94="SSMM"</formula>
    </cfRule>
  </conditionalFormatting>
  <conditionalFormatting sqref="AA94:AB94">
    <cfRule type="cellIs" dxfId="7529" priority="124" operator="equal">
      <formula>"F"</formula>
    </cfRule>
  </conditionalFormatting>
  <conditionalFormatting sqref="I94:W94">
    <cfRule type="expression" dxfId="7528" priority="109">
      <formula>$C$78="F"</formula>
    </cfRule>
  </conditionalFormatting>
  <conditionalFormatting sqref="I94:W94">
    <cfRule type="expression" dxfId="7527" priority="110">
      <formula>$C$59="F"</formula>
    </cfRule>
  </conditionalFormatting>
  <conditionalFormatting sqref="I94:W94">
    <cfRule type="expression" dxfId="7526" priority="111">
      <formula>$C$40="F"</formula>
    </cfRule>
  </conditionalFormatting>
  <conditionalFormatting sqref="I94:W94">
    <cfRule type="expression" dxfId="7525" priority="112">
      <formula>$C$21="F"</formula>
    </cfRule>
  </conditionalFormatting>
  <conditionalFormatting sqref="I94:Z94">
    <cfRule type="expression" dxfId="7524" priority="113">
      <formula>$C$2="F"</formula>
    </cfRule>
  </conditionalFormatting>
  <conditionalFormatting sqref="I94:Z94">
    <cfRule type="expression" dxfId="7523" priority="114">
      <formula>$D94="Facturacion"</formula>
    </cfRule>
  </conditionalFormatting>
  <conditionalFormatting sqref="I94:Z94">
    <cfRule type="expression" dxfId="7522" priority="115">
      <formula>$D94="Specialist"</formula>
    </cfRule>
  </conditionalFormatting>
  <conditionalFormatting sqref="I94:Z94">
    <cfRule type="cellIs" dxfId="7521" priority="116" operator="equal">
      <formula>1</formula>
    </cfRule>
  </conditionalFormatting>
  <conditionalFormatting sqref="I94:Z94">
    <cfRule type="expression" dxfId="7520" priority="117">
      <formula>$D94="SSMM"</formula>
    </cfRule>
  </conditionalFormatting>
  <conditionalFormatting sqref="I94:Z94">
    <cfRule type="cellIs" dxfId="7519" priority="118" operator="equal">
      <formula>"F"</formula>
    </cfRule>
  </conditionalFormatting>
  <conditionalFormatting sqref="AA95:AB95">
    <cfRule type="expression" dxfId="7518" priority="103">
      <formula>$C$2="F"</formula>
    </cfRule>
  </conditionalFormatting>
  <conditionalFormatting sqref="AA95:AB95">
    <cfRule type="expression" dxfId="7517" priority="104">
      <formula>$D95="Facturacion"</formula>
    </cfRule>
  </conditionalFormatting>
  <conditionalFormatting sqref="AA95:AB95">
    <cfRule type="expression" dxfId="7516" priority="105">
      <formula>$D95="Specialist"</formula>
    </cfRule>
  </conditionalFormatting>
  <conditionalFormatting sqref="AA95:AB95">
    <cfRule type="cellIs" dxfId="7515" priority="106" operator="equal">
      <formula>1</formula>
    </cfRule>
  </conditionalFormatting>
  <conditionalFormatting sqref="AA95:AB95">
    <cfRule type="expression" dxfId="7514" priority="107">
      <formula>$D95="SSMM"</formula>
    </cfRule>
  </conditionalFormatting>
  <conditionalFormatting sqref="AA95:AB95">
    <cfRule type="cellIs" dxfId="7513" priority="108" operator="equal">
      <formula>"F"</formula>
    </cfRule>
  </conditionalFormatting>
  <conditionalFormatting sqref="I95:W95">
    <cfRule type="expression" dxfId="7512" priority="93">
      <formula>$C$78="F"</formula>
    </cfRule>
  </conditionalFormatting>
  <conditionalFormatting sqref="I95:W95">
    <cfRule type="expression" dxfId="7511" priority="94">
      <formula>$C$59="F"</formula>
    </cfRule>
  </conditionalFormatting>
  <conditionalFormatting sqref="I95:W95">
    <cfRule type="expression" dxfId="7510" priority="95">
      <formula>$C$40="F"</formula>
    </cfRule>
  </conditionalFormatting>
  <conditionalFormatting sqref="I95:W95">
    <cfRule type="expression" dxfId="7509" priority="96">
      <formula>$C$21="F"</formula>
    </cfRule>
  </conditionalFormatting>
  <conditionalFormatting sqref="I95:Z95">
    <cfRule type="expression" dxfId="7508" priority="97">
      <formula>$C$2="F"</formula>
    </cfRule>
  </conditionalFormatting>
  <conditionalFormatting sqref="I95:Z95">
    <cfRule type="expression" dxfId="7507" priority="98">
      <formula>$D95="Facturacion"</formula>
    </cfRule>
  </conditionalFormatting>
  <conditionalFormatting sqref="I95:Z95">
    <cfRule type="expression" dxfId="7506" priority="99">
      <formula>$D95="Specialist"</formula>
    </cfRule>
  </conditionalFormatting>
  <conditionalFormatting sqref="I95:Z95">
    <cfRule type="cellIs" dxfId="7505" priority="100" operator="equal">
      <formula>1</formula>
    </cfRule>
  </conditionalFormatting>
  <conditionalFormatting sqref="I95:Z95">
    <cfRule type="expression" dxfId="7504" priority="101">
      <formula>$D95="SSMM"</formula>
    </cfRule>
  </conditionalFormatting>
  <conditionalFormatting sqref="I95:Z95">
    <cfRule type="cellIs" dxfId="7503" priority="102" operator="equal">
      <formula>"F"</formula>
    </cfRule>
  </conditionalFormatting>
  <conditionalFormatting sqref="I36:Z36">
    <cfRule type="expression" dxfId="7502" priority="85">
      <formula>$C$21="F"</formula>
    </cfRule>
  </conditionalFormatting>
  <conditionalFormatting sqref="I36:Z36">
    <cfRule type="expression" dxfId="7501" priority="87">
      <formula>$C$2="F"</formula>
    </cfRule>
  </conditionalFormatting>
  <conditionalFormatting sqref="I36:Z36">
    <cfRule type="expression" dxfId="7500" priority="88">
      <formula>$D36="Facturacion"</formula>
    </cfRule>
  </conditionalFormatting>
  <conditionalFormatting sqref="I36:Z36">
    <cfRule type="expression" dxfId="7499" priority="89">
      <formula>$D36="Specialist"</formula>
    </cfRule>
  </conditionalFormatting>
  <conditionalFormatting sqref="I36:Z36">
    <cfRule type="cellIs" dxfId="7498" priority="90" operator="equal">
      <formula>1</formula>
    </cfRule>
  </conditionalFormatting>
  <conditionalFormatting sqref="I36:Z36">
    <cfRule type="expression" dxfId="7497" priority="91">
      <formula>$D36="SSMM"</formula>
    </cfRule>
  </conditionalFormatting>
  <conditionalFormatting sqref="I36:Z36">
    <cfRule type="cellIs" dxfId="7496" priority="92" operator="equal">
      <formula>"F"</formula>
    </cfRule>
  </conditionalFormatting>
  <conditionalFormatting sqref="I88:AD88">
    <cfRule type="expression" dxfId="7495" priority="72">
      <formula>$C$2="F"</formula>
    </cfRule>
  </conditionalFormatting>
  <conditionalFormatting sqref="I88:AD88">
    <cfRule type="expression" dxfId="7494" priority="73">
      <formula>$D88="Facturacion"</formula>
    </cfRule>
  </conditionalFormatting>
  <conditionalFormatting sqref="I88:AD88">
    <cfRule type="expression" dxfId="7493" priority="74">
      <formula>$D88="Specialist"</formula>
    </cfRule>
  </conditionalFormatting>
  <conditionalFormatting sqref="I88:AD88">
    <cfRule type="cellIs" dxfId="7492" priority="75" operator="equal">
      <formula>1</formula>
    </cfRule>
  </conditionalFormatting>
  <conditionalFormatting sqref="I88:AD88">
    <cfRule type="expression" dxfId="7491" priority="76">
      <formula>$D88="SSMM"</formula>
    </cfRule>
  </conditionalFormatting>
  <conditionalFormatting sqref="I88:AD88">
    <cfRule type="cellIs" dxfId="7490" priority="77" operator="equal">
      <formula>"F"</formula>
    </cfRule>
  </conditionalFormatting>
  <conditionalFormatting sqref="I62:Z62">
    <cfRule type="expression" dxfId="7489" priority="65">
      <formula>$C$2="F"</formula>
    </cfRule>
  </conditionalFormatting>
  <conditionalFormatting sqref="I62:Z62">
    <cfRule type="expression" dxfId="7488" priority="66">
      <formula>$D62="Facturacion"</formula>
    </cfRule>
  </conditionalFormatting>
  <conditionalFormatting sqref="I62:Z62">
    <cfRule type="expression" dxfId="7487" priority="67">
      <formula>$D62="Specialist"</formula>
    </cfRule>
  </conditionalFormatting>
  <conditionalFormatting sqref="I62:Z62">
    <cfRule type="cellIs" dxfId="7486" priority="68" operator="equal">
      <formula>1</formula>
    </cfRule>
  </conditionalFormatting>
  <conditionalFormatting sqref="I62:Z62">
    <cfRule type="expression" dxfId="7485" priority="69">
      <formula>$D62="SSMM"</formula>
    </cfRule>
  </conditionalFormatting>
  <conditionalFormatting sqref="I62:Z62">
    <cfRule type="cellIs" dxfId="7484" priority="70" operator="equal">
      <formula>"F"</formula>
    </cfRule>
  </conditionalFormatting>
  <conditionalFormatting sqref="I81:Z81">
    <cfRule type="expression" dxfId="7483" priority="51">
      <formula>$C$2="F"</formula>
    </cfRule>
  </conditionalFormatting>
  <conditionalFormatting sqref="I81:Z81">
    <cfRule type="expression" dxfId="7482" priority="52">
      <formula>$D81="Facturacion"</formula>
    </cfRule>
  </conditionalFormatting>
  <conditionalFormatting sqref="I81:Z81">
    <cfRule type="expression" dxfId="7481" priority="53">
      <formula>$D81="Specialist"</formula>
    </cfRule>
  </conditionalFormatting>
  <conditionalFormatting sqref="I81:Z81">
    <cfRule type="cellIs" dxfId="7480" priority="54" operator="equal">
      <formula>1</formula>
    </cfRule>
  </conditionalFormatting>
  <conditionalFormatting sqref="I81:Z81">
    <cfRule type="expression" dxfId="7479" priority="55">
      <formula>$D81="SSMM"</formula>
    </cfRule>
  </conditionalFormatting>
  <conditionalFormatting sqref="I81:Z81">
    <cfRule type="cellIs" dxfId="7478" priority="56" operator="equal">
      <formula>"F"</formula>
    </cfRule>
  </conditionalFormatting>
  <conditionalFormatting sqref="I85:AD85">
    <cfRule type="expression" dxfId="7477" priority="44">
      <formula>$C$2="F"</formula>
    </cfRule>
  </conditionalFormatting>
  <conditionalFormatting sqref="I85:AD85">
    <cfRule type="expression" dxfId="7476" priority="45">
      <formula>$D85="Facturacion"</formula>
    </cfRule>
  </conditionalFormatting>
  <conditionalFormatting sqref="I85:AD85">
    <cfRule type="expression" dxfId="7475" priority="46">
      <formula>$D85="Specialist"</formula>
    </cfRule>
  </conditionalFormatting>
  <conditionalFormatting sqref="I85:AD85">
    <cfRule type="cellIs" dxfId="7474" priority="47" operator="equal">
      <formula>1</formula>
    </cfRule>
  </conditionalFormatting>
  <conditionalFormatting sqref="I85:AD85">
    <cfRule type="expression" dxfId="7473" priority="48">
      <formula>$D85="SSMM"</formula>
    </cfRule>
  </conditionalFormatting>
  <conditionalFormatting sqref="I85:AD85">
    <cfRule type="cellIs" dxfId="7472" priority="49" operator="equal">
      <formula>"F"</formula>
    </cfRule>
  </conditionalFormatting>
  <conditionalFormatting sqref="AE30">
    <cfRule type="expression" dxfId="7471" priority="37">
      <formula>$C$2="F"</formula>
    </cfRule>
  </conditionalFormatting>
  <conditionalFormatting sqref="AE30">
    <cfRule type="expression" dxfId="7470" priority="38">
      <formula>$D30="Facturacion"</formula>
    </cfRule>
  </conditionalFormatting>
  <conditionalFormatting sqref="AE30">
    <cfRule type="expression" dxfId="7469" priority="39">
      <formula>$D30="Specialist"</formula>
    </cfRule>
  </conditionalFormatting>
  <conditionalFormatting sqref="AE30">
    <cfRule type="cellIs" dxfId="7468" priority="40" operator="equal">
      <formula>1</formula>
    </cfRule>
  </conditionalFormatting>
  <conditionalFormatting sqref="AE30">
    <cfRule type="expression" dxfId="7467" priority="41">
      <formula>$D30="SSMM"</formula>
    </cfRule>
  </conditionalFormatting>
  <conditionalFormatting sqref="AE30">
    <cfRule type="cellIs" dxfId="7466" priority="42" operator="equal">
      <formula>"F"</formula>
    </cfRule>
  </conditionalFormatting>
  <conditionalFormatting sqref="I30:AD30">
    <cfRule type="expression" dxfId="7465" priority="30">
      <formula>$C$2="F"</formula>
    </cfRule>
  </conditionalFormatting>
  <conditionalFormatting sqref="I30:AD30">
    <cfRule type="expression" dxfId="7464" priority="31">
      <formula>$D30="Facturacion"</formula>
    </cfRule>
  </conditionalFormatting>
  <conditionalFormatting sqref="I30:AD30">
    <cfRule type="expression" dxfId="7463" priority="32">
      <formula>$D30="Specialist"</formula>
    </cfRule>
  </conditionalFormatting>
  <conditionalFormatting sqref="I30:AD30">
    <cfRule type="cellIs" dxfId="7462" priority="33" operator="equal">
      <formula>1</formula>
    </cfRule>
  </conditionalFormatting>
  <conditionalFormatting sqref="I30:AD30">
    <cfRule type="expression" dxfId="7461" priority="34">
      <formula>$D30="SSMM"</formula>
    </cfRule>
  </conditionalFormatting>
  <conditionalFormatting sqref="I30:AD30">
    <cfRule type="cellIs" dxfId="7460" priority="35" operator="equal">
      <formula>"F"</formula>
    </cfRule>
  </conditionalFormatting>
  <conditionalFormatting sqref="I68:AD68">
    <cfRule type="expression" dxfId="7459" priority="23">
      <formula>$C$2="F"</formula>
    </cfRule>
  </conditionalFormatting>
  <conditionalFormatting sqref="I68:AD68">
    <cfRule type="expression" dxfId="7458" priority="24">
      <formula>$D68="Facturacion"</formula>
    </cfRule>
  </conditionalFormatting>
  <conditionalFormatting sqref="I68:AD68">
    <cfRule type="expression" dxfId="7457" priority="25">
      <formula>$D68="Specialist"</formula>
    </cfRule>
  </conditionalFormatting>
  <conditionalFormatting sqref="I68:AD68">
    <cfRule type="cellIs" dxfId="7456" priority="26" operator="equal">
      <formula>1</formula>
    </cfRule>
  </conditionalFormatting>
  <conditionalFormatting sqref="I68:AD68">
    <cfRule type="expression" dxfId="7455" priority="27">
      <formula>$D68="SSMM"</formula>
    </cfRule>
  </conditionalFormatting>
  <conditionalFormatting sqref="I68:AD68">
    <cfRule type="cellIs" dxfId="7454" priority="28" operator="equal">
      <formula>"F"</formula>
    </cfRule>
  </conditionalFormatting>
  <conditionalFormatting sqref="I87:AD87">
    <cfRule type="expression" dxfId="7453" priority="16">
      <formula>$C$2="F"</formula>
    </cfRule>
  </conditionalFormatting>
  <conditionalFormatting sqref="I87:AD87">
    <cfRule type="expression" dxfId="7452" priority="17">
      <formula>$D87="Facturacion"</formula>
    </cfRule>
  </conditionalFormatting>
  <conditionalFormatting sqref="I87:AD87">
    <cfRule type="expression" dxfId="7451" priority="18">
      <formula>$D87="Specialist"</formula>
    </cfRule>
  </conditionalFormatting>
  <conditionalFormatting sqref="I87:AD87">
    <cfRule type="cellIs" dxfId="7450" priority="19" operator="equal">
      <formula>1</formula>
    </cfRule>
  </conditionalFormatting>
  <conditionalFormatting sqref="I87:AD87">
    <cfRule type="expression" dxfId="7449" priority="20">
      <formula>$D87="SSMM"</formula>
    </cfRule>
  </conditionalFormatting>
  <conditionalFormatting sqref="I87:AD87">
    <cfRule type="cellIs" dxfId="7448" priority="21" operator="equal">
      <formula>"F"</formula>
    </cfRule>
  </conditionalFormatting>
  <conditionalFormatting sqref="I106:AD106">
    <cfRule type="expression" dxfId="7447" priority="9">
      <formula>$C$2="F"</formula>
    </cfRule>
  </conditionalFormatting>
  <conditionalFormatting sqref="I106:AD106">
    <cfRule type="expression" dxfId="7446" priority="10">
      <formula>$D106="Facturacion"</formula>
    </cfRule>
  </conditionalFormatting>
  <conditionalFormatting sqref="I106:AD106">
    <cfRule type="expression" dxfId="7445" priority="11">
      <formula>$D106="Specialist"</formula>
    </cfRule>
  </conditionalFormatting>
  <conditionalFormatting sqref="I106:AD106">
    <cfRule type="cellIs" dxfId="7444" priority="12" operator="equal">
      <formula>1</formula>
    </cfRule>
  </conditionalFormatting>
  <conditionalFormatting sqref="I106:AD106">
    <cfRule type="expression" dxfId="7443" priority="13">
      <formula>$D106="SSMM"</formula>
    </cfRule>
  </conditionalFormatting>
  <conditionalFormatting sqref="I106:AD106">
    <cfRule type="cellIs" dxfId="7442" priority="14" operator="equal">
      <formula>"F"</formula>
    </cfRule>
  </conditionalFormatting>
  <conditionalFormatting sqref="I49:AD49">
    <cfRule type="expression" dxfId="7441" priority="2">
      <formula>$C$2="F"</formula>
    </cfRule>
  </conditionalFormatting>
  <conditionalFormatting sqref="I49:AD49">
    <cfRule type="expression" dxfId="7440" priority="3">
      <formula>$D49="Facturacion"</formula>
    </cfRule>
  </conditionalFormatting>
  <conditionalFormatting sqref="I49:AD49">
    <cfRule type="expression" dxfId="7439" priority="4">
      <formula>$D49="Specialist"</formula>
    </cfRule>
  </conditionalFormatting>
  <conditionalFormatting sqref="I49:AD49">
    <cfRule type="cellIs" dxfId="7438" priority="5" operator="equal">
      <formula>1</formula>
    </cfRule>
  </conditionalFormatting>
  <conditionalFormatting sqref="I49:AD49">
    <cfRule type="expression" dxfId="7437" priority="6">
      <formula>$D49="SSMM"</formula>
    </cfRule>
  </conditionalFormatting>
  <conditionalFormatting sqref="I49:AD49">
    <cfRule type="cellIs" dxfId="7436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08" id="{AF63E224-9AA1-44BC-A3C9-2D956E5A969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E13:AG17 E18:H19 AC18:AG19</xm:sqref>
        </x14:conditionalFormatting>
        <x14:conditionalFormatting xmlns:xm="http://schemas.microsoft.com/office/excel/2006/main">
          <x14:cfRule type="expression" priority="497" id="{388C2B11-5BAE-4550-8DE8-1641B0DBED5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E5:AG6 E4:H4 AE4:AG4 E7:H8 AE7:AG8 E9:AG12</xm:sqref>
        </x14:conditionalFormatting>
        <x14:conditionalFormatting xmlns:xm="http://schemas.microsoft.com/office/excel/2006/main">
          <x14:cfRule type="expression" priority="490" id="{718918B1-A307-4542-A052-FDFAA6F9746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AC37:AG38 E32:AG35 E36:H38 AA36:AG36</xm:sqref>
        </x14:conditionalFormatting>
        <x14:conditionalFormatting xmlns:xm="http://schemas.microsoft.com/office/excel/2006/main">
          <x14:cfRule type="expression" priority="479" id="{0ED8A250-7427-4EA1-8130-9C2EC3580A7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E24:AG25 E23:H23 AE23:AG23 E28:AG29 E26:H27 AE26:AG27 E31:AG31 E30:H30 AF30:AG30</xm:sqref>
        </x14:conditionalFormatting>
        <x14:conditionalFormatting xmlns:xm="http://schemas.microsoft.com/office/excel/2006/main">
          <x14:cfRule type="expression" priority="472" id="{9B0E8B52-4546-4B4C-B3FB-93DB46A6613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E51:AG57</xm:sqref>
        </x14:conditionalFormatting>
        <x14:conditionalFormatting xmlns:xm="http://schemas.microsoft.com/office/excel/2006/main">
          <x14:cfRule type="expression" priority="461" id="{BDB320D4-D4D8-414E-8158-D55B0555830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E43:AG44 E42:H42 AE42:AG42 E47:AG48 E45:H46 AE45:AG46 E50:AG50 E49:H49 AE49:AG49</xm:sqref>
        </x14:conditionalFormatting>
        <x14:conditionalFormatting xmlns:xm="http://schemas.microsoft.com/office/excel/2006/main">
          <x14:cfRule type="expression" priority="454" id="{01C8BA82-262A-4BA4-8632-57D98C38454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E70:AG74 E75:H76 AC75:AG76</xm:sqref>
        </x14:conditionalFormatting>
        <x14:conditionalFormatting xmlns:xm="http://schemas.microsoft.com/office/excel/2006/main">
          <x14:cfRule type="expression" priority="443" id="{EC73021C-D963-460D-8C44-C8991589250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E63:AG63 AE61:AG61 E64:H66 AE64:AG66 E67:AG67 E61:H62 AA62:AG62 E69:AG69 E68:H68 AE68:AG68</xm:sqref>
        </x14:conditionalFormatting>
        <x14:conditionalFormatting xmlns:xm="http://schemas.microsoft.com/office/excel/2006/main">
          <x14:cfRule type="expression" priority="436" id="{51210817-55D9-4282-9747-C7496E8B24C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E89:AG93 E94:H95 AC94:AG95</xm:sqref>
        </x14:conditionalFormatting>
        <x14:conditionalFormatting xmlns:xm="http://schemas.microsoft.com/office/excel/2006/main">
          <x14:cfRule type="expression" priority="425" id="{A7959D85-6C24-4DC7-9C09-8687B1410D8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E82:AG82 AE80:AG80 E83:H88 E80:H81 AA81:AG81 AE83:AG88</xm:sqref>
        </x14:conditionalFormatting>
        <x14:conditionalFormatting xmlns:xm="http://schemas.microsoft.com/office/excel/2006/main">
          <x14:cfRule type="expression" priority="418" id="{D4B8A1E0-181E-4BC3-A464-1C5063E80D7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407" id="{9B07D035-BCB9-4D72-BCBD-068AB72E8C6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E104:AG105 E102:H103 AE102:AG103 E99:H100 AE99:AG100 E101:AG101 E107:AG107 E106:H106 AE106:AG106</xm:sqref>
        </x14:conditionalFormatting>
        <x14:conditionalFormatting xmlns:xm="http://schemas.microsoft.com/office/excel/2006/main">
          <x14:cfRule type="expression" priority="400" id="{FC1127F2-8AEB-4C6D-A871-184CA1B3C9E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389" id="{DEEC0ED9-83CA-48CD-AC2F-92453D02E22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E119:AG120 E118:H118 AE118:AG118 E123:AG126 E121:H122 AE121:AG122</xm:sqref>
        </x14:conditionalFormatting>
        <x14:conditionalFormatting xmlns:xm="http://schemas.microsoft.com/office/excel/2006/main">
          <x14:cfRule type="expression" priority="382" id="{E32466F2-443E-4741-8704-0A675F50E32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I4:AD4</xm:sqref>
        </x14:conditionalFormatting>
        <x14:conditionalFormatting xmlns:xm="http://schemas.microsoft.com/office/excel/2006/main">
          <x14:cfRule type="expression" priority="375" id="{40146096-4C51-44E2-AD87-488BE548EED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I23:AD23</xm:sqref>
        </x14:conditionalFormatting>
        <x14:conditionalFormatting xmlns:xm="http://schemas.microsoft.com/office/excel/2006/main">
          <x14:cfRule type="expression" priority="368" id="{0B9D51EE-F76F-4685-81CE-3AD9BC5955B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I42:AD42</xm:sqref>
        </x14:conditionalFormatting>
        <x14:conditionalFormatting xmlns:xm="http://schemas.microsoft.com/office/excel/2006/main">
          <x14:cfRule type="expression" priority="361" id="{86FBE709-5799-484A-814B-4D7A06F89DD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I61:AD61</xm:sqref>
        </x14:conditionalFormatting>
        <x14:conditionalFormatting xmlns:xm="http://schemas.microsoft.com/office/excel/2006/main">
          <x14:cfRule type="expression" priority="354" id="{C08F20D6-D057-4AB9-A749-F93C13CE54B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I80:AD80</xm:sqref>
        </x14:conditionalFormatting>
        <x14:conditionalFormatting xmlns:xm="http://schemas.microsoft.com/office/excel/2006/main">
          <x14:cfRule type="expression" priority="347" id="{FCB2DA60-7439-4C1D-94AA-4DD39AF48F2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I99:AD99</xm:sqref>
        </x14:conditionalFormatting>
        <x14:conditionalFormatting xmlns:xm="http://schemas.microsoft.com/office/excel/2006/main">
          <x14:cfRule type="expression" priority="340" id="{28392C41-0518-4A3D-8464-956A16A946D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I118:AD118</xm:sqref>
        </x14:conditionalFormatting>
        <x14:conditionalFormatting xmlns:xm="http://schemas.microsoft.com/office/excel/2006/main">
          <x14:cfRule type="expression" priority="333" id="{CC22B5E6-8E35-46C3-91C6-B193CEC332F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I7:AD7</xm:sqref>
        </x14:conditionalFormatting>
        <x14:conditionalFormatting xmlns:xm="http://schemas.microsoft.com/office/excel/2006/main">
          <x14:cfRule type="expression" priority="326" id="{5EAED062-5D50-48F4-96E5-D27E893984B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I8:AD8</xm:sqref>
        </x14:conditionalFormatting>
        <x14:conditionalFormatting xmlns:xm="http://schemas.microsoft.com/office/excel/2006/main">
          <x14:cfRule type="expression" priority="319" id="{9C7CDE84-05DA-43C5-A659-D17749017E0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I26:AD26</xm:sqref>
        </x14:conditionalFormatting>
        <x14:conditionalFormatting xmlns:xm="http://schemas.microsoft.com/office/excel/2006/main">
          <x14:cfRule type="expression" priority="312" id="{7FC1019B-A4D8-4AAE-B556-CE2BFD6088F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I27:AD27</xm:sqref>
        </x14:conditionalFormatting>
        <x14:conditionalFormatting xmlns:xm="http://schemas.microsoft.com/office/excel/2006/main">
          <x14:cfRule type="expression" priority="305" id="{9D14B62B-5DC9-4127-A2AB-665D3041FA5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I45:AD45</xm:sqref>
        </x14:conditionalFormatting>
        <x14:conditionalFormatting xmlns:xm="http://schemas.microsoft.com/office/excel/2006/main">
          <x14:cfRule type="expression" priority="298" id="{8AFFD0DC-378E-458B-B6B7-3322D847B18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I46:AD46</xm:sqref>
        </x14:conditionalFormatting>
        <x14:conditionalFormatting xmlns:xm="http://schemas.microsoft.com/office/excel/2006/main">
          <x14:cfRule type="expression" priority="291" id="{B9184E0B-107E-4ECE-974A-F8799D6ABD9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I64:AD64</xm:sqref>
        </x14:conditionalFormatting>
        <x14:conditionalFormatting xmlns:xm="http://schemas.microsoft.com/office/excel/2006/main">
          <x14:cfRule type="expression" priority="284" id="{DE1765B1-007C-4DA8-9822-FB7F1C362AE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I65:AD65</xm:sqref>
        </x14:conditionalFormatting>
        <x14:conditionalFormatting xmlns:xm="http://schemas.microsoft.com/office/excel/2006/main">
          <x14:cfRule type="expression" priority="277" id="{1DD0F3BF-DEAC-4E8D-9602-CCA81FC1083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I83:AD83</xm:sqref>
        </x14:conditionalFormatting>
        <x14:conditionalFormatting xmlns:xm="http://schemas.microsoft.com/office/excel/2006/main">
          <x14:cfRule type="expression" priority="270" id="{0D73A893-C1CA-442F-8406-8D47751BBC7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I84:AD84</xm:sqref>
        </x14:conditionalFormatting>
        <x14:conditionalFormatting xmlns:xm="http://schemas.microsoft.com/office/excel/2006/main">
          <x14:cfRule type="expression" priority="263" id="{66C2601F-3A11-4C06-8109-99D84311E82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I102:AD102</xm:sqref>
        </x14:conditionalFormatting>
        <x14:conditionalFormatting xmlns:xm="http://schemas.microsoft.com/office/excel/2006/main">
          <x14:cfRule type="expression" priority="256" id="{44915D34-3498-4940-98DA-AA5A8DFE43D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I103:AD103</xm:sqref>
        </x14:conditionalFormatting>
        <x14:conditionalFormatting xmlns:xm="http://schemas.microsoft.com/office/excel/2006/main">
          <x14:cfRule type="expression" priority="249" id="{0ABBB45C-9242-4762-9849-BD19405B0B5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I121:AD121</xm:sqref>
        </x14:conditionalFormatting>
        <x14:conditionalFormatting xmlns:xm="http://schemas.microsoft.com/office/excel/2006/main">
          <x14:cfRule type="expression" priority="242" id="{A1A49826-5A6E-4FD4-98F6-DB9C9D4C29A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I122:AD122</xm:sqref>
        </x14:conditionalFormatting>
        <x14:conditionalFormatting xmlns:xm="http://schemas.microsoft.com/office/excel/2006/main">
          <x14:cfRule type="expression" priority="235" id="{4597BE2E-1575-46BD-823C-33CEECB56E4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I100:AD100</xm:sqref>
        </x14:conditionalFormatting>
        <x14:conditionalFormatting xmlns:xm="http://schemas.microsoft.com/office/excel/2006/main">
          <x14:cfRule type="expression" priority="228" id="{2EB2F366-64E6-4774-BD2D-836E6177F69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I66:AD66</xm:sqref>
        </x14:conditionalFormatting>
        <x14:conditionalFormatting xmlns:xm="http://schemas.microsoft.com/office/excel/2006/main">
          <x14:cfRule type="expression" priority="221" id="{58540262-1AC6-41EB-A6FD-C4D6403D3D3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I86:AD86</xm:sqref>
        </x14:conditionalFormatting>
        <x14:conditionalFormatting xmlns:xm="http://schemas.microsoft.com/office/excel/2006/main">
          <x14:cfRule type="expression" priority="86" id="{77B93C19-8779-4551-893F-397CE4DC2A6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I36:Z36</xm:sqref>
        </x14:conditionalFormatting>
        <x14:conditionalFormatting xmlns:xm="http://schemas.microsoft.com/office/excel/2006/main">
          <x14:cfRule type="expression" priority="71" id="{43CE2812-11A5-4837-9CF9-6715BBC125A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I88:AD88</xm:sqref>
        </x14:conditionalFormatting>
        <x14:conditionalFormatting xmlns:xm="http://schemas.microsoft.com/office/excel/2006/main">
          <x14:cfRule type="expression" priority="64" id="{68751EA5-F4D4-4F4E-887B-1957F90866F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I62:Z62</xm:sqref>
        </x14:conditionalFormatting>
        <x14:conditionalFormatting xmlns:xm="http://schemas.microsoft.com/office/excel/2006/main">
          <x14:cfRule type="expression" priority="50" id="{D75F8E8D-A45A-4327-B098-B0658CF75E8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I81:Z81</xm:sqref>
        </x14:conditionalFormatting>
        <x14:conditionalFormatting xmlns:xm="http://schemas.microsoft.com/office/excel/2006/main">
          <x14:cfRule type="expression" priority="43" id="{5C0A43FC-77B2-4254-ACC4-D9B8B08EBE0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I85:AD85</xm:sqref>
        </x14:conditionalFormatting>
        <x14:conditionalFormatting xmlns:xm="http://schemas.microsoft.com/office/excel/2006/main">
          <x14:cfRule type="expression" priority="36" id="{980CF2D4-C698-4210-837C-6AAEA18A2C0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AE30</xm:sqref>
        </x14:conditionalFormatting>
        <x14:conditionalFormatting xmlns:xm="http://schemas.microsoft.com/office/excel/2006/main">
          <x14:cfRule type="expression" priority="29" id="{92B1E426-D0B5-449C-A609-9310C1A2EB9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I30:AD30</xm:sqref>
        </x14:conditionalFormatting>
        <x14:conditionalFormatting xmlns:xm="http://schemas.microsoft.com/office/excel/2006/main">
          <x14:cfRule type="expression" priority="22" id="{544F0BA9-F384-4608-9579-E4EDC30BB45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I68:AD68</xm:sqref>
        </x14:conditionalFormatting>
        <x14:conditionalFormatting xmlns:xm="http://schemas.microsoft.com/office/excel/2006/main">
          <x14:cfRule type="expression" priority="15" id="{AFD2AF71-64C1-4E01-B3FF-AAD2B3DB151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I87:AD87</xm:sqref>
        </x14:conditionalFormatting>
        <x14:conditionalFormatting xmlns:xm="http://schemas.microsoft.com/office/excel/2006/main">
          <x14:cfRule type="expression" priority="8" id="{05BAD3D4-F76A-4B31-9755-EB902482375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I106:AD106</xm:sqref>
        </x14:conditionalFormatting>
        <x14:conditionalFormatting xmlns:xm="http://schemas.microsoft.com/office/excel/2006/main">
          <x14:cfRule type="expression" priority="1" id="{127478D6-A3E5-4909-8B2E-E4A286142C0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I49:AD49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A3C32A31-C833-44FC-91F9-08F553DC30E1}">
          <x14:formula1>
            <xm:f>Personal!$A$2:$A$50</xm:f>
          </x14:formula1>
          <xm:sqref>B99:B114 B4:B19 B23:B38 B42:B57 B61:B76 B80:B95 B118:B133</xm:sqref>
        </x14:dataValidation>
        <x14:dataValidation type="list" allowBlank="1" showInputMessage="1" showErrorMessage="1" prompt="Elige una de las opciones disponibles" xr:uid="{8C11DE31-E08F-44F2-A20E-53C877BD9412}">
          <x14:formula1>
            <xm:f>Personal!$F$1:$F$15</xm:f>
          </x14:formula1>
          <xm:sqref>E23:AG38 E118:AG133 E80:AG95 E4:AG19 E99:AG114 E61:AG76 E42:AG57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96AF1-145F-475A-803B-3EC01F231F36}">
  <sheetPr codeName="Hoja34">
    <tabColor rgb="FFFFFFFF"/>
    <outlinePr summaryBelow="0" summaryRight="0"/>
    <pageSetUpPr fitToPage="1"/>
  </sheetPr>
  <dimension ref="A1:AJ1000"/>
  <sheetViews>
    <sheetView workbookViewId="0">
      <selection activeCell="A7" sqref="A7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6.316406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'S31'!C117+1</f>
        <v>45509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">
        <v>98</v>
      </c>
      <c r="D4" s="19" t="s">
        <v>99</v>
      </c>
      <c r="E4" s="8"/>
      <c r="F4" s="8"/>
      <c r="G4" s="8"/>
      <c r="H4" s="8"/>
      <c r="I4" s="8" t="s">
        <v>11</v>
      </c>
      <c r="J4" s="8" t="s">
        <v>11</v>
      </c>
      <c r="K4" s="8" t="s">
        <v>11</v>
      </c>
      <c r="L4" s="8" t="s">
        <v>11</v>
      </c>
      <c r="M4" s="8" t="s">
        <v>11</v>
      </c>
      <c r="N4" s="8" t="s">
        <v>11</v>
      </c>
      <c r="O4" s="8" t="s">
        <v>11</v>
      </c>
      <c r="P4" s="8" t="s">
        <v>11</v>
      </c>
      <c r="Q4" s="8" t="s">
        <v>11</v>
      </c>
      <c r="R4" s="8" t="s">
        <v>11</v>
      </c>
      <c r="S4" s="8" t="s">
        <v>11</v>
      </c>
      <c r="T4" s="8" t="s">
        <v>11</v>
      </c>
      <c r="U4" s="8" t="s">
        <v>11</v>
      </c>
      <c r="V4" s="8" t="s">
        <v>11</v>
      </c>
      <c r="W4" s="8" t="s">
        <v>11</v>
      </c>
      <c r="X4" s="8" t="s">
        <v>11</v>
      </c>
      <c r="Y4" s="8" t="s">
        <v>11</v>
      </c>
      <c r="Z4" s="8" t="s">
        <v>11</v>
      </c>
      <c r="AA4" s="8" t="s">
        <v>11</v>
      </c>
      <c r="AB4" s="8" t="s">
        <v>11</v>
      </c>
      <c r="AC4" s="8" t="s">
        <v>11</v>
      </c>
      <c r="AD4" s="8" t="s">
        <v>11</v>
      </c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 t="s">
        <v>28</v>
      </c>
      <c r="C5" s="19" t="s">
        <v>100</v>
      </c>
      <c r="D5" s="19" t="s">
        <v>95</v>
      </c>
      <c r="E5" s="8"/>
      <c r="F5" s="8"/>
      <c r="G5" s="8">
        <v>1</v>
      </c>
      <c r="H5" s="8">
        <v>1</v>
      </c>
      <c r="I5" s="8">
        <v>1</v>
      </c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>
        <v>1</v>
      </c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1">
        <f t="shared" si="0"/>
        <v>6.5</v>
      </c>
      <c r="AI5" s="1"/>
      <c r="AJ5" s="1">
        <f t="shared" si="1"/>
        <v>32.5</v>
      </c>
    </row>
    <row r="6" spans="1:36" ht="15.75" customHeight="1" x14ac:dyDescent="0.15">
      <c r="A6" s="10"/>
      <c r="B6" s="18" t="s">
        <v>29</v>
      </c>
      <c r="C6" s="19" t="s">
        <v>101</v>
      </c>
      <c r="D6" s="19" t="s">
        <v>102</v>
      </c>
      <c r="E6" s="8"/>
      <c r="F6" s="8"/>
      <c r="G6" s="8"/>
      <c r="H6" s="8"/>
      <c r="I6" s="8"/>
      <c r="J6" s="8"/>
      <c r="K6" s="8"/>
      <c r="L6" s="8"/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/>
      <c r="T6" s="8"/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8</v>
      </c>
      <c r="AI6" s="1"/>
      <c r="AJ6" s="1">
        <f t="shared" si="1"/>
        <v>40</v>
      </c>
    </row>
    <row r="7" spans="1:36" ht="15.75" customHeight="1" x14ac:dyDescent="0.15">
      <c r="A7" s="10"/>
      <c r="B7" s="18" t="s">
        <v>30</v>
      </c>
      <c r="C7" s="19" t="s">
        <v>103</v>
      </c>
      <c r="D7" s="19" t="s">
        <v>53</v>
      </c>
      <c r="E7" s="8"/>
      <c r="F7" s="8"/>
      <c r="G7" s="8"/>
      <c r="H7" s="8"/>
      <c r="I7" s="8" t="s">
        <v>7</v>
      </c>
      <c r="J7" s="8" t="s">
        <v>7</v>
      </c>
      <c r="K7" s="8" t="s">
        <v>7</v>
      </c>
      <c r="L7" s="8" t="s">
        <v>7</v>
      </c>
      <c r="M7" s="8" t="s">
        <v>7</v>
      </c>
      <c r="N7" s="8" t="s">
        <v>7</v>
      </c>
      <c r="O7" s="8" t="s">
        <v>7</v>
      </c>
      <c r="P7" s="8" t="s">
        <v>7</v>
      </c>
      <c r="Q7" s="8" t="s">
        <v>7</v>
      </c>
      <c r="R7" s="8" t="s">
        <v>7</v>
      </c>
      <c r="S7" s="8" t="s">
        <v>7</v>
      </c>
      <c r="T7" s="8" t="s">
        <v>7</v>
      </c>
      <c r="U7" s="8" t="s">
        <v>7</v>
      </c>
      <c r="V7" s="8" t="s">
        <v>7</v>
      </c>
      <c r="W7" s="8" t="s">
        <v>7</v>
      </c>
      <c r="X7" s="8" t="s">
        <v>7</v>
      </c>
      <c r="Y7" s="8" t="s">
        <v>7</v>
      </c>
      <c r="Z7" s="8" t="s">
        <v>7</v>
      </c>
      <c r="AA7" s="8" t="s">
        <v>7</v>
      </c>
      <c r="AB7" s="8" t="s">
        <v>7</v>
      </c>
      <c r="AC7" s="8" t="s">
        <v>7</v>
      </c>
      <c r="AD7" s="8" t="s">
        <v>7</v>
      </c>
      <c r="AE7" s="8"/>
      <c r="AF7" s="8"/>
      <c r="AG7" s="8"/>
      <c r="AH7" s="1">
        <f t="shared" si="0"/>
        <v>0</v>
      </c>
      <c r="AI7" s="1"/>
      <c r="AJ7" s="1">
        <f t="shared" si="1"/>
        <v>32</v>
      </c>
    </row>
    <row r="8" spans="1:36" ht="15.75" customHeight="1" x14ac:dyDescent="0.15">
      <c r="A8" s="10"/>
      <c r="B8" s="18" t="s">
        <v>31</v>
      </c>
      <c r="C8" s="19" t="s">
        <v>104</v>
      </c>
      <c r="D8" s="19" t="s">
        <v>96</v>
      </c>
      <c r="E8" s="8"/>
      <c r="F8" s="8"/>
      <c r="G8" s="8"/>
      <c r="H8" s="8"/>
      <c r="I8" s="8"/>
      <c r="J8" s="8"/>
      <c r="K8" s="8"/>
      <c r="L8" s="8"/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>
        <v>1</v>
      </c>
      <c r="T8" s="8">
        <v>1</v>
      </c>
      <c r="U8" s="8"/>
      <c r="V8" s="8"/>
      <c r="W8" s="8">
        <v>1</v>
      </c>
      <c r="X8" s="8">
        <v>1</v>
      </c>
      <c r="Y8" s="8">
        <v>1</v>
      </c>
      <c r="Z8" s="8">
        <v>1</v>
      </c>
      <c r="AA8" s="8">
        <v>1</v>
      </c>
      <c r="AB8" s="8">
        <v>1</v>
      </c>
      <c r="AC8" s="8">
        <v>1</v>
      </c>
      <c r="AD8" s="8">
        <v>1</v>
      </c>
      <c r="AE8" s="8"/>
      <c r="AF8" s="8"/>
      <c r="AG8" s="8"/>
      <c r="AH8" s="1">
        <f t="shared" si="0"/>
        <v>8</v>
      </c>
      <c r="AI8" s="1"/>
      <c r="AJ8" s="1">
        <f t="shared" si="1"/>
        <v>38</v>
      </c>
    </row>
    <row r="9" spans="1:36" ht="15.75" customHeight="1" x14ac:dyDescent="0.15">
      <c r="A9" s="10"/>
      <c r="B9" s="18" t="s">
        <v>32</v>
      </c>
      <c r="C9" s="19" t="s">
        <v>105</v>
      </c>
      <c r="D9" s="19" t="s">
        <v>53</v>
      </c>
      <c r="E9" s="8"/>
      <c r="F9" s="8"/>
      <c r="G9" s="8"/>
      <c r="H9" s="8"/>
      <c r="I9" s="8" t="s">
        <v>11</v>
      </c>
      <c r="J9" s="8" t="s">
        <v>11</v>
      </c>
      <c r="K9" s="8" t="s">
        <v>11</v>
      </c>
      <c r="L9" s="8" t="s">
        <v>11</v>
      </c>
      <c r="M9" s="8" t="s">
        <v>11</v>
      </c>
      <c r="N9" s="8" t="s">
        <v>11</v>
      </c>
      <c r="O9" s="8" t="s">
        <v>11</v>
      </c>
      <c r="P9" s="8" t="s">
        <v>11</v>
      </c>
      <c r="Q9" s="8" t="s">
        <v>11</v>
      </c>
      <c r="R9" s="8" t="s">
        <v>11</v>
      </c>
      <c r="S9" s="8" t="s">
        <v>11</v>
      </c>
      <c r="T9" s="8" t="s">
        <v>11</v>
      </c>
      <c r="U9" s="8" t="s">
        <v>11</v>
      </c>
      <c r="V9" s="8" t="s">
        <v>11</v>
      </c>
      <c r="W9" s="8" t="s">
        <v>11</v>
      </c>
      <c r="X9" s="8" t="s">
        <v>11</v>
      </c>
      <c r="Y9" s="8" t="s">
        <v>11</v>
      </c>
      <c r="Z9" s="8" t="s">
        <v>11</v>
      </c>
      <c r="AA9" s="8" t="s">
        <v>11</v>
      </c>
      <c r="AB9" s="8" t="s">
        <v>11</v>
      </c>
      <c r="AC9" s="8" t="s">
        <v>11</v>
      </c>
      <c r="AD9" s="8" t="s">
        <v>11</v>
      </c>
      <c r="AE9" s="8"/>
      <c r="AF9" s="8"/>
      <c r="AG9" s="8"/>
      <c r="AH9" s="1">
        <f t="shared" si="0"/>
        <v>0</v>
      </c>
      <c r="AI9" s="1"/>
      <c r="AJ9" s="1">
        <f t="shared" si="1"/>
        <v>0</v>
      </c>
    </row>
    <row r="10" spans="1:36" ht="15.75" customHeight="1" x14ac:dyDescent="0.15">
      <c r="A10" s="10"/>
      <c r="B10" s="18" t="s">
        <v>33</v>
      </c>
      <c r="C10" s="19" t="s">
        <v>106</v>
      </c>
      <c r="D10" s="19" t="s">
        <v>53</v>
      </c>
      <c r="E10" s="8"/>
      <c r="F10" s="8"/>
      <c r="G10" s="8"/>
      <c r="H10" s="8"/>
      <c r="I10" s="8">
        <v>1</v>
      </c>
      <c r="J10" s="8">
        <v>1</v>
      </c>
      <c r="K10" s="8">
        <v>1</v>
      </c>
      <c r="L10" s="8">
        <v>1</v>
      </c>
      <c r="M10" s="8">
        <v>1</v>
      </c>
      <c r="N10" s="8">
        <v>1</v>
      </c>
      <c r="O10" s="8">
        <v>1</v>
      </c>
      <c r="P10" s="8">
        <v>1</v>
      </c>
      <c r="Q10" s="8"/>
      <c r="R10" s="8"/>
      <c r="S10" s="8">
        <v>1</v>
      </c>
      <c r="T10" s="8">
        <v>1</v>
      </c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/>
      <c r="AB10" s="8"/>
      <c r="AC10" s="8"/>
      <c r="AD10" s="8"/>
      <c r="AE10" s="8"/>
      <c r="AF10" s="8"/>
      <c r="AG10" s="8"/>
      <c r="AH10" s="1">
        <f t="shared" si="0"/>
        <v>8</v>
      </c>
      <c r="AI10" s="1"/>
      <c r="AJ10" s="1">
        <f t="shared" si="1"/>
        <v>40</v>
      </c>
    </row>
    <row r="11" spans="1:36" ht="15.75" customHeight="1" x14ac:dyDescent="0.15">
      <c r="A11" s="21"/>
      <c r="B11" s="18" t="s">
        <v>34</v>
      </c>
      <c r="C11" s="19" t="s">
        <v>107</v>
      </c>
      <c r="D11" s="19" t="s">
        <v>53</v>
      </c>
      <c r="E11" s="8"/>
      <c r="F11" s="8"/>
      <c r="G11" s="8"/>
      <c r="H11" s="8"/>
      <c r="I11" s="8" t="s">
        <v>15</v>
      </c>
      <c r="J11" s="8" t="s">
        <v>15</v>
      </c>
      <c r="K11" s="8" t="s">
        <v>15</v>
      </c>
      <c r="L11" s="8" t="s">
        <v>15</v>
      </c>
      <c r="M11" s="8" t="s">
        <v>15</v>
      </c>
      <c r="N11" s="8" t="s">
        <v>15</v>
      </c>
      <c r="O11" s="8" t="s">
        <v>15</v>
      </c>
      <c r="P11" s="8" t="s">
        <v>15</v>
      </c>
      <c r="Q11" s="8" t="s">
        <v>15</v>
      </c>
      <c r="R11" s="8" t="s">
        <v>15</v>
      </c>
      <c r="S11" s="8" t="s">
        <v>15</v>
      </c>
      <c r="T11" s="8" t="s">
        <v>15</v>
      </c>
      <c r="U11" s="8" t="s">
        <v>15</v>
      </c>
      <c r="V11" s="8" t="s">
        <v>15</v>
      </c>
      <c r="W11" s="8" t="s">
        <v>15</v>
      </c>
      <c r="X11" s="8" t="s">
        <v>15</v>
      </c>
      <c r="Y11" s="8" t="s">
        <v>15</v>
      </c>
      <c r="Z11" s="8" t="s">
        <v>15</v>
      </c>
      <c r="AA11" s="8" t="s">
        <v>15</v>
      </c>
      <c r="AB11" s="8" t="s">
        <v>15</v>
      </c>
      <c r="AC11" s="8" t="s">
        <v>15</v>
      </c>
      <c r="AD11" s="8" t="s">
        <v>15</v>
      </c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 t="s">
        <v>15</v>
      </c>
      <c r="J12" s="8" t="s">
        <v>15</v>
      </c>
      <c r="K12" s="8" t="s">
        <v>15</v>
      </c>
      <c r="L12" s="8" t="s">
        <v>15</v>
      </c>
      <c r="M12" s="8" t="s">
        <v>15</v>
      </c>
      <c r="N12" s="8" t="s">
        <v>15</v>
      </c>
      <c r="O12" s="8" t="s">
        <v>15</v>
      </c>
      <c r="P12" s="8" t="s">
        <v>15</v>
      </c>
      <c r="Q12" s="8" t="s">
        <v>15</v>
      </c>
      <c r="R12" s="8" t="s">
        <v>15</v>
      </c>
      <c r="S12" s="8" t="s">
        <v>15</v>
      </c>
      <c r="T12" s="8" t="s">
        <v>15</v>
      </c>
      <c r="U12" s="8" t="s">
        <v>15</v>
      </c>
      <c r="V12" s="8" t="s">
        <v>15</v>
      </c>
      <c r="W12" s="8" t="s">
        <v>15</v>
      </c>
      <c r="X12" s="8" t="s">
        <v>15</v>
      </c>
      <c r="Y12" s="8" t="s">
        <v>15</v>
      </c>
      <c r="Z12" s="8" t="s">
        <v>15</v>
      </c>
      <c r="AA12" s="8" t="s">
        <v>15</v>
      </c>
      <c r="AB12" s="8" t="s">
        <v>15</v>
      </c>
      <c r="AC12" s="8" t="s">
        <v>15</v>
      </c>
      <c r="AD12" s="8" t="s">
        <v>15</v>
      </c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/>
      <c r="C13" s="62"/>
      <c r="D13" s="1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14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 t="s">
        <v>21</v>
      </c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1</v>
      </c>
      <c r="I20" s="23">
        <f t="shared" si="3"/>
        <v>2</v>
      </c>
      <c r="J20" s="23">
        <f t="shared" si="3"/>
        <v>2</v>
      </c>
      <c r="K20" s="23">
        <f t="shared" si="3"/>
        <v>2</v>
      </c>
      <c r="L20" s="23">
        <f t="shared" si="3"/>
        <v>2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3</v>
      </c>
      <c r="R20" s="23">
        <f t="shared" si="3"/>
        <v>3</v>
      </c>
      <c r="S20" s="23">
        <f t="shared" si="3"/>
        <v>3</v>
      </c>
      <c r="T20" s="23">
        <f t="shared" si="3"/>
        <v>2</v>
      </c>
      <c r="U20" s="23">
        <f t="shared" si="3"/>
        <v>2</v>
      </c>
      <c r="V20" s="23">
        <f t="shared" si="3"/>
        <v>2</v>
      </c>
      <c r="W20" s="23">
        <f t="shared" si="3"/>
        <v>3</v>
      </c>
      <c r="X20" s="23">
        <f t="shared" si="3"/>
        <v>3</v>
      </c>
      <c r="Y20" s="23">
        <f t="shared" si="3"/>
        <v>3</v>
      </c>
      <c r="Z20" s="23">
        <f t="shared" si="3"/>
        <v>3</v>
      </c>
      <c r="AA20" s="23">
        <f t="shared" si="3"/>
        <v>2</v>
      </c>
      <c r="AB20" s="23">
        <f t="shared" si="3"/>
        <v>2</v>
      </c>
      <c r="AC20" s="23">
        <f t="shared" si="3"/>
        <v>2</v>
      </c>
      <c r="AD20" s="23">
        <f t="shared" si="3"/>
        <v>2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30.5</v>
      </c>
      <c r="AI20" s="1">
        <f>SUM(AI13:AI19)</f>
        <v>16</v>
      </c>
      <c r="AJ20" s="1">
        <f t="shared" si="1"/>
        <v>196.5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45510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">
        <v>99</v>
      </c>
      <c r="E23" s="8"/>
      <c r="F23" s="8"/>
      <c r="G23" s="8"/>
      <c r="H23" s="8"/>
      <c r="I23" s="8" t="s">
        <v>11</v>
      </c>
      <c r="J23" s="8" t="s">
        <v>11</v>
      </c>
      <c r="K23" s="8" t="s">
        <v>11</v>
      </c>
      <c r="L23" s="8" t="s">
        <v>11</v>
      </c>
      <c r="M23" s="8" t="s">
        <v>11</v>
      </c>
      <c r="N23" s="8" t="s">
        <v>11</v>
      </c>
      <c r="O23" s="8" t="s">
        <v>11</v>
      </c>
      <c r="P23" s="8" t="s">
        <v>11</v>
      </c>
      <c r="Q23" s="8" t="s">
        <v>11</v>
      </c>
      <c r="R23" s="8" t="s">
        <v>11</v>
      </c>
      <c r="S23" s="8" t="s">
        <v>11</v>
      </c>
      <c r="T23" s="8" t="s">
        <v>11</v>
      </c>
      <c r="U23" s="8" t="s">
        <v>11</v>
      </c>
      <c r="V23" s="8" t="s">
        <v>11</v>
      </c>
      <c r="W23" s="8" t="s">
        <v>11</v>
      </c>
      <c r="X23" s="8" t="s">
        <v>11</v>
      </c>
      <c r="Y23" s="8" t="s">
        <v>11</v>
      </c>
      <c r="Z23" s="8" t="s">
        <v>11</v>
      </c>
      <c r="AA23" s="8" t="s">
        <v>11</v>
      </c>
      <c r="AB23" s="8" t="s">
        <v>11</v>
      </c>
      <c r="AC23" s="8" t="s">
        <v>11</v>
      </c>
      <c r="AD23" s="8" t="s">
        <v>11</v>
      </c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>
        <v>1</v>
      </c>
      <c r="S24" s="8">
        <v>1</v>
      </c>
      <c r="T24" s="8">
        <v>1</v>
      </c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>
        <v>1</v>
      </c>
      <c r="AB24" s="8">
        <v>1</v>
      </c>
      <c r="AC24" s="8">
        <v>1</v>
      </c>
      <c r="AD24" s="8">
        <v>1</v>
      </c>
      <c r="AE24" s="8"/>
      <c r="AF24" s="8"/>
      <c r="AG24" s="8"/>
      <c r="AH24" s="1">
        <f t="shared" si="4"/>
        <v>6.5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 t="s">
        <v>7</v>
      </c>
      <c r="J25" s="8" t="s">
        <v>7</v>
      </c>
      <c r="K25" s="8" t="s">
        <v>7</v>
      </c>
      <c r="L25" s="8" t="s">
        <v>7</v>
      </c>
      <c r="M25" s="8" t="s">
        <v>7</v>
      </c>
      <c r="N25" s="8" t="s">
        <v>7</v>
      </c>
      <c r="O25" s="8" t="s">
        <v>7</v>
      </c>
      <c r="P25" s="8" t="s">
        <v>7</v>
      </c>
      <c r="Q25" s="8" t="s">
        <v>7</v>
      </c>
      <c r="R25" s="8" t="s">
        <v>7</v>
      </c>
      <c r="S25" s="8" t="s">
        <v>7</v>
      </c>
      <c r="T25" s="8" t="s">
        <v>7</v>
      </c>
      <c r="U25" s="8" t="s">
        <v>7</v>
      </c>
      <c r="V25" s="8" t="s">
        <v>7</v>
      </c>
      <c r="W25" s="8" t="s">
        <v>7</v>
      </c>
      <c r="X25" s="8" t="s">
        <v>7</v>
      </c>
      <c r="Y25" s="8" t="s">
        <v>7</v>
      </c>
      <c r="Z25" s="8" t="s">
        <v>7</v>
      </c>
      <c r="AA25" s="8" t="s">
        <v>7</v>
      </c>
      <c r="AB25" s="8" t="s">
        <v>7</v>
      </c>
      <c r="AC25" s="8" t="s">
        <v>7</v>
      </c>
      <c r="AD25" s="8" t="s">
        <v>7</v>
      </c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>
        <v>1</v>
      </c>
      <c r="J26" s="8">
        <v>1</v>
      </c>
      <c r="K26" s="8">
        <v>1</v>
      </c>
      <c r="L26" s="8">
        <v>1</v>
      </c>
      <c r="M26" s="8">
        <v>1</v>
      </c>
      <c r="N26" s="8">
        <v>1</v>
      </c>
      <c r="O26" s="8">
        <v>1</v>
      </c>
      <c r="P26" s="8">
        <v>1</v>
      </c>
      <c r="Q26" s="8">
        <v>1</v>
      </c>
      <c r="R26" s="8">
        <v>1</v>
      </c>
      <c r="S26" s="8">
        <v>1</v>
      </c>
      <c r="T26" s="8">
        <v>1</v>
      </c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1">
        <f t="shared" si="4"/>
        <v>6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>
        <v>1</v>
      </c>
      <c r="I27" s="8">
        <v>1</v>
      </c>
      <c r="J27" s="8">
        <v>1</v>
      </c>
      <c r="K27" s="8">
        <v>1</v>
      </c>
      <c r="L27" s="8">
        <v>1</v>
      </c>
      <c r="M27" s="8">
        <v>1</v>
      </c>
      <c r="N27" s="8">
        <v>1</v>
      </c>
      <c r="O27" s="8">
        <v>1</v>
      </c>
      <c r="P27" s="8">
        <v>1</v>
      </c>
      <c r="Q27" s="8"/>
      <c r="R27" s="8"/>
      <c r="S27" s="8">
        <v>1</v>
      </c>
      <c r="T27" s="8">
        <v>1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/>
      <c r="AA27" s="8"/>
      <c r="AB27" s="8"/>
      <c r="AC27" s="8"/>
      <c r="AD27" s="8"/>
      <c r="AE27" s="8"/>
      <c r="AF27" s="8"/>
      <c r="AG27" s="8"/>
      <c r="AH27" s="1">
        <f t="shared" si="4"/>
        <v>8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 t="s">
        <v>11</v>
      </c>
      <c r="J28" s="8" t="s">
        <v>11</v>
      </c>
      <c r="K28" s="8" t="s">
        <v>11</v>
      </c>
      <c r="L28" s="8" t="s">
        <v>11</v>
      </c>
      <c r="M28" s="8" t="s">
        <v>11</v>
      </c>
      <c r="N28" s="8" t="s">
        <v>11</v>
      </c>
      <c r="O28" s="8" t="s">
        <v>11</v>
      </c>
      <c r="P28" s="8" t="s">
        <v>11</v>
      </c>
      <c r="Q28" s="8" t="s">
        <v>11</v>
      </c>
      <c r="R28" s="8" t="s">
        <v>11</v>
      </c>
      <c r="S28" s="8" t="s">
        <v>11</v>
      </c>
      <c r="T28" s="8" t="s">
        <v>11</v>
      </c>
      <c r="U28" s="8" t="s">
        <v>11</v>
      </c>
      <c r="V28" s="8" t="s">
        <v>11</v>
      </c>
      <c r="W28" s="8" t="s">
        <v>11</v>
      </c>
      <c r="X28" s="8" t="s">
        <v>11</v>
      </c>
      <c r="Y28" s="8" t="s">
        <v>11</v>
      </c>
      <c r="Z28" s="8" t="s">
        <v>11</v>
      </c>
      <c r="AA28" s="8" t="s">
        <v>11</v>
      </c>
      <c r="AB28" s="8" t="s">
        <v>11</v>
      </c>
      <c r="AC28" s="8" t="s">
        <v>11</v>
      </c>
      <c r="AD28" s="8" t="s">
        <v>11</v>
      </c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/>
      <c r="J29" s="8"/>
      <c r="K29" s="8"/>
      <c r="L29" s="8"/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/>
      <c r="T29" s="8"/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>
        <v>1</v>
      </c>
      <c r="AB29" s="8">
        <v>1</v>
      </c>
      <c r="AC29" s="8">
        <v>1</v>
      </c>
      <c r="AD29" s="8">
        <v>1</v>
      </c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 t="s">
        <v>15</v>
      </c>
      <c r="J30" s="8" t="s">
        <v>15</v>
      </c>
      <c r="K30" s="8" t="s">
        <v>15</v>
      </c>
      <c r="L30" s="8" t="s">
        <v>15</v>
      </c>
      <c r="M30" s="8" t="s">
        <v>15</v>
      </c>
      <c r="N30" s="8" t="s">
        <v>15</v>
      </c>
      <c r="O30" s="8" t="s">
        <v>15</v>
      </c>
      <c r="P30" s="8" t="s">
        <v>15</v>
      </c>
      <c r="Q30" s="8" t="s">
        <v>15</v>
      </c>
      <c r="R30" s="8" t="s">
        <v>15</v>
      </c>
      <c r="S30" s="8" t="s">
        <v>15</v>
      </c>
      <c r="T30" s="8" t="s">
        <v>15</v>
      </c>
      <c r="U30" s="8" t="s">
        <v>15</v>
      </c>
      <c r="V30" s="8" t="s">
        <v>15</v>
      </c>
      <c r="W30" s="8" t="s">
        <v>15</v>
      </c>
      <c r="X30" s="8" t="s">
        <v>15</v>
      </c>
      <c r="Y30" s="8" t="s">
        <v>15</v>
      </c>
      <c r="Z30" s="8" t="s">
        <v>15</v>
      </c>
      <c r="AA30" s="8" t="s">
        <v>15</v>
      </c>
      <c r="AB30" s="8" t="s">
        <v>15</v>
      </c>
      <c r="AC30" s="8" t="s">
        <v>15</v>
      </c>
      <c r="AD30" s="8" t="s">
        <v>15</v>
      </c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 t="str">
        <f t="shared" si="5"/>
        <v>X218</v>
      </c>
      <c r="C31" s="19" t="str">
        <f>IF(ISNA(VLOOKUP(B31,Personal!$A$2:$D$21,2,FALSE)),,VLOOKUP(B31,Personal!$A$2:$D$21,2,FALSE))</f>
        <v>Nahia Campos</v>
      </c>
      <c r="D31" s="19" t="str">
        <f>IF(ISNA(VLOOKUP(B31,Personal!$A$2:$D$23,3,FALSE)),,VLOOKUP(B31,Personal!$A$2:$D$32,3,FALSE))</f>
        <v>Comercial</v>
      </c>
      <c r="E31" s="8"/>
      <c r="F31" s="8"/>
      <c r="G31" s="8"/>
      <c r="H31" s="8"/>
      <c r="I31" s="8" t="s">
        <v>15</v>
      </c>
      <c r="J31" s="8" t="s">
        <v>15</v>
      </c>
      <c r="K31" s="8" t="s">
        <v>15</v>
      </c>
      <c r="L31" s="8" t="s">
        <v>15</v>
      </c>
      <c r="M31" s="8" t="s">
        <v>15</v>
      </c>
      <c r="N31" s="8" t="s">
        <v>15</v>
      </c>
      <c r="O31" s="8" t="s">
        <v>15</v>
      </c>
      <c r="P31" s="8" t="s">
        <v>15</v>
      </c>
      <c r="Q31" s="8" t="s">
        <v>15</v>
      </c>
      <c r="R31" s="8" t="s">
        <v>15</v>
      </c>
      <c r="S31" s="8" t="s">
        <v>15</v>
      </c>
      <c r="T31" s="8" t="s">
        <v>15</v>
      </c>
      <c r="U31" s="8" t="s">
        <v>15</v>
      </c>
      <c r="V31" s="8" t="s">
        <v>15</v>
      </c>
      <c r="W31" s="8" t="s">
        <v>15</v>
      </c>
      <c r="X31" s="8" t="s">
        <v>15</v>
      </c>
      <c r="Y31" s="8" t="s">
        <v>15</v>
      </c>
      <c r="Z31" s="8" t="s">
        <v>15</v>
      </c>
      <c r="AA31" s="8" t="s">
        <v>15</v>
      </c>
      <c r="AB31" s="8" t="s">
        <v>15</v>
      </c>
      <c r="AC31" s="8" t="s">
        <v>15</v>
      </c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62" t="s">
        <v>132</v>
      </c>
      <c r="D32" s="19" t="s">
        <v>53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 t="s">
        <v>21</v>
      </c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2</v>
      </c>
      <c r="L39" s="23">
        <f t="shared" si="6"/>
        <v>2</v>
      </c>
      <c r="M39" s="23">
        <f t="shared" si="6"/>
        <v>3</v>
      </c>
      <c r="N39" s="23">
        <f t="shared" si="6"/>
        <v>3</v>
      </c>
      <c r="O39" s="23">
        <f t="shared" si="6"/>
        <v>3</v>
      </c>
      <c r="P39" s="23">
        <f t="shared" si="6"/>
        <v>3</v>
      </c>
      <c r="Q39" s="23">
        <f t="shared" si="6"/>
        <v>2</v>
      </c>
      <c r="R39" s="23">
        <f t="shared" si="6"/>
        <v>3</v>
      </c>
      <c r="S39" s="23">
        <f t="shared" si="6"/>
        <v>3</v>
      </c>
      <c r="T39" s="23">
        <f t="shared" si="6"/>
        <v>3</v>
      </c>
      <c r="U39" s="23">
        <f t="shared" si="6"/>
        <v>3</v>
      </c>
      <c r="V39" s="23">
        <f t="shared" si="6"/>
        <v>3</v>
      </c>
      <c r="W39" s="23">
        <f t="shared" si="6"/>
        <v>3</v>
      </c>
      <c r="X39" s="23">
        <f t="shared" si="6"/>
        <v>3</v>
      </c>
      <c r="Y39" s="23">
        <f t="shared" si="6"/>
        <v>3</v>
      </c>
      <c r="Z39" s="23">
        <f t="shared" si="6"/>
        <v>2</v>
      </c>
      <c r="AA39" s="23">
        <f t="shared" si="6"/>
        <v>2</v>
      </c>
      <c r="AB39" s="23">
        <f t="shared" si="6"/>
        <v>2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28.5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45511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">
        <v>99</v>
      </c>
      <c r="E42" s="8"/>
      <c r="F42" s="8"/>
      <c r="G42" s="8"/>
      <c r="H42" s="8"/>
      <c r="I42" s="8" t="s">
        <v>11</v>
      </c>
      <c r="J42" s="8" t="s">
        <v>11</v>
      </c>
      <c r="K42" s="8" t="s">
        <v>11</v>
      </c>
      <c r="L42" s="8" t="s">
        <v>11</v>
      </c>
      <c r="M42" s="8" t="s">
        <v>11</v>
      </c>
      <c r="N42" s="8" t="s">
        <v>11</v>
      </c>
      <c r="O42" s="8" t="s">
        <v>11</v>
      </c>
      <c r="P42" s="8" t="s">
        <v>11</v>
      </c>
      <c r="Q42" s="8" t="s">
        <v>11</v>
      </c>
      <c r="R42" s="8" t="s">
        <v>11</v>
      </c>
      <c r="S42" s="8" t="s">
        <v>11</v>
      </c>
      <c r="T42" s="8" t="s">
        <v>11</v>
      </c>
      <c r="U42" s="8" t="s">
        <v>11</v>
      </c>
      <c r="V42" s="8" t="s">
        <v>11</v>
      </c>
      <c r="W42" s="8" t="s">
        <v>11</v>
      </c>
      <c r="X42" s="8" t="s">
        <v>11</v>
      </c>
      <c r="Y42" s="8" t="s">
        <v>11</v>
      </c>
      <c r="Z42" s="8" t="s">
        <v>11</v>
      </c>
      <c r="AA42" s="8" t="s">
        <v>11</v>
      </c>
      <c r="AB42" s="8" t="s">
        <v>11</v>
      </c>
      <c r="AC42" s="8" t="s">
        <v>11</v>
      </c>
      <c r="AD42" s="8" t="s">
        <v>11</v>
      </c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>
        <v>1</v>
      </c>
      <c r="S43" s="8">
        <v>1</v>
      </c>
      <c r="T43" s="8">
        <v>1</v>
      </c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>
        <v>1</v>
      </c>
      <c r="AB43" s="8">
        <v>1</v>
      </c>
      <c r="AC43" s="8">
        <v>1</v>
      </c>
      <c r="AD43" s="8">
        <v>1</v>
      </c>
      <c r="AE43" s="8"/>
      <c r="AF43" s="8"/>
      <c r="AG43" s="8"/>
      <c r="AH43" s="1">
        <f t="shared" si="7"/>
        <v>6.5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>
        <v>1</v>
      </c>
      <c r="J44" s="8">
        <v>1</v>
      </c>
      <c r="K44" s="8">
        <v>1</v>
      </c>
      <c r="L44" s="8">
        <v>1</v>
      </c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/>
      <c r="T44" s="8"/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/>
      <c r="AB44" s="8"/>
      <c r="AC44" s="8"/>
      <c r="AD44" s="8"/>
      <c r="AE44" s="8"/>
      <c r="AF44" s="8"/>
      <c r="AG44" s="8"/>
      <c r="AH44" s="1">
        <f t="shared" si="7"/>
        <v>8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>
        <v>1</v>
      </c>
      <c r="I45" s="8">
        <v>1</v>
      </c>
      <c r="J45" s="8">
        <v>1</v>
      </c>
      <c r="K45" s="8">
        <v>1</v>
      </c>
      <c r="L45" s="8">
        <v>1</v>
      </c>
      <c r="M45" s="8">
        <v>1</v>
      </c>
      <c r="N45" s="8">
        <v>1</v>
      </c>
      <c r="O45" s="8">
        <v>1</v>
      </c>
      <c r="P45" s="8">
        <v>1</v>
      </c>
      <c r="Q45" s="8"/>
      <c r="R45" s="8"/>
      <c r="S45" s="8">
        <v>1</v>
      </c>
      <c r="T45" s="8">
        <v>1</v>
      </c>
      <c r="U45" s="8">
        <v>1</v>
      </c>
      <c r="V45" s="8">
        <v>1</v>
      </c>
      <c r="W45" s="8">
        <v>1</v>
      </c>
      <c r="X45" s="8">
        <v>1</v>
      </c>
      <c r="Y45" s="8">
        <v>1</v>
      </c>
      <c r="Z45" s="8"/>
      <c r="AA45" s="8"/>
      <c r="AB45" s="8"/>
      <c r="AC45" s="8"/>
      <c r="AD45" s="8"/>
      <c r="AE45" s="8"/>
      <c r="AF45" s="8"/>
      <c r="AG45" s="8"/>
      <c r="AH45" s="1">
        <f t="shared" si="7"/>
        <v>8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/>
      <c r="J46" s="8"/>
      <c r="K46" s="8"/>
      <c r="L46" s="8"/>
      <c r="M46" s="8">
        <v>1</v>
      </c>
      <c r="N46" s="8">
        <v>1</v>
      </c>
      <c r="O46" s="8">
        <v>1</v>
      </c>
      <c r="P46" s="8">
        <v>1</v>
      </c>
      <c r="Q46" s="8">
        <v>1</v>
      </c>
      <c r="R46" s="8">
        <v>1</v>
      </c>
      <c r="S46" s="8">
        <v>1</v>
      </c>
      <c r="T46" s="8">
        <v>1</v>
      </c>
      <c r="U46" s="8"/>
      <c r="V46" s="8"/>
      <c r="W46" s="8">
        <v>1</v>
      </c>
      <c r="X46" s="8">
        <v>1</v>
      </c>
      <c r="Y46" s="8">
        <v>1</v>
      </c>
      <c r="Z46" s="8">
        <v>1</v>
      </c>
      <c r="AA46" s="8">
        <v>1</v>
      </c>
      <c r="AB46" s="8">
        <v>1</v>
      </c>
      <c r="AC46" s="8">
        <v>1</v>
      </c>
      <c r="AD46" s="8">
        <v>1</v>
      </c>
      <c r="AE46" s="8"/>
      <c r="AF46" s="8"/>
      <c r="AG46" s="8"/>
      <c r="AH46" s="1">
        <f t="shared" si="7"/>
        <v>8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 t="s">
        <v>11</v>
      </c>
      <c r="J47" s="8" t="s">
        <v>11</v>
      </c>
      <c r="K47" s="8" t="s">
        <v>11</v>
      </c>
      <c r="L47" s="8" t="s">
        <v>11</v>
      </c>
      <c r="M47" s="8" t="s">
        <v>11</v>
      </c>
      <c r="N47" s="8" t="s">
        <v>11</v>
      </c>
      <c r="O47" s="8" t="s">
        <v>11</v>
      </c>
      <c r="P47" s="8" t="s">
        <v>11</v>
      </c>
      <c r="Q47" s="8" t="s">
        <v>11</v>
      </c>
      <c r="R47" s="8" t="s">
        <v>11</v>
      </c>
      <c r="S47" s="8" t="s">
        <v>11</v>
      </c>
      <c r="T47" s="8" t="s">
        <v>11</v>
      </c>
      <c r="U47" s="8" t="s">
        <v>11</v>
      </c>
      <c r="V47" s="8" t="s">
        <v>11</v>
      </c>
      <c r="W47" s="8" t="s">
        <v>11</v>
      </c>
      <c r="X47" s="8" t="s">
        <v>11</v>
      </c>
      <c r="Y47" s="8" t="s">
        <v>11</v>
      </c>
      <c r="Z47" s="8" t="s">
        <v>11</v>
      </c>
      <c r="AA47" s="8" t="s">
        <v>11</v>
      </c>
      <c r="AB47" s="8" t="s">
        <v>11</v>
      </c>
      <c r="AC47" s="8" t="s">
        <v>11</v>
      </c>
      <c r="AD47" s="8" t="s">
        <v>11</v>
      </c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 t="s">
        <v>7</v>
      </c>
      <c r="J48" s="8" t="s">
        <v>7</v>
      </c>
      <c r="K48" s="8" t="s">
        <v>7</v>
      </c>
      <c r="L48" s="8" t="s">
        <v>7</v>
      </c>
      <c r="M48" s="8" t="s">
        <v>7</v>
      </c>
      <c r="N48" s="8" t="s">
        <v>7</v>
      </c>
      <c r="O48" s="8" t="s">
        <v>7</v>
      </c>
      <c r="P48" s="8" t="s">
        <v>7</v>
      </c>
      <c r="Q48" s="8" t="s">
        <v>7</v>
      </c>
      <c r="R48" s="8" t="s">
        <v>7</v>
      </c>
      <c r="S48" s="8" t="s">
        <v>7</v>
      </c>
      <c r="T48" s="8" t="s">
        <v>7</v>
      </c>
      <c r="U48" s="8" t="s">
        <v>7</v>
      </c>
      <c r="V48" s="8" t="s">
        <v>7</v>
      </c>
      <c r="W48" s="8" t="s">
        <v>7</v>
      </c>
      <c r="X48" s="8" t="s">
        <v>7</v>
      </c>
      <c r="Y48" s="8" t="s">
        <v>7</v>
      </c>
      <c r="Z48" s="8" t="s">
        <v>7</v>
      </c>
      <c r="AA48" s="8" t="s">
        <v>7</v>
      </c>
      <c r="AB48" s="8" t="s">
        <v>7</v>
      </c>
      <c r="AC48" s="8" t="s">
        <v>7</v>
      </c>
      <c r="AD48" s="8" t="s">
        <v>7</v>
      </c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 t="s">
        <v>15</v>
      </c>
      <c r="J49" s="8" t="s">
        <v>15</v>
      </c>
      <c r="K49" s="8" t="s">
        <v>15</v>
      </c>
      <c r="L49" s="8" t="s">
        <v>15</v>
      </c>
      <c r="M49" s="8" t="s">
        <v>15</v>
      </c>
      <c r="N49" s="8" t="s">
        <v>15</v>
      </c>
      <c r="O49" s="8" t="s">
        <v>15</v>
      </c>
      <c r="P49" s="8" t="s">
        <v>15</v>
      </c>
      <c r="Q49" s="8" t="s">
        <v>15</v>
      </c>
      <c r="R49" s="8" t="s">
        <v>15</v>
      </c>
      <c r="S49" s="8" t="s">
        <v>15</v>
      </c>
      <c r="T49" s="8" t="s">
        <v>15</v>
      </c>
      <c r="U49" s="8" t="s">
        <v>15</v>
      </c>
      <c r="V49" s="8" t="s">
        <v>15</v>
      </c>
      <c r="W49" s="8" t="s">
        <v>15</v>
      </c>
      <c r="X49" s="8" t="s">
        <v>15</v>
      </c>
      <c r="Y49" s="8" t="s">
        <v>15</v>
      </c>
      <c r="Z49" s="8" t="s">
        <v>15</v>
      </c>
      <c r="AA49" s="8" t="s">
        <v>15</v>
      </c>
      <c r="AB49" s="8" t="s">
        <v>15</v>
      </c>
      <c r="AC49" s="8" t="s">
        <v>15</v>
      </c>
      <c r="AD49" s="8" t="s">
        <v>15</v>
      </c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 t="str">
        <f t="shared" si="8"/>
        <v>X218</v>
      </c>
      <c r="C50" s="19" t="str">
        <f>IF(ISNA(VLOOKUP(B50,Personal!$A$2:$D$21,2,FALSE)),,VLOOKUP(B50,Personal!$A$2:$D$21,2,FALSE))</f>
        <v>Nahia Campos</v>
      </c>
      <c r="D50" s="19" t="str">
        <f>IF(ISNA(VLOOKUP(B50,Personal!$A$2:$D$23,3,FALSE)),,VLOOKUP(B50,Personal!$A$2:$D$32,3,FALSE))</f>
        <v>Comercial</v>
      </c>
      <c r="E50" s="8"/>
      <c r="F50" s="8"/>
      <c r="G50" s="8"/>
      <c r="H50" s="8"/>
      <c r="I50" s="8" t="s">
        <v>15</v>
      </c>
      <c r="J50" s="8" t="s">
        <v>15</v>
      </c>
      <c r="K50" s="8" t="s">
        <v>15</v>
      </c>
      <c r="L50" s="8" t="s">
        <v>15</v>
      </c>
      <c r="M50" s="8" t="s">
        <v>15</v>
      </c>
      <c r="N50" s="8" t="s">
        <v>15</v>
      </c>
      <c r="O50" s="8" t="s">
        <v>15</v>
      </c>
      <c r="P50" s="8" t="s">
        <v>15</v>
      </c>
      <c r="Q50" s="8" t="s">
        <v>15</v>
      </c>
      <c r="R50" s="8" t="s">
        <v>15</v>
      </c>
      <c r="S50" s="8" t="s">
        <v>15</v>
      </c>
      <c r="T50" s="8" t="s">
        <v>15</v>
      </c>
      <c r="U50" s="8" t="s">
        <v>15</v>
      </c>
      <c r="V50" s="8" t="s">
        <v>15</v>
      </c>
      <c r="W50" s="8" t="s">
        <v>15</v>
      </c>
      <c r="X50" s="8" t="s">
        <v>15</v>
      </c>
      <c r="Y50" s="8" t="s">
        <v>15</v>
      </c>
      <c r="Z50" s="8" t="s">
        <v>15</v>
      </c>
      <c r="AA50" s="8" t="s">
        <v>15</v>
      </c>
      <c r="AB50" s="8" t="s">
        <v>15</v>
      </c>
      <c r="AC50" s="8" t="s">
        <v>15</v>
      </c>
      <c r="AD50" s="8" t="s">
        <v>15</v>
      </c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 t="s">
        <v>133</v>
      </c>
      <c r="C51" s="62" t="s">
        <v>132</v>
      </c>
      <c r="D51" s="19" t="s">
        <v>53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>
        <v>1</v>
      </c>
      <c r="W51" s="59">
        <v>1</v>
      </c>
      <c r="X51" s="59">
        <v>1</v>
      </c>
      <c r="Y51" s="59">
        <v>1</v>
      </c>
      <c r="Z51" s="59">
        <v>1</v>
      </c>
      <c r="AA51" s="59">
        <v>1</v>
      </c>
      <c r="AB51" s="59">
        <v>1</v>
      </c>
      <c r="AC51" s="59">
        <v>1</v>
      </c>
      <c r="AD51" s="59"/>
      <c r="AE51" s="59"/>
      <c r="AF51" s="60"/>
      <c r="AG51" s="61"/>
      <c r="AH51" s="1">
        <f t="shared" si="7"/>
        <v>4</v>
      </c>
      <c r="AI51" s="1"/>
    </row>
    <row r="52" spans="1:35" ht="15.75" customHeight="1" x14ac:dyDescent="0.15">
      <c r="A52" s="10"/>
      <c r="B52" s="18"/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 t="s">
        <v>21</v>
      </c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2</v>
      </c>
      <c r="L58" s="23">
        <f t="shared" si="9"/>
        <v>2</v>
      </c>
      <c r="M58" s="23">
        <f t="shared" si="9"/>
        <v>3</v>
      </c>
      <c r="N58" s="23">
        <f t="shared" si="9"/>
        <v>3</v>
      </c>
      <c r="O58" s="23">
        <f t="shared" si="9"/>
        <v>3</v>
      </c>
      <c r="P58" s="23">
        <f t="shared" si="9"/>
        <v>3</v>
      </c>
      <c r="Q58" s="23">
        <f t="shared" si="9"/>
        <v>2</v>
      </c>
      <c r="R58" s="23">
        <f t="shared" si="9"/>
        <v>3</v>
      </c>
      <c r="S58" s="23">
        <f t="shared" si="9"/>
        <v>3</v>
      </c>
      <c r="T58" s="23">
        <f t="shared" si="9"/>
        <v>3</v>
      </c>
      <c r="U58" s="23">
        <f t="shared" si="9"/>
        <v>3</v>
      </c>
      <c r="V58" s="23">
        <f t="shared" si="9"/>
        <v>4</v>
      </c>
      <c r="W58" s="23">
        <f t="shared" si="9"/>
        <v>5</v>
      </c>
      <c r="X58" s="23">
        <f t="shared" si="9"/>
        <v>5</v>
      </c>
      <c r="Y58" s="23">
        <f t="shared" si="9"/>
        <v>5</v>
      </c>
      <c r="Z58" s="23">
        <f t="shared" si="9"/>
        <v>4</v>
      </c>
      <c r="AA58" s="23">
        <f t="shared" si="9"/>
        <v>3</v>
      </c>
      <c r="AB58" s="23">
        <f t="shared" si="9"/>
        <v>3</v>
      </c>
      <c r="AC58" s="23">
        <f t="shared" si="9"/>
        <v>3</v>
      </c>
      <c r="AD58" s="23">
        <f t="shared" si="9"/>
        <v>2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34.5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45512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">
        <v>99</v>
      </c>
      <c r="E61" s="8"/>
      <c r="F61" s="8"/>
      <c r="G61" s="8"/>
      <c r="H61" s="8"/>
      <c r="I61" s="8" t="s">
        <v>11</v>
      </c>
      <c r="J61" s="8" t="s">
        <v>11</v>
      </c>
      <c r="K61" s="8" t="s">
        <v>11</v>
      </c>
      <c r="L61" s="8" t="s">
        <v>11</v>
      </c>
      <c r="M61" s="8" t="s">
        <v>11</v>
      </c>
      <c r="N61" s="8" t="s">
        <v>11</v>
      </c>
      <c r="O61" s="8" t="s">
        <v>11</v>
      </c>
      <c r="P61" s="8" t="s">
        <v>11</v>
      </c>
      <c r="Q61" s="8" t="s">
        <v>11</v>
      </c>
      <c r="R61" s="8" t="s">
        <v>11</v>
      </c>
      <c r="S61" s="8" t="s">
        <v>11</v>
      </c>
      <c r="T61" s="8" t="s">
        <v>11</v>
      </c>
      <c r="U61" s="8" t="s">
        <v>11</v>
      </c>
      <c r="V61" s="8" t="s">
        <v>11</v>
      </c>
      <c r="W61" s="8" t="s">
        <v>11</v>
      </c>
      <c r="X61" s="8" t="s">
        <v>11</v>
      </c>
      <c r="Y61" s="8" t="s">
        <v>11</v>
      </c>
      <c r="Z61" s="8" t="s">
        <v>11</v>
      </c>
      <c r="AA61" s="8" t="s">
        <v>11</v>
      </c>
      <c r="AB61" s="8" t="s">
        <v>11</v>
      </c>
      <c r="AC61" s="8" t="s">
        <v>11</v>
      </c>
      <c r="AD61" s="8" t="s">
        <v>11</v>
      </c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 t="s">
        <v>21</v>
      </c>
      <c r="J62" s="8" t="s">
        <v>21</v>
      </c>
      <c r="K62" s="8" t="s">
        <v>21</v>
      </c>
      <c r="L62" s="8" t="s">
        <v>21</v>
      </c>
      <c r="M62" s="8" t="s">
        <v>21</v>
      </c>
      <c r="N62" s="8" t="s">
        <v>21</v>
      </c>
      <c r="O62" s="8" t="s">
        <v>21</v>
      </c>
      <c r="P62" s="8" t="s">
        <v>21</v>
      </c>
      <c r="Q62" s="8" t="s">
        <v>21</v>
      </c>
      <c r="R62" s="8" t="s">
        <v>21</v>
      </c>
      <c r="S62" s="8" t="s">
        <v>21</v>
      </c>
      <c r="T62" s="8" t="s">
        <v>21</v>
      </c>
      <c r="U62" s="8" t="s">
        <v>21</v>
      </c>
      <c r="V62" s="8" t="s">
        <v>21</v>
      </c>
      <c r="W62" s="8" t="s">
        <v>21</v>
      </c>
      <c r="X62" s="8" t="s">
        <v>21</v>
      </c>
      <c r="Y62" s="8" t="s">
        <v>21</v>
      </c>
      <c r="Z62" s="8" t="s">
        <v>21</v>
      </c>
      <c r="AA62" s="8" t="s">
        <v>21</v>
      </c>
      <c r="AB62" s="8" t="s">
        <v>21</v>
      </c>
      <c r="AC62" s="8" t="s">
        <v>21</v>
      </c>
      <c r="AD62" s="8" t="s">
        <v>21</v>
      </c>
      <c r="AE62" s="8"/>
      <c r="AF62" s="8"/>
      <c r="AG62" s="8"/>
      <c r="AH62" s="1">
        <f t="shared" si="10"/>
        <v>0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/>
      <c r="J63" s="8"/>
      <c r="K63" s="8"/>
      <c r="L63" s="8"/>
      <c r="M63" s="8">
        <v>1</v>
      </c>
      <c r="N63" s="8">
        <v>1</v>
      </c>
      <c r="O63" s="8">
        <v>1</v>
      </c>
      <c r="P63" s="8">
        <v>1</v>
      </c>
      <c r="Q63" s="8">
        <v>1</v>
      </c>
      <c r="R63" s="8">
        <v>1</v>
      </c>
      <c r="S63" s="8">
        <v>1</v>
      </c>
      <c r="T63" s="8">
        <v>1</v>
      </c>
      <c r="U63" s="8"/>
      <c r="V63" s="8"/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>
        <v>1</v>
      </c>
      <c r="AD63" s="8">
        <v>1</v>
      </c>
      <c r="AE63" s="8"/>
      <c r="AF63" s="8"/>
      <c r="AG63" s="8"/>
      <c r="AH63" s="1">
        <f t="shared" si="10"/>
        <v>8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>
        <v>1</v>
      </c>
      <c r="I64" s="8">
        <v>1</v>
      </c>
      <c r="J64" s="8">
        <v>1</v>
      </c>
      <c r="K64" s="8">
        <v>1</v>
      </c>
      <c r="L64" s="8">
        <v>1</v>
      </c>
      <c r="M64" s="8">
        <v>1</v>
      </c>
      <c r="N64" s="8">
        <v>1</v>
      </c>
      <c r="O64" s="8">
        <v>1</v>
      </c>
      <c r="P64" s="8">
        <v>1</v>
      </c>
      <c r="Q64" s="8">
        <v>1</v>
      </c>
      <c r="R64" s="8">
        <v>1</v>
      </c>
      <c r="S64" s="8"/>
      <c r="T64" s="8"/>
      <c r="U64" s="8">
        <v>1</v>
      </c>
      <c r="V64" s="8">
        <v>1</v>
      </c>
      <c r="W64" s="8">
        <v>1</v>
      </c>
      <c r="X64" s="8">
        <v>1</v>
      </c>
      <c r="Y64" s="8">
        <v>1</v>
      </c>
      <c r="Z64" s="8"/>
      <c r="AA64" s="8"/>
      <c r="AB64" s="8"/>
      <c r="AC64" s="8"/>
      <c r="AD64" s="8"/>
      <c r="AE64" s="8"/>
      <c r="AF64" s="8"/>
      <c r="AG64" s="8"/>
      <c r="AH64" s="1">
        <f t="shared" si="10"/>
        <v>8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 t="s">
        <v>7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 t="s">
        <v>11</v>
      </c>
      <c r="J66" s="8" t="s">
        <v>11</v>
      </c>
      <c r="K66" s="8" t="s">
        <v>11</v>
      </c>
      <c r="L66" s="8" t="s">
        <v>11</v>
      </c>
      <c r="M66" s="8" t="s">
        <v>11</v>
      </c>
      <c r="N66" s="8" t="s">
        <v>11</v>
      </c>
      <c r="O66" s="8" t="s">
        <v>11</v>
      </c>
      <c r="P66" s="8" t="s">
        <v>11</v>
      </c>
      <c r="Q66" s="8" t="s">
        <v>11</v>
      </c>
      <c r="R66" s="8" t="s">
        <v>11</v>
      </c>
      <c r="S66" s="8" t="s">
        <v>11</v>
      </c>
      <c r="T66" s="8" t="s">
        <v>11</v>
      </c>
      <c r="U66" s="8" t="s">
        <v>11</v>
      </c>
      <c r="V66" s="8" t="s">
        <v>11</v>
      </c>
      <c r="W66" s="8" t="s">
        <v>11</v>
      </c>
      <c r="X66" s="8" t="s">
        <v>11</v>
      </c>
      <c r="Y66" s="8" t="s">
        <v>11</v>
      </c>
      <c r="Z66" s="8" t="s">
        <v>11</v>
      </c>
      <c r="AA66" s="8" t="s">
        <v>11</v>
      </c>
      <c r="AB66" s="8" t="s">
        <v>11</v>
      </c>
      <c r="AC66" s="8" t="s">
        <v>11</v>
      </c>
      <c r="AD66" s="8" t="s">
        <v>11</v>
      </c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>
        <v>1</v>
      </c>
      <c r="J67" s="8">
        <v>1</v>
      </c>
      <c r="K67" s="8">
        <v>1</v>
      </c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/>
      <c r="R67" s="8"/>
      <c r="S67" s="8">
        <v>1</v>
      </c>
      <c r="T67" s="8">
        <v>1</v>
      </c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/>
      <c r="AB67" s="8"/>
      <c r="AC67" s="8"/>
      <c r="AD67" s="8"/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 t="s">
        <v>15</v>
      </c>
      <c r="J68" s="8" t="s">
        <v>15</v>
      </c>
      <c r="K68" s="8" t="s">
        <v>15</v>
      </c>
      <c r="L68" s="8" t="s">
        <v>15</v>
      </c>
      <c r="M68" s="8" t="s">
        <v>15</v>
      </c>
      <c r="N68" s="8" t="s">
        <v>15</v>
      </c>
      <c r="O68" s="8" t="s">
        <v>15</v>
      </c>
      <c r="P68" s="8" t="s">
        <v>15</v>
      </c>
      <c r="Q68" s="8" t="s">
        <v>15</v>
      </c>
      <c r="R68" s="8" t="s">
        <v>15</v>
      </c>
      <c r="S68" s="8" t="s">
        <v>15</v>
      </c>
      <c r="T68" s="8" t="s">
        <v>15</v>
      </c>
      <c r="U68" s="8" t="s">
        <v>15</v>
      </c>
      <c r="V68" s="8" t="s">
        <v>15</v>
      </c>
      <c r="W68" s="8" t="s">
        <v>15</v>
      </c>
      <c r="X68" s="8" t="s">
        <v>15</v>
      </c>
      <c r="Y68" s="8" t="s">
        <v>15</v>
      </c>
      <c r="Z68" s="8" t="s">
        <v>15</v>
      </c>
      <c r="AA68" s="8" t="s">
        <v>15</v>
      </c>
      <c r="AB68" s="8" t="s">
        <v>15</v>
      </c>
      <c r="AC68" s="8" t="s">
        <v>15</v>
      </c>
      <c r="AD68" s="8" t="s">
        <v>15</v>
      </c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 t="str">
        <f t="shared" si="11"/>
        <v>X218</v>
      </c>
      <c r="C69" s="19" t="str">
        <f>IF(ISNA(VLOOKUP(B69,Personal!$A$2:$D$21,2,FALSE)),,VLOOKUP(B69,Personal!$A$2:$D$21,2,FALSE))</f>
        <v>Nahia Campos</v>
      </c>
      <c r="D69" s="19" t="str">
        <f>IF(ISNA(VLOOKUP(B69,Personal!$A$2:$D$23,3,FALSE)),,VLOOKUP(B69,Personal!$A$2:$D$32,3,FALSE))</f>
        <v>Comercial</v>
      </c>
      <c r="E69" s="8"/>
      <c r="F69" s="8"/>
      <c r="G69" s="8"/>
      <c r="H69" s="8"/>
      <c r="I69" s="8" t="s">
        <v>15</v>
      </c>
      <c r="J69" s="8" t="s">
        <v>15</v>
      </c>
      <c r="K69" s="8" t="s">
        <v>15</v>
      </c>
      <c r="L69" s="8" t="s">
        <v>15</v>
      </c>
      <c r="M69" s="8" t="s">
        <v>15</v>
      </c>
      <c r="N69" s="8" t="s">
        <v>15</v>
      </c>
      <c r="O69" s="8" t="s">
        <v>15</v>
      </c>
      <c r="P69" s="8" t="s">
        <v>15</v>
      </c>
      <c r="Q69" s="8" t="s">
        <v>15</v>
      </c>
      <c r="R69" s="8" t="s">
        <v>15</v>
      </c>
      <c r="S69" s="8" t="s">
        <v>15</v>
      </c>
      <c r="T69" s="8" t="s">
        <v>15</v>
      </c>
      <c r="U69" s="8" t="s">
        <v>15</v>
      </c>
      <c r="V69" s="8" t="s">
        <v>15</v>
      </c>
      <c r="W69" s="8" t="s">
        <v>15</v>
      </c>
      <c r="X69" s="8" t="s">
        <v>15</v>
      </c>
      <c r="Y69" s="8" t="s">
        <v>15</v>
      </c>
      <c r="Z69" s="8" t="s">
        <v>15</v>
      </c>
      <c r="AA69" s="8" t="s">
        <v>15</v>
      </c>
      <c r="AB69" s="8" t="s">
        <v>15</v>
      </c>
      <c r="AC69" s="8" t="s">
        <v>15</v>
      </c>
      <c r="AD69" s="8" t="s">
        <v>15</v>
      </c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 t="s">
        <v>133</v>
      </c>
      <c r="C70" s="62" t="s">
        <v>132</v>
      </c>
      <c r="D70" s="19" t="s">
        <v>53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>
        <v>1</v>
      </c>
      <c r="T70" s="59">
        <v>1</v>
      </c>
      <c r="U70" s="59">
        <v>1</v>
      </c>
      <c r="V70" s="59">
        <v>1</v>
      </c>
      <c r="W70" s="59">
        <v>1</v>
      </c>
      <c r="X70" s="59">
        <v>1</v>
      </c>
      <c r="Y70" s="59">
        <v>1</v>
      </c>
      <c r="Z70" s="59">
        <v>1</v>
      </c>
      <c r="AA70" s="59">
        <v>1</v>
      </c>
      <c r="AB70" s="59">
        <v>1</v>
      </c>
      <c r="AC70" s="59">
        <v>1</v>
      </c>
      <c r="AD70" s="59">
        <v>1</v>
      </c>
      <c r="AE70" s="59"/>
      <c r="AF70" s="60"/>
      <c r="AG70" s="61"/>
      <c r="AH70" s="1">
        <f t="shared" si="10"/>
        <v>6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 t="s">
        <v>21</v>
      </c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2</v>
      </c>
      <c r="L77" s="23">
        <f t="shared" si="12"/>
        <v>2</v>
      </c>
      <c r="M77" s="23">
        <f t="shared" si="12"/>
        <v>3</v>
      </c>
      <c r="N77" s="23">
        <f t="shared" si="12"/>
        <v>3</v>
      </c>
      <c r="O77" s="23">
        <f t="shared" si="12"/>
        <v>3</v>
      </c>
      <c r="P77" s="23">
        <f t="shared" si="12"/>
        <v>3</v>
      </c>
      <c r="Q77" s="23">
        <f t="shared" si="12"/>
        <v>2</v>
      </c>
      <c r="R77" s="23">
        <f t="shared" si="12"/>
        <v>2</v>
      </c>
      <c r="S77" s="23">
        <f t="shared" si="12"/>
        <v>3</v>
      </c>
      <c r="T77" s="23">
        <f t="shared" si="12"/>
        <v>3</v>
      </c>
      <c r="U77" s="23">
        <f t="shared" si="12"/>
        <v>3</v>
      </c>
      <c r="V77" s="23">
        <f t="shared" si="12"/>
        <v>3</v>
      </c>
      <c r="W77" s="23">
        <f t="shared" si="12"/>
        <v>4</v>
      </c>
      <c r="X77" s="23">
        <f t="shared" si="12"/>
        <v>4</v>
      </c>
      <c r="Y77" s="23">
        <f t="shared" si="12"/>
        <v>4</v>
      </c>
      <c r="Z77" s="23">
        <f t="shared" si="12"/>
        <v>3</v>
      </c>
      <c r="AA77" s="23">
        <f t="shared" si="12"/>
        <v>2</v>
      </c>
      <c r="AB77" s="23">
        <f t="shared" si="12"/>
        <v>2</v>
      </c>
      <c r="AC77" s="23">
        <f t="shared" si="12"/>
        <v>2</v>
      </c>
      <c r="AD77" s="23">
        <f t="shared" si="12"/>
        <v>2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30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45513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">
        <v>99</v>
      </c>
      <c r="E80" s="8"/>
      <c r="F80" s="8"/>
      <c r="G80" s="8"/>
      <c r="H80" s="8"/>
      <c r="I80" s="8" t="s">
        <v>11</v>
      </c>
      <c r="J80" s="8" t="s">
        <v>11</v>
      </c>
      <c r="K80" s="8" t="s">
        <v>11</v>
      </c>
      <c r="L80" s="8" t="s">
        <v>11</v>
      </c>
      <c r="M80" s="8" t="s">
        <v>11</v>
      </c>
      <c r="N80" s="8" t="s">
        <v>11</v>
      </c>
      <c r="O80" s="8" t="s">
        <v>11</v>
      </c>
      <c r="P80" s="8" t="s">
        <v>11</v>
      </c>
      <c r="Q80" s="8" t="s">
        <v>11</v>
      </c>
      <c r="R80" s="8" t="s">
        <v>11</v>
      </c>
      <c r="S80" s="8" t="s">
        <v>11</v>
      </c>
      <c r="T80" s="8" t="s">
        <v>11</v>
      </c>
      <c r="U80" s="8" t="s">
        <v>11</v>
      </c>
      <c r="V80" s="8" t="s">
        <v>11</v>
      </c>
      <c r="W80" s="8" t="s">
        <v>11</v>
      </c>
      <c r="X80" s="8" t="s">
        <v>11</v>
      </c>
      <c r="Y80" s="8" t="s">
        <v>11</v>
      </c>
      <c r="Z80" s="8" t="s">
        <v>11</v>
      </c>
      <c r="AA80" s="8" t="s">
        <v>11</v>
      </c>
      <c r="AB80" s="8" t="s">
        <v>11</v>
      </c>
      <c r="AC80" s="8" t="s">
        <v>11</v>
      </c>
      <c r="AD80" s="8" t="s">
        <v>11</v>
      </c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>
        <v>1</v>
      </c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</v>
      </c>
      <c r="AA81" s="8">
        <v>1</v>
      </c>
      <c r="AB81" s="8">
        <v>1</v>
      </c>
      <c r="AC81" s="8">
        <v>1</v>
      </c>
      <c r="AD81" s="8">
        <v>1</v>
      </c>
      <c r="AE81" s="8"/>
      <c r="AF81" s="8"/>
      <c r="AG81" s="8"/>
      <c r="AH81" s="1">
        <f t="shared" si="13"/>
        <v>6.5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>
        <v>1</v>
      </c>
      <c r="J82" s="8">
        <v>1</v>
      </c>
      <c r="K82" s="8">
        <v>1</v>
      </c>
      <c r="L82" s="8">
        <v>1</v>
      </c>
      <c r="M82" s="8">
        <v>1</v>
      </c>
      <c r="N82" s="8">
        <v>1</v>
      </c>
      <c r="O82" s="8">
        <v>1</v>
      </c>
      <c r="P82" s="8">
        <v>1</v>
      </c>
      <c r="Q82" s="8">
        <v>1</v>
      </c>
      <c r="R82" s="8"/>
      <c r="S82" s="8"/>
      <c r="T82" s="8">
        <v>1</v>
      </c>
      <c r="U82" s="8">
        <v>1</v>
      </c>
      <c r="V82" s="8">
        <v>1</v>
      </c>
      <c r="W82" s="8">
        <v>1</v>
      </c>
      <c r="X82" s="8">
        <v>1</v>
      </c>
      <c r="Y82" s="8">
        <v>1</v>
      </c>
      <c r="Z82" s="8">
        <v>1</v>
      </c>
      <c r="AA82" s="8"/>
      <c r="AB82" s="8"/>
      <c r="AC82" s="8"/>
      <c r="AD82" s="8"/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>
        <v>1</v>
      </c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/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/>
      <c r="R84" s="8"/>
      <c r="S84" s="8">
        <v>1</v>
      </c>
      <c r="T84" s="8">
        <v>1</v>
      </c>
      <c r="U84" s="8">
        <v>1</v>
      </c>
      <c r="V84" s="8">
        <v>1</v>
      </c>
      <c r="W84" s="8">
        <v>1</v>
      </c>
      <c r="X84" s="8">
        <v>1</v>
      </c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8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 t="s">
        <v>11</v>
      </c>
      <c r="J85" s="8" t="s">
        <v>11</v>
      </c>
      <c r="K85" s="8" t="s">
        <v>11</v>
      </c>
      <c r="L85" s="8" t="s">
        <v>11</v>
      </c>
      <c r="M85" s="8" t="s">
        <v>11</v>
      </c>
      <c r="N85" s="8" t="s">
        <v>11</v>
      </c>
      <c r="O85" s="8" t="s">
        <v>11</v>
      </c>
      <c r="P85" s="8" t="s">
        <v>11</v>
      </c>
      <c r="Q85" s="8" t="s">
        <v>11</v>
      </c>
      <c r="R85" s="8" t="s">
        <v>11</v>
      </c>
      <c r="S85" s="8" t="s">
        <v>11</v>
      </c>
      <c r="T85" s="8" t="s">
        <v>11</v>
      </c>
      <c r="U85" s="8" t="s">
        <v>11</v>
      </c>
      <c r="V85" s="8" t="s">
        <v>11</v>
      </c>
      <c r="W85" s="8" t="s">
        <v>11</v>
      </c>
      <c r="X85" s="8" t="s">
        <v>11</v>
      </c>
      <c r="Y85" s="8" t="s">
        <v>11</v>
      </c>
      <c r="Z85" s="8" t="s">
        <v>11</v>
      </c>
      <c r="AA85" s="8" t="s">
        <v>11</v>
      </c>
      <c r="AB85" s="8" t="s">
        <v>11</v>
      </c>
      <c r="AC85" s="8" t="s">
        <v>11</v>
      </c>
      <c r="AD85" s="8" t="s">
        <v>11</v>
      </c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/>
      <c r="L86" s="8"/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/>
      <c r="T86" s="8"/>
      <c r="U86" s="8">
        <v>1</v>
      </c>
      <c r="V86" s="8">
        <v>1</v>
      </c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>
        <v>1</v>
      </c>
      <c r="AD86" s="8">
        <v>1</v>
      </c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 t="s">
        <v>15</v>
      </c>
      <c r="J87" s="8" t="s">
        <v>15</v>
      </c>
      <c r="K87" s="8" t="s">
        <v>15</v>
      </c>
      <c r="L87" s="8" t="s">
        <v>15</v>
      </c>
      <c r="M87" s="8" t="s">
        <v>15</v>
      </c>
      <c r="N87" s="8" t="s">
        <v>15</v>
      </c>
      <c r="O87" s="8" t="s">
        <v>15</v>
      </c>
      <c r="P87" s="8" t="s">
        <v>15</v>
      </c>
      <c r="Q87" s="8" t="s">
        <v>15</v>
      </c>
      <c r="R87" s="8" t="s">
        <v>15</v>
      </c>
      <c r="S87" s="8" t="s">
        <v>15</v>
      </c>
      <c r="T87" s="8" t="s">
        <v>15</v>
      </c>
      <c r="U87" s="8" t="s">
        <v>15</v>
      </c>
      <c r="V87" s="8" t="s">
        <v>15</v>
      </c>
      <c r="W87" s="8" t="s">
        <v>15</v>
      </c>
      <c r="X87" s="8" t="s">
        <v>15</v>
      </c>
      <c r="Y87" s="8" t="s">
        <v>15</v>
      </c>
      <c r="Z87" s="8" t="s">
        <v>15</v>
      </c>
      <c r="AA87" s="8" t="s">
        <v>15</v>
      </c>
      <c r="AB87" s="8" t="s">
        <v>15</v>
      </c>
      <c r="AC87" s="8" t="s">
        <v>15</v>
      </c>
      <c r="AD87" s="8" t="s">
        <v>15</v>
      </c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tr">
        <f t="shared" si="14"/>
        <v>X218</v>
      </c>
      <c r="C88" s="19" t="str">
        <f>IF(ISNA(VLOOKUP(B88,Personal!$A$2:$D$21,2,FALSE)),,VLOOKUP(B88,Personal!$A$2:$D$21,2,FALSE))</f>
        <v>Nahia Campos</v>
      </c>
      <c r="D88" s="19" t="str">
        <f>IF(ISNA(VLOOKUP(B88,Personal!$A$2:$D$23,3,FALSE)),,VLOOKUP(B88,Personal!$A$2:$D$32,3,FALSE))</f>
        <v>Comercial</v>
      </c>
      <c r="E88" s="8"/>
      <c r="F88" s="8"/>
      <c r="G88" s="8"/>
      <c r="H88" s="8"/>
      <c r="I88" s="8" t="s">
        <v>15</v>
      </c>
      <c r="J88" s="8" t="s">
        <v>15</v>
      </c>
      <c r="K88" s="8" t="s">
        <v>15</v>
      </c>
      <c r="L88" s="8" t="s">
        <v>15</v>
      </c>
      <c r="M88" s="8" t="s">
        <v>15</v>
      </c>
      <c r="N88" s="8" t="s">
        <v>15</v>
      </c>
      <c r="O88" s="8" t="s">
        <v>15</v>
      </c>
      <c r="P88" s="8" t="s">
        <v>15</v>
      </c>
      <c r="Q88" s="8" t="s">
        <v>15</v>
      </c>
      <c r="R88" s="8" t="s">
        <v>15</v>
      </c>
      <c r="S88" s="8" t="s">
        <v>15</v>
      </c>
      <c r="T88" s="8" t="s">
        <v>15</v>
      </c>
      <c r="U88" s="8" t="s">
        <v>15</v>
      </c>
      <c r="V88" s="8" t="s">
        <v>15</v>
      </c>
      <c r="W88" s="8" t="s">
        <v>15</v>
      </c>
      <c r="X88" s="8" t="s">
        <v>15</v>
      </c>
      <c r="Y88" s="8" t="s">
        <v>15</v>
      </c>
      <c r="Z88" s="8" t="s">
        <v>15</v>
      </c>
      <c r="AA88" s="8" t="s">
        <v>15</v>
      </c>
      <c r="AB88" s="8" t="s">
        <v>15</v>
      </c>
      <c r="AC88" s="8" t="s">
        <v>15</v>
      </c>
      <c r="AD88" s="8" t="s">
        <v>15</v>
      </c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 t="str">
        <f t="shared" si="14"/>
        <v>X219</v>
      </c>
      <c r="C89" s="62" t="s">
        <v>132</v>
      </c>
      <c r="D89" s="19" t="s">
        <v>53</v>
      </c>
      <c r="E89" s="59"/>
      <c r="F89" s="59"/>
      <c r="G89" s="59"/>
      <c r="H89" s="59"/>
      <c r="I89" s="59"/>
      <c r="J89" s="59"/>
      <c r="K89" s="59">
        <v>1</v>
      </c>
      <c r="L89" s="59">
        <v>1</v>
      </c>
      <c r="M89" s="59">
        <v>1</v>
      </c>
      <c r="N89" s="59">
        <v>1</v>
      </c>
      <c r="O89" s="59">
        <v>1</v>
      </c>
      <c r="P89" s="59">
        <v>1</v>
      </c>
      <c r="Q89" s="59">
        <v>1</v>
      </c>
      <c r="R89" s="59">
        <v>1</v>
      </c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4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 t="s">
        <v>21</v>
      </c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1</v>
      </c>
      <c r="I96" s="23">
        <f t="shared" si="15"/>
        <v>2</v>
      </c>
      <c r="J96" s="23">
        <f t="shared" si="15"/>
        <v>2</v>
      </c>
      <c r="K96" s="23">
        <f t="shared" si="15"/>
        <v>3</v>
      </c>
      <c r="L96" s="23">
        <f t="shared" si="15"/>
        <v>3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3</v>
      </c>
      <c r="R96" s="23">
        <f t="shared" si="15"/>
        <v>3</v>
      </c>
      <c r="S96" s="23">
        <f t="shared" si="15"/>
        <v>2</v>
      </c>
      <c r="T96" s="23">
        <f t="shared" si="15"/>
        <v>3</v>
      </c>
      <c r="U96" s="23">
        <f t="shared" si="15"/>
        <v>4</v>
      </c>
      <c r="V96" s="23">
        <f t="shared" si="15"/>
        <v>5</v>
      </c>
      <c r="W96" s="23">
        <f t="shared" si="15"/>
        <v>5</v>
      </c>
      <c r="X96" s="23">
        <f t="shared" si="15"/>
        <v>5</v>
      </c>
      <c r="Y96" s="23">
        <f t="shared" si="15"/>
        <v>4</v>
      </c>
      <c r="Z96" s="23">
        <f t="shared" si="15"/>
        <v>4</v>
      </c>
      <c r="AA96" s="23">
        <f t="shared" si="15"/>
        <v>3</v>
      </c>
      <c r="AB96" s="23">
        <f t="shared" si="15"/>
        <v>3</v>
      </c>
      <c r="AC96" s="23">
        <f t="shared" si="15"/>
        <v>3</v>
      </c>
      <c r="AD96" s="23">
        <f t="shared" si="15"/>
        <v>2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38.5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45514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">
        <v>99</v>
      </c>
      <c r="E99" s="8"/>
      <c r="F99" s="8"/>
      <c r="G99" s="8"/>
      <c r="H99" s="8"/>
      <c r="I99" s="8" t="s">
        <v>11</v>
      </c>
      <c r="J99" s="8" t="s">
        <v>11</v>
      </c>
      <c r="K99" s="8" t="s">
        <v>11</v>
      </c>
      <c r="L99" s="8" t="s">
        <v>11</v>
      </c>
      <c r="M99" s="8" t="s">
        <v>11</v>
      </c>
      <c r="N99" s="8" t="s">
        <v>11</v>
      </c>
      <c r="O99" s="8" t="s">
        <v>11</v>
      </c>
      <c r="P99" s="8" t="s">
        <v>11</v>
      </c>
      <c r="Q99" s="8" t="s">
        <v>11</v>
      </c>
      <c r="R99" s="8" t="s">
        <v>11</v>
      </c>
      <c r="S99" s="8" t="s">
        <v>11</v>
      </c>
      <c r="T99" s="8" t="s">
        <v>11</v>
      </c>
      <c r="U99" s="8" t="s">
        <v>11</v>
      </c>
      <c r="V99" s="8" t="s">
        <v>11</v>
      </c>
      <c r="W99" s="8" t="s">
        <v>11</v>
      </c>
      <c r="X99" s="8" t="s">
        <v>11</v>
      </c>
      <c r="Y99" s="8" t="s">
        <v>11</v>
      </c>
      <c r="Z99" s="8" t="s">
        <v>11</v>
      </c>
      <c r="AA99" s="8" t="s">
        <v>11</v>
      </c>
      <c r="AB99" s="8" t="s">
        <v>11</v>
      </c>
      <c r="AC99" s="8" t="s">
        <v>11</v>
      </c>
      <c r="AD99" s="8" t="s">
        <v>11</v>
      </c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>
        <v>1</v>
      </c>
      <c r="S100" s="8">
        <v>1</v>
      </c>
      <c r="T100" s="8">
        <v>1</v>
      </c>
      <c r="U100" s="8">
        <v>1</v>
      </c>
      <c r="V100" s="8">
        <v>1</v>
      </c>
      <c r="W100" s="8">
        <v>1</v>
      </c>
      <c r="X100" s="8">
        <v>1</v>
      </c>
      <c r="Y100" s="8">
        <v>1</v>
      </c>
      <c r="Z100" s="8">
        <v>1</v>
      </c>
      <c r="AA100" s="8">
        <v>1</v>
      </c>
      <c r="AB100" s="8">
        <v>1</v>
      </c>
      <c r="AC100" s="8">
        <v>1</v>
      </c>
      <c r="AD100" s="8">
        <v>1</v>
      </c>
      <c r="AE100" s="8"/>
      <c r="AF100" s="8"/>
      <c r="AG100" s="8"/>
      <c r="AH100" s="1">
        <f t="shared" si="16"/>
        <v>6.5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/>
      <c r="J101" s="8"/>
      <c r="K101" s="8">
        <v>1</v>
      </c>
      <c r="L101" s="8">
        <v>1</v>
      </c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/>
      <c r="T101" s="8"/>
      <c r="U101" s="8">
        <v>1</v>
      </c>
      <c r="V101" s="8">
        <v>1</v>
      </c>
      <c r="W101" s="8">
        <v>1</v>
      </c>
      <c r="X101" s="8">
        <v>1</v>
      </c>
      <c r="Y101" s="8">
        <v>1</v>
      </c>
      <c r="Z101" s="8">
        <v>1</v>
      </c>
      <c r="AA101" s="8">
        <v>1</v>
      </c>
      <c r="AB101" s="8">
        <v>1</v>
      </c>
      <c r="AC101" s="8"/>
      <c r="AD101" s="8"/>
      <c r="AE101" s="8"/>
      <c r="AF101" s="8"/>
      <c r="AG101" s="8"/>
      <c r="AH101" s="1">
        <f t="shared" si="16"/>
        <v>8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>
        <v>1</v>
      </c>
      <c r="T102" s="8">
        <v>1</v>
      </c>
      <c r="U102" s="8">
        <v>1</v>
      </c>
      <c r="V102" s="8">
        <v>1</v>
      </c>
      <c r="W102" s="8">
        <v>1</v>
      </c>
      <c r="X102" s="8">
        <v>1</v>
      </c>
      <c r="Y102" s="8">
        <v>1</v>
      </c>
      <c r="Z102" s="8">
        <v>1</v>
      </c>
      <c r="AA102" s="8">
        <v>1</v>
      </c>
      <c r="AB102" s="8">
        <v>1</v>
      </c>
      <c r="AC102" s="8">
        <v>1</v>
      </c>
      <c r="AD102" s="8">
        <v>1</v>
      </c>
      <c r="AE102" s="8"/>
      <c r="AF102" s="8"/>
      <c r="AG102" s="8"/>
      <c r="AH102" s="1">
        <f t="shared" si="16"/>
        <v>6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>
        <v>1</v>
      </c>
      <c r="I103" s="8">
        <v>1</v>
      </c>
      <c r="J103" s="8">
        <v>1</v>
      </c>
      <c r="K103" s="8">
        <v>1</v>
      </c>
      <c r="L103" s="8">
        <v>1</v>
      </c>
      <c r="M103" s="8">
        <v>1</v>
      </c>
      <c r="N103" s="8">
        <v>1</v>
      </c>
      <c r="O103" s="8">
        <v>1</v>
      </c>
      <c r="P103" s="8">
        <v>1</v>
      </c>
      <c r="Q103" s="8">
        <v>1</v>
      </c>
      <c r="R103" s="8">
        <v>1</v>
      </c>
      <c r="S103" s="8">
        <v>1</v>
      </c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1">
        <f t="shared" si="16"/>
        <v>6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 t="s">
        <v>11</v>
      </c>
      <c r="J104" s="8" t="s">
        <v>11</v>
      </c>
      <c r="K104" s="8" t="s">
        <v>11</v>
      </c>
      <c r="L104" s="8" t="s">
        <v>11</v>
      </c>
      <c r="M104" s="8" t="s">
        <v>11</v>
      </c>
      <c r="N104" s="8" t="s">
        <v>11</v>
      </c>
      <c r="O104" s="8" t="s">
        <v>11</v>
      </c>
      <c r="P104" s="8" t="s">
        <v>11</v>
      </c>
      <c r="Q104" s="8" t="s">
        <v>11</v>
      </c>
      <c r="R104" s="8" t="s">
        <v>11</v>
      </c>
      <c r="S104" s="8" t="s">
        <v>11</v>
      </c>
      <c r="T104" s="8" t="s">
        <v>11</v>
      </c>
      <c r="U104" s="8" t="s">
        <v>11</v>
      </c>
      <c r="V104" s="8" t="s">
        <v>11</v>
      </c>
      <c r="W104" s="8" t="s">
        <v>11</v>
      </c>
      <c r="X104" s="8" t="s">
        <v>11</v>
      </c>
      <c r="Y104" s="8" t="s">
        <v>11</v>
      </c>
      <c r="Z104" s="8" t="s">
        <v>11</v>
      </c>
      <c r="AA104" s="8" t="s">
        <v>11</v>
      </c>
      <c r="AB104" s="8" t="s">
        <v>11</v>
      </c>
      <c r="AC104" s="8" t="s">
        <v>11</v>
      </c>
      <c r="AD104" s="8" t="s">
        <v>11</v>
      </c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>
        <v>1</v>
      </c>
      <c r="J105" s="8">
        <v>1</v>
      </c>
      <c r="K105" s="8">
        <v>1</v>
      </c>
      <c r="L105" s="8">
        <v>1</v>
      </c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/>
      <c r="S105" s="8"/>
      <c r="T105" s="8">
        <v>1</v>
      </c>
      <c r="U105" s="8">
        <v>1</v>
      </c>
      <c r="V105" s="8">
        <v>1</v>
      </c>
      <c r="W105" s="8">
        <v>1</v>
      </c>
      <c r="X105" s="8">
        <v>1</v>
      </c>
      <c r="Y105" s="8">
        <v>1</v>
      </c>
      <c r="Z105" s="8">
        <v>1</v>
      </c>
      <c r="AA105" s="8"/>
      <c r="AB105" s="8"/>
      <c r="AC105" s="8"/>
      <c r="AD105" s="8"/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 t="s">
        <v>7</v>
      </c>
      <c r="J106" s="8" t="s">
        <v>7</v>
      </c>
      <c r="K106" s="8" t="s">
        <v>7</v>
      </c>
      <c r="L106" s="8" t="s">
        <v>7</v>
      </c>
      <c r="M106" s="8" t="s">
        <v>7</v>
      </c>
      <c r="N106" s="8" t="s">
        <v>7</v>
      </c>
      <c r="O106" s="8" t="s">
        <v>7</v>
      </c>
      <c r="P106" s="8" t="s">
        <v>7</v>
      </c>
      <c r="Q106" s="8" t="s">
        <v>7</v>
      </c>
      <c r="R106" s="8" t="s">
        <v>7</v>
      </c>
      <c r="S106" s="8" t="s">
        <v>7</v>
      </c>
      <c r="T106" s="8" t="s">
        <v>7</v>
      </c>
      <c r="U106" s="8" t="s">
        <v>7</v>
      </c>
      <c r="V106" s="8" t="s">
        <v>7</v>
      </c>
      <c r="W106" s="8" t="s">
        <v>7</v>
      </c>
      <c r="X106" s="8" t="s">
        <v>7</v>
      </c>
      <c r="Y106" s="8" t="s">
        <v>7</v>
      </c>
      <c r="Z106" s="8" t="s">
        <v>7</v>
      </c>
      <c r="AA106" s="8" t="s">
        <v>7</v>
      </c>
      <c r="AB106" s="8" t="s">
        <v>7</v>
      </c>
      <c r="AC106" s="8" t="s">
        <v>7</v>
      </c>
      <c r="AD106" s="8" t="s">
        <v>7</v>
      </c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 t="str">
        <f t="shared" si="17"/>
        <v>X218</v>
      </c>
      <c r="C107" s="19" t="str">
        <f>IF(ISNA(VLOOKUP(B107,Personal!$A$2:$D$21,2,FALSE)),,VLOOKUP(B107,Personal!$A$2:$D$21,2,FALSE))</f>
        <v>Nahia Campos</v>
      </c>
      <c r="D107" s="19" t="str">
        <f>IF(ISNA(VLOOKUP(B107,Personal!$A$2:$D$23,3,FALSE)),,VLOOKUP(B107,Personal!$A$2:$D$32,3,FALSE))</f>
        <v>Comercial</v>
      </c>
      <c r="E107" s="8"/>
      <c r="F107" s="8"/>
      <c r="G107" s="8"/>
      <c r="H107" s="8"/>
      <c r="I107" s="8" t="s">
        <v>15</v>
      </c>
      <c r="J107" s="8" t="s">
        <v>15</v>
      </c>
      <c r="K107" s="8" t="s">
        <v>15</v>
      </c>
      <c r="L107" s="8" t="s">
        <v>15</v>
      </c>
      <c r="M107" s="8" t="s">
        <v>15</v>
      </c>
      <c r="N107" s="8" t="s">
        <v>15</v>
      </c>
      <c r="O107" s="8" t="s">
        <v>15</v>
      </c>
      <c r="P107" s="8" t="s">
        <v>15</v>
      </c>
      <c r="Q107" s="8" t="s">
        <v>15</v>
      </c>
      <c r="R107" s="8" t="s">
        <v>15</v>
      </c>
      <c r="S107" s="8" t="s">
        <v>15</v>
      </c>
      <c r="T107" s="8" t="s">
        <v>15</v>
      </c>
      <c r="U107" s="8" t="s">
        <v>15</v>
      </c>
      <c r="V107" s="8" t="s">
        <v>15</v>
      </c>
      <c r="W107" s="8" t="s">
        <v>15</v>
      </c>
      <c r="X107" s="8" t="s">
        <v>15</v>
      </c>
      <c r="Y107" s="8" t="s">
        <v>15</v>
      </c>
      <c r="Z107" s="8" t="s">
        <v>15</v>
      </c>
      <c r="AA107" s="8" t="s">
        <v>15</v>
      </c>
      <c r="AB107" s="8" t="s">
        <v>15</v>
      </c>
      <c r="AC107" s="8" t="s">
        <v>15</v>
      </c>
      <c r="AD107" s="8" t="s">
        <v>15</v>
      </c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 t="str">
        <f t="shared" si="17"/>
        <v>X219</v>
      </c>
      <c r="C108" s="62" t="s">
        <v>132</v>
      </c>
      <c r="D108" s="19" t="s">
        <v>53</v>
      </c>
      <c r="E108" s="59"/>
      <c r="F108" s="59"/>
      <c r="G108" s="59"/>
      <c r="H108" s="59"/>
      <c r="I108" s="59" t="s">
        <v>7</v>
      </c>
      <c r="J108" s="59" t="s">
        <v>7</v>
      </c>
      <c r="K108" s="59" t="s">
        <v>7</v>
      </c>
      <c r="L108" s="59" t="s">
        <v>7</v>
      </c>
      <c r="M108" s="59" t="s">
        <v>7</v>
      </c>
      <c r="N108" s="59" t="s">
        <v>7</v>
      </c>
      <c r="O108" s="59" t="s">
        <v>7</v>
      </c>
      <c r="P108" s="59" t="s">
        <v>7</v>
      </c>
      <c r="Q108" s="59" t="s">
        <v>7</v>
      </c>
      <c r="R108" s="59" t="s">
        <v>7</v>
      </c>
      <c r="S108" s="59" t="s">
        <v>7</v>
      </c>
      <c r="T108" s="59" t="s">
        <v>7</v>
      </c>
      <c r="U108" s="59" t="s">
        <v>7</v>
      </c>
      <c r="V108" s="59" t="s">
        <v>7</v>
      </c>
      <c r="W108" s="59" t="s">
        <v>7</v>
      </c>
      <c r="X108" s="59" t="s">
        <v>7</v>
      </c>
      <c r="Y108" s="59" t="s">
        <v>7</v>
      </c>
      <c r="Z108" s="59" t="s">
        <v>7</v>
      </c>
      <c r="AA108" s="59" t="s">
        <v>7</v>
      </c>
      <c r="AB108" s="59" t="s">
        <v>7</v>
      </c>
      <c r="AC108" s="59" t="s">
        <v>7</v>
      </c>
      <c r="AD108" s="59" t="s">
        <v>7</v>
      </c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3</v>
      </c>
      <c r="L115" s="23">
        <f t="shared" si="18"/>
        <v>3</v>
      </c>
      <c r="M115" s="23">
        <f t="shared" si="18"/>
        <v>3</v>
      </c>
      <c r="N115" s="23">
        <f t="shared" si="18"/>
        <v>3</v>
      </c>
      <c r="O115" s="23">
        <f t="shared" si="18"/>
        <v>3</v>
      </c>
      <c r="P115" s="23">
        <f t="shared" si="18"/>
        <v>3</v>
      </c>
      <c r="Q115" s="23">
        <f t="shared" si="18"/>
        <v>3</v>
      </c>
      <c r="R115" s="23">
        <f t="shared" si="18"/>
        <v>3</v>
      </c>
      <c r="S115" s="23">
        <f t="shared" si="18"/>
        <v>3</v>
      </c>
      <c r="T115" s="23">
        <f t="shared" si="18"/>
        <v>3</v>
      </c>
      <c r="U115" s="23">
        <f t="shared" si="18"/>
        <v>4</v>
      </c>
      <c r="V115" s="23">
        <f t="shared" si="18"/>
        <v>4</v>
      </c>
      <c r="W115" s="23">
        <f t="shared" si="18"/>
        <v>4</v>
      </c>
      <c r="X115" s="23">
        <f t="shared" si="18"/>
        <v>4</v>
      </c>
      <c r="Y115" s="23">
        <f t="shared" si="18"/>
        <v>4</v>
      </c>
      <c r="Z115" s="23">
        <f t="shared" si="18"/>
        <v>4</v>
      </c>
      <c r="AA115" s="23">
        <f t="shared" si="18"/>
        <v>3</v>
      </c>
      <c r="AB115" s="23">
        <f t="shared" si="18"/>
        <v>3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34.5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45515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 t="s">
        <v>11</v>
      </c>
      <c r="J118" s="8" t="s">
        <v>11</v>
      </c>
      <c r="K118" s="8" t="s">
        <v>11</v>
      </c>
      <c r="L118" s="8" t="s">
        <v>11</v>
      </c>
      <c r="M118" s="8" t="s">
        <v>11</v>
      </c>
      <c r="N118" s="8" t="s">
        <v>11</v>
      </c>
      <c r="O118" s="8" t="s">
        <v>11</v>
      </c>
      <c r="P118" s="8" t="s">
        <v>11</v>
      </c>
      <c r="Q118" s="8" t="s">
        <v>11</v>
      </c>
      <c r="R118" s="8" t="s">
        <v>11</v>
      </c>
      <c r="S118" s="8" t="s">
        <v>11</v>
      </c>
      <c r="T118" s="8" t="s">
        <v>11</v>
      </c>
      <c r="U118" s="8" t="s">
        <v>11</v>
      </c>
      <c r="V118" s="8" t="s">
        <v>11</v>
      </c>
      <c r="W118" s="8" t="s">
        <v>11</v>
      </c>
      <c r="X118" s="8" t="s">
        <v>11</v>
      </c>
      <c r="Y118" s="8" t="s">
        <v>11</v>
      </c>
      <c r="Z118" s="8" t="s">
        <v>11</v>
      </c>
      <c r="AA118" s="8" t="s">
        <v>11</v>
      </c>
      <c r="AB118" s="8" t="s">
        <v>11</v>
      </c>
      <c r="AC118" s="8" t="s">
        <v>11</v>
      </c>
      <c r="AD118" s="8" t="s">
        <v>11</v>
      </c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 t="s">
        <v>11</v>
      </c>
      <c r="J123" s="8" t="s">
        <v>11</v>
      </c>
      <c r="K123" s="8" t="s">
        <v>11</v>
      </c>
      <c r="L123" s="8" t="s">
        <v>11</v>
      </c>
      <c r="M123" s="8" t="s">
        <v>11</v>
      </c>
      <c r="N123" s="8" t="s">
        <v>11</v>
      </c>
      <c r="O123" s="8" t="s">
        <v>11</v>
      </c>
      <c r="P123" s="8" t="s">
        <v>11</v>
      </c>
      <c r="Q123" s="8" t="s">
        <v>11</v>
      </c>
      <c r="R123" s="8" t="s">
        <v>11</v>
      </c>
      <c r="S123" s="8" t="s">
        <v>11</v>
      </c>
      <c r="T123" s="8" t="s">
        <v>11</v>
      </c>
      <c r="U123" s="8" t="s">
        <v>11</v>
      </c>
      <c r="V123" s="8" t="s">
        <v>11</v>
      </c>
      <c r="W123" s="8" t="s">
        <v>11</v>
      </c>
      <c r="X123" s="8" t="s">
        <v>11</v>
      </c>
      <c r="Y123" s="8" t="s">
        <v>11</v>
      </c>
      <c r="Z123" s="8" t="s">
        <v>11</v>
      </c>
      <c r="AA123" s="8" t="s">
        <v>11</v>
      </c>
      <c r="AB123" s="8" t="s">
        <v>11</v>
      </c>
      <c r="AC123" s="8" t="s">
        <v>11</v>
      </c>
      <c r="AD123" s="8" t="s">
        <v>11</v>
      </c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X218</v>
      </c>
      <c r="C126" s="19" t="str">
        <f>IF(ISNA(VLOOKUP(B126,Personal!$A$2:$D$21,2,FALSE)),,VLOOKUP(B126,Personal!$A$2:$D$21,2,FALSE))</f>
        <v>Nahia Campos</v>
      </c>
      <c r="D126" s="19" t="str">
        <f>IF(ISNA(VLOOKUP(B126,Personal!$A$2:$D$23,3,FALSE)),,VLOOKUP(B126,Personal!$A$2:$D$32,3,FALSE))</f>
        <v>Comercial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 t="str">
        <f t="shared" si="20"/>
        <v>X219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q6XnHg60JpxVK5WKuZW/6aIkMgRVYCECtAAEcdtRmShCcBdfFP+CLVrEIZZyhhb6+0jTNPJ+hwWf0393ftRnvA==" saltValue="RSvGpKrDAgHz0rMxxzY04w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5:AG8 E4:H4 AE4:AG4 E10:AG10 E9:H9 AE9:AG9 E12:AG17 E11:H11 AE11:AG11 R24:AD24 R43:AD43 R81:AD81 R100:AD100 E18:H19 AC18:AG19" name="Rango2_3"/>
    <protectedRange algorithmName="SHA-512" hashValue="G5FAzGJX5ML8jdfkYHQa+XaFR9QNG29PKoYkCgHl9WmXxPVaBd5PCzjSk5Uim+XS6Movcs1vrN10mr+qn1crdA==" saltValue="5PigA186qshsPexNZFi/+w==" spinCount="100000" sqref="E23:H23 E29:AG29 E28:H28 AE28:AG28 E32:AG36 AE30:AG30 E25:AG27 I45:AD45 I65:AD65 I86:AD86 E24:Q24 AE23:AG24 E37:H38 AC37:AG38 E30:H31 AD31:AG31" name="Rango2_3_1"/>
    <protectedRange algorithmName="SHA-512" hashValue="G5FAzGJX5ML8jdfkYHQa+XaFR9QNG29PKoYkCgHl9WmXxPVaBd5PCzjSk5Uim+XS6Movcs1vrN10mr+qn1crdA==" saltValue="5PigA186qshsPexNZFi/+w==" spinCount="100000" sqref="E42:H42 E48:AG48 E47:H47 AE47:AG47 E51:AG55 E49:H49 E44:AG44 E46:AG46 E45:H45 AE45:AG45 E43:Q43 AE42:AG43 E56:H57 AC56:AG57 E50:G50 AE49:AG50" name="Rango2_3_2"/>
    <protectedRange algorithmName="SHA-512" hashValue="G5FAzGJX5ML8jdfkYHQa+XaFR9QNG29PKoYkCgHl9WmXxPVaBd5PCzjSk5Uim+XS6Movcs1vrN10mr+qn1crdA==" saltValue="5PigA186qshsPexNZFi/+w==" spinCount="100000" sqref="E63:AG64 E61:H61 E67:AG67 E70:AG74 AE61:AG62 E65:H66 AE65:AG66 E75:H76 AC75:AG76 E68:H69 AE68:AG69 E62:AD62" name="Rango2_3_3"/>
    <protectedRange algorithmName="SHA-512" hashValue="G5FAzGJX5ML8jdfkYHQa+XaFR9QNG29PKoYkCgHl9WmXxPVaBd5PCzjSk5Uim+XS6Movcs1vrN10mr+qn1crdA==" saltValue="5PigA186qshsPexNZFi/+w==" spinCount="100000" sqref="E82:AG84 E80:H80 E89:AG93 E81:Q81 AE80:AG81 E94:H95 AC94:AG95 E85:H88 AE85:AG88" name="Rango2_3_4"/>
    <protectedRange algorithmName="SHA-512" hashValue="G5FAzGJX5ML8jdfkYHQa+XaFR9QNG29PKoYkCgHl9WmXxPVaBd5PCzjSk5Uim+XS6Movcs1vrN10mr+qn1crdA==" saltValue="5PigA186qshsPexNZFi/+w==" spinCount="100000" sqref="E101:AG103 E99:H99 E105:AG105 E104:H104 AE104:AG104 E108:AG114 AE106:AG106 E100:Q100 AE99:AG100 E106:H107 AD107:AG107" name="Rango2_3_5"/>
    <protectedRange algorithmName="SHA-512" hashValue="G5FAzGJX5ML8jdfkYHQa+XaFR9QNG29PKoYkCgHl9WmXxPVaBd5PCzjSk5Uim+XS6Movcs1vrN10mr+qn1crdA==" saltValue="5PigA186qshsPexNZFi/+w==" spinCount="100000" sqref="E119:AG122 E118:H118 AE118:AG118 E124:AG124 E123:H123 AE123:AG123 E126:AG133 E125:H125 AE125:AG125" name="Rango2_3_6"/>
    <protectedRange algorithmName="SHA-512" hashValue="G5FAzGJX5ML8jdfkYHQa+XaFR9QNG29PKoYkCgHl9WmXxPVaBd5PCzjSk5Uim+XS6Movcs1vrN10mr+qn1crdA==" saltValue="5PigA186qshsPexNZFi/+w==" spinCount="100000" sqref="I4:AD4" name="Rango2_3_1_1"/>
    <protectedRange algorithmName="SHA-512" hashValue="G5FAzGJX5ML8jdfkYHQa+XaFR9QNG29PKoYkCgHl9WmXxPVaBd5PCzjSk5Uim+XS6Movcs1vrN10mr+qn1crdA==" saltValue="5PigA186qshsPexNZFi/+w==" spinCount="100000" sqref="I23:AD23" name="Rango2_3_1_2"/>
    <protectedRange algorithmName="SHA-512" hashValue="G5FAzGJX5ML8jdfkYHQa+XaFR9QNG29PKoYkCgHl9WmXxPVaBd5PCzjSk5Uim+XS6Movcs1vrN10mr+qn1crdA==" saltValue="5PigA186qshsPexNZFi/+w==" spinCount="100000" sqref="I42:AD42" name="Rango2_3_1_3"/>
    <protectedRange algorithmName="SHA-512" hashValue="G5FAzGJX5ML8jdfkYHQa+XaFR9QNG29PKoYkCgHl9WmXxPVaBd5PCzjSk5Uim+XS6Movcs1vrN10mr+qn1crdA==" saltValue="5PigA186qshsPexNZFi/+w==" spinCount="100000" sqref="I61:AD61" name="Rango2_3_1_4"/>
    <protectedRange algorithmName="SHA-512" hashValue="G5FAzGJX5ML8jdfkYHQa+XaFR9QNG29PKoYkCgHl9WmXxPVaBd5PCzjSk5Uim+XS6Movcs1vrN10mr+qn1crdA==" saltValue="5PigA186qshsPexNZFi/+w==" spinCount="100000" sqref="I80:AD80" name="Rango2_3_1_5"/>
    <protectedRange algorithmName="SHA-512" hashValue="G5FAzGJX5ML8jdfkYHQa+XaFR9QNG29PKoYkCgHl9WmXxPVaBd5PCzjSk5Uim+XS6Movcs1vrN10mr+qn1crdA==" saltValue="5PigA186qshsPexNZFi/+w==" spinCount="100000" sqref="I99:AD99" name="Rango2_3_1_6"/>
    <protectedRange algorithmName="SHA-512" hashValue="G5FAzGJX5ML8jdfkYHQa+XaFR9QNG29PKoYkCgHl9WmXxPVaBd5PCzjSk5Uim+XS6Movcs1vrN10mr+qn1crdA==" saltValue="5PigA186qshsPexNZFi/+w==" spinCount="100000" sqref="I118:AD118" name="Rango2_3_1_7"/>
    <protectedRange algorithmName="SHA-512" hashValue="G5FAzGJX5ML8jdfkYHQa+XaFR9QNG29PKoYkCgHl9WmXxPVaBd5PCzjSk5Uim+XS6Movcs1vrN10mr+qn1crdA==" saltValue="5PigA186qshsPexNZFi/+w==" spinCount="100000" sqref="I9:AD9" name="Rango2_3_1_8"/>
    <protectedRange algorithmName="SHA-512" hashValue="G5FAzGJX5ML8jdfkYHQa+XaFR9QNG29PKoYkCgHl9WmXxPVaBd5PCzjSk5Uim+XS6Movcs1vrN10mr+qn1crdA==" saltValue="5PigA186qshsPexNZFi/+w==" spinCount="100000" sqref="I28:AD28" name="Rango2_3_1_10"/>
    <protectedRange algorithmName="SHA-512" hashValue="G5FAzGJX5ML8jdfkYHQa+XaFR9QNG29PKoYkCgHl9WmXxPVaBd5PCzjSk5Uim+XS6Movcs1vrN10mr+qn1crdA==" saltValue="5PigA186qshsPexNZFi/+w==" spinCount="100000" sqref="I47:AD47" name="Rango2_3_1_11"/>
    <protectedRange algorithmName="SHA-512" hashValue="G5FAzGJX5ML8jdfkYHQa+XaFR9QNG29PKoYkCgHl9WmXxPVaBd5PCzjSk5Uim+XS6Movcs1vrN10mr+qn1crdA==" saltValue="5PigA186qshsPexNZFi/+w==" spinCount="100000" sqref="I66:AD66" name="Rango2_3_1_12"/>
    <protectedRange algorithmName="SHA-512" hashValue="G5FAzGJX5ML8jdfkYHQa+XaFR9QNG29PKoYkCgHl9WmXxPVaBd5PCzjSk5Uim+XS6Movcs1vrN10mr+qn1crdA==" saltValue="5PigA186qshsPexNZFi/+w==" spinCount="100000" sqref="I85:AD85" name="Rango2_3_1_13"/>
    <protectedRange algorithmName="SHA-512" hashValue="G5FAzGJX5ML8jdfkYHQa+XaFR9QNG29PKoYkCgHl9WmXxPVaBd5PCzjSk5Uim+XS6Movcs1vrN10mr+qn1crdA==" saltValue="5PigA186qshsPexNZFi/+w==" spinCount="100000" sqref="I104:AD104" name="Rango2_3_1_14"/>
    <protectedRange algorithmName="SHA-512" hashValue="G5FAzGJX5ML8jdfkYHQa+XaFR9QNG29PKoYkCgHl9WmXxPVaBd5PCzjSk5Uim+XS6Movcs1vrN10mr+qn1crdA==" saltValue="5PigA186qshsPexNZFi/+w==" spinCount="100000" sqref="I123:AD123" name="Rango2_3_1_15"/>
    <protectedRange algorithmName="SHA-512" hashValue="G5FAzGJX5ML8jdfkYHQa+XaFR9QNG29PKoYkCgHl9WmXxPVaBd5PCzjSk5Uim+XS6Movcs1vrN10mr+qn1crdA==" saltValue="5PigA186qshsPexNZFi/+w==" spinCount="100000" sqref="I11:AD11 I30:AD30 I49:AD49 I31:AC31 H50:AD50 I68:AD69 I87:AD88 I107:AC107" name="Rango2_3_1_16"/>
    <protectedRange algorithmName="SHA-512" hashValue="G5FAzGJX5ML8jdfkYHQa+XaFR9QNG29PKoYkCgHl9WmXxPVaBd5PCzjSk5Uim+XS6Movcs1vrN10mr+qn1crdA==" saltValue="5PigA186qshsPexNZFi/+w==" spinCount="100000" sqref="I106:AD106" name="Rango2_3_1_21"/>
    <protectedRange algorithmName="SHA-512" hashValue="G5FAzGJX5ML8jdfkYHQa+XaFR9QNG29PKoYkCgHl9WmXxPVaBd5PCzjSk5Uim+XS6Movcs1vrN10mr+qn1crdA==" saltValue="5PigA186qshsPexNZFi/+w==" spinCount="100000" sqref="I125:AD125" name="Rango2_3_1_22"/>
    <protectedRange algorithmName="SHA-512" hashValue="G5FAzGJX5ML8jdfkYHQa+XaFR9QNG29PKoYkCgHl9WmXxPVaBd5PCzjSk5Uim+XS6Movcs1vrN10mr+qn1crdA==" saltValue="5PigA186qshsPexNZFi/+w==" spinCount="100000" sqref="I18:AB19" name="Rango2_2_3_4_3_1_1_3"/>
    <protectedRange algorithmName="SHA-512" hashValue="G5FAzGJX5ML8jdfkYHQa+XaFR9QNG29PKoYkCgHl9WmXxPVaBd5PCzjSk5Uim+XS6Movcs1vrN10mr+qn1crdA==" saltValue="5PigA186qshsPexNZFi/+w==" spinCount="100000" sqref="I37:AB38" name="Rango2_2_3_4_3_1_1_3_1"/>
    <protectedRange algorithmName="SHA-512" hashValue="G5FAzGJX5ML8jdfkYHQa+XaFR9QNG29PKoYkCgHl9WmXxPVaBd5PCzjSk5Uim+XS6Movcs1vrN10mr+qn1crdA==" saltValue="5PigA186qshsPexNZFi/+w==" spinCount="100000" sqref="I56:AB57" name="Rango2_2_3_4_3_1_1_3_2"/>
    <protectedRange algorithmName="SHA-512" hashValue="G5FAzGJX5ML8jdfkYHQa+XaFR9QNG29PKoYkCgHl9WmXxPVaBd5PCzjSk5Uim+XS6Movcs1vrN10mr+qn1crdA==" saltValue="5PigA186qshsPexNZFi/+w==" spinCount="100000" sqref="I75:AB76" name="Rango2_2_3_4_3_1_1_3_3"/>
    <protectedRange algorithmName="SHA-512" hashValue="G5FAzGJX5ML8jdfkYHQa+XaFR9QNG29PKoYkCgHl9WmXxPVaBd5PCzjSk5Uim+XS6Movcs1vrN10mr+qn1crdA==" saltValue="5PigA186qshsPexNZFi/+w==" spinCount="100000" sqref="I94:AB95" name="Rango2_2_3_4_3_1_1_3_4"/>
  </protectedRanges>
  <conditionalFormatting sqref="E20:AG20 E39:AG39 E58:AG58 E77:AG77 E96:AG96 E115:AG115 E134:AG134">
    <cfRule type="colorScale" priority="798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7">
    <cfRule type="expression" dxfId="7386" priority="587">
      <formula>$C$21="F"</formula>
    </cfRule>
  </conditionalFormatting>
  <conditionalFormatting sqref="E13:AG17 E18:H19 AC18:AG19">
    <cfRule type="expression" dxfId="7385" priority="589">
      <formula>$C$2="F"</formula>
    </cfRule>
  </conditionalFormatting>
  <conditionalFormatting sqref="E13:AG17 E18:H19 AC18:AG19">
    <cfRule type="expression" dxfId="7384" priority="590">
      <formula>$D13="Facturacion"</formula>
    </cfRule>
  </conditionalFormatting>
  <conditionalFormatting sqref="E13:AG17 E18:H19 AC18:AG19">
    <cfRule type="expression" dxfId="7383" priority="591">
      <formula>$D13="Specialist"</formula>
    </cfRule>
  </conditionalFormatting>
  <conditionalFormatting sqref="E13:AG17 E18:H19 AC18:AG19">
    <cfRule type="cellIs" dxfId="7382" priority="592" operator="equal">
      <formula>1</formula>
    </cfRule>
  </conditionalFormatting>
  <conditionalFormatting sqref="E13:AG17 E18:H19 AC18:AG19">
    <cfRule type="expression" dxfId="7381" priority="593">
      <formula>$D13="SSMM"</formula>
    </cfRule>
  </conditionalFormatting>
  <conditionalFormatting sqref="E13:AG17 E18:H19 AC18:AG19">
    <cfRule type="cellIs" dxfId="7380" priority="594" operator="equal">
      <formula>"F"</formula>
    </cfRule>
  </conditionalFormatting>
  <conditionalFormatting sqref="E5:AG8 E4:H4 AE4:AG4 E10:AG10 E9:H9 AE9:AG9 E12:AG12 E11:H11 AE11:AG11">
    <cfRule type="expression" dxfId="7379" priority="578">
      <formula>$C$2="F"</formula>
    </cfRule>
  </conditionalFormatting>
  <conditionalFormatting sqref="E5:AG8 E4:H4 AE4:AG4 E10:AG10 E9:H9 AE9:AG9 E12:AG12 E11:H11 AE11:AG11">
    <cfRule type="expression" dxfId="7378" priority="579">
      <formula>$D4="Facturacion"</formula>
    </cfRule>
  </conditionalFormatting>
  <conditionalFormatting sqref="E5:AG8 E4:H4 AE4:AG4 E10:AG10 E9:H9 AE9:AG9 E12:AG12 E11:H11 AE11:AG11">
    <cfRule type="expression" dxfId="7377" priority="580">
      <formula>$D4="Specialist"</formula>
    </cfRule>
  </conditionalFormatting>
  <conditionalFormatting sqref="E5:AG8 E4:H4 AE4:AG4 E10:AG10 E9:H9 AE9:AG9 E12:AG12 E11:H11 AE11:AG11">
    <cfRule type="cellIs" dxfId="7376" priority="581" operator="equal">
      <formula>1</formula>
    </cfRule>
  </conditionalFormatting>
  <conditionalFormatting sqref="E5:AG8 E4:H4 AE4:AG4 E10:AG10 E9:H9 AE9:AG9 E12:AG12 E11:H11 AE11:AG11">
    <cfRule type="expression" dxfId="7375" priority="582">
      <formula>$D4="SSMM"</formula>
    </cfRule>
  </conditionalFormatting>
  <conditionalFormatting sqref="E5:AG8 E4:H4 AE4:AG4 E10:AG10 E9:H9 AE9:AG9 E12:AG12 E11:H11 AE11:AG11">
    <cfRule type="cellIs" dxfId="7374" priority="583" operator="equal">
      <formula>"F"</formula>
    </cfRule>
  </conditionalFormatting>
  <conditionalFormatting sqref="E32:AG36">
    <cfRule type="expression" dxfId="7373" priority="569">
      <formula>$C$21="F"</formula>
    </cfRule>
  </conditionalFormatting>
  <conditionalFormatting sqref="E32:AG36 E37:H38 AC37:AG38">
    <cfRule type="expression" dxfId="7372" priority="571">
      <formula>$C$2="F"</formula>
    </cfRule>
  </conditionalFormatting>
  <conditionalFormatting sqref="E32:AG36 E37:H38 AC37:AG38">
    <cfRule type="expression" dxfId="7371" priority="572">
      <formula>$D32="Facturacion"</formula>
    </cfRule>
  </conditionalFormatting>
  <conditionalFormatting sqref="E32:AG36 E37:H38 AC37:AG38">
    <cfRule type="expression" dxfId="7370" priority="573">
      <formula>$D32="Specialist"</formula>
    </cfRule>
  </conditionalFormatting>
  <conditionalFormatting sqref="E32:AG36 E37:H38 AC37:AG38">
    <cfRule type="cellIs" dxfId="7369" priority="574" operator="equal">
      <formula>1</formula>
    </cfRule>
  </conditionalFormatting>
  <conditionalFormatting sqref="E32:AG36 E37:H38 AC37:AG38">
    <cfRule type="expression" dxfId="7368" priority="575">
      <formula>$D32="SSMM"</formula>
    </cfRule>
  </conditionalFormatting>
  <conditionalFormatting sqref="E32:AG36 E37:H38 AC37:AG38">
    <cfRule type="cellIs" dxfId="7367" priority="576" operator="equal">
      <formula>"F"</formula>
    </cfRule>
  </conditionalFormatting>
  <conditionalFormatting sqref="E23:H23 E29:AG29 E28:H28 AE28:AG28 E30:H31 AE30:AG30 E25:AG27 E24:Q24 AE23:AG24 AD31:AG31">
    <cfRule type="expression" dxfId="7366" priority="560">
      <formula>$C$2="F"</formula>
    </cfRule>
  </conditionalFormatting>
  <conditionalFormatting sqref="E23:H23 E29:AG29 E28:H28 AE28:AG28 E30:H31 AE30:AG30 E25:AG27 E24:Q24 AE23:AG24 AD31:AG31">
    <cfRule type="expression" dxfId="7365" priority="561">
      <formula>$D23="Facturacion"</formula>
    </cfRule>
  </conditionalFormatting>
  <conditionalFormatting sqref="E23:H23 E29:AG29 E28:H28 AE28:AG28 E30:H31 AE30:AG30 E25:AG27 E24:Q24 AE23:AG24 AD31:AG31">
    <cfRule type="expression" dxfId="7364" priority="562">
      <formula>$D23="Specialist"</formula>
    </cfRule>
  </conditionalFormatting>
  <conditionalFormatting sqref="E23:H23 E29:AG29 E28:H28 AE28:AG28 E30:H31 AE30:AG30 E25:AG27 E24:Q24 AE23:AG24 AD31:AG31">
    <cfRule type="cellIs" dxfId="7363" priority="563" operator="equal">
      <formula>1</formula>
    </cfRule>
  </conditionalFormatting>
  <conditionalFormatting sqref="E23:H23 E29:AG29 E28:H28 AE28:AG28 E30:H31 AE30:AG30 E25:AG27 E24:Q24 AE23:AG24 AD31:AG31">
    <cfRule type="expression" dxfId="7362" priority="564">
      <formula>$D23="SSMM"</formula>
    </cfRule>
  </conditionalFormatting>
  <conditionalFormatting sqref="E23:H23 E29:AG29 E28:H28 AE28:AG28 E30:H31 AE30:AG30 E25:AG27 E24:Q24 AE23:AG24 AD31:AG31">
    <cfRule type="cellIs" dxfId="7361" priority="565" operator="equal">
      <formula>"F"</formula>
    </cfRule>
  </conditionalFormatting>
  <conditionalFormatting sqref="E51:AG55">
    <cfRule type="expression" dxfId="7360" priority="551">
      <formula>$C$21="F"</formula>
    </cfRule>
  </conditionalFormatting>
  <conditionalFormatting sqref="E51:AG55 E56:H57 AC56:AG57">
    <cfRule type="expression" dxfId="7359" priority="553">
      <formula>$C$2="F"</formula>
    </cfRule>
  </conditionalFormatting>
  <conditionalFormatting sqref="E51:AG55 E56:H57 AC56:AG57">
    <cfRule type="expression" dxfId="7358" priority="554">
      <formula>$D51="Facturacion"</formula>
    </cfRule>
  </conditionalFormatting>
  <conditionalFormatting sqref="E51:AG55 E56:H57 AC56:AG57">
    <cfRule type="expression" dxfId="7357" priority="555">
      <formula>$D51="Specialist"</formula>
    </cfRule>
  </conditionalFormatting>
  <conditionalFormatting sqref="E51:AG55 E56:H57 AC56:AG57">
    <cfRule type="cellIs" dxfId="7356" priority="556" operator="equal">
      <formula>1</formula>
    </cfRule>
  </conditionalFormatting>
  <conditionalFormatting sqref="E51:AG55 E56:H57 AC56:AG57">
    <cfRule type="expression" dxfId="7355" priority="557">
      <formula>$D51="SSMM"</formula>
    </cfRule>
  </conditionalFormatting>
  <conditionalFormatting sqref="E51:AG55 E56:H57 AC56:AG57">
    <cfRule type="cellIs" dxfId="7354" priority="558" operator="equal">
      <formula>"F"</formula>
    </cfRule>
  </conditionalFormatting>
  <conditionalFormatting sqref="E42:H42 E48:AG48 E47:H47 AE47:AG47 E50:G50 E49:H49 E44:AG44 E46:AG46 E45:H45 AE45:AG45 E43:Q43 AE42:AG43 AE49:AG50">
    <cfRule type="expression" dxfId="7353" priority="542">
      <formula>$C$2="F"</formula>
    </cfRule>
  </conditionalFormatting>
  <conditionalFormatting sqref="E42:H42 E48:AG48 E47:H47 AE47:AG47 E50:G50 E49:H49 E44:AG44 E46:AG46 E45:H45 AE45:AG45 E43:Q43 AE42:AG43 AE49:AG50">
    <cfRule type="expression" dxfId="7352" priority="543">
      <formula>$D42="Facturacion"</formula>
    </cfRule>
  </conditionalFormatting>
  <conditionalFormatting sqref="E42:H42 E48:AG48 E47:H47 AE47:AG47 E50:G50 E49:H49 E44:AG44 E46:AG46 E45:H45 AE45:AG45 E43:Q43 AE42:AG43 AE49:AG50">
    <cfRule type="expression" dxfId="7351" priority="544">
      <formula>$D42="Specialist"</formula>
    </cfRule>
  </conditionalFormatting>
  <conditionalFormatting sqref="E42:H42 E48:AG48 E47:H47 AE47:AG47 E50:G50 E49:H49 E44:AG44 E46:AG46 E45:H45 AE45:AG45 E43:Q43 AE42:AG43 AE49:AG50">
    <cfRule type="cellIs" dxfId="7350" priority="545" operator="equal">
      <formula>1</formula>
    </cfRule>
  </conditionalFormatting>
  <conditionalFormatting sqref="E42:H42 E48:AG48 E47:H47 AE47:AG47 E50:G50 E49:H49 E44:AG44 E46:AG46 E45:H45 AE45:AG45 E43:Q43 AE42:AG43 AE49:AG50">
    <cfRule type="expression" dxfId="7349" priority="546">
      <formula>$D42="SSMM"</formula>
    </cfRule>
  </conditionalFormatting>
  <conditionalFormatting sqref="E42:H42 E48:AG48 E47:H47 AE47:AG47 E50:G50 E49:H49 E44:AG44 E46:AG46 E45:H45 AE45:AG45 E43:Q43 AE42:AG43 AE49:AG50">
    <cfRule type="cellIs" dxfId="7348" priority="547" operator="equal">
      <formula>"F"</formula>
    </cfRule>
  </conditionalFormatting>
  <conditionalFormatting sqref="E70:AG74">
    <cfRule type="expression" dxfId="7347" priority="533">
      <formula>$C$21="F"</formula>
    </cfRule>
  </conditionalFormatting>
  <conditionalFormatting sqref="E70:AG74 E75:H76 AC75:AG76">
    <cfRule type="expression" dxfId="7346" priority="535">
      <formula>$C$2="F"</formula>
    </cfRule>
  </conditionalFormatting>
  <conditionalFormatting sqref="E70:AG74 E75:H76 AC75:AG76">
    <cfRule type="expression" dxfId="7345" priority="536">
      <formula>$D70="Facturacion"</formula>
    </cfRule>
  </conditionalFormatting>
  <conditionalFormatting sqref="E70:AG74 E75:H76 AC75:AG76">
    <cfRule type="expression" dxfId="7344" priority="537">
      <formula>$D70="Specialist"</formula>
    </cfRule>
  </conditionalFormatting>
  <conditionalFormatting sqref="E70:AG74 E75:H76 AC75:AG76">
    <cfRule type="cellIs" dxfId="7343" priority="538" operator="equal">
      <formula>1</formula>
    </cfRule>
  </conditionalFormatting>
  <conditionalFormatting sqref="E70:AG74 E75:H76 AC75:AG76">
    <cfRule type="expression" dxfId="7342" priority="539">
      <formula>$D70="SSMM"</formula>
    </cfRule>
  </conditionalFormatting>
  <conditionalFormatting sqref="E70:AG74 E75:H76 AC75:AG76">
    <cfRule type="cellIs" dxfId="7341" priority="540" operator="equal">
      <formula>"F"</formula>
    </cfRule>
  </conditionalFormatting>
  <conditionalFormatting sqref="E63:AG64 E61:H61 E67:AG67 E68:H69 AE61:AG62 E65:H66 AE65:AG66 AE68:AG69 E62:AD62">
    <cfRule type="expression" dxfId="7340" priority="524">
      <formula>$C$2="F"</formula>
    </cfRule>
  </conditionalFormatting>
  <conditionalFormatting sqref="E63:AG64 E61:H61 E67:AG67 E68:H69 AE61:AG62 E65:H66 AE65:AG66 AE68:AG69 E62:AD62">
    <cfRule type="expression" dxfId="7339" priority="525">
      <formula>$D61="Facturacion"</formula>
    </cfRule>
  </conditionalFormatting>
  <conditionalFormatting sqref="E63:AG64 E61:H61 E67:AG67 E68:H69 AE61:AG62 E65:H66 AE65:AG66 AE68:AG69 E62:AD62">
    <cfRule type="expression" dxfId="7338" priority="526">
      <formula>$D61="Specialist"</formula>
    </cfRule>
  </conditionalFormatting>
  <conditionalFormatting sqref="E63:AG64 E61:H61 E67:AG67 E68:H69 AE61:AG62 E65:H66 AE65:AG66 AE68:AG69 E62:AD62">
    <cfRule type="cellIs" dxfId="7337" priority="527" operator="equal">
      <formula>1</formula>
    </cfRule>
  </conditionalFormatting>
  <conditionalFormatting sqref="E63:AG64 E61:H61 E67:AG67 E68:H69 AE61:AG62 E65:H66 AE65:AG66 AE68:AG69 E62:AD62">
    <cfRule type="expression" dxfId="7336" priority="528">
      <formula>$D61="SSMM"</formula>
    </cfRule>
  </conditionalFormatting>
  <conditionalFormatting sqref="E63:AG64 E61:H61 E67:AG67 E68:H69 AE61:AG62 E65:H66 AE65:AG66 AE68:AG69 E62:AD62">
    <cfRule type="cellIs" dxfId="7335" priority="529" operator="equal">
      <formula>"F"</formula>
    </cfRule>
  </conditionalFormatting>
  <conditionalFormatting sqref="E89:AG93">
    <cfRule type="expression" dxfId="7334" priority="515">
      <formula>$C$21="F"</formula>
    </cfRule>
  </conditionalFormatting>
  <conditionalFormatting sqref="E89:AG93 E94:H95 AC94:AG95">
    <cfRule type="expression" dxfId="7333" priority="517">
      <formula>$C$2="F"</formula>
    </cfRule>
  </conditionalFormatting>
  <conditionalFormatting sqref="E89:AG93 E94:H95 AC94:AG95">
    <cfRule type="expression" dxfId="7332" priority="518">
      <formula>$D89="Facturacion"</formula>
    </cfRule>
  </conditionalFormatting>
  <conditionalFormatting sqref="E89:AG93 E94:H95 AC94:AG95">
    <cfRule type="expression" dxfId="7331" priority="519">
      <formula>$D89="Specialist"</formula>
    </cfRule>
  </conditionalFormatting>
  <conditionalFormatting sqref="E89:AG93 E94:H95 AC94:AG95">
    <cfRule type="cellIs" dxfId="7330" priority="520" operator="equal">
      <formula>1</formula>
    </cfRule>
  </conditionalFormatting>
  <conditionalFormatting sqref="E89:AG93 E94:H95 AC94:AG95">
    <cfRule type="expression" dxfId="7329" priority="521">
      <formula>$D89="SSMM"</formula>
    </cfRule>
  </conditionalFormatting>
  <conditionalFormatting sqref="E89:AG93 E94:H95 AC94:AG95">
    <cfRule type="cellIs" dxfId="7328" priority="522" operator="equal">
      <formula>"F"</formula>
    </cfRule>
  </conditionalFormatting>
  <conditionalFormatting sqref="E82:AG84 E80:H80 E85:H88 E81:Q81 AE80:AG81 AE85:AG88">
    <cfRule type="expression" dxfId="7327" priority="506">
      <formula>$C$2="F"</formula>
    </cfRule>
  </conditionalFormatting>
  <conditionalFormatting sqref="E82:AG84 E80:H80 E85:H88 E81:Q81 AE80:AG81 AE85:AG88">
    <cfRule type="expression" dxfId="7326" priority="507">
      <formula>$D80="Facturacion"</formula>
    </cfRule>
  </conditionalFormatting>
  <conditionalFormatting sqref="E82:AG84 E80:H80 E85:H88 E81:Q81 AE80:AG81 AE85:AG88">
    <cfRule type="expression" dxfId="7325" priority="508">
      <formula>$D80="Specialist"</formula>
    </cfRule>
  </conditionalFormatting>
  <conditionalFormatting sqref="E82:AG84 E80:H80 E85:H88 E81:Q81 AE80:AG81 AE85:AG88">
    <cfRule type="cellIs" dxfId="7324" priority="509" operator="equal">
      <formula>1</formula>
    </cfRule>
  </conditionalFormatting>
  <conditionalFormatting sqref="E82:AG84 E80:H80 E85:H88 E81:Q81 AE80:AG81 AE85:AG88">
    <cfRule type="expression" dxfId="7323" priority="510">
      <formula>$D80="SSMM"</formula>
    </cfRule>
  </conditionalFormatting>
  <conditionalFormatting sqref="E82:AG84 E80:H80 E85:H88 E81:Q81 AE80:AG81 AE85:AG88">
    <cfRule type="cellIs" dxfId="7322" priority="511" operator="equal">
      <formula>"F"</formula>
    </cfRule>
  </conditionalFormatting>
  <conditionalFormatting sqref="I113:W113">
    <cfRule type="expression" dxfId="7321" priority="494">
      <formula>$C$78="F"</formula>
    </cfRule>
  </conditionalFormatting>
  <conditionalFormatting sqref="I113:W113">
    <cfRule type="expression" dxfId="7320" priority="495">
      <formula>$C$59="F"</formula>
    </cfRule>
  </conditionalFormatting>
  <conditionalFormatting sqref="I113:W113">
    <cfRule type="expression" dxfId="7319" priority="496">
      <formula>$C$40="F"</formula>
    </cfRule>
  </conditionalFormatting>
  <conditionalFormatting sqref="E108:H112 I108:W113 X108:AG112">
    <cfRule type="expression" dxfId="7318" priority="497">
      <formula>$C$21="F"</formula>
    </cfRule>
  </conditionalFormatting>
  <conditionalFormatting sqref="E108:AG114">
    <cfRule type="expression" dxfId="7317" priority="499">
      <formula>$C$2="F"</formula>
    </cfRule>
  </conditionalFormatting>
  <conditionalFormatting sqref="E108:AG114">
    <cfRule type="expression" dxfId="7316" priority="500">
      <formula>$D108="Facturacion"</formula>
    </cfRule>
  </conditionalFormatting>
  <conditionalFormatting sqref="E108:AG114">
    <cfRule type="expression" dxfId="7315" priority="501">
      <formula>$D108="Specialist"</formula>
    </cfRule>
  </conditionalFormatting>
  <conditionalFormatting sqref="E108:AG114">
    <cfRule type="cellIs" dxfId="7314" priority="502" operator="equal">
      <formula>1</formula>
    </cfRule>
  </conditionalFormatting>
  <conditionalFormatting sqref="E108:AG114">
    <cfRule type="expression" dxfId="7313" priority="503">
      <formula>$D108="SSMM"</formula>
    </cfRule>
  </conditionalFormatting>
  <conditionalFormatting sqref="E108:AG114">
    <cfRule type="cellIs" dxfId="7312" priority="504" operator="equal">
      <formula>"F"</formula>
    </cfRule>
  </conditionalFormatting>
  <conditionalFormatting sqref="E101:AG103 E99:H99 E105:AG105 E104:H104 AE104:AG104 E106:H107 AE106:AG106 E100:Q100 AE99:AG100 AD107:AG107">
    <cfRule type="expression" dxfId="7311" priority="488">
      <formula>$C$2="F"</formula>
    </cfRule>
  </conditionalFormatting>
  <conditionalFormatting sqref="E101:AG103 E99:H99 E105:AG105 E104:H104 AE104:AG104 E106:H107 AE106:AG106 E100:Q100 AE99:AG100 AD107:AG107">
    <cfRule type="expression" dxfId="7310" priority="489">
      <formula>$D99="Facturacion"</formula>
    </cfRule>
  </conditionalFormatting>
  <conditionalFormatting sqref="E101:AG103 E99:H99 E105:AG105 E104:H104 AE104:AG104 E106:H107 AE106:AG106 E100:Q100 AE99:AG100 AD107:AG107">
    <cfRule type="expression" dxfId="7309" priority="490">
      <formula>$D99="Specialist"</formula>
    </cfRule>
  </conditionalFormatting>
  <conditionalFormatting sqref="E101:AG103 E99:H99 E105:AG105 E104:H104 AE104:AG104 E106:H107 AE106:AG106 E100:Q100 AE99:AG100 AD107:AG107">
    <cfRule type="cellIs" dxfId="7308" priority="491" operator="equal">
      <formula>1</formula>
    </cfRule>
  </conditionalFormatting>
  <conditionalFormatting sqref="E101:AG103 E99:H99 E105:AG105 E104:H104 AE104:AG104 E106:H107 AE106:AG106 E100:Q100 AE99:AG100 AD107:AG107">
    <cfRule type="expression" dxfId="7307" priority="492">
      <formula>$D99="SSMM"</formula>
    </cfRule>
  </conditionalFormatting>
  <conditionalFormatting sqref="E101:AG103 E99:H99 E105:AG105 E104:H104 AE104:AG104 E106:H107 AE106:AG106 E100:Q100 AE99:AG100 AD107:AG107">
    <cfRule type="cellIs" dxfId="7306" priority="493" operator="equal">
      <formula>"F"</formula>
    </cfRule>
  </conditionalFormatting>
  <conditionalFormatting sqref="I132:W132">
    <cfRule type="expression" dxfId="7305" priority="476">
      <formula>$C$78="F"</formula>
    </cfRule>
  </conditionalFormatting>
  <conditionalFormatting sqref="I132:W132">
    <cfRule type="expression" dxfId="7304" priority="477">
      <formula>$C$59="F"</formula>
    </cfRule>
  </conditionalFormatting>
  <conditionalFormatting sqref="I132:W132">
    <cfRule type="expression" dxfId="7303" priority="478">
      <formula>$C$40="F"</formula>
    </cfRule>
  </conditionalFormatting>
  <conditionalFormatting sqref="E127:H131 I127:W132 X127:AG131">
    <cfRule type="expression" dxfId="7302" priority="479">
      <formula>$C$21="F"</formula>
    </cfRule>
  </conditionalFormatting>
  <conditionalFormatting sqref="E127:AG133">
    <cfRule type="expression" dxfId="7301" priority="481">
      <formula>$C$2="F"</formula>
    </cfRule>
  </conditionalFormatting>
  <conditionalFormatting sqref="E127:AG133">
    <cfRule type="expression" dxfId="7300" priority="482">
      <formula>$D127="Facturacion"</formula>
    </cfRule>
  </conditionalFormatting>
  <conditionalFormatting sqref="E127:AG133">
    <cfRule type="expression" dxfId="7299" priority="483">
      <formula>$D127="Specialist"</formula>
    </cfRule>
  </conditionalFormatting>
  <conditionalFormatting sqref="E127:AG133">
    <cfRule type="cellIs" dxfId="7298" priority="484" operator="equal">
      <formula>1</formula>
    </cfRule>
  </conditionalFormatting>
  <conditionalFormatting sqref="E127:AG133">
    <cfRule type="expression" dxfId="7297" priority="485">
      <formula>$D127="SSMM"</formula>
    </cfRule>
  </conditionalFormatting>
  <conditionalFormatting sqref="E127:AG133">
    <cfRule type="cellIs" dxfId="7296" priority="486" operator="equal">
      <formula>"F"</formula>
    </cfRule>
  </conditionalFormatting>
  <conditionalFormatting sqref="E119:AG122 E118:H118 AE118:AG118 E124:AG124 E123:H123 AE123:AG123 E126:AG126 E125:H125 AE125:AG125">
    <cfRule type="expression" dxfId="7295" priority="470">
      <formula>$C$2="F"</formula>
    </cfRule>
  </conditionalFormatting>
  <conditionalFormatting sqref="E119:AG122 E118:H118 AE118:AG118 E124:AG124 E123:H123 AE123:AG123 E126:AG126 E125:H125 AE125:AG125">
    <cfRule type="expression" dxfId="7294" priority="471">
      <formula>$D118="Facturacion"</formula>
    </cfRule>
  </conditionalFormatting>
  <conditionalFormatting sqref="E119:AG122 E118:H118 AE118:AG118 E124:AG124 E123:H123 AE123:AG123 E126:AG126 E125:H125 AE125:AG125">
    <cfRule type="expression" dxfId="7293" priority="472">
      <formula>$D118="Specialist"</formula>
    </cfRule>
  </conditionalFormatting>
  <conditionalFormatting sqref="E119:AG122 E118:H118 AE118:AG118 E124:AG124 E123:H123 AE123:AG123 E126:AG126 E125:H125 AE125:AG125">
    <cfRule type="cellIs" dxfId="7292" priority="473" operator="equal">
      <formula>1</formula>
    </cfRule>
  </conditionalFormatting>
  <conditionalFormatting sqref="E119:AG122 E118:H118 AE118:AG118 E124:AG124 E123:H123 AE123:AG123 E126:AG126 E125:H125 AE125:AG125">
    <cfRule type="expression" dxfId="7291" priority="474">
      <formula>$D118="SSMM"</formula>
    </cfRule>
  </conditionalFormatting>
  <conditionalFormatting sqref="E119:AG122 E118:H118 AE118:AG118 E124:AG124 E123:H123 AE123:AG123 E126:AG126 E125:H125 AE125:AG125">
    <cfRule type="cellIs" dxfId="7290" priority="475" operator="equal">
      <formula>"F"</formula>
    </cfRule>
  </conditionalFormatting>
  <conditionalFormatting sqref="I4:AD4">
    <cfRule type="expression" dxfId="7289" priority="463">
      <formula>$C$2="F"</formula>
    </cfRule>
  </conditionalFormatting>
  <conditionalFormatting sqref="I4:AD4">
    <cfRule type="expression" dxfId="7288" priority="464">
      <formula>$D4="Facturacion"</formula>
    </cfRule>
  </conditionalFormatting>
  <conditionalFormatting sqref="I4:AD4">
    <cfRule type="expression" dxfId="7287" priority="465">
      <formula>$D4="Specialist"</formula>
    </cfRule>
  </conditionalFormatting>
  <conditionalFormatting sqref="I4:AD4">
    <cfRule type="cellIs" dxfId="7286" priority="466" operator="equal">
      <formula>1</formula>
    </cfRule>
  </conditionalFormatting>
  <conditionalFormatting sqref="I4:AD4">
    <cfRule type="expression" dxfId="7285" priority="467">
      <formula>$D4="SSMM"</formula>
    </cfRule>
  </conditionalFormatting>
  <conditionalFormatting sqref="I4:AD4">
    <cfRule type="cellIs" dxfId="7284" priority="468" operator="equal">
      <formula>"F"</formula>
    </cfRule>
  </conditionalFormatting>
  <conditionalFormatting sqref="I23:AD23">
    <cfRule type="expression" dxfId="7283" priority="456">
      <formula>$C$2="F"</formula>
    </cfRule>
  </conditionalFormatting>
  <conditionalFormatting sqref="I23:AD23">
    <cfRule type="expression" dxfId="7282" priority="457">
      <formula>$D23="Facturacion"</formula>
    </cfRule>
  </conditionalFormatting>
  <conditionalFormatting sqref="I23:AD23">
    <cfRule type="expression" dxfId="7281" priority="458">
      <formula>$D23="Specialist"</formula>
    </cfRule>
  </conditionalFormatting>
  <conditionalFormatting sqref="I23:AD23">
    <cfRule type="cellIs" dxfId="7280" priority="459" operator="equal">
      <formula>1</formula>
    </cfRule>
  </conditionalFormatting>
  <conditionalFormatting sqref="I23:AD23">
    <cfRule type="expression" dxfId="7279" priority="460">
      <formula>$D23="SSMM"</formula>
    </cfRule>
  </conditionalFormatting>
  <conditionalFormatting sqref="I23:AD23">
    <cfRule type="cellIs" dxfId="7278" priority="461" operator="equal">
      <formula>"F"</formula>
    </cfRule>
  </conditionalFormatting>
  <conditionalFormatting sqref="I42:AD42">
    <cfRule type="expression" dxfId="7277" priority="449">
      <formula>$C$2="F"</formula>
    </cfRule>
  </conditionalFormatting>
  <conditionalFormatting sqref="I42:AD42">
    <cfRule type="expression" dxfId="7276" priority="450">
      <formula>$D42="Facturacion"</formula>
    </cfRule>
  </conditionalFormatting>
  <conditionalFormatting sqref="I42:AD42">
    <cfRule type="expression" dxfId="7275" priority="451">
      <formula>$D42="Specialist"</formula>
    </cfRule>
  </conditionalFormatting>
  <conditionalFormatting sqref="I42:AD42">
    <cfRule type="cellIs" dxfId="7274" priority="452" operator="equal">
      <formula>1</formula>
    </cfRule>
  </conditionalFormatting>
  <conditionalFormatting sqref="I42:AD42">
    <cfRule type="expression" dxfId="7273" priority="453">
      <formula>$D42="SSMM"</formula>
    </cfRule>
  </conditionalFormatting>
  <conditionalFormatting sqref="I42:AD42">
    <cfRule type="cellIs" dxfId="7272" priority="454" operator="equal">
      <formula>"F"</formula>
    </cfRule>
  </conditionalFormatting>
  <conditionalFormatting sqref="I61:AD61">
    <cfRule type="expression" dxfId="7271" priority="442">
      <formula>$C$2="F"</formula>
    </cfRule>
  </conditionalFormatting>
  <conditionalFormatting sqref="I61:AD61">
    <cfRule type="expression" dxfId="7270" priority="443">
      <formula>$D61="Facturacion"</formula>
    </cfRule>
  </conditionalFormatting>
  <conditionalFormatting sqref="I61:AD61">
    <cfRule type="expression" dxfId="7269" priority="444">
      <formula>$D61="Specialist"</formula>
    </cfRule>
  </conditionalFormatting>
  <conditionalFormatting sqref="I61:AD61">
    <cfRule type="cellIs" dxfId="7268" priority="445" operator="equal">
      <formula>1</formula>
    </cfRule>
  </conditionalFormatting>
  <conditionalFormatting sqref="I61:AD61">
    <cfRule type="expression" dxfId="7267" priority="446">
      <formula>$D61="SSMM"</formula>
    </cfRule>
  </conditionalFormatting>
  <conditionalFormatting sqref="I61:AD61">
    <cfRule type="cellIs" dxfId="7266" priority="447" operator="equal">
      <formula>"F"</formula>
    </cfRule>
  </conditionalFormatting>
  <conditionalFormatting sqref="I80:AD80">
    <cfRule type="expression" dxfId="7265" priority="435">
      <formula>$C$2="F"</formula>
    </cfRule>
  </conditionalFormatting>
  <conditionalFormatting sqref="I80:AD80">
    <cfRule type="expression" dxfId="7264" priority="436">
      <formula>$D80="Facturacion"</formula>
    </cfRule>
  </conditionalFormatting>
  <conditionalFormatting sqref="I80:AD80">
    <cfRule type="expression" dxfId="7263" priority="437">
      <formula>$D80="Specialist"</formula>
    </cfRule>
  </conditionalFormatting>
  <conditionalFormatting sqref="I80:AD80">
    <cfRule type="cellIs" dxfId="7262" priority="438" operator="equal">
      <formula>1</formula>
    </cfRule>
  </conditionalFormatting>
  <conditionalFormatting sqref="I80:AD80">
    <cfRule type="expression" dxfId="7261" priority="439">
      <formula>$D80="SSMM"</formula>
    </cfRule>
  </conditionalFormatting>
  <conditionalFormatting sqref="I80:AD80">
    <cfRule type="cellIs" dxfId="7260" priority="440" operator="equal">
      <formula>"F"</formula>
    </cfRule>
  </conditionalFormatting>
  <conditionalFormatting sqref="I99:AD99">
    <cfRule type="expression" dxfId="7259" priority="428">
      <formula>$C$2="F"</formula>
    </cfRule>
  </conditionalFormatting>
  <conditionalFormatting sqref="I99:AD99">
    <cfRule type="expression" dxfId="7258" priority="429">
      <formula>$D99="Facturacion"</formula>
    </cfRule>
  </conditionalFormatting>
  <conditionalFormatting sqref="I99:AD99">
    <cfRule type="expression" dxfId="7257" priority="430">
      <formula>$D99="Specialist"</formula>
    </cfRule>
  </conditionalFormatting>
  <conditionalFormatting sqref="I99:AD99">
    <cfRule type="cellIs" dxfId="7256" priority="431" operator="equal">
      <formula>1</formula>
    </cfRule>
  </conditionalFormatting>
  <conditionalFormatting sqref="I99:AD99">
    <cfRule type="expression" dxfId="7255" priority="432">
      <formula>$D99="SSMM"</formula>
    </cfRule>
  </conditionalFormatting>
  <conditionalFormatting sqref="I99:AD99">
    <cfRule type="cellIs" dxfId="7254" priority="433" operator="equal">
      <formula>"F"</formula>
    </cfRule>
  </conditionalFormatting>
  <conditionalFormatting sqref="I118:AD118">
    <cfRule type="expression" dxfId="7253" priority="421">
      <formula>$C$2="F"</formula>
    </cfRule>
  </conditionalFormatting>
  <conditionalFormatting sqref="I118:AD118">
    <cfRule type="expression" dxfId="7252" priority="422">
      <formula>$D118="Facturacion"</formula>
    </cfRule>
  </conditionalFormatting>
  <conditionalFormatting sqref="I118:AD118">
    <cfRule type="expression" dxfId="7251" priority="423">
      <formula>$D118="Specialist"</formula>
    </cfRule>
  </conditionalFormatting>
  <conditionalFormatting sqref="I118:AD118">
    <cfRule type="cellIs" dxfId="7250" priority="424" operator="equal">
      <formula>1</formula>
    </cfRule>
  </conditionalFormatting>
  <conditionalFormatting sqref="I118:AD118">
    <cfRule type="expression" dxfId="7249" priority="425">
      <formula>$D118="SSMM"</formula>
    </cfRule>
  </conditionalFormatting>
  <conditionalFormatting sqref="I118:AD118">
    <cfRule type="cellIs" dxfId="7248" priority="426" operator="equal">
      <formula>"F"</formula>
    </cfRule>
  </conditionalFormatting>
  <conditionalFormatting sqref="I9:AD9">
    <cfRule type="expression" dxfId="7247" priority="414">
      <formula>$C$2="F"</formula>
    </cfRule>
  </conditionalFormatting>
  <conditionalFormatting sqref="I9:AD9">
    <cfRule type="expression" dxfId="7246" priority="415">
      <formula>$D9="Facturacion"</formula>
    </cfRule>
  </conditionalFormatting>
  <conditionalFormatting sqref="I9:AD9">
    <cfRule type="expression" dxfId="7245" priority="416">
      <formula>$D9="Specialist"</formula>
    </cfRule>
  </conditionalFormatting>
  <conditionalFormatting sqref="I9:AD9">
    <cfRule type="cellIs" dxfId="7244" priority="417" operator="equal">
      <formula>1</formula>
    </cfRule>
  </conditionalFormatting>
  <conditionalFormatting sqref="I9:AD9">
    <cfRule type="expression" dxfId="7243" priority="418">
      <formula>$D9="SSMM"</formula>
    </cfRule>
  </conditionalFormatting>
  <conditionalFormatting sqref="I9:AD9">
    <cfRule type="cellIs" dxfId="7242" priority="419" operator="equal">
      <formula>"F"</formula>
    </cfRule>
  </conditionalFormatting>
  <conditionalFormatting sqref="I28:AD28">
    <cfRule type="expression" dxfId="7241" priority="407">
      <formula>$C$2="F"</formula>
    </cfRule>
  </conditionalFormatting>
  <conditionalFormatting sqref="I28:AD28">
    <cfRule type="expression" dxfId="7240" priority="408">
      <formula>$D28="Facturacion"</formula>
    </cfRule>
  </conditionalFormatting>
  <conditionalFormatting sqref="I28:AD28">
    <cfRule type="expression" dxfId="7239" priority="409">
      <formula>$D28="Specialist"</formula>
    </cfRule>
  </conditionalFormatting>
  <conditionalFormatting sqref="I28:AD28">
    <cfRule type="cellIs" dxfId="7238" priority="410" operator="equal">
      <formula>1</formula>
    </cfRule>
  </conditionalFormatting>
  <conditionalFormatting sqref="I28:AD28">
    <cfRule type="expression" dxfId="7237" priority="411">
      <formula>$D28="SSMM"</formula>
    </cfRule>
  </conditionalFormatting>
  <conditionalFormatting sqref="I28:AD28">
    <cfRule type="cellIs" dxfId="7236" priority="412" operator="equal">
      <formula>"F"</formula>
    </cfRule>
  </conditionalFormatting>
  <conditionalFormatting sqref="I47:AD47">
    <cfRule type="expression" dxfId="7235" priority="400">
      <formula>$C$2="F"</formula>
    </cfRule>
  </conditionalFormatting>
  <conditionalFormatting sqref="I47:AD47">
    <cfRule type="expression" dxfId="7234" priority="401">
      <formula>$D47="Facturacion"</formula>
    </cfRule>
  </conditionalFormatting>
  <conditionalFormatting sqref="I47:AD47">
    <cfRule type="expression" dxfId="7233" priority="402">
      <formula>$D47="Specialist"</formula>
    </cfRule>
  </conditionalFormatting>
  <conditionalFormatting sqref="I47:AD47">
    <cfRule type="cellIs" dxfId="7232" priority="403" operator="equal">
      <formula>1</formula>
    </cfRule>
  </conditionalFormatting>
  <conditionalFormatting sqref="I47:AD47">
    <cfRule type="expression" dxfId="7231" priority="404">
      <formula>$D47="SSMM"</formula>
    </cfRule>
  </conditionalFormatting>
  <conditionalFormatting sqref="I47:AD47">
    <cfRule type="cellIs" dxfId="7230" priority="405" operator="equal">
      <formula>"F"</formula>
    </cfRule>
  </conditionalFormatting>
  <conditionalFormatting sqref="I66:AD66">
    <cfRule type="expression" dxfId="7229" priority="393">
      <formula>$C$2="F"</formula>
    </cfRule>
  </conditionalFormatting>
  <conditionalFormatting sqref="I66:AD66">
    <cfRule type="expression" dxfId="7228" priority="394">
      <formula>$D66="Facturacion"</formula>
    </cfRule>
  </conditionalFormatting>
  <conditionalFormatting sqref="I66:AD66">
    <cfRule type="expression" dxfId="7227" priority="395">
      <formula>$D66="Specialist"</formula>
    </cfRule>
  </conditionalFormatting>
  <conditionalFormatting sqref="I66:AD66">
    <cfRule type="cellIs" dxfId="7226" priority="396" operator="equal">
      <formula>1</formula>
    </cfRule>
  </conditionalFormatting>
  <conditionalFormatting sqref="I66:AD66">
    <cfRule type="expression" dxfId="7225" priority="397">
      <formula>$D66="SSMM"</formula>
    </cfRule>
  </conditionalFormatting>
  <conditionalFormatting sqref="I66:AD66">
    <cfRule type="cellIs" dxfId="7224" priority="398" operator="equal">
      <formula>"F"</formula>
    </cfRule>
  </conditionalFormatting>
  <conditionalFormatting sqref="I85:AD85">
    <cfRule type="expression" dxfId="7223" priority="386">
      <formula>$C$2="F"</formula>
    </cfRule>
  </conditionalFormatting>
  <conditionalFormatting sqref="I85:AD85">
    <cfRule type="expression" dxfId="7222" priority="387">
      <formula>$D85="Facturacion"</formula>
    </cfRule>
  </conditionalFormatting>
  <conditionalFormatting sqref="I85:AD85">
    <cfRule type="expression" dxfId="7221" priority="388">
      <formula>$D85="Specialist"</formula>
    </cfRule>
  </conditionalFormatting>
  <conditionalFormatting sqref="I85:AD85">
    <cfRule type="cellIs" dxfId="7220" priority="389" operator="equal">
      <formula>1</formula>
    </cfRule>
  </conditionalFormatting>
  <conditionalFormatting sqref="I85:AD85">
    <cfRule type="expression" dxfId="7219" priority="390">
      <formula>$D85="SSMM"</formula>
    </cfRule>
  </conditionalFormatting>
  <conditionalFormatting sqref="I85:AD85">
    <cfRule type="cellIs" dxfId="7218" priority="391" operator="equal">
      <formula>"F"</formula>
    </cfRule>
  </conditionalFormatting>
  <conditionalFormatting sqref="I104:AD104">
    <cfRule type="expression" dxfId="7217" priority="379">
      <formula>$C$2="F"</formula>
    </cfRule>
  </conditionalFormatting>
  <conditionalFormatting sqref="I104:AD104">
    <cfRule type="expression" dxfId="7216" priority="380">
      <formula>$D104="Facturacion"</formula>
    </cfRule>
  </conditionalFormatting>
  <conditionalFormatting sqref="I104:AD104">
    <cfRule type="expression" dxfId="7215" priority="381">
      <formula>$D104="Specialist"</formula>
    </cfRule>
  </conditionalFormatting>
  <conditionalFormatting sqref="I104:AD104">
    <cfRule type="cellIs" dxfId="7214" priority="382" operator="equal">
      <formula>1</formula>
    </cfRule>
  </conditionalFormatting>
  <conditionalFormatting sqref="I104:AD104">
    <cfRule type="expression" dxfId="7213" priority="383">
      <formula>$D104="SSMM"</formula>
    </cfRule>
  </conditionalFormatting>
  <conditionalFormatting sqref="I104:AD104">
    <cfRule type="cellIs" dxfId="7212" priority="384" operator="equal">
      <formula>"F"</formula>
    </cfRule>
  </conditionalFormatting>
  <conditionalFormatting sqref="I123:AD123">
    <cfRule type="expression" dxfId="7211" priority="372">
      <formula>$C$2="F"</formula>
    </cfRule>
  </conditionalFormatting>
  <conditionalFormatting sqref="I123:AD123">
    <cfRule type="expression" dxfId="7210" priority="373">
      <formula>$D123="Facturacion"</formula>
    </cfRule>
  </conditionalFormatting>
  <conditionalFormatting sqref="I123:AD123">
    <cfRule type="expression" dxfId="7209" priority="374">
      <formula>$D123="Specialist"</formula>
    </cfRule>
  </conditionalFormatting>
  <conditionalFormatting sqref="I123:AD123">
    <cfRule type="cellIs" dxfId="7208" priority="375" operator="equal">
      <formula>1</formula>
    </cfRule>
  </conditionalFormatting>
  <conditionalFormatting sqref="I123:AD123">
    <cfRule type="expression" dxfId="7207" priority="376">
      <formula>$D123="SSMM"</formula>
    </cfRule>
  </conditionalFormatting>
  <conditionalFormatting sqref="I123:AD123">
    <cfRule type="cellIs" dxfId="7206" priority="377" operator="equal">
      <formula>"F"</formula>
    </cfRule>
  </conditionalFormatting>
  <conditionalFormatting sqref="I11:AD11">
    <cfRule type="expression" dxfId="7205" priority="365">
      <formula>$C$2="F"</formula>
    </cfRule>
  </conditionalFormatting>
  <conditionalFormatting sqref="I11:AD11">
    <cfRule type="expression" dxfId="7204" priority="366">
      <formula>$D11="Facturacion"</formula>
    </cfRule>
  </conditionalFormatting>
  <conditionalFormatting sqref="I11:AD11">
    <cfRule type="expression" dxfId="7203" priority="367">
      <formula>$D11="Specialist"</formula>
    </cfRule>
  </conditionalFormatting>
  <conditionalFormatting sqref="I11:AD11">
    <cfRule type="cellIs" dxfId="7202" priority="368" operator="equal">
      <formula>1</formula>
    </cfRule>
  </conditionalFormatting>
  <conditionalFormatting sqref="I11:AD11">
    <cfRule type="expression" dxfId="7201" priority="369">
      <formula>$D11="SSMM"</formula>
    </cfRule>
  </conditionalFormatting>
  <conditionalFormatting sqref="I11:AD11">
    <cfRule type="cellIs" dxfId="7200" priority="370" operator="equal">
      <formula>"F"</formula>
    </cfRule>
  </conditionalFormatting>
  <conditionalFormatting sqref="I106:AD106">
    <cfRule type="expression" dxfId="7199" priority="330">
      <formula>$C$2="F"</formula>
    </cfRule>
  </conditionalFormatting>
  <conditionalFormatting sqref="I106:AD106">
    <cfRule type="expression" dxfId="7198" priority="331">
      <formula>$D106="Facturacion"</formula>
    </cfRule>
  </conditionalFormatting>
  <conditionalFormatting sqref="I106:AD106">
    <cfRule type="expression" dxfId="7197" priority="332">
      <formula>$D106="Specialist"</formula>
    </cfRule>
  </conditionalFormatting>
  <conditionalFormatting sqref="I106:AD106">
    <cfRule type="cellIs" dxfId="7196" priority="333" operator="equal">
      <formula>1</formula>
    </cfRule>
  </conditionalFormatting>
  <conditionalFormatting sqref="I106:AD106">
    <cfRule type="expression" dxfId="7195" priority="334">
      <formula>$D106="SSMM"</formula>
    </cfRule>
  </conditionalFormatting>
  <conditionalFormatting sqref="I106:AD106">
    <cfRule type="cellIs" dxfId="7194" priority="335" operator="equal">
      <formula>"F"</formula>
    </cfRule>
  </conditionalFormatting>
  <conditionalFormatting sqref="I125:AD125">
    <cfRule type="expression" dxfId="7193" priority="323">
      <formula>$C$2="F"</formula>
    </cfRule>
  </conditionalFormatting>
  <conditionalFormatting sqref="I125:AD125">
    <cfRule type="expression" dxfId="7192" priority="324">
      <formula>$D125="Facturacion"</formula>
    </cfRule>
  </conditionalFormatting>
  <conditionalFormatting sqref="I125:AD125">
    <cfRule type="expression" dxfId="7191" priority="325">
      <formula>$D125="Specialist"</formula>
    </cfRule>
  </conditionalFormatting>
  <conditionalFormatting sqref="I125:AD125">
    <cfRule type="cellIs" dxfId="7190" priority="326" operator="equal">
      <formula>1</formula>
    </cfRule>
  </conditionalFormatting>
  <conditionalFormatting sqref="I125:AD125">
    <cfRule type="expression" dxfId="7189" priority="327">
      <formula>$D125="SSMM"</formula>
    </cfRule>
  </conditionalFormatting>
  <conditionalFormatting sqref="I125:AD125">
    <cfRule type="cellIs" dxfId="7188" priority="328" operator="equal">
      <formula>"F"</formula>
    </cfRule>
  </conditionalFormatting>
  <conditionalFormatting sqref="I45:AD45">
    <cfRule type="expression" dxfId="7187" priority="295">
      <formula>$C$2="F"</formula>
    </cfRule>
  </conditionalFormatting>
  <conditionalFormatting sqref="I45:AD45">
    <cfRule type="expression" dxfId="7186" priority="296">
      <formula>$D45="Facturacion"</formula>
    </cfRule>
  </conditionalFormatting>
  <conditionalFormatting sqref="I45:AD45">
    <cfRule type="expression" dxfId="7185" priority="297">
      <formula>$D45="Specialist"</formula>
    </cfRule>
  </conditionalFormatting>
  <conditionalFormatting sqref="I45:AD45">
    <cfRule type="cellIs" dxfId="7184" priority="298" operator="equal">
      <formula>1</formula>
    </cfRule>
  </conditionalFormatting>
  <conditionalFormatting sqref="I45:AD45">
    <cfRule type="expression" dxfId="7183" priority="299">
      <formula>$D45="SSMM"</formula>
    </cfRule>
  </conditionalFormatting>
  <conditionalFormatting sqref="I45:AD45">
    <cfRule type="cellIs" dxfId="7182" priority="300" operator="equal">
      <formula>"F"</formula>
    </cfRule>
  </conditionalFormatting>
  <conditionalFormatting sqref="I65:AD65">
    <cfRule type="expression" dxfId="7181" priority="288">
      <formula>$C$2="F"</formula>
    </cfRule>
  </conditionalFormatting>
  <conditionalFormatting sqref="I65:AD65">
    <cfRule type="expression" dxfId="7180" priority="289">
      <formula>$D65="Facturacion"</formula>
    </cfRule>
  </conditionalFormatting>
  <conditionalFormatting sqref="I65:AD65">
    <cfRule type="expression" dxfId="7179" priority="290">
      <formula>$D65="Specialist"</formula>
    </cfRule>
  </conditionalFormatting>
  <conditionalFormatting sqref="I65:AD65">
    <cfRule type="cellIs" dxfId="7178" priority="291" operator="equal">
      <formula>1</formula>
    </cfRule>
  </conditionalFormatting>
  <conditionalFormatting sqref="I65:AD65">
    <cfRule type="expression" dxfId="7177" priority="292">
      <formula>$D65="SSMM"</formula>
    </cfRule>
  </conditionalFormatting>
  <conditionalFormatting sqref="I65:AD65">
    <cfRule type="cellIs" dxfId="7176" priority="293" operator="equal">
      <formula>"F"</formula>
    </cfRule>
  </conditionalFormatting>
  <conditionalFormatting sqref="I86:AD86">
    <cfRule type="expression" dxfId="7175" priority="281">
      <formula>$C$2="F"</formula>
    </cfRule>
  </conditionalFormatting>
  <conditionalFormatting sqref="I86:AD86">
    <cfRule type="expression" dxfId="7174" priority="282">
      <formula>$D86="Facturacion"</formula>
    </cfRule>
  </conditionalFormatting>
  <conditionalFormatting sqref="I86:AD86">
    <cfRule type="expression" dxfId="7173" priority="283">
      <formula>$D86="Specialist"</formula>
    </cfRule>
  </conditionalFormatting>
  <conditionalFormatting sqref="I86:AD86">
    <cfRule type="cellIs" dxfId="7172" priority="284" operator="equal">
      <formula>1</formula>
    </cfRule>
  </conditionalFormatting>
  <conditionalFormatting sqref="I86:AD86">
    <cfRule type="expression" dxfId="7171" priority="285">
      <formula>$D86="SSMM"</formula>
    </cfRule>
  </conditionalFormatting>
  <conditionalFormatting sqref="I86:AD86">
    <cfRule type="cellIs" dxfId="7170" priority="286" operator="equal">
      <formula>"F"</formula>
    </cfRule>
  </conditionalFormatting>
  <conditionalFormatting sqref="R24:AD24">
    <cfRule type="expression" dxfId="7169" priority="274">
      <formula>$C$2="F"</formula>
    </cfRule>
  </conditionalFormatting>
  <conditionalFormatting sqref="R24:AD24">
    <cfRule type="expression" dxfId="7168" priority="275">
      <formula>$D24="Facturacion"</formula>
    </cfRule>
  </conditionalFormatting>
  <conditionalFormatting sqref="R24:AD24">
    <cfRule type="expression" dxfId="7167" priority="276">
      <formula>$D24="Specialist"</formula>
    </cfRule>
  </conditionalFormatting>
  <conditionalFormatting sqref="R24:AD24">
    <cfRule type="cellIs" dxfId="7166" priority="277" operator="equal">
      <formula>1</formula>
    </cfRule>
  </conditionalFormatting>
  <conditionalFormatting sqref="R24:AD24">
    <cfRule type="expression" dxfId="7165" priority="278">
      <formula>$D24="SSMM"</formula>
    </cfRule>
  </conditionalFormatting>
  <conditionalFormatting sqref="R24:AD24">
    <cfRule type="cellIs" dxfId="7164" priority="279" operator="equal">
      <formula>"F"</formula>
    </cfRule>
  </conditionalFormatting>
  <conditionalFormatting sqref="R43:AD43">
    <cfRule type="expression" dxfId="7163" priority="267">
      <formula>$C$2="F"</formula>
    </cfRule>
  </conditionalFormatting>
  <conditionalFormatting sqref="R43:AD43">
    <cfRule type="expression" dxfId="7162" priority="268">
      <formula>$D43="Facturacion"</formula>
    </cfRule>
  </conditionalFormatting>
  <conditionalFormatting sqref="R43:AD43">
    <cfRule type="expression" dxfId="7161" priority="269">
      <formula>$D43="Specialist"</formula>
    </cfRule>
  </conditionalFormatting>
  <conditionalFormatting sqref="R43:AD43">
    <cfRule type="cellIs" dxfId="7160" priority="270" operator="equal">
      <formula>1</formula>
    </cfRule>
  </conditionalFormatting>
  <conditionalFormatting sqref="R43:AD43">
    <cfRule type="expression" dxfId="7159" priority="271">
      <formula>$D43="SSMM"</formula>
    </cfRule>
  </conditionalFormatting>
  <conditionalFormatting sqref="R43:AD43">
    <cfRule type="cellIs" dxfId="7158" priority="272" operator="equal">
      <formula>"F"</formula>
    </cfRule>
  </conditionalFormatting>
  <conditionalFormatting sqref="R81:AD81">
    <cfRule type="expression" dxfId="7157" priority="253">
      <formula>$C$2="F"</formula>
    </cfRule>
  </conditionalFormatting>
  <conditionalFormatting sqref="R81:AD81">
    <cfRule type="expression" dxfId="7156" priority="254">
      <formula>$D81="Facturacion"</formula>
    </cfRule>
  </conditionalFormatting>
  <conditionalFormatting sqref="R81:AD81">
    <cfRule type="expression" dxfId="7155" priority="255">
      <formula>$D81="Specialist"</formula>
    </cfRule>
  </conditionalFormatting>
  <conditionalFormatting sqref="R81:AD81">
    <cfRule type="cellIs" dxfId="7154" priority="256" operator="equal">
      <formula>1</formula>
    </cfRule>
  </conditionalFormatting>
  <conditionalFormatting sqref="R81:AD81">
    <cfRule type="expression" dxfId="7153" priority="257">
      <formula>$D81="SSMM"</formula>
    </cfRule>
  </conditionalFormatting>
  <conditionalFormatting sqref="R81:AD81">
    <cfRule type="cellIs" dxfId="7152" priority="258" operator="equal">
      <formula>"F"</formula>
    </cfRule>
  </conditionalFormatting>
  <conditionalFormatting sqref="R100:AD100">
    <cfRule type="expression" dxfId="7151" priority="246">
      <formula>$C$2="F"</formula>
    </cfRule>
  </conditionalFormatting>
  <conditionalFormatting sqref="R100:AD100">
    <cfRule type="expression" dxfId="7150" priority="247">
      <formula>$D100="Facturacion"</formula>
    </cfRule>
  </conditionalFormatting>
  <conditionalFormatting sqref="R100:AD100">
    <cfRule type="expression" dxfId="7149" priority="248">
      <formula>$D100="Specialist"</formula>
    </cfRule>
  </conditionalFormatting>
  <conditionalFormatting sqref="R100:AD100">
    <cfRule type="cellIs" dxfId="7148" priority="249" operator="equal">
      <formula>1</formula>
    </cfRule>
  </conditionalFormatting>
  <conditionalFormatting sqref="R100:AD100">
    <cfRule type="expression" dxfId="7147" priority="250">
      <formula>$D100="SSMM"</formula>
    </cfRule>
  </conditionalFormatting>
  <conditionalFormatting sqref="R100:AD100">
    <cfRule type="cellIs" dxfId="7146" priority="251" operator="equal">
      <formula>"F"</formula>
    </cfRule>
  </conditionalFormatting>
  <conditionalFormatting sqref="AA18:AB18">
    <cfRule type="expression" dxfId="7145" priority="239">
      <formula>$C$2="F"</formula>
    </cfRule>
  </conditionalFormatting>
  <conditionalFormatting sqref="AA18:AB18">
    <cfRule type="expression" dxfId="7144" priority="240">
      <formula>$D18="Facturacion"</formula>
    </cfRule>
  </conditionalFormatting>
  <conditionalFormatting sqref="AA18:AB18">
    <cfRule type="expression" dxfId="7143" priority="241">
      <formula>$D18="Specialist"</formula>
    </cfRule>
  </conditionalFormatting>
  <conditionalFormatting sqref="AA18:AB18">
    <cfRule type="cellIs" dxfId="7142" priority="242" operator="equal">
      <formula>1</formula>
    </cfRule>
  </conditionalFormatting>
  <conditionalFormatting sqref="AA18:AB18">
    <cfRule type="expression" dxfId="7141" priority="243">
      <formula>$D18="SSMM"</formula>
    </cfRule>
  </conditionalFormatting>
  <conditionalFormatting sqref="AA18:AB18">
    <cfRule type="cellIs" dxfId="7140" priority="244" operator="equal">
      <formula>"F"</formula>
    </cfRule>
  </conditionalFormatting>
  <conditionalFormatting sqref="I18:W18">
    <cfRule type="expression" dxfId="7139" priority="229">
      <formula>$C$78="F"</formula>
    </cfRule>
  </conditionalFormatting>
  <conditionalFormatting sqref="I18:W18">
    <cfRule type="expression" dxfId="7138" priority="230">
      <formula>$C$59="F"</formula>
    </cfRule>
  </conditionalFormatting>
  <conditionalFormatting sqref="I18:W18">
    <cfRule type="expression" dxfId="7137" priority="231">
      <formula>$C$40="F"</formula>
    </cfRule>
  </conditionalFormatting>
  <conditionalFormatting sqref="I18:W18">
    <cfRule type="expression" dxfId="7136" priority="232">
      <formula>$C$21="F"</formula>
    </cfRule>
  </conditionalFormatting>
  <conditionalFormatting sqref="I18:Z18">
    <cfRule type="expression" dxfId="7135" priority="233">
      <formula>$C$2="F"</formula>
    </cfRule>
  </conditionalFormatting>
  <conditionalFormatting sqref="I18:Z18">
    <cfRule type="expression" dxfId="7134" priority="234">
      <formula>$D18="Facturacion"</formula>
    </cfRule>
  </conditionalFormatting>
  <conditionalFormatting sqref="I18:Z18">
    <cfRule type="expression" dxfId="7133" priority="235">
      <formula>$D18="Specialist"</formula>
    </cfRule>
  </conditionalFormatting>
  <conditionalFormatting sqref="I18:Z18">
    <cfRule type="cellIs" dxfId="7132" priority="236" operator="equal">
      <formula>1</formula>
    </cfRule>
  </conditionalFormatting>
  <conditionalFormatting sqref="I18:Z18">
    <cfRule type="expression" dxfId="7131" priority="237">
      <formula>$D18="SSMM"</formula>
    </cfRule>
  </conditionalFormatting>
  <conditionalFormatting sqref="I18:Z18">
    <cfRule type="cellIs" dxfId="7130" priority="238" operator="equal">
      <formula>"F"</formula>
    </cfRule>
  </conditionalFormatting>
  <conditionalFormatting sqref="AA19:AB19">
    <cfRule type="expression" dxfId="7129" priority="223">
      <formula>$C$2="F"</formula>
    </cfRule>
  </conditionalFormatting>
  <conditionalFormatting sqref="AA19:AB19">
    <cfRule type="expression" dxfId="7128" priority="224">
      <formula>$D19="Facturacion"</formula>
    </cfRule>
  </conditionalFormatting>
  <conditionalFormatting sqref="AA19:AB19">
    <cfRule type="expression" dxfId="7127" priority="225">
      <formula>$D19="Specialist"</formula>
    </cfRule>
  </conditionalFormatting>
  <conditionalFormatting sqref="AA19:AB19">
    <cfRule type="cellIs" dxfId="7126" priority="226" operator="equal">
      <formula>1</formula>
    </cfRule>
  </conditionalFormatting>
  <conditionalFormatting sqref="AA19:AB19">
    <cfRule type="expression" dxfId="7125" priority="227">
      <formula>$D19="SSMM"</formula>
    </cfRule>
  </conditionalFormatting>
  <conditionalFormatting sqref="AA19:AB19">
    <cfRule type="cellIs" dxfId="7124" priority="228" operator="equal">
      <formula>"F"</formula>
    </cfRule>
  </conditionalFormatting>
  <conditionalFormatting sqref="I19:W19">
    <cfRule type="expression" dxfId="7123" priority="213">
      <formula>$C$78="F"</formula>
    </cfRule>
  </conditionalFormatting>
  <conditionalFormatting sqref="I19:W19">
    <cfRule type="expression" dxfId="7122" priority="214">
      <formula>$C$59="F"</formula>
    </cfRule>
  </conditionalFormatting>
  <conditionalFormatting sqref="I19:W19">
    <cfRule type="expression" dxfId="7121" priority="215">
      <formula>$C$40="F"</formula>
    </cfRule>
  </conditionalFormatting>
  <conditionalFormatting sqref="I19:W19">
    <cfRule type="expression" dxfId="7120" priority="216">
      <formula>$C$21="F"</formula>
    </cfRule>
  </conditionalFormatting>
  <conditionalFormatting sqref="I19:Z19">
    <cfRule type="expression" dxfId="7119" priority="217">
      <formula>$C$2="F"</formula>
    </cfRule>
  </conditionalFormatting>
  <conditionalFormatting sqref="I19:Z19">
    <cfRule type="expression" dxfId="7118" priority="218">
      <formula>$D19="Facturacion"</formula>
    </cfRule>
  </conditionalFormatting>
  <conditionalFormatting sqref="I19:Z19">
    <cfRule type="expression" dxfId="7117" priority="219">
      <formula>$D19="Specialist"</formula>
    </cfRule>
  </conditionalFormatting>
  <conditionalFormatting sqref="I19:Z19">
    <cfRule type="cellIs" dxfId="7116" priority="220" operator="equal">
      <formula>1</formula>
    </cfRule>
  </conditionalFormatting>
  <conditionalFormatting sqref="I19:Z19">
    <cfRule type="expression" dxfId="7115" priority="221">
      <formula>$D19="SSMM"</formula>
    </cfRule>
  </conditionalFormatting>
  <conditionalFormatting sqref="I19:Z19">
    <cfRule type="cellIs" dxfId="7114" priority="222" operator="equal">
      <formula>"F"</formula>
    </cfRule>
  </conditionalFormatting>
  <conditionalFormatting sqref="AA37:AB37">
    <cfRule type="expression" dxfId="7113" priority="207">
      <formula>$C$2="F"</formula>
    </cfRule>
  </conditionalFormatting>
  <conditionalFormatting sqref="AA37:AB37">
    <cfRule type="expression" dxfId="7112" priority="208">
      <formula>$D37="Facturacion"</formula>
    </cfRule>
  </conditionalFormatting>
  <conditionalFormatting sqref="AA37:AB37">
    <cfRule type="expression" dxfId="7111" priority="209">
      <formula>$D37="Specialist"</formula>
    </cfRule>
  </conditionalFormatting>
  <conditionalFormatting sqref="AA37:AB37">
    <cfRule type="cellIs" dxfId="7110" priority="210" operator="equal">
      <formula>1</formula>
    </cfRule>
  </conditionalFormatting>
  <conditionalFormatting sqref="AA37:AB37">
    <cfRule type="expression" dxfId="7109" priority="211">
      <formula>$D37="SSMM"</formula>
    </cfRule>
  </conditionalFormatting>
  <conditionalFormatting sqref="AA37:AB37">
    <cfRule type="cellIs" dxfId="7108" priority="212" operator="equal">
      <formula>"F"</formula>
    </cfRule>
  </conditionalFormatting>
  <conditionalFormatting sqref="I37:W37">
    <cfRule type="expression" dxfId="7107" priority="197">
      <formula>$C$78="F"</formula>
    </cfRule>
  </conditionalFormatting>
  <conditionalFormatting sqref="I37:W37">
    <cfRule type="expression" dxfId="7106" priority="198">
      <formula>$C$59="F"</formula>
    </cfRule>
  </conditionalFormatting>
  <conditionalFormatting sqref="I37:W37">
    <cfRule type="expression" dxfId="7105" priority="199">
      <formula>$C$40="F"</formula>
    </cfRule>
  </conditionalFormatting>
  <conditionalFormatting sqref="I37:W37">
    <cfRule type="expression" dxfId="7104" priority="200">
      <formula>$C$21="F"</formula>
    </cfRule>
  </conditionalFormatting>
  <conditionalFormatting sqref="I37:Z37">
    <cfRule type="expression" dxfId="7103" priority="201">
      <formula>$C$2="F"</formula>
    </cfRule>
  </conditionalFormatting>
  <conditionalFormatting sqref="I37:Z37">
    <cfRule type="expression" dxfId="7102" priority="202">
      <formula>$D37="Facturacion"</formula>
    </cfRule>
  </conditionalFormatting>
  <conditionalFormatting sqref="I37:Z37">
    <cfRule type="expression" dxfId="7101" priority="203">
      <formula>$D37="Specialist"</formula>
    </cfRule>
  </conditionalFormatting>
  <conditionalFormatting sqref="I37:Z37">
    <cfRule type="cellIs" dxfId="7100" priority="204" operator="equal">
      <formula>1</formula>
    </cfRule>
  </conditionalFormatting>
  <conditionalFormatting sqref="I37:Z37">
    <cfRule type="expression" dxfId="7099" priority="205">
      <formula>$D37="SSMM"</formula>
    </cfRule>
  </conditionalFormatting>
  <conditionalFormatting sqref="I37:Z37">
    <cfRule type="cellIs" dxfId="7098" priority="206" operator="equal">
      <formula>"F"</formula>
    </cfRule>
  </conditionalFormatting>
  <conditionalFormatting sqref="AA38:AB38">
    <cfRule type="expression" dxfId="7097" priority="191">
      <formula>$C$2="F"</formula>
    </cfRule>
  </conditionalFormatting>
  <conditionalFormatting sqref="AA38:AB38">
    <cfRule type="expression" dxfId="7096" priority="192">
      <formula>$D38="Facturacion"</formula>
    </cfRule>
  </conditionalFormatting>
  <conditionalFormatting sqref="AA38:AB38">
    <cfRule type="expression" dxfId="7095" priority="193">
      <formula>$D38="Specialist"</formula>
    </cfRule>
  </conditionalFormatting>
  <conditionalFormatting sqref="AA38:AB38">
    <cfRule type="cellIs" dxfId="7094" priority="194" operator="equal">
      <formula>1</formula>
    </cfRule>
  </conditionalFormatting>
  <conditionalFormatting sqref="AA38:AB38">
    <cfRule type="expression" dxfId="7093" priority="195">
      <formula>$D38="SSMM"</formula>
    </cfRule>
  </conditionalFormatting>
  <conditionalFormatting sqref="AA38:AB38">
    <cfRule type="cellIs" dxfId="7092" priority="196" operator="equal">
      <formula>"F"</formula>
    </cfRule>
  </conditionalFormatting>
  <conditionalFormatting sqref="I38:W38">
    <cfRule type="expression" dxfId="7091" priority="181">
      <formula>$C$78="F"</formula>
    </cfRule>
  </conditionalFormatting>
  <conditionalFormatting sqref="I38:W38">
    <cfRule type="expression" dxfId="7090" priority="182">
      <formula>$C$59="F"</formula>
    </cfRule>
  </conditionalFormatting>
  <conditionalFormatting sqref="I38:W38">
    <cfRule type="expression" dxfId="7089" priority="183">
      <formula>$C$40="F"</formula>
    </cfRule>
  </conditionalFormatting>
  <conditionalFormatting sqref="I38:W38">
    <cfRule type="expression" dxfId="7088" priority="184">
      <formula>$C$21="F"</formula>
    </cfRule>
  </conditionalFormatting>
  <conditionalFormatting sqref="I38:Z38">
    <cfRule type="expression" dxfId="7087" priority="185">
      <formula>$C$2="F"</formula>
    </cfRule>
  </conditionalFormatting>
  <conditionalFormatting sqref="I38:Z38">
    <cfRule type="expression" dxfId="7086" priority="186">
      <formula>$D38="Facturacion"</formula>
    </cfRule>
  </conditionalFormatting>
  <conditionalFormatting sqref="I38:Z38">
    <cfRule type="expression" dxfId="7085" priority="187">
      <formula>$D38="Specialist"</formula>
    </cfRule>
  </conditionalFormatting>
  <conditionalFormatting sqref="I38:Z38">
    <cfRule type="cellIs" dxfId="7084" priority="188" operator="equal">
      <formula>1</formula>
    </cfRule>
  </conditionalFormatting>
  <conditionalFormatting sqref="I38:Z38">
    <cfRule type="expression" dxfId="7083" priority="189">
      <formula>$D38="SSMM"</formula>
    </cfRule>
  </conditionalFormatting>
  <conditionalFormatting sqref="I38:Z38">
    <cfRule type="cellIs" dxfId="7082" priority="190" operator="equal">
      <formula>"F"</formula>
    </cfRule>
  </conditionalFormatting>
  <conditionalFormatting sqref="AA56:AB56">
    <cfRule type="expression" dxfId="7081" priority="175">
      <formula>$C$2="F"</formula>
    </cfRule>
  </conditionalFormatting>
  <conditionalFormatting sqref="AA56:AB56">
    <cfRule type="expression" dxfId="7080" priority="176">
      <formula>$D56="Facturacion"</formula>
    </cfRule>
  </conditionalFormatting>
  <conditionalFormatting sqref="AA56:AB56">
    <cfRule type="expression" dxfId="7079" priority="177">
      <formula>$D56="Specialist"</formula>
    </cfRule>
  </conditionalFormatting>
  <conditionalFormatting sqref="AA56:AB56">
    <cfRule type="cellIs" dxfId="7078" priority="178" operator="equal">
      <formula>1</formula>
    </cfRule>
  </conditionalFormatting>
  <conditionalFormatting sqref="AA56:AB56">
    <cfRule type="expression" dxfId="7077" priority="179">
      <formula>$D56="SSMM"</formula>
    </cfRule>
  </conditionalFormatting>
  <conditionalFormatting sqref="AA56:AB56">
    <cfRule type="cellIs" dxfId="7076" priority="180" operator="equal">
      <formula>"F"</formula>
    </cfRule>
  </conditionalFormatting>
  <conditionalFormatting sqref="I56:W56">
    <cfRule type="expression" dxfId="7075" priority="165">
      <formula>$C$78="F"</formula>
    </cfRule>
  </conditionalFormatting>
  <conditionalFormatting sqref="I56:W56">
    <cfRule type="expression" dxfId="7074" priority="166">
      <formula>$C$59="F"</formula>
    </cfRule>
  </conditionalFormatting>
  <conditionalFormatting sqref="I56:W56">
    <cfRule type="expression" dxfId="7073" priority="167">
      <formula>$C$40="F"</formula>
    </cfRule>
  </conditionalFormatting>
  <conditionalFormatting sqref="I56:W56">
    <cfRule type="expression" dxfId="7072" priority="168">
      <formula>$C$21="F"</formula>
    </cfRule>
  </conditionalFormatting>
  <conditionalFormatting sqref="I56:Z56">
    <cfRule type="expression" dxfId="7071" priority="169">
      <formula>$C$2="F"</formula>
    </cfRule>
  </conditionalFormatting>
  <conditionalFormatting sqref="I56:Z56">
    <cfRule type="expression" dxfId="7070" priority="170">
      <formula>$D56="Facturacion"</formula>
    </cfRule>
  </conditionalFormatting>
  <conditionalFormatting sqref="I56:Z56">
    <cfRule type="expression" dxfId="7069" priority="171">
      <formula>$D56="Specialist"</formula>
    </cfRule>
  </conditionalFormatting>
  <conditionalFormatting sqref="I56:Z56">
    <cfRule type="cellIs" dxfId="7068" priority="172" operator="equal">
      <formula>1</formula>
    </cfRule>
  </conditionalFormatting>
  <conditionalFormatting sqref="I56:Z56">
    <cfRule type="expression" dxfId="7067" priority="173">
      <formula>$D56="SSMM"</formula>
    </cfRule>
  </conditionalFormatting>
  <conditionalFormatting sqref="I56:Z56">
    <cfRule type="cellIs" dxfId="7066" priority="174" operator="equal">
      <formula>"F"</formula>
    </cfRule>
  </conditionalFormatting>
  <conditionalFormatting sqref="AA57:AB57">
    <cfRule type="expression" dxfId="7065" priority="159">
      <formula>$C$2="F"</formula>
    </cfRule>
  </conditionalFormatting>
  <conditionalFormatting sqref="AA57:AB57">
    <cfRule type="expression" dxfId="7064" priority="160">
      <formula>$D57="Facturacion"</formula>
    </cfRule>
  </conditionalFormatting>
  <conditionalFormatting sqref="AA57:AB57">
    <cfRule type="expression" dxfId="7063" priority="161">
      <formula>$D57="Specialist"</formula>
    </cfRule>
  </conditionalFormatting>
  <conditionalFormatting sqref="AA57:AB57">
    <cfRule type="cellIs" dxfId="7062" priority="162" operator="equal">
      <formula>1</formula>
    </cfRule>
  </conditionalFormatting>
  <conditionalFormatting sqref="AA57:AB57">
    <cfRule type="expression" dxfId="7061" priority="163">
      <formula>$D57="SSMM"</formula>
    </cfRule>
  </conditionalFormatting>
  <conditionalFormatting sqref="AA57:AB57">
    <cfRule type="cellIs" dxfId="7060" priority="164" operator="equal">
      <formula>"F"</formula>
    </cfRule>
  </conditionalFormatting>
  <conditionalFormatting sqref="I57:W57">
    <cfRule type="expression" dxfId="7059" priority="149">
      <formula>$C$78="F"</formula>
    </cfRule>
  </conditionalFormatting>
  <conditionalFormatting sqref="I57:W57">
    <cfRule type="expression" dxfId="7058" priority="150">
      <formula>$C$59="F"</formula>
    </cfRule>
  </conditionalFormatting>
  <conditionalFormatting sqref="I57:W57">
    <cfRule type="expression" dxfId="7057" priority="151">
      <formula>$C$40="F"</formula>
    </cfRule>
  </conditionalFormatting>
  <conditionalFormatting sqref="I57:W57">
    <cfRule type="expression" dxfId="7056" priority="152">
      <formula>$C$21="F"</formula>
    </cfRule>
  </conditionalFormatting>
  <conditionalFormatting sqref="I57:Z57">
    <cfRule type="expression" dxfId="7055" priority="153">
      <formula>$C$2="F"</formula>
    </cfRule>
  </conditionalFormatting>
  <conditionalFormatting sqref="I57:Z57">
    <cfRule type="expression" dxfId="7054" priority="154">
      <formula>$D57="Facturacion"</formula>
    </cfRule>
  </conditionalFormatting>
  <conditionalFormatting sqref="I57:Z57">
    <cfRule type="expression" dxfId="7053" priority="155">
      <formula>$D57="Specialist"</formula>
    </cfRule>
  </conditionalFormatting>
  <conditionalFormatting sqref="I57:Z57">
    <cfRule type="cellIs" dxfId="7052" priority="156" operator="equal">
      <formula>1</formula>
    </cfRule>
  </conditionalFormatting>
  <conditionalFormatting sqref="I57:Z57">
    <cfRule type="expression" dxfId="7051" priority="157">
      <formula>$D57="SSMM"</formula>
    </cfRule>
  </conditionalFormatting>
  <conditionalFormatting sqref="I57:Z57">
    <cfRule type="cellIs" dxfId="7050" priority="158" operator="equal">
      <formula>"F"</formula>
    </cfRule>
  </conditionalFormatting>
  <conditionalFormatting sqref="AA75:AB75">
    <cfRule type="expression" dxfId="7049" priority="143">
      <formula>$C$2="F"</formula>
    </cfRule>
  </conditionalFormatting>
  <conditionalFormatting sqref="AA75:AB75">
    <cfRule type="expression" dxfId="7048" priority="144">
      <formula>$D75="Facturacion"</formula>
    </cfRule>
  </conditionalFormatting>
  <conditionalFormatting sqref="AA75:AB75">
    <cfRule type="expression" dxfId="7047" priority="145">
      <formula>$D75="Specialist"</formula>
    </cfRule>
  </conditionalFormatting>
  <conditionalFormatting sqref="AA75:AB75">
    <cfRule type="cellIs" dxfId="7046" priority="146" operator="equal">
      <formula>1</formula>
    </cfRule>
  </conditionalFormatting>
  <conditionalFormatting sqref="AA75:AB75">
    <cfRule type="expression" dxfId="7045" priority="147">
      <formula>$D75="SSMM"</formula>
    </cfRule>
  </conditionalFormatting>
  <conditionalFormatting sqref="AA75:AB75">
    <cfRule type="cellIs" dxfId="7044" priority="148" operator="equal">
      <formula>"F"</formula>
    </cfRule>
  </conditionalFormatting>
  <conditionalFormatting sqref="I75:W75">
    <cfRule type="expression" dxfId="7043" priority="133">
      <formula>$C$78="F"</formula>
    </cfRule>
  </conditionalFormatting>
  <conditionalFormatting sqref="I75:W75">
    <cfRule type="expression" dxfId="7042" priority="134">
      <formula>$C$59="F"</formula>
    </cfRule>
  </conditionalFormatting>
  <conditionalFormatting sqref="I75:W75">
    <cfRule type="expression" dxfId="7041" priority="135">
      <formula>$C$40="F"</formula>
    </cfRule>
  </conditionalFormatting>
  <conditionalFormatting sqref="I75:W75">
    <cfRule type="expression" dxfId="7040" priority="136">
      <formula>$C$21="F"</formula>
    </cfRule>
  </conditionalFormatting>
  <conditionalFormatting sqref="I75:Z75">
    <cfRule type="expression" dxfId="7039" priority="137">
      <formula>$C$2="F"</formula>
    </cfRule>
  </conditionalFormatting>
  <conditionalFormatting sqref="I75:Z75">
    <cfRule type="expression" dxfId="7038" priority="138">
      <formula>$D75="Facturacion"</formula>
    </cfRule>
  </conditionalFormatting>
  <conditionalFormatting sqref="I75:Z75">
    <cfRule type="expression" dxfId="7037" priority="139">
      <formula>$D75="Specialist"</formula>
    </cfRule>
  </conditionalFormatting>
  <conditionalFormatting sqref="I75:Z75">
    <cfRule type="cellIs" dxfId="7036" priority="140" operator="equal">
      <formula>1</formula>
    </cfRule>
  </conditionalFormatting>
  <conditionalFormatting sqref="I75:Z75">
    <cfRule type="expression" dxfId="7035" priority="141">
      <formula>$D75="SSMM"</formula>
    </cfRule>
  </conditionalFormatting>
  <conditionalFormatting sqref="I75:Z75">
    <cfRule type="cellIs" dxfId="7034" priority="142" operator="equal">
      <formula>"F"</formula>
    </cfRule>
  </conditionalFormatting>
  <conditionalFormatting sqref="AA76:AB76">
    <cfRule type="expression" dxfId="7033" priority="127">
      <formula>$C$2="F"</formula>
    </cfRule>
  </conditionalFormatting>
  <conditionalFormatting sqref="AA76:AB76">
    <cfRule type="expression" dxfId="7032" priority="128">
      <formula>$D76="Facturacion"</formula>
    </cfRule>
  </conditionalFormatting>
  <conditionalFormatting sqref="AA76:AB76">
    <cfRule type="expression" dxfId="7031" priority="129">
      <formula>$D76="Specialist"</formula>
    </cfRule>
  </conditionalFormatting>
  <conditionalFormatting sqref="AA76:AB76">
    <cfRule type="cellIs" dxfId="7030" priority="130" operator="equal">
      <formula>1</formula>
    </cfRule>
  </conditionalFormatting>
  <conditionalFormatting sqref="AA76:AB76">
    <cfRule type="expression" dxfId="7029" priority="131">
      <formula>$D76="SSMM"</formula>
    </cfRule>
  </conditionalFormatting>
  <conditionalFormatting sqref="AA76:AB76">
    <cfRule type="cellIs" dxfId="7028" priority="132" operator="equal">
      <formula>"F"</formula>
    </cfRule>
  </conditionalFormatting>
  <conditionalFormatting sqref="I76:W76">
    <cfRule type="expression" dxfId="7027" priority="117">
      <formula>$C$78="F"</formula>
    </cfRule>
  </conditionalFormatting>
  <conditionalFormatting sqref="I76:W76">
    <cfRule type="expression" dxfId="7026" priority="118">
      <formula>$C$59="F"</formula>
    </cfRule>
  </conditionalFormatting>
  <conditionalFormatting sqref="I76:W76">
    <cfRule type="expression" dxfId="7025" priority="119">
      <formula>$C$40="F"</formula>
    </cfRule>
  </conditionalFormatting>
  <conditionalFormatting sqref="I76:W76">
    <cfRule type="expression" dxfId="7024" priority="120">
      <formula>$C$21="F"</formula>
    </cfRule>
  </conditionalFormatting>
  <conditionalFormatting sqref="I76:Z76">
    <cfRule type="expression" dxfId="7023" priority="121">
      <formula>$C$2="F"</formula>
    </cfRule>
  </conditionalFormatting>
  <conditionalFormatting sqref="I76:Z76">
    <cfRule type="expression" dxfId="7022" priority="122">
      <formula>$D76="Facturacion"</formula>
    </cfRule>
  </conditionalFormatting>
  <conditionalFormatting sqref="I76:Z76">
    <cfRule type="expression" dxfId="7021" priority="123">
      <formula>$D76="Specialist"</formula>
    </cfRule>
  </conditionalFormatting>
  <conditionalFormatting sqref="I76:Z76">
    <cfRule type="cellIs" dxfId="7020" priority="124" operator="equal">
      <formula>1</formula>
    </cfRule>
  </conditionalFormatting>
  <conditionalFormatting sqref="I76:Z76">
    <cfRule type="expression" dxfId="7019" priority="125">
      <formula>$D76="SSMM"</formula>
    </cfRule>
  </conditionalFormatting>
  <conditionalFormatting sqref="I76:Z76">
    <cfRule type="cellIs" dxfId="7018" priority="126" operator="equal">
      <formula>"F"</formula>
    </cfRule>
  </conditionalFormatting>
  <conditionalFormatting sqref="AA94:AB94">
    <cfRule type="expression" dxfId="7017" priority="111">
      <formula>$C$2="F"</formula>
    </cfRule>
  </conditionalFormatting>
  <conditionalFormatting sqref="AA94:AB94">
    <cfRule type="expression" dxfId="7016" priority="112">
      <formula>$D94="Facturacion"</formula>
    </cfRule>
  </conditionalFormatting>
  <conditionalFormatting sqref="AA94:AB94">
    <cfRule type="expression" dxfId="7015" priority="113">
      <formula>$D94="Specialist"</formula>
    </cfRule>
  </conditionalFormatting>
  <conditionalFormatting sqref="AA94:AB94">
    <cfRule type="cellIs" dxfId="7014" priority="114" operator="equal">
      <formula>1</formula>
    </cfRule>
  </conditionalFormatting>
  <conditionalFormatting sqref="AA94:AB94">
    <cfRule type="expression" dxfId="7013" priority="115">
      <formula>$D94="SSMM"</formula>
    </cfRule>
  </conditionalFormatting>
  <conditionalFormatting sqref="AA94:AB94">
    <cfRule type="cellIs" dxfId="7012" priority="116" operator="equal">
      <formula>"F"</formula>
    </cfRule>
  </conditionalFormatting>
  <conditionalFormatting sqref="I94:W94">
    <cfRule type="expression" dxfId="7011" priority="101">
      <formula>$C$78="F"</formula>
    </cfRule>
  </conditionalFormatting>
  <conditionalFormatting sqref="I94:W94">
    <cfRule type="expression" dxfId="7010" priority="102">
      <formula>$C$59="F"</formula>
    </cfRule>
  </conditionalFormatting>
  <conditionalFormatting sqref="I94:W94">
    <cfRule type="expression" dxfId="7009" priority="103">
      <formula>$C$40="F"</formula>
    </cfRule>
  </conditionalFormatting>
  <conditionalFormatting sqref="I94:W94">
    <cfRule type="expression" dxfId="7008" priority="104">
      <formula>$C$21="F"</formula>
    </cfRule>
  </conditionalFormatting>
  <conditionalFormatting sqref="I94:Z94">
    <cfRule type="expression" dxfId="7007" priority="105">
      <formula>$C$2="F"</formula>
    </cfRule>
  </conditionalFormatting>
  <conditionalFormatting sqref="I94:Z94">
    <cfRule type="expression" dxfId="7006" priority="106">
      <formula>$D94="Facturacion"</formula>
    </cfRule>
  </conditionalFormatting>
  <conditionalFormatting sqref="I94:Z94">
    <cfRule type="expression" dxfId="7005" priority="107">
      <formula>$D94="Specialist"</formula>
    </cfRule>
  </conditionalFormatting>
  <conditionalFormatting sqref="I94:Z94">
    <cfRule type="cellIs" dxfId="7004" priority="108" operator="equal">
      <formula>1</formula>
    </cfRule>
  </conditionalFormatting>
  <conditionalFormatting sqref="I94:Z94">
    <cfRule type="expression" dxfId="7003" priority="109">
      <formula>$D94="SSMM"</formula>
    </cfRule>
  </conditionalFormatting>
  <conditionalFormatting sqref="I94:Z94">
    <cfRule type="cellIs" dxfId="7002" priority="110" operator="equal">
      <formula>"F"</formula>
    </cfRule>
  </conditionalFormatting>
  <conditionalFormatting sqref="AA95:AB95">
    <cfRule type="expression" dxfId="7001" priority="95">
      <formula>$C$2="F"</formula>
    </cfRule>
  </conditionalFormatting>
  <conditionalFormatting sqref="AA95:AB95">
    <cfRule type="expression" dxfId="7000" priority="96">
      <formula>$D95="Facturacion"</formula>
    </cfRule>
  </conditionalFormatting>
  <conditionalFormatting sqref="AA95:AB95">
    <cfRule type="expression" dxfId="6999" priority="97">
      <formula>$D95="Specialist"</formula>
    </cfRule>
  </conditionalFormatting>
  <conditionalFormatting sqref="AA95:AB95">
    <cfRule type="cellIs" dxfId="6998" priority="98" operator="equal">
      <formula>1</formula>
    </cfRule>
  </conditionalFormatting>
  <conditionalFormatting sqref="AA95:AB95">
    <cfRule type="expression" dxfId="6997" priority="99">
      <formula>$D95="SSMM"</formula>
    </cfRule>
  </conditionalFormatting>
  <conditionalFormatting sqref="AA95:AB95">
    <cfRule type="cellIs" dxfId="6996" priority="100" operator="equal">
      <formula>"F"</formula>
    </cfRule>
  </conditionalFormatting>
  <conditionalFormatting sqref="I95:W95">
    <cfRule type="expression" dxfId="6995" priority="85">
      <formula>$C$78="F"</formula>
    </cfRule>
  </conditionalFormatting>
  <conditionalFormatting sqref="I95:W95">
    <cfRule type="expression" dxfId="6994" priority="86">
      <formula>$C$59="F"</formula>
    </cfRule>
  </conditionalFormatting>
  <conditionalFormatting sqref="I95:W95">
    <cfRule type="expression" dxfId="6993" priority="87">
      <formula>$C$40="F"</formula>
    </cfRule>
  </conditionalFormatting>
  <conditionalFormatting sqref="I95:W95">
    <cfRule type="expression" dxfId="6992" priority="88">
      <formula>$C$21="F"</formula>
    </cfRule>
  </conditionalFormatting>
  <conditionalFormatting sqref="I95:Z95">
    <cfRule type="expression" dxfId="6991" priority="89">
      <formula>$C$2="F"</formula>
    </cfRule>
  </conditionalFormatting>
  <conditionalFormatting sqref="I95:Z95">
    <cfRule type="expression" dxfId="6990" priority="90">
      <formula>$D95="Facturacion"</formula>
    </cfRule>
  </conditionalFormatting>
  <conditionalFormatting sqref="I95:Z95">
    <cfRule type="expression" dxfId="6989" priority="91">
      <formula>$D95="Specialist"</formula>
    </cfRule>
  </conditionalFormatting>
  <conditionalFormatting sqref="I95:Z95">
    <cfRule type="cellIs" dxfId="6988" priority="92" operator="equal">
      <formula>1</formula>
    </cfRule>
  </conditionalFormatting>
  <conditionalFormatting sqref="I95:Z95">
    <cfRule type="expression" dxfId="6987" priority="93">
      <formula>$D95="SSMM"</formula>
    </cfRule>
  </conditionalFormatting>
  <conditionalFormatting sqref="I95:Z95">
    <cfRule type="cellIs" dxfId="6986" priority="94" operator="equal">
      <formula>"F"</formula>
    </cfRule>
  </conditionalFormatting>
  <conditionalFormatting sqref="I30:AD30">
    <cfRule type="expression" dxfId="6985" priority="79">
      <formula>$C$2="F"</formula>
    </cfRule>
  </conditionalFormatting>
  <conditionalFormatting sqref="I30:AD30">
    <cfRule type="expression" dxfId="6984" priority="80">
      <formula>$D30="Facturacion"</formula>
    </cfRule>
  </conditionalFormatting>
  <conditionalFormatting sqref="I30:AD30">
    <cfRule type="expression" dxfId="6983" priority="81">
      <formula>$D30="Specialist"</formula>
    </cfRule>
  </conditionalFormatting>
  <conditionalFormatting sqref="I30:AD30">
    <cfRule type="cellIs" dxfId="6982" priority="82" operator="equal">
      <formula>1</formula>
    </cfRule>
  </conditionalFormatting>
  <conditionalFormatting sqref="I30:AD30">
    <cfRule type="expression" dxfId="6981" priority="83">
      <formula>$D30="SSMM"</formula>
    </cfRule>
  </conditionalFormatting>
  <conditionalFormatting sqref="I30:AD30">
    <cfRule type="cellIs" dxfId="6980" priority="84" operator="equal">
      <formula>"F"</formula>
    </cfRule>
  </conditionalFormatting>
  <conditionalFormatting sqref="I49:AD49">
    <cfRule type="expression" dxfId="6979" priority="72">
      <formula>$C$2="F"</formula>
    </cfRule>
  </conditionalFormatting>
  <conditionalFormatting sqref="I49:AD49">
    <cfRule type="expression" dxfId="6978" priority="73">
      <formula>$D49="Facturacion"</formula>
    </cfRule>
  </conditionalFormatting>
  <conditionalFormatting sqref="I49:AD49">
    <cfRule type="expression" dxfId="6977" priority="74">
      <formula>$D49="Specialist"</formula>
    </cfRule>
  </conditionalFormatting>
  <conditionalFormatting sqref="I49:AD49">
    <cfRule type="cellIs" dxfId="6976" priority="75" operator="equal">
      <formula>1</formula>
    </cfRule>
  </conditionalFormatting>
  <conditionalFormatting sqref="I49:AD49">
    <cfRule type="expression" dxfId="6975" priority="76">
      <formula>$D49="SSMM"</formula>
    </cfRule>
  </conditionalFormatting>
  <conditionalFormatting sqref="I49:AD49">
    <cfRule type="cellIs" dxfId="6974" priority="77" operator="equal">
      <formula>"F"</formula>
    </cfRule>
  </conditionalFormatting>
  <conditionalFormatting sqref="I68:AD68">
    <cfRule type="expression" dxfId="6973" priority="65">
      <formula>$C$2="F"</formula>
    </cfRule>
  </conditionalFormatting>
  <conditionalFormatting sqref="I68:AD68">
    <cfRule type="expression" dxfId="6972" priority="66">
      <formula>$D68="Facturacion"</formula>
    </cfRule>
  </conditionalFormatting>
  <conditionalFormatting sqref="I68:AD68">
    <cfRule type="expression" dxfId="6971" priority="67">
      <formula>$D68="Specialist"</formula>
    </cfRule>
  </conditionalFormatting>
  <conditionalFormatting sqref="I68:AD68">
    <cfRule type="cellIs" dxfId="6970" priority="68" operator="equal">
      <formula>1</formula>
    </cfRule>
  </conditionalFormatting>
  <conditionalFormatting sqref="I68:AD68">
    <cfRule type="expression" dxfId="6969" priority="69">
      <formula>$D68="SSMM"</formula>
    </cfRule>
  </conditionalFormatting>
  <conditionalFormatting sqref="I68:AD68">
    <cfRule type="cellIs" dxfId="6968" priority="70" operator="equal">
      <formula>"F"</formula>
    </cfRule>
  </conditionalFormatting>
  <conditionalFormatting sqref="I87:AD87">
    <cfRule type="expression" dxfId="6967" priority="58">
      <formula>$C$2="F"</formula>
    </cfRule>
  </conditionalFormatting>
  <conditionalFormatting sqref="I87:AD87">
    <cfRule type="expression" dxfId="6966" priority="59">
      <formula>$D87="Facturacion"</formula>
    </cfRule>
  </conditionalFormatting>
  <conditionalFormatting sqref="I87:AD87">
    <cfRule type="expression" dxfId="6965" priority="60">
      <formula>$D87="Specialist"</formula>
    </cfRule>
  </conditionalFormatting>
  <conditionalFormatting sqref="I87:AD87">
    <cfRule type="cellIs" dxfId="6964" priority="61" operator="equal">
      <formula>1</formula>
    </cfRule>
  </conditionalFormatting>
  <conditionalFormatting sqref="I87:AD87">
    <cfRule type="expression" dxfId="6963" priority="62">
      <formula>$D87="SSMM"</formula>
    </cfRule>
  </conditionalFormatting>
  <conditionalFormatting sqref="I87:AD87">
    <cfRule type="cellIs" dxfId="6962" priority="63" operator="equal">
      <formula>"F"</formula>
    </cfRule>
  </conditionalFormatting>
  <conditionalFormatting sqref="I31">
    <cfRule type="expression" dxfId="6961" priority="51">
      <formula>$C$2="F"</formula>
    </cfRule>
  </conditionalFormatting>
  <conditionalFormatting sqref="I31">
    <cfRule type="expression" dxfId="6960" priority="52">
      <formula>$D31="Facturacion"</formula>
    </cfRule>
  </conditionalFormatting>
  <conditionalFormatting sqref="I31">
    <cfRule type="expression" dxfId="6959" priority="53">
      <formula>$D31="Specialist"</formula>
    </cfRule>
  </conditionalFormatting>
  <conditionalFormatting sqref="I31">
    <cfRule type="cellIs" dxfId="6958" priority="54" operator="equal">
      <formula>1</formula>
    </cfRule>
  </conditionalFormatting>
  <conditionalFormatting sqref="I31">
    <cfRule type="expression" dxfId="6957" priority="55">
      <formula>$D31="SSMM"</formula>
    </cfRule>
  </conditionalFormatting>
  <conditionalFormatting sqref="I31">
    <cfRule type="cellIs" dxfId="6956" priority="56" operator="equal">
      <formula>"F"</formula>
    </cfRule>
  </conditionalFormatting>
  <conditionalFormatting sqref="J31:N31">
    <cfRule type="expression" dxfId="6955" priority="44">
      <formula>$C$2="F"</formula>
    </cfRule>
  </conditionalFormatting>
  <conditionalFormatting sqref="J31:N31">
    <cfRule type="expression" dxfId="6954" priority="45">
      <formula>$D31="Facturacion"</formula>
    </cfRule>
  </conditionalFormatting>
  <conditionalFormatting sqref="J31:N31">
    <cfRule type="expression" dxfId="6953" priority="46">
      <formula>$D31="Specialist"</formula>
    </cfRule>
  </conditionalFormatting>
  <conditionalFormatting sqref="J31:N31">
    <cfRule type="cellIs" dxfId="6952" priority="47" operator="equal">
      <formula>1</formula>
    </cfRule>
  </conditionalFormatting>
  <conditionalFormatting sqref="J31:N31">
    <cfRule type="expression" dxfId="6951" priority="48">
      <formula>$D31="SSMM"</formula>
    </cfRule>
  </conditionalFormatting>
  <conditionalFormatting sqref="J31:N31">
    <cfRule type="cellIs" dxfId="6950" priority="49" operator="equal">
      <formula>"F"</formula>
    </cfRule>
  </conditionalFormatting>
  <conditionalFormatting sqref="O31:AC31">
    <cfRule type="expression" dxfId="6949" priority="30">
      <formula>$C$2="F"</formula>
    </cfRule>
  </conditionalFormatting>
  <conditionalFormatting sqref="O31:AC31">
    <cfRule type="expression" dxfId="6948" priority="31">
      <formula>$D31="Facturacion"</formula>
    </cfRule>
  </conditionalFormatting>
  <conditionalFormatting sqref="O31:AC31">
    <cfRule type="expression" dxfId="6947" priority="32">
      <formula>$D31="Specialist"</formula>
    </cfRule>
  </conditionalFormatting>
  <conditionalFormatting sqref="O31:AC31">
    <cfRule type="cellIs" dxfId="6946" priority="33" operator="equal">
      <formula>1</formula>
    </cfRule>
  </conditionalFormatting>
  <conditionalFormatting sqref="O31:AC31">
    <cfRule type="expression" dxfId="6945" priority="34">
      <formula>$D31="SSMM"</formula>
    </cfRule>
  </conditionalFormatting>
  <conditionalFormatting sqref="O31:AC31">
    <cfRule type="cellIs" dxfId="6944" priority="35" operator="equal">
      <formula>"F"</formula>
    </cfRule>
  </conditionalFormatting>
  <conditionalFormatting sqref="H50:AD50">
    <cfRule type="expression" dxfId="6943" priority="23">
      <formula>$C$2="F"</formula>
    </cfRule>
  </conditionalFormatting>
  <conditionalFormatting sqref="H50:AD50">
    <cfRule type="expression" dxfId="6942" priority="24">
      <formula>$D50="Facturacion"</formula>
    </cfRule>
  </conditionalFormatting>
  <conditionalFormatting sqref="H50:AD50">
    <cfRule type="expression" dxfId="6941" priority="25">
      <formula>$D50="Specialist"</formula>
    </cfRule>
  </conditionalFormatting>
  <conditionalFormatting sqref="H50:AD50">
    <cfRule type="cellIs" dxfId="6940" priority="26" operator="equal">
      <formula>1</formula>
    </cfRule>
  </conditionalFormatting>
  <conditionalFormatting sqref="H50:AD50">
    <cfRule type="expression" dxfId="6939" priority="27">
      <formula>$D50="SSMM"</formula>
    </cfRule>
  </conditionalFormatting>
  <conditionalFormatting sqref="H50:AD50">
    <cfRule type="cellIs" dxfId="6938" priority="28" operator="equal">
      <formula>"F"</formula>
    </cfRule>
  </conditionalFormatting>
  <conditionalFormatting sqref="I69:AD69">
    <cfRule type="expression" dxfId="6937" priority="16">
      <formula>$C$2="F"</formula>
    </cfRule>
  </conditionalFormatting>
  <conditionalFormatting sqref="I69:AD69">
    <cfRule type="expression" dxfId="6936" priority="17">
      <formula>$D69="Facturacion"</formula>
    </cfRule>
  </conditionalFormatting>
  <conditionalFormatting sqref="I69:AD69">
    <cfRule type="expression" dxfId="6935" priority="18">
      <formula>$D69="Specialist"</formula>
    </cfRule>
  </conditionalFormatting>
  <conditionalFormatting sqref="I69:AD69">
    <cfRule type="cellIs" dxfId="6934" priority="19" operator="equal">
      <formula>1</formula>
    </cfRule>
  </conditionalFormatting>
  <conditionalFormatting sqref="I69:AD69">
    <cfRule type="expression" dxfId="6933" priority="20">
      <formula>$D69="SSMM"</formula>
    </cfRule>
  </conditionalFormatting>
  <conditionalFormatting sqref="I69:AD69">
    <cfRule type="cellIs" dxfId="6932" priority="21" operator="equal">
      <formula>"F"</formula>
    </cfRule>
  </conditionalFormatting>
  <conditionalFormatting sqref="I88:AD88">
    <cfRule type="expression" dxfId="6931" priority="9">
      <formula>$C$2="F"</formula>
    </cfRule>
  </conditionalFormatting>
  <conditionalFormatting sqref="I88:AD88">
    <cfRule type="expression" dxfId="6930" priority="10">
      <formula>$D88="Facturacion"</formula>
    </cfRule>
  </conditionalFormatting>
  <conditionalFormatting sqref="I88:AD88">
    <cfRule type="expression" dxfId="6929" priority="11">
      <formula>$D88="Specialist"</formula>
    </cfRule>
  </conditionalFormatting>
  <conditionalFormatting sqref="I88:AD88">
    <cfRule type="cellIs" dxfId="6928" priority="12" operator="equal">
      <formula>1</formula>
    </cfRule>
  </conditionalFormatting>
  <conditionalFormatting sqref="I88:AD88">
    <cfRule type="expression" dxfId="6927" priority="13">
      <formula>$D88="SSMM"</formula>
    </cfRule>
  </conditionalFormatting>
  <conditionalFormatting sqref="I88:AD88">
    <cfRule type="cellIs" dxfId="6926" priority="14" operator="equal">
      <formula>"F"</formula>
    </cfRule>
  </conditionalFormatting>
  <conditionalFormatting sqref="I107:AC107">
    <cfRule type="expression" dxfId="6925" priority="2">
      <formula>$C$2="F"</formula>
    </cfRule>
  </conditionalFormatting>
  <conditionalFormatting sqref="I107:AC107">
    <cfRule type="expression" dxfId="6924" priority="3">
      <formula>$D107="Facturacion"</formula>
    </cfRule>
  </conditionalFormatting>
  <conditionalFormatting sqref="I107:AC107">
    <cfRule type="expression" dxfId="6923" priority="4">
      <formula>$D107="Specialist"</formula>
    </cfRule>
  </conditionalFormatting>
  <conditionalFormatting sqref="I107:AC107">
    <cfRule type="cellIs" dxfId="6922" priority="5" operator="equal">
      <formula>1</formula>
    </cfRule>
  </conditionalFormatting>
  <conditionalFormatting sqref="I107:AC107">
    <cfRule type="expression" dxfId="6921" priority="6">
      <formula>$D107="SSMM"</formula>
    </cfRule>
  </conditionalFormatting>
  <conditionalFormatting sqref="I107:AC107">
    <cfRule type="cellIs" dxfId="6920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88" id="{C845AC0E-2FBF-40B2-AA48-540CEC51788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E13:AG17 E18:H19 AC18:AG19</xm:sqref>
        </x14:conditionalFormatting>
        <x14:conditionalFormatting xmlns:xm="http://schemas.microsoft.com/office/excel/2006/main">
          <x14:cfRule type="expression" priority="577" id="{CACB11E9-98BE-47FF-BD9E-154C2443A7C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E5:AG8 E4:H4 AE4:AG4 E10:AG10 E9:H9 AE9:AG9 E12:AG12 E11:H11 AE11:AG11</xm:sqref>
        </x14:conditionalFormatting>
        <x14:conditionalFormatting xmlns:xm="http://schemas.microsoft.com/office/excel/2006/main">
          <x14:cfRule type="expression" priority="570" id="{92E4B172-F7A9-4121-B0C4-A666ABB0A66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E32:AG36 E37:H38 AC37:AG38</xm:sqref>
        </x14:conditionalFormatting>
        <x14:conditionalFormatting xmlns:xm="http://schemas.microsoft.com/office/excel/2006/main">
          <x14:cfRule type="expression" priority="559" id="{773E00D1-D344-4659-99E4-17EFACA9944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E23:H23 E29:AG29 E28:H28 AE28:AG28 E30:H31 AE30:AG30 E25:AG27 E24:Q24 AE23:AG24 AD31:AG31</xm:sqref>
        </x14:conditionalFormatting>
        <x14:conditionalFormatting xmlns:xm="http://schemas.microsoft.com/office/excel/2006/main">
          <x14:cfRule type="expression" priority="552" id="{A7A05D92-66F4-4021-86CD-5CEED9037A2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E51:AG55 E56:H57 AC56:AG57</xm:sqref>
        </x14:conditionalFormatting>
        <x14:conditionalFormatting xmlns:xm="http://schemas.microsoft.com/office/excel/2006/main">
          <x14:cfRule type="expression" priority="541" id="{B7D69920-AD86-4A12-AFA4-1914075E40D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E42:H42 E48:AG48 E47:H47 AE47:AG47 E50:G50 E49:H49 E44:AG44 E46:AG46 E45:H45 AE45:AG45 E43:Q43 AE42:AG43 AE49:AG50</xm:sqref>
        </x14:conditionalFormatting>
        <x14:conditionalFormatting xmlns:xm="http://schemas.microsoft.com/office/excel/2006/main">
          <x14:cfRule type="expression" priority="534" id="{E122D92C-457C-4A0E-95A2-0D3C388F34F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E70:AG74 E75:H76 AC75:AG76</xm:sqref>
        </x14:conditionalFormatting>
        <x14:conditionalFormatting xmlns:xm="http://schemas.microsoft.com/office/excel/2006/main">
          <x14:cfRule type="expression" priority="523" id="{60508CB0-FE34-47CD-80EC-8B050F5B1BE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E63:AG64 E61:H61 E67:AG67 E68:H69 AE61:AG62 E65:H66 AE65:AG66 AE68:AG69 E62:AD62</xm:sqref>
        </x14:conditionalFormatting>
        <x14:conditionalFormatting xmlns:xm="http://schemas.microsoft.com/office/excel/2006/main">
          <x14:cfRule type="expression" priority="516" id="{4DB1DF16-0058-4214-A92D-3A6F7F76716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E89:AG93 E94:H95 AC94:AG95</xm:sqref>
        </x14:conditionalFormatting>
        <x14:conditionalFormatting xmlns:xm="http://schemas.microsoft.com/office/excel/2006/main">
          <x14:cfRule type="expression" priority="505" id="{F0EE122A-D36B-4773-AECF-87152655F97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E82:AG84 E80:H80 E85:H88 E81:Q81 AE80:AG81 AE85:AG88</xm:sqref>
        </x14:conditionalFormatting>
        <x14:conditionalFormatting xmlns:xm="http://schemas.microsoft.com/office/excel/2006/main">
          <x14:cfRule type="expression" priority="498" id="{7B50C9A5-EF5B-456C-AB7E-AD858A061A5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487" id="{3D49E546-E023-447C-B5AB-B4F519271C2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E101:AG103 E99:H99 E105:AG105 E104:H104 AE104:AG104 E106:H107 AE106:AG106 E100:Q100 AE99:AG100 AD107:AG107</xm:sqref>
        </x14:conditionalFormatting>
        <x14:conditionalFormatting xmlns:xm="http://schemas.microsoft.com/office/excel/2006/main">
          <x14:cfRule type="expression" priority="480" id="{BD1562C8-6652-4517-A959-57ABF367BAD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469" id="{D20592E7-CACA-42BA-81A8-3BC08FBF6A5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E119:AG122 E118:H118 AE118:AG118 E124:AG124 E123:H123 AE123:AG123 E126:AG126 E125:H125 AE125:AG125</xm:sqref>
        </x14:conditionalFormatting>
        <x14:conditionalFormatting xmlns:xm="http://schemas.microsoft.com/office/excel/2006/main">
          <x14:cfRule type="expression" priority="462" id="{39C04AB1-83CB-4B57-8E06-9B75FB19AE7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I4:AD4</xm:sqref>
        </x14:conditionalFormatting>
        <x14:conditionalFormatting xmlns:xm="http://schemas.microsoft.com/office/excel/2006/main">
          <x14:cfRule type="expression" priority="455" id="{2DA506EC-D7BE-4388-951F-A21BA4E479E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I23:AD23</xm:sqref>
        </x14:conditionalFormatting>
        <x14:conditionalFormatting xmlns:xm="http://schemas.microsoft.com/office/excel/2006/main">
          <x14:cfRule type="expression" priority="448" id="{4DCF4294-17FE-4EAD-8DE7-CC5936BCEDD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I42:AD42</xm:sqref>
        </x14:conditionalFormatting>
        <x14:conditionalFormatting xmlns:xm="http://schemas.microsoft.com/office/excel/2006/main">
          <x14:cfRule type="expression" priority="441" id="{FD2D050D-1C3E-4CF5-B36D-3B584D6EA47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I61:AD61</xm:sqref>
        </x14:conditionalFormatting>
        <x14:conditionalFormatting xmlns:xm="http://schemas.microsoft.com/office/excel/2006/main">
          <x14:cfRule type="expression" priority="434" id="{356766B3-F3BF-4182-BC62-19C60B3671E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I80:AD80</xm:sqref>
        </x14:conditionalFormatting>
        <x14:conditionalFormatting xmlns:xm="http://schemas.microsoft.com/office/excel/2006/main">
          <x14:cfRule type="expression" priority="427" id="{6DF9BE0D-6246-445E-96C2-DA08E499FB0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I99:AD99</xm:sqref>
        </x14:conditionalFormatting>
        <x14:conditionalFormatting xmlns:xm="http://schemas.microsoft.com/office/excel/2006/main">
          <x14:cfRule type="expression" priority="420" id="{53830C50-1A34-48AD-90FC-4D18B8EC97A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I118:AD118</xm:sqref>
        </x14:conditionalFormatting>
        <x14:conditionalFormatting xmlns:xm="http://schemas.microsoft.com/office/excel/2006/main">
          <x14:cfRule type="expression" priority="413" id="{9CDB431E-4A2E-4C35-88AF-BD7284CD591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I9:AD9</xm:sqref>
        </x14:conditionalFormatting>
        <x14:conditionalFormatting xmlns:xm="http://schemas.microsoft.com/office/excel/2006/main">
          <x14:cfRule type="expression" priority="406" id="{E1CDED95-299C-4AA9-BAAA-5824B99E2DF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I28:AD28</xm:sqref>
        </x14:conditionalFormatting>
        <x14:conditionalFormatting xmlns:xm="http://schemas.microsoft.com/office/excel/2006/main">
          <x14:cfRule type="expression" priority="399" id="{089873AE-0D66-42F1-AB4F-9A1E7340B6A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I47:AD47</xm:sqref>
        </x14:conditionalFormatting>
        <x14:conditionalFormatting xmlns:xm="http://schemas.microsoft.com/office/excel/2006/main">
          <x14:cfRule type="expression" priority="392" id="{4CE3DA41-4E4C-4AE5-8ABC-F9E8B4570CA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I66:AD66</xm:sqref>
        </x14:conditionalFormatting>
        <x14:conditionalFormatting xmlns:xm="http://schemas.microsoft.com/office/excel/2006/main">
          <x14:cfRule type="expression" priority="385" id="{18C06A4B-3705-4C22-BBFE-F82A8F023CA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I85:AD85</xm:sqref>
        </x14:conditionalFormatting>
        <x14:conditionalFormatting xmlns:xm="http://schemas.microsoft.com/office/excel/2006/main">
          <x14:cfRule type="expression" priority="378" id="{3A640752-ABC5-4E37-A374-14745986A2B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I104:AD104</xm:sqref>
        </x14:conditionalFormatting>
        <x14:conditionalFormatting xmlns:xm="http://schemas.microsoft.com/office/excel/2006/main">
          <x14:cfRule type="expression" priority="371" id="{97B69158-CA4D-4CFC-9769-B6384F34FFC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I123:AD123</xm:sqref>
        </x14:conditionalFormatting>
        <x14:conditionalFormatting xmlns:xm="http://schemas.microsoft.com/office/excel/2006/main">
          <x14:cfRule type="expression" priority="364" id="{7ED95C9B-B6B8-45B7-ABDD-AA66B4293B6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I11:AD11</xm:sqref>
        </x14:conditionalFormatting>
        <x14:conditionalFormatting xmlns:xm="http://schemas.microsoft.com/office/excel/2006/main">
          <x14:cfRule type="expression" priority="329" id="{79AB1701-AAC2-4397-BFDC-0E6E2BEA290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I106:AD106</xm:sqref>
        </x14:conditionalFormatting>
        <x14:conditionalFormatting xmlns:xm="http://schemas.microsoft.com/office/excel/2006/main">
          <x14:cfRule type="expression" priority="322" id="{1539EAC2-2426-4AEE-A858-D51C2200C28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I125:AD125</xm:sqref>
        </x14:conditionalFormatting>
        <x14:conditionalFormatting xmlns:xm="http://schemas.microsoft.com/office/excel/2006/main">
          <x14:cfRule type="expression" priority="294" id="{8E9D4EFE-4795-4EA2-AB02-74EC348470D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I45:AD45</xm:sqref>
        </x14:conditionalFormatting>
        <x14:conditionalFormatting xmlns:xm="http://schemas.microsoft.com/office/excel/2006/main">
          <x14:cfRule type="expression" priority="287" id="{23C83980-1089-43B3-A798-6621464FFED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I65:AD65</xm:sqref>
        </x14:conditionalFormatting>
        <x14:conditionalFormatting xmlns:xm="http://schemas.microsoft.com/office/excel/2006/main">
          <x14:cfRule type="expression" priority="280" id="{77359FD8-3C4B-442F-B70E-F85CB4EA28F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I86:AD86</xm:sqref>
        </x14:conditionalFormatting>
        <x14:conditionalFormatting xmlns:xm="http://schemas.microsoft.com/office/excel/2006/main">
          <x14:cfRule type="expression" priority="273" id="{CBE495C0-EB1D-4E75-9883-CAF3019FCE1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R24:AD24</xm:sqref>
        </x14:conditionalFormatting>
        <x14:conditionalFormatting xmlns:xm="http://schemas.microsoft.com/office/excel/2006/main">
          <x14:cfRule type="expression" priority="266" id="{9367E40E-781A-4023-AFEA-EE2AF8F98D4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R43:AD43</xm:sqref>
        </x14:conditionalFormatting>
        <x14:conditionalFormatting xmlns:xm="http://schemas.microsoft.com/office/excel/2006/main">
          <x14:cfRule type="expression" priority="252" id="{5624C81B-F046-4998-A008-B6E4E477706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R81:AD81</xm:sqref>
        </x14:conditionalFormatting>
        <x14:conditionalFormatting xmlns:xm="http://schemas.microsoft.com/office/excel/2006/main">
          <x14:cfRule type="expression" priority="245" id="{BE5C0D53-B923-4C53-9894-9BF0B021CE6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R100:AD100</xm:sqref>
        </x14:conditionalFormatting>
        <x14:conditionalFormatting xmlns:xm="http://schemas.microsoft.com/office/excel/2006/main">
          <x14:cfRule type="expression" priority="78" id="{E12FC71B-6984-4756-B68E-3AEDCCB7DFE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I30:AD30</xm:sqref>
        </x14:conditionalFormatting>
        <x14:conditionalFormatting xmlns:xm="http://schemas.microsoft.com/office/excel/2006/main">
          <x14:cfRule type="expression" priority="71" id="{7491B3AE-200B-414F-8BFD-A25751E4BBA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I49:AD49</xm:sqref>
        </x14:conditionalFormatting>
        <x14:conditionalFormatting xmlns:xm="http://schemas.microsoft.com/office/excel/2006/main">
          <x14:cfRule type="expression" priority="64" id="{AB59C435-591C-4D57-A5C7-B23EE89BE90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I68:AD68</xm:sqref>
        </x14:conditionalFormatting>
        <x14:conditionalFormatting xmlns:xm="http://schemas.microsoft.com/office/excel/2006/main">
          <x14:cfRule type="expression" priority="57" id="{42CE6856-6A58-4DE8-8582-ABE3A740327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I87:AD87</xm:sqref>
        </x14:conditionalFormatting>
        <x14:conditionalFormatting xmlns:xm="http://schemas.microsoft.com/office/excel/2006/main">
          <x14:cfRule type="expression" priority="50" id="{F093A144-4E1D-0442-8B2D-7F6CEB48A85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I31</xm:sqref>
        </x14:conditionalFormatting>
        <x14:conditionalFormatting xmlns:xm="http://schemas.microsoft.com/office/excel/2006/main">
          <x14:cfRule type="expression" priority="43" id="{A4188B81-1829-484E-B9E2-DEA28D53602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J31:N31</xm:sqref>
        </x14:conditionalFormatting>
        <x14:conditionalFormatting xmlns:xm="http://schemas.microsoft.com/office/excel/2006/main">
          <x14:cfRule type="expression" priority="29" id="{006967DF-F007-C642-B628-2F87F09E40B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O31:AC31</xm:sqref>
        </x14:conditionalFormatting>
        <x14:conditionalFormatting xmlns:xm="http://schemas.microsoft.com/office/excel/2006/main">
          <x14:cfRule type="expression" priority="22" id="{50856DEF-70B0-8448-9EF4-F0784D0C28A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H50:AD50</xm:sqref>
        </x14:conditionalFormatting>
        <x14:conditionalFormatting xmlns:xm="http://schemas.microsoft.com/office/excel/2006/main">
          <x14:cfRule type="expression" priority="15" id="{E528F4B2-94A8-4B34-823A-3FBC9FAB95C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I69:AD69</xm:sqref>
        </x14:conditionalFormatting>
        <x14:conditionalFormatting xmlns:xm="http://schemas.microsoft.com/office/excel/2006/main">
          <x14:cfRule type="expression" priority="8" id="{FFCCE693-A5CE-4711-9A28-4CCAE051486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I88:AD88</xm:sqref>
        </x14:conditionalFormatting>
        <x14:conditionalFormatting xmlns:xm="http://schemas.microsoft.com/office/excel/2006/main">
          <x14:cfRule type="expression" priority="1" id="{89706B3E-855E-42CA-9EFD-2D5CEAD484C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I107:AC107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2805CAB4-56AF-4331-B5C7-329DCDB089C9}">
          <x14:formula1>
            <xm:f>Personal!$A$2:$A$50</xm:f>
          </x14:formula1>
          <xm:sqref>B99:B114 B4:B19 B23:B38 B42:B57 B61:B76 B80:B95 B118:B133</xm:sqref>
        </x14:dataValidation>
        <x14:dataValidation type="list" allowBlank="1" showInputMessage="1" showErrorMessage="1" prompt="Elige una de las opciones disponibles" xr:uid="{AE96A1AE-8923-4D2A-B32B-1181D888C781}">
          <x14:formula1>
            <xm:f>Personal!$F$1:$F$15</xm:f>
          </x14:formula1>
          <xm:sqref>E23:AG38 E80:AG95 E4:AG19 E61:AG76 E118:AG133 E42:AG57 E99:AG114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42DC8-D197-4718-8713-BFD6EB617A6F}">
  <sheetPr codeName="Hoja35">
    <tabColor rgb="FFFFFFFF"/>
    <outlinePr summaryBelow="0" summaryRight="0"/>
    <pageSetUpPr fitToPage="1"/>
  </sheetPr>
  <dimension ref="A1:AJ1000"/>
  <sheetViews>
    <sheetView workbookViewId="0">
      <selection activeCell="A7" sqref="A7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1.867187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'S32'!C117+1</f>
        <v>45516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">
        <v>98</v>
      </c>
      <c r="D4" s="19" t="s">
        <v>99</v>
      </c>
      <c r="E4" s="8"/>
      <c r="F4" s="8"/>
      <c r="G4" s="8"/>
      <c r="H4" s="8"/>
      <c r="I4" s="8" t="s">
        <v>19</v>
      </c>
      <c r="J4" s="8" t="s">
        <v>19</v>
      </c>
      <c r="K4" s="8" t="s">
        <v>19</v>
      </c>
      <c r="L4" s="8" t="s">
        <v>19</v>
      </c>
      <c r="M4" s="8" t="s">
        <v>19</v>
      </c>
      <c r="N4" s="8" t="s">
        <v>19</v>
      </c>
      <c r="O4" s="8" t="s">
        <v>19</v>
      </c>
      <c r="P4" s="8" t="s">
        <v>19</v>
      </c>
      <c r="Q4" s="8" t="s">
        <v>19</v>
      </c>
      <c r="R4" s="8" t="s">
        <v>19</v>
      </c>
      <c r="S4" s="8" t="s">
        <v>19</v>
      </c>
      <c r="T4" s="8" t="s">
        <v>19</v>
      </c>
      <c r="U4" s="8" t="s">
        <v>19</v>
      </c>
      <c r="V4" s="8" t="s">
        <v>19</v>
      </c>
      <c r="W4" s="8" t="s">
        <v>19</v>
      </c>
      <c r="X4" s="8" t="s">
        <v>19</v>
      </c>
      <c r="Y4" s="8" t="s">
        <v>19</v>
      </c>
      <c r="Z4" s="8" t="s">
        <v>19</v>
      </c>
      <c r="AA4" s="8" t="s">
        <v>19</v>
      </c>
      <c r="AB4" s="8" t="s">
        <v>19</v>
      </c>
      <c r="AC4" s="8" t="s">
        <v>19</v>
      </c>
      <c r="AD4" s="8" t="s">
        <v>19</v>
      </c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 t="s">
        <v>28</v>
      </c>
      <c r="C5" s="19" t="s">
        <v>100</v>
      </c>
      <c r="D5" s="19" t="s">
        <v>95</v>
      </c>
      <c r="E5" s="8"/>
      <c r="F5" s="8"/>
      <c r="G5" s="8"/>
      <c r="H5" s="8">
        <v>1</v>
      </c>
      <c r="I5" s="8">
        <v>1</v>
      </c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/>
      <c r="R5" s="8"/>
      <c r="S5" s="8">
        <v>1</v>
      </c>
      <c r="T5" s="8">
        <v>1</v>
      </c>
      <c r="U5" s="8">
        <v>1</v>
      </c>
      <c r="V5" s="8">
        <v>1</v>
      </c>
      <c r="W5" s="8">
        <v>1</v>
      </c>
      <c r="X5" s="8">
        <v>1</v>
      </c>
      <c r="Y5" s="8">
        <v>1</v>
      </c>
      <c r="Z5" s="8"/>
      <c r="AA5" s="8"/>
      <c r="AB5" s="8"/>
      <c r="AC5" s="8"/>
      <c r="AD5" s="8"/>
      <c r="AE5" s="8"/>
      <c r="AF5" s="8"/>
      <c r="AG5" s="8"/>
      <c r="AH5" s="1">
        <f t="shared" si="0"/>
        <v>8</v>
      </c>
      <c r="AI5" s="1"/>
      <c r="AJ5" s="1">
        <f t="shared" si="1"/>
        <v>16</v>
      </c>
    </row>
    <row r="6" spans="1:36" ht="15.75" customHeight="1" x14ac:dyDescent="0.15">
      <c r="A6" s="10"/>
      <c r="B6" s="18" t="s">
        <v>29</v>
      </c>
      <c r="C6" s="19" t="s">
        <v>101</v>
      </c>
      <c r="D6" s="19" t="s">
        <v>102</v>
      </c>
      <c r="E6" s="8"/>
      <c r="F6" s="8"/>
      <c r="G6" s="8"/>
      <c r="H6" s="8"/>
      <c r="I6" s="8"/>
      <c r="J6" s="8"/>
      <c r="K6" s="8">
        <v>1</v>
      </c>
      <c r="L6" s="8">
        <v>1</v>
      </c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/>
      <c r="T6" s="8"/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/>
      <c r="AD6" s="8"/>
      <c r="AE6" s="8"/>
      <c r="AF6" s="8"/>
      <c r="AG6" s="8"/>
      <c r="AH6" s="1">
        <f t="shared" si="0"/>
        <v>8</v>
      </c>
      <c r="AI6" s="1"/>
      <c r="AJ6" s="1">
        <f t="shared" si="1"/>
        <v>32</v>
      </c>
    </row>
    <row r="7" spans="1:36" ht="15.75" customHeight="1" x14ac:dyDescent="0.15">
      <c r="A7" s="10"/>
      <c r="B7" s="18" t="s">
        <v>30</v>
      </c>
      <c r="C7" s="19" t="s">
        <v>103</v>
      </c>
      <c r="D7" s="19" t="s">
        <v>53</v>
      </c>
      <c r="E7" s="8"/>
      <c r="F7" s="8"/>
      <c r="G7" s="8"/>
      <c r="H7" s="8"/>
      <c r="I7" s="8" t="s">
        <v>7</v>
      </c>
      <c r="J7" s="8" t="s">
        <v>7</v>
      </c>
      <c r="K7" s="8" t="s">
        <v>7</v>
      </c>
      <c r="L7" s="8" t="s">
        <v>7</v>
      </c>
      <c r="M7" s="8" t="s">
        <v>7</v>
      </c>
      <c r="N7" s="8" t="s">
        <v>7</v>
      </c>
      <c r="O7" s="8" t="s">
        <v>7</v>
      </c>
      <c r="P7" s="8" t="s">
        <v>7</v>
      </c>
      <c r="Q7" s="8" t="s">
        <v>7</v>
      </c>
      <c r="R7" s="8" t="s">
        <v>7</v>
      </c>
      <c r="S7" s="8" t="s">
        <v>7</v>
      </c>
      <c r="T7" s="8" t="s">
        <v>7</v>
      </c>
      <c r="U7" s="8" t="s">
        <v>7</v>
      </c>
      <c r="V7" s="8" t="s">
        <v>7</v>
      </c>
      <c r="W7" s="8" t="s">
        <v>7</v>
      </c>
      <c r="X7" s="8" t="s">
        <v>7</v>
      </c>
      <c r="Y7" s="8" t="s">
        <v>7</v>
      </c>
      <c r="Z7" s="8" t="s">
        <v>7</v>
      </c>
      <c r="AA7" s="8" t="s">
        <v>7</v>
      </c>
      <c r="AB7" s="8" t="s">
        <v>7</v>
      </c>
      <c r="AC7" s="8" t="s">
        <v>7</v>
      </c>
      <c r="AD7" s="8" t="s">
        <v>7</v>
      </c>
      <c r="AE7" s="8"/>
      <c r="AF7" s="8"/>
      <c r="AG7" s="8"/>
      <c r="AH7" s="1">
        <f t="shared" si="0"/>
        <v>0</v>
      </c>
      <c r="AI7" s="1"/>
      <c r="AJ7" s="1">
        <f t="shared" si="1"/>
        <v>30</v>
      </c>
    </row>
    <row r="8" spans="1:36" ht="15.75" customHeight="1" x14ac:dyDescent="0.15">
      <c r="A8" s="10"/>
      <c r="B8" s="18" t="s">
        <v>31</v>
      </c>
      <c r="C8" s="19" t="s">
        <v>104</v>
      </c>
      <c r="D8" s="19" t="s">
        <v>96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 t="shared" si="1"/>
        <v>26</v>
      </c>
    </row>
    <row r="9" spans="1:36" ht="15.75" customHeight="1" x14ac:dyDescent="0.15">
      <c r="A9" s="10"/>
      <c r="B9" s="18" t="s">
        <v>32</v>
      </c>
      <c r="C9" s="19" t="s">
        <v>105</v>
      </c>
      <c r="D9" s="19" t="s">
        <v>53</v>
      </c>
      <c r="E9" s="8"/>
      <c r="F9" s="8"/>
      <c r="G9" s="8"/>
      <c r="H9" s="8"/>
      <c r="I9" s="8" t="s">
        <v>11</v>
      </c>
      <c r="J9" s="8" t="s">
        <v>11</v>
      </c>
      <c r="K9" s="8" t="s">
        <v>11</v>
      </c>
      <c r="L9" s="8" t="s">
        <v>11</v>
      </c>
      <c r="M9" s="8" t="s">
        <v>11</v>
      </c>
      <c r="N9" s="8" t="s">
        <v>11</v>
      </c>
      <c r="O9" s="8" t="s">
        <v>11</v>
      </c>
      <c r="P9" s="8" t="s">
        <v>11</v>
      </c>
      <c r="Q9" s="8" t="s">
        <v>11</v>
      </c>
      <c r="R9" s="8" t="s">
        <v>11</v>
      </c>
      <c r="S9" s="8" t="s">
        <v>11</v>
      </c>
      <c r="T9" s="8" t="s">
        <v>11</v>
      </c>
      <c r="U9" s="8" t="s">
        <v>11</v>
      </c>
      <c r="V9" s="8" t="s">
        <v>11</v>
      </c>
      <c r="W9" s="8" t="s">
        <v>11</v>
      </c>
      <c r="X9" s="8" t="s">
        <v>11</v>
      </c>
      <c r="Y9" s="8" t="s">
        <v>11</v>
      </c>
      <c r="Z9" s="8" t="s">
        <v>11</v>
      </c>
      <c r="AA9" s="8" t="s">
        <v>11</v>
      </c>
      <c r="AB9" s="8" t="s">
        <v>11</v>
      </c>
      <c r="AC9" s="8" t="s">
        <v>11</v>
      </c>
      <c r="AD9" s="8" t="s">
        <v>11</v>
      </c>
      <c r="AE9" s="8"/>
      <c r="AF9" s="8"/>
      <c r="AG9" s="8"/>
      <c r="AH9" s="1">
        <f t="shared" si="0"/>
        <v>0</v>
      </c>
      <c r="AI9" s="1"/>
      <c r="AJ9" s="1">
        <f t="shared" si="1"/>
        <v>0</v>
      </c>
    </row>
    <row r="10" spans="1:36" ht="15.75" customHeight="1" x14ac:dyDescent="0.15">
      <c r="A10" s="10"/>
      <c r="B10" s="18" t="s">
        <v>33</v>
      </c>
      <c r="C10" s="19" t="s">
        <v>106</v>
      </c>
      <c r="D10" s="19" t="s">
        <v>53</v>
      </c>
      <c r="E10" s="8"/>
      <c r="F10" s="8"/>
      <c r="G10" s="8"/>
      <c r="H10" s="8"/>
      <c r="I10" s="8"/>
      <c r="J10" s="8"/>
      <c r="K10" s="8"/>
      <c r="L10" s="8"/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>
        <v>1</v>
      </c>
      <c r="S10" s="8">
        <v>1</v>
      </c>
      <c r="T10" s="8">
        <v>1</v>
      </c>
      <c r="U10" s="8"/>
      <c r="V10" s="8"/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>
        <v>1</v>
      </c>
      <c r="AC10" s="8">
        <v>1</v>
      </c>
      <c r="AD10" s="8">
        <v>1</v>
      </c>
      <c r="AE10" s="8"/>
      <c r="AF10" s="8"/>
      <c r="AG10" s="8"/>
      <c r="AH10" s="1">
        <f t="shared" si="0"/>
        <v>8</v>
      </c>
      <c r="AI10" s="1"/>
      <c r="AJ10" s="1">
        <f t="shared" si="1"/>
        <v>32</v>
      </c>
    </row>
    <row r="11" spans="1:36" ht="15.75" customHeight="1" x14ac:dyDescent="0.15">
      <c r="A11" s="21"/>
      <c r="B11" s="18" t="s">
        <v>34</v>
      </c>
      <c r="C11" s="19" t="s">
        <v>107</v>
      </c>
      <c r="D11" s="19" t="s">
        <v>53</v>
      </c>
      <c r="E11" s="8"/>
      <c r="F11" s="8"/>
      <c r="G11" s="8"/>
      <c r="H11" s="8"/>
      <c r="I11" s="8" t="s">
        <v>15</v>
      </c>
      <c r="J11" s="8" t="s">
        <v>15</v>
      </c>
      <c r="K11" s="8" t="s">
        <v>15</v>
      </c>
      <c r="L11" s="8" t="s">
        <v>15</v>
      </c>
      <c r="M11" s="8" t="s">
        <v>15</v>
      </c>
      <c r="N11" s="8" t="s">
        <v>15</v>
      </c>
      <c r="O11" s="8" t="s">
        <v>15</v>
      </c>
      <c r="P11" s="8" t="s">
        <v>15</v>
      </c>
      <c r="Q11" s="8" t="s">
        <v>15</v>
      </c>
      <c r="R11" s="8" t="s">
        <v>15</v>
      </c>
      <c r="S11" s="8" t="s">
        <v>15</v>
      </c>
      <c r="T11" s="8" t="s">
        <v>15</v>
      </c>
      <c r="U11" s="8" t="s">
        <v>15</v>
      </c>
      <c r="V11" s="8" t="s">
        <v>15</v>
      </c>
      <c r="W11" s="8" t="s">
        <v>15</v>
      </c>
      <c r="X11" s="8" t="s">
        <v>15</v>
      </c>
      <c r="Y11" s="8" t="s">
        <v>15</v>
      </c>
      <c r="Z11" s="8" t="s">
        <v>15</v>
      </c>
      <c r="AA11" s="8" t="s">
        <v>15</v>
      </c>
      <c r="AB11" s="8" t="s">
        <v>15</v>
      </c>
      <c r="AC11" s="8" t="s">
        <v>15</v>
      </c>
      <c r="AD11" s="8" t="s">
        <v>15</v>
      </c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>
        <v>1</v>
      </c>
      <c r="T12" s="8">
        <v>1</v>
      </c>
      <c r="U12" s="8">
        <v>1</v>
      </c>
      <c r="V12" s="8">
        <v>1</v>
      </c>
      <c r="W12" s="8">
        <v>1</v>
      </c>
      <c r="X12" s="8">
        <v>1</v>
      </c>
      <c r="Y12" s="8">
        <v>1</v>
      </c>
      <c r="Z12" s="8">
        <v>1</v>
      </c>
      <c r="AA12" s="8">
        <v>1</v>
      </c>
      <c r="AB12" s="8">
        <v>1</v>
      </c>
      <c r="AC12" s="8">
        <v>1</v>
      </c>
      <c r="AD12" s="8">
        <v>1</v>
      </c>
      <c r="AE12" s="8"/>
      <c r="AF12" s="8"/>
      <c r="AG12" s="8"/>
      <c r="AH12" s="1">
        <f t="shared" si="0"/>
        <v>6</v>
      </c>
      <c r="AI12" s="1"/>
      <c r="AJ12" s="1">
        <f t="shared" si="1"/>
        <v>28</v>
      </c>
    </row>
    <row r="13" spans="1:36" ht="15.75" customHeight="1" x14ac:dyDescent="0.15">
      <c r="A13" s="10"/>
      <c r="B13" s="18" t="s">
        <v>133</v>
      </c>
      <c r="C13" s="62" t="s">
        <v>132</v>
      </c>
      <c r="D13" s="19" t="s">
        <v>53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>
        <v>1</v>
      </c>
      <c r="X13" s="59">
        <v>1</v>
      </c>
      <c r="Y13" s="59">
        <v>1</v>
      </c>
      <c r="Z13" s="59">
        <v>1</v>
      </c>
      <c r="AA13" s="59">
        <v>1</v>
      </c>
      <c r="AB13" s="59">
        <v>1</v>
      </c>
      <c r="AC13" s="59">
        <v>1</v>
      </c>
      <c r="AD13" s="59">
        <v>1</v>
      </c>
      <c r="AE13" s="59"/>
      <c r="AF13" s="60"/>
      <c r="AG13" s="61"/>
      <c r="AH13" s="1">
        <f t="shared" si="0"/>
        <v>4</v>
      </c>
      <c r="AI13" s="1">
        <f t="shared" ref="AI13:AI19" si="2">COUNTIF(F13:AH13,"S")/2</f>
        <v>0</v>
      </c>
      <c r="AJ13" s="1">
        <f t="shared" si="1"/>
        <v>18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 t="s">
        <v>11</v>
      </c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2</v>
      </c>
      <c r="J20" s="23">
        <f t="shared" si="3"/>
        <v>2</v>
      </c>
      <c r="K20" s="23">
        <f t="shared" si="3"/>
        <v>3</v>
      </c>
      <c r="L20" s="23">
        <f t="shared" si="3"/>
        <v>3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3</v>
      </c>
      <c r="R20" s="23">
        <f t="shared" si="3"/>
        <v>3</v>
      </c>
      <c r="S20" s="23">
        <f t="shared" si="3"/>
        <v>3</v>
      </c>
      <c r="T20" s="23">
        <f t="shared" si="3"/>
        <v>3</v>
      </c>
      <c r="U20" s="23">
        <f t="shared" si="3"/>
        <v>3</v>
      </c>
      <c r="V20" s="23">
        <f t="shared" si="3"/>
        <v>3</v>
      </c>
      <c r="W20" s="23">
        <f t="shared" si="3"/>
        <v>5</v>
      </c>
      <c r="X20" s="23">
        <f t="shared" si="3"/>
        <v>5</v>
      </c>
      <c r="Y20" s="23">
        <f t="shared" si="3"/>
        <v>5</v>
      </c>
      <c r="Z20" s="23">
        <f t="shared" si="3"/>
        <v>4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40</v>
      </c>
      <c r="AI20" s="1">
        <f>SUM(AI13:AI19)</f>
        <v>16</v>
      </c>
      <c r="AJ20" s="1">
        <f t="shared" si="1"/>
        <v>182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45517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">
        <v>99</v>
      </c>
      <c r="E23" s="8"/>
      <c r="F23" s="8"/>
      <c r="G23" s="8"/>
      <c r="H23" s="8"/>
      <c r="I23" s="8" t="s">
        <v>19</v>
      </c>
      <c r="J23" s="8" t="s">
        <v>19</v>
      </c>
      <c r="K23" s="8" t="s">
        <v>19</v>
      </c>
      <c r="L23" s="8" t="s">
        <v>19</v>
      </c>
      <c r="M23" s="8" t="s">
        <v>19</v>
      </c>
      <c r="N23" s="8" t="s">
        <v>19</v>
      </c>
      <c r="O23" s="8" t="s">
        <v>19</v>
      </c>
      <c r="P23" s="8" t="s">
        <v>19</v>
      </c>
      <c r="Q23" s="8" t="s">
        <v>19</v>
      </c>
      <c r="R23" s="8" t="s">
        <v>19</v>
      </c>
      <c r="S23" s="8" t="s">
        <v>19</v>
      </c>
      <c r="T23" s="8" t="s">
        <v>19</v>
      </c>
      <c r="U23" s="8" t="s">
        <v>19</v>
      </c>
      <c r="V23" s="8" t="s">
        <v>19</v>
      </c>
      <c r="W23" s="8" t="s">
        <v>19</v>
      </c>
      <c r="X23" s="8" t="s">
        <v>19</v>
      </c>
      <c r="Y23" s="8" t="s">
        <v>19</v>
      </c>
      <c r="Z23" s="8" t="s">
        <v>19</v>
      </c>
      <c r="AA23" s="8" t="s">
        <v>19</v>
      </c>
      <c r="AB23" s="8" t="s">
        <v>19</v>
      </c>
      <c r="AC23" s="8" t="s">
        <v>19</v>
      </c>
      <c r="AD23" s="8" t="s">
        <v>19</v>
      </c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">
        <v>95</v>
      </c>
      <c r="E24" s="8"/>
      <c r="F24" s="8"/>
      <c r="G24" s="8">
        <v>1</v>
      </c>
      <c r="H24" s="8">
        <v>1</v>
      </c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/>
      <c r="R24" s="8"/>
      <c r="S24" s="8">
        <v>1</v>
      </c>
      <c r="T24" s="8">
        <v>1</v>
      </c>
      <c r="U24" s="8">
        <v>1</v>
      </c>
      <c r="V24" s="8">
        <v>1</v>
      </c>
      <c r="W24" s="8">
        <v>1</v>
      </c>
      <c r="X24" s="8">
        <v>1</v>
      </c>
      <c r="Y24" s="8"/>
      <c r="Z24" s="8"/>
      <c r="AA24" s="8"/>
      <c r="AB24" s="8"/>
      <c r="AC24" s="8"/>
      <c r="AD24" s="8"/>
      <c r="AE24" s="8"/>
      <c r="AF24" s="8"/>
      <c r="AG24" s="8"/>
      <c r="AH24" s="1">
        <f t="shared" si="4"/>
        <v>8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">
        <v>102</v>
      </c>
      <c r="E25" s="8"/>
      <c r="F25" s="8"/>
      <c r="G25" s="8"/>
      <c r="H25" s="8"/>
      <c r="I25" s="8" t="s">
        <v>7</v>
      </c>
      <c r="J25" s="8" t="s">
        <v>7</v>
      </c>
      <c r="K25" s="8" t="s">
        <v>7</v>
      </c>
      <c r="L25" s="8" t="s">
        <v>7</v>
      </c>
      <c r="M25" s="8" t="s">
        <v>7</v>
      </c>
      <c r="N25" s="8" t="s">
        <v>7</v>
      </c>
      <c r="O25" s="8" t="s">
        <v>7</v>
      </c>
      <c r="P25" s="8" t="s">
        <v>7</v>
      </c>
      <c r="Q25" s="8" t="s">
        <v>7</v>
      </c>
      <c r="R25" s="8" t="s">
        <v>7</v>
      </c>
      <c r="S25" s="8" t="s">
        <v>7</v>
      </c>
      <c r="T25" s="8" t="s">
        <v>7</v>
      </c>
      <c r="U25" s="8" t="s">
        <v>7</v>
      </c>
      <c r="V25" s="8" t="s">
        <v>7</v>
      </c>
      <c r="W25" s="8" t="s">
        <v>7</v>
      </c>
      <c r="X25" s="8" t="s">
        <v>7</v>
      </c>
      <c r="Y25" s="8" t="s">
        <v>7</v>
      </c>
      <c r="Z25" s="8" t="s">
        <v>7</v>
      </c>
      <c r="AA25" s="8" t="s">
        <v>7</v>
      </c>
      <c r="AB25" s="8" t="s">
        <v>7</v>
      </c>
      <c r="AC25" s="8" t="s">
        <v>7</v>
      </c>
      <c r="AD25" s="8" t="s">
        <v>7</v>
      </c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">
        <v>53</v>
      </c>
      <c r="E26" s="8"/>
      <c r="F26" s="8"/>
      <c r="G26" s="8"/>
      <c r="H26" s="8"/>
      <c r="I26" s="8">
        <v>1</v>
      </c>
      <c r="J26" s="8">
        <v>1</v>
      </c>
      <c r="K26" s="8">
        <v>1</v>
      </c>
      <c r="L26" s="8">
        <v>1</v>
      </c>
      <c r="M26" s="8">
        <v>1</v>
      </c>
      <c r="N26" s="8">
        <v>1</v>
      </c>
      <c r="O26" s="8">
        <v>1</v>
      </c>
      <c r="P26" s="8">
        <v>1</v>
      </c>
      <c r="Q26" s="8">
        <v>1</v>
      </c>
      <c r="R26" s="8">
        <v>1</v>
      </c>
      <c r="S26" s="8"/>
      <c r="T26" s="8"/>
      <c r="U26" s="8">
        <v>1</v>
      </c>
      <c r="V26" s="8">
        <v>1</v>
      </c>
      <c r="W26" s="8">
        <v>1</v>
      </c>
      <c r="X26" s="8">
        <v>1</v>
      </c>
      <c r="Y26" s="8">
        <v>1</v>
      </c>
      <c r="Z26" s="8">
        <v>1</v>
      </c>
      <c r="AA26" s="8"/>
      <c r="AB26" s="8"/>
      <c r="AC26" s="8"/>
      <c r="AD26" s="8"/>
      <c r="AE26" s="8"/>
      <c r="AF26" s="8"/>
      <c r="AG26" s="8"/>
      <c r="AH26" s="1">
        <f t="shared" si="4"/>
        <v>8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">
        <v>96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>
        <v>1</v>
      </c>
      <c r="T27" s="8">
        <v>1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6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">
        <v>53</v>
      </c>
      <c r="E28" s="8"/>
      <c r="F28" s="8"/>
      <c r="G28" s="8"/>
      <c r="H28" s="8"/>
      <c r="I28" s="8" t="s">
        <v>11</v>
      </c>
      <c r="J28" s="8" t="s">
        <v>11</v>
      </c>
      <c r="K28" s="8" t="s">
        <v>11</v>
      </c>
      <c r="L28" s="8" t="s">
        <v>11</v>
      </c>
      <c r="M28" s="8" t="s">
        <v>11</v>
      </c>
      <c r="N28" s="8" t="s">
        <v>11</v>
      </c>
      <c r="O28" s="8" t="s">
        <v>11</v>
      </c>
      <c r="P28" s="8" t="s">
        <v>11</v>
      </c>
      <c r="Q28" s="8" t="s">
        <v>11</v>
      </c>
      <c r="R28" s="8" t="s">
        <v>11</v>
      </c>
      <c r="S28" s="8" t="s">
        <v>11</v>
      </c>
      <c r="T28" s="8" t="s">
        <v>11</v>
      </c>
      <c r="U28" s="8" t="s">
        <v>11</v>
      </c>
      <c r="V28" s="8" t="s">
        <v>11</v>
      </c>
      <c r="W28" s="8" t="s">
        <v>11</v>
      </c>
      <c r="X28" s="8" t="s">
        <v>11</v>
      </c>
      <c r="Y28" s="8" t="s">
        <v>11</v>
      </c>
      <c r="Z28" s="8" t="s">
        <v>11</v>
      </c>
      <c r="AA28" s="8" t="s">
        <v>11</v>
      </c>
      <c r="AB28" s="8" t="s">
        <v>11</v>
      </c>
      <c r="AC28" s="8" t="s">
        <v>11</v>
      </c>
      <c r="AD28" s="8" t="s">
        <v>11</v>
      </c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">
        <v>53</v>
      </c>
      <c r="E29" s="8"/>
      <c r="F29" s="8"/>
      <c r="G29" s="8"/>
      <c r="H29" s="8"/>
      <c r="I29" s="8"/>
      <c r="J29" s="8"/>
      <c r="K29" s="8"/>
      <c r="L29" s="8"/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>
        <v>1</v>
      </c>
      <c r="T29" s="8">
        <v>1</v>
      </c>
      <c r="U29" s="8"/>
      <c r="V29" s="8"/>
      <c r="W29" s="8">
        <v>1</v>
      </c>
      <c r="X29" s="8">
        <v>1</v>
      </c>
      <c r="Y29" s="8">
        <v>1</v>
      </c>
      <c r="Z29" s="8">
        <v>1</v>
      </c>
      <c r="AA29" s="8">
        <v>1</v>
      </c>
      <c r="AB29" s="8">
        <v>1</v>
      </c>
      <c r="AC29" s="8">
        <v>1</v>
      </c>
      <c r="AD29" s="8">
        <v>1</v>
      </c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">
        <v>53</v>
      </c>
      <c r="E30" s="8"/>
      <c r="F30" s="8"/>
      <c r="G30" s="8"/>
      <c r="H30" s="8"/>
      <c r="I30" s="8" t="s">
        <v>15</v>
      </c>
      <c r="J30" s="8" t="s">
        <v>15</v>
      </c>
      <c r="K30" s="8" t="s">
        <v>15</v>
      </c>
      <c r="L30" s="8" t="s">
        <v>15</v>
      </c>
      <c r="M30" s="8" t="s">
        <v>15</v>
      </c>
      <c r="N30" s="8" t="s">
        <v>15</v>
      </c>
      <c r="O30" s="8" t="s">
        <v>15</v>
      </c>
      <c r="P30" s="8" t="s">
        <v>15</v>
      </c>
      <c r="Q30" s="8" t="s">
        <v>15</v>
      </c>
      <c r="R30" s="8" t="s">
        <v>15</v>
      </c>
      <c r="S30" s="8" t="s">
        <v>15</v>
      </c>
      <c r="T30" s="8" t="s">
        <v>15</v>
      </c>
      <c r="U30" s="8" t="s">
        <v>15</v>
      </c>
      <c r="V30" s="8" t="s">
        <v>15</v>
      </c>
      <c r="W30" s="8" t="s">
        <v>15</v>
      </c>
      <c r="X30" s="8" t="s">
        <v>15</v>
      </c>
      <c r="Y30" s="8" t="s">
        <v>15</v>
      </c>
      <c r="Z30" s="8" t="s">
        <v>15</v>
      </c>
      <c r="AA30" s="8" t="s">
        <v>15</v>
      </c>
      <c r="AB30" s="8" t="s">
        <v>15</v>
      </c>
      <c r="AC30" s="8" t="s">
        <v>15</v>
      </c>
      <c r="AD30" s="8" t="s">
        <v>15</v>
      </c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 t="str">
        <f t="shared" si="5"/>
        <v>X218</v>
      </c>
      <c r="C31" s="19" t="str">
        <f>IF(ISNA(VLOOKUP(B31,Personal!$A$2:$D$21,2,FALSE)),,VLOOKUP(B31,Personal!$A$2:$D$21,2,FALSE))</f>
        <v>Nahia Campos</v>
      </c>
      <c r="D31" s="19" t="s">
        <v>53</v>
      </c>
      <c r="E31" s="8"/>
      <c r="F31" s="8"/>
      <c r="G31" s="8"/>
      <c r="H31" s="8" t="s">
        <v>7</v>
      </c>
      <c r="I31" s="8" t="s">
        <v>7</v>
      </c>
      <c r="J31" s="8" t="s">
        <v>7</v>
      </c>
      <c r="K31" s="8" t="s">
        <v>7</v>
      </c>
      <c r="L31" s="8" t="s">
        <v>7</v>
      </c>
      <c r="M31" s="8" t="s">
        <v>7</v>
      </c>
      <c r="N31" s="8" t="s">
        <v>7</v>
      </c>
      <c r="O31" s="8" t="s">
        <v>7</v>
      </c>
      <c r="P31" s="8" t="s">
        <v>7</v>
      </c>
      <c r="Q31" s="8" t="s">
        <v>7</v>
      </c>
      <c r="R31" s="8" t="s">
        <v>7</v>
      </c>
      <c r="S31" s="8" t="s">
        <v>7</v>
      </c>
      <c r="T31" s="8" t="s">
        <v>7</v>
      </c>
      <c r="U31" s="8" t="s">
        <v>7</v>
      </c>
      <c r="V31" s="8" t="s">
        <v>7</v>
      </c>
      <c r="W31" s="8" t="s">
        <v>7</v>
      </c>
      <c r="X31" s="8" t="s">
        <v>7</v>
      </c>
      <c r="Y31" s="8" t="s">
        <v>7</v>
      </c>
      <c r="Z31" s="8" t="s">
        <v>7</v>
      </c>
      <c r="AA31" s="8" t="s">
        <v>7</v>
      </c>
      <c r="AB31" s="8" t="s">
        <v>7</v>
      </c>
      <c r="AC31" s="8" t="s">
        <v>7</v>
      </c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 t="str">
        <f t="shared" si="5"/>
        <v>X219</v>
      </c>
      <c r="C32" s="62" t="s">
        <v>132</v>
      </c>
      <c r="D32" s="19" t="s">
        <v>53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>
        <v>1</v>
      </c>
      <c r="V32" s="59">
        <v>1</v>
      </c>
      <c r="W32" s="59">
        <v>1</v>
      </c>
      <c r="X32" s="59">
        <v>1</v>
      </c>
      <c r="Y32" s="59">
        <v>1</v>
      </c>
      <c r="Z32" s="59">
        <v>1</v>
      </c>
      <c r="AA32" s="59">
        <v>1</v>
      </c>
      <c r="AB32" s="59">
        <v>1</v>
      </c>
      <c r="AC32" s="59"/>
      <c r="AD32" s="59"/>
      <c r="AE32" s="59"/>
      <c r="AF32" s="60"/>
      <c r="AG32" s="61"/>
      <c r="AH32" s="1">
        <f t="shared" si="4"/>
        <v>4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 t="s">
        <v>11</v>
      </c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1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2</v>
      </c>
      <c r="L39" s="23">
        <f t="shared" si="6"/>
        <v>2</v>
      </c>
      <c r="M39" s="23">
        <f t="shared" si="6"/>
        <v>3</v>
      </c>
      <c r="N39" s="23">
        <f t="shared" si="6"/>
        <v>3</v>
      </c>
      <c r="O39" s="23">
        <f t="shared" si="6"/>
        <v>3</v>
      </c>
      <c r="P39" s="23">
        <f t="shared" si="6"/>
        <v>3</v>
      </c>
      <c r="Q39" s="23">
        <f t="shared" si="6"/>
        <v>2</v>
      </c>
      <c r="R39" s="23">
        <f t="shared" si="6"/>
        <v>2</v>
      </c>
      <c r="S39" s="23">
        <f t="shared" si="6"/>
        <v>3</v>
      </c>
      <c r="T39" s="23">
        <f t="shared" si="6"/>
        <v>3</v>
      </c>
      <c r="U39" s="23">
        <f t="shared" si="6"/>
        <v>4</v>
      </c>
      <c r="V39" s="23">
        <f t="shared" si="6"/>
        <v>4</v>
      </c>
      <c r="W39" s="23">
        <f t="shared" si="6"/>
        <v>5</v>
      </c>
      <c r="X39" s="23">
        <f t="shared" si="6"/>
        <v>5</v>
      </c>
      <c r="Y39" s="23">
        <f t="shared" si="6"/>
        <v>4</v>
      </c>
      <c r="Z39" s="23">
        <f t="shared" si="6"/>
        <v>4</v>
      </c>
      <c r="AA39" s="23">
        <f t="shared" si="6"/>
        <v>3</v>
      </c>
      <c r="AB39" s="23">
        <f t="shared" si="6"/>
        <v>3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34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45518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">
        <v>99</v>
      </c>
      <c r="E42" s="8"/>
      <c r="F42" s="8"/>
      <c r="G42" s="8"/>
      <c r="H42" s="8"/>
      <c r="I42" s="8" t="s">
        <v>19</v>
      </c>
      <c r="J42" s="8" t="s">
        <v>19</v>
      </c>
      <c r="K42" s="8" t="s">
        <v>19</v>
      </c>
      <c r="L42" s="8" t="s">
        <v>19</v>
      </c>
      <c r="M42" s="8" t="s">
        <v>19</v>
      </c>
      <c r="N42" s="8" t="s">
        <v>19</v>
      </c>
      <c r="O42" s="8" t="s">
        <v>19</v>
      </c>
      <c r="P42" s="8" t="s">
        <v>19</v>
      </c>
      <c r="Q42" s="8" t="s">
        <v>19</v>
      </c>
      <c r="R42" s="8" t="s">
        <v>19</v>
      </c>
      <c r="S42" s="8" t="s">
        <v>19</v>
      </c>
      <c r="T42" s="8" t="s">
        <v>19</v>
      </c>
      <c r="U42" s="8" t="s">
        <v>19</v>
      </c>
      <c r="V42" s="8" t="s">
        <v>19</v>
      </c>
      <c r="W42" s="8" t="s">
        <v>19</v>
      </c>
      <c r="X42" s="8" t="s">
        <v>19</v>
      </c>
      <c r="Y42" s="8" t="s">
        <v>19</v>
      </c>
      <c r="Z42" s="8" t="s">
        <v>19</v>
      </c>
      <c r="AA42" s="8" t="s">
        <v>19</v>
      </c>
      <c r="AB42" s="8" t="s">
        <v>19</v>
      </c>
      <c r="AC42" s="8" t="s">
        <v>19</v>
      </c>
      <c r="AD42" s="8" t="s">
        <v>19</v>
      </c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">
        <v>95</v>
      </c>
      <c r="E43" s="8"/>
      <c r="F43" s="8"/>
      <c r="G43" s="8"/>
      <c r="H43" s="8"/>
      <c r="I43" s="8" t="s">
        <v>11</v>
      </c>
      <c r="J43" s="8" t="s">
        <v>11</v>
      </c>
      <c r="K43" s="8" t="s">
        <v>11</v>
      </c>
      <c r="L43" s="8" t="s">
        <v>11</v>
      </c>
      <c r="M43" s="8" t="s">
        <v>11</v>
      </c>
      <c r="N43" s="8" t="s">
        <v>11</v>
      </c>
      <c r="O43" s="8" t="s">
        <v>11</v>
      </c>
      <c r="P43" s="8" t="s">
        <v>11</v>
      </c>
      <c r="Q43" s="8" t="s">
        <v>11</v>
      </c>
      <c r="R43" s="8" t="s">
        <v>11</v>
      </c>
      <c r="S43" s="8" t="s">
        <v>11</v>
      </c>
      <c r="T43" s="8" t="s">
        <v>11</v>
      </c>
      <c r="U43" s="8" t="s">
        <v>11</v>
      </c>
      <c r="V43" s="8" t="s">
        <v>11</v>
      </c>
      <c r="W43" s="8" t="s">
        <v>11</v>
      </c>
      <c r="X43" s="8" t="s">
        <v>11</v>
      </c>
      <c r="Y43" s="8" t="s">
        <v>11</v>
      </c>
      <c r="Z43" s="8" t="s">
        <v>11</v>
      </c>
      <c r="AA43" s="8" t="s">
        <v>11</v>
      </c>
      <c r="AB43" s="8" t="s">
        <v>11</v>
      </c>
      <c r="AC43" s="8" t="s">
        <v>11</v>
      </c>
      <c r="AD43" s="8" t="s">
        <v>11</v>
      </c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">
        <v>102</v>
      </c>
      <c r="E44" s="8"/>
      <c r="F44" s="8"/>
      <c r="G44" s="8"/>
      <c r="H44" s="8"/>
      <c r="I44" s="8"/>
      <c r="J44" s="8"/>
      <c r="K44" s="8"/>
      <c r="L44" s="8"/>
      <c r="M44" s="8">
        <v>1</v>
      </c>
      <c r="N44" s="8">
        <v>1</v>
      </c>
      <c r="O44" s="8">
        <v>1</v>
      </c>
      <c r="P44" s="8">
        <v>1</v>
      </c>
      <c r="Q44" s="8">
        <v>1</v>
      </c>
      <c r="R44" s="8">
        <v>1</v>
      </c>
      <c r="S44" s="8">
        <v>1</v>
      </c>
      <c r="T44" s="8">
        <v>1</v>
      </c>
      <c r="U44" s="8"/>
      <c r="V44" s="8"/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>
        <v>1</v>
      </c>
      <c r="AD44" s="8">
        <v>1</v>
      </c>
      <c r="AE44" s="8"/>
      <c r="AF44" s="8"/>
      <c r="AG44" s="8"/>
      <c r="AH44" s="1">
        <f t="shared" si="7"/>
        <v>8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">
        <v>53</v>
      </c>
      <c r="E45" s="8"/>
      <c r="F45" s="8"/>
      <c r="G45" s="8"/>
      <c r="H45" s="8">
        <v>1</v>
      </c>
      <c r="I45" s="8">
        <v>1</v>
      </c>
      <c r="J45" s="8">
        <v>1</v>
      </c>
      <c r="K45" s="8">
        <v>1</v>
      </c>
      <c r="L45" s="8">
        <v>1</v>
      </c>
      <c r="M45" s="8">
        <v>1</v>
      </c>
      <c r="N45" s="8">
        <v>1</v>
      </c>
      <c r="O45" s="8">
        <v>1</v>
      </c>
      <c r="P45" s="8">
        <v>1</v>
      </c>
      <c r="Q45" s="8"/>
      <c r="R45" s="8"/>
      <c r="S45" s="8">
        <v>1</v>
      </c>
      <c r="T45" s="8">
        <v>1</v>
      </c>
      <c r="U45" s="8">
        <v>1</v>
      </c>
      <c r="V45" s="8">
        <v>1</v>
      </c>
      <c r="W45" s="8">
        <v>1</v>
      </c>
      <c r="X45" s="8">
        <v>1</v>
      </c>
      <c r="Y45" s="8">
        <v>1</v>
      </c>
      <c r="Z45" s="8"/>
      <c r="AA45" s="8"/>
      <c r="AB45" s="8"/>
      <c r="AC45" s="8"/>
      <c r="AD45" s="8"/>
      <c r="AE45" s="8"/>
      <c r="AF45" s="8"/>
      <c r="AG45" s="8"/>
      <c r="AH45" s="1">
        <f t="shared" si="7"/>
        <v>8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">
        <v>96</v>
      </c>
      <c r="E46" s="8"/>
      <c r="F46" s="8"/>
      <c r="G46" s="8"/>
      <c r="H46" s="8" t="s">
        <v>7</v>
      </c>
      <c r="I46" s="8" t="s">
        <v>7</v>
      </c>
      <c r="J46" s="8" t="s">
        <v>7</v>
      </c>
      <c r="K46" s="8" t="s">
        <v>7</v>
      </c>
      <c r="L46" s="8" t="s">
        <v>7</v>
      </c>
      <c r="M46" s="8" t="s">
        <v>7</v>
      </c>
      <c r="N46" s="8" t="s">
        <v>7</v>
      </c>
      <c r="O46" s="8" t="s">
        <v>7</v>
      </c>
      <c r="P46" s="8" t="s">
        <v>7</v>
      </c>
      <c r="Q46" s="8" t="s">
        <v>7</v>
      </c>
      <c r="R46" s="8" t="s">
        <v>7</v>
      </c>
      <c r="S46" s="8" t="s">
        <v>7</v>
      </c>
      <c r="T46" s="8" t="s">
        <v>7</v>
      </c>
      <c r="U46" s="8" t="s">
        <v>7</v>
      </c>
      <c r="V46" s="8" t="s">
        <v>7</v>
      </c>
      <c r="W46" s="8" t="s">
        <v>7</v>
      </c>
      <c r="X46" s="8" t="s">
        <v>7</v>
      </c>
      <c r="Y46" s="8" t="s">
        <v>7</v>
      </c>
      <c r="Z46" s="8" t="s">
        <v>7</v>
      </c>
      <c r="AA46" s="8" t="s">
        <v>7</v>
      </c>
      <c r="AB46" s="8" t="s">
        <v>7</v>
      </c>
      <c r="AC46" s="8" t="s">
        <v>7</v>
      </c>
      <c r="AD46" s="8" t="s">
        <v>7</v>
      </c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">
        <v>53</v>
      </c>
      <c r="E47" s="8"/>
      <c r="F47" s="8"/>
      <c r="G47" s="8"/>
      <c r="H47" s="8"/>
      <c r="I47" s="8" t="s">
        <v>11</v>
      </c>
      <c r="J47" s="8" t="s">
        <v>11</v>
      </c>
      <c r="K47" s="8" t="s">
        <v>11</v>
      </c>
      <c r="L47" s="8" t="s">
        <v>11</v>
      </c>
      <c r="M47" s="8" t="s">
        <v>11</v>
      </c>
      <c r="N47" s="8" t="s">
        <v>11</v>
      </c>
      <c r="O47" s="8" t="s">
        <v>11</v>
      </c>
      <c r="P47" s="8" t="s">
        <v>11</v>
      </c>
      <c r="Q47" s="8" t="s">
        <v>11</v>
      </c>
      <c r="R47" s="8" t="s">
        <v>11</v>
      </c>
      <c r="S47" s="8" t="s">
        <v>11</v>
      </c>
      <c r="T47" s="8" t="s">
        <v>11</v>
      </c>
      <c r="U47" s="8" t="s">
        <v>11</v>
      </c>
      <c r="V47" s="8" t="s">
        <v>11</v>
      </c>
      <c r="W47" s="8" t="s">
        <v>11</v>
      </c>
      <c r="X47" s="8" t="s">
        <v>11</v>
      </c>
      <c r="Y47" s="8" t="s">
        <v>11</v>
      </c>
      <c r="Z47" s="8" t="s">
        <v>11</v>
      </c>
      <c r="AA47" s="8" t="s">
        <v>11</v>
      </c>
      <c r="AB47" s="8" t="s">
        <v>11</v>
      </c>
      <c r="AC47" s="8" t="s">
        <v>11</v>
      </c>
      <c r="AD47" s="8" t="s">
        <v>11</v>
      </c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">
        <v>53</v>
      </c>
      <c r="E48" s="8"/>
      <c r="F48" s="8"/>
      <c r="G48" s="8"/>
      <c r="H48" s="8"/>
      <c r="I48" s="8">
        <v>1</v>
      </c>
      <c r="J48" s="8">
        <v>1</v>
      </c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/>
      <c r="T48" s="8"/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/>
      <c r="AB48" s="8"/>
      <c r="AC48" s="8"/>
      <c r="AD48" s="8"/>
      <c r="AE48" s="8"/>
      <c r="AF48" s="8"/>
      <c r="AG48" s="8"/>
      <c r="AH48" s="1">
        <f t="shared" si="7"/>
        <v>8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">
        <v>53</v>
      </c>
      <c r="E49" s="8"/>
      <c r="F49" s="8"/>
      <c r="G49" s="8"/>
      <c r="H49" s="8"/>
      <c r="I49" s="8" t="s">
        <v>15</v>
      </c>
      <c r="J49" s="8" t="s">
        <v>15</v>
      </c>
      <c r="K49" s="8" t="s">
        <v>15</v>
      </c>
      <c r="L49" s="8" t="s">
        <v>15</v>
      </c>
      <c r="M49" s="8" t="s">
        <v>15</v>
      </c>
      <c r="N49" s="8" t="s">
        <v>15</v>
      </c>
      <c r="O49" s="8" t="s">
        <v>15</v>
      </c>
      <c r="P49" s="8" t="s">
        <v>15</v>
      </c>
      <c r="Q49" s="8" t="s">
        <v>15</v>
      </c>
      <c r="R49" s="8" t="s">
        <v>15</v>
      </c>
      <c r="S49" s="8" t="s">
        <v>15</v>
      </c>
      <c r="T49" s="8" t="s">
        <v>15</v>
      </c>
      <c r="U49" s="8" t="s">
        <v>15</v>
      </c>
      <c r="V49" s="8" t="s">
        <v>15</v>
      </c>
      <c r="W49" s="8" t="s">
        <v>15</v>
      </c>
      <c r="X49" s="8" t="s">
        <v>15</v>
      </c>
      <c r="Y49" s="8" t="s">
        <v>15</v>
      </c>
      <c r="Z49" s="8" t="s">
        <v>15</v>
      </c>
      <c r="AA49" s="8" t="s">
        <v>15</v>
      </c>
      <c r="AB49" s="8" t="s">
        <v>15</v>
      </c>
      <c r="AC49" s="8" t="s">
        <v>15</v>
      </c>
      <c r="AD49" s="8" t="s">
        <v>15</v>
      </c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 t="str">
        <f t="shared" si="8"/>
        <v>X218</v>
      </c>
      <c r="C50" s="19" t="str">
        <f>IF(ISNA(VLOOKUP(B50,Personal!$A$2:$D$21,2,FALSE)),,VLOOKUP(B50,Personal!$A$2:$D$21,2,FALSE))</f>
        <v>Nahia Campos</v>
      </c>
      <c r="D50" s="19" t="s">
        <v>53</v>
      </c>
      <c r="E50" s="8"/>
      <c r="F50" s="8"/>
      <c r="G50" s="8"/>
      <c r="H50" s="8"/>
      <c r="I50" s="8"/>
      <c r="J50" s="8"/>
      <c r="K50" s="8">
        <v>1</v>
      </c>
      <c r="L50" s="8">
        <v>1</v>
      </c>
      <c r="M50" s="8">
        <v>1</v>
      </c>
      <c r="N50" s="8">
        <v>1</v>
      </c>
      <c r="O50" s="8">
        <v>1</v>
      </c>
      <c r="P50" s="8">
        <v>1</v>
      </c>
      <c r="Q50" s="8">
        <v>1</v>
      </c>
      <c r="R50" s="8">
        <v>1</v>
      </c>
      <c r="S50" s="8"/>
      <c r="T50" s="8"/>
      <c r="U50" s="8">
        <v>1</v>
      </c>
      <c r="V50" s="8">
        <v>1</v>
      </c>
      <c r="W50" s="8">
        <v>1</v>
      </c>
      <c r="X50" s="8">
        <v>1</v>
      </c>
      <c r="Y50" s="8">
        <v>1</v>
      </c>
      <c r="Z50" s="8">
        <v>1</v>
      </c>
      <c r="AA50" s="8">
        <v>1</v>
      </c>
      <c r="AB50" s="8">
        <v>1</v>
      </c>
      <c r="AC50" s="8"/>
      <c r="AD50" s="8"/>
      <c r="AE50" s="8"/>
      <c r="AF50" s="8"/>
      <c r="AG50" s="8"/>
      <c r="AH50" s="1">
        <f t="shared" si="7"/>
        <v>8</v>
      </c>
      <c r="AI50" s="1"/>
    </row>
    <row r="51" spans="1:35" ht="15.75" customHeight="1" x14ac:dyDescent="0.15">
      <c r="A51" s="10"/>
      <c r="B51" s="18" t="str">
        <f t="shared" si="8"/>
        <v>X219</v>
      </c>
      <c r="C51" s="62" t="s">
        <v>132</v>
      </c>
      <c r="D51" s="19" t="s">
        <v>53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>
        <v>1</v>
      </c>
      <c r="T51" s="59">
        <v>1</v>
      </c>
      <c r="U51" s="59">
        <v>1</v>
      </c>
      <c r="V51" s="59">
        <v>1</v>
      </c>
      <c r="W51" s="59">
        <v>1</v>
      </c>
      <c r="X51" s="59">
        <v>1</v>
      </c>
      <c r="Y51" s="59">
        <v>1</v>
      </c>
      <c r="Z51" s="59">
        <v>1</v>
      </c>
      <c r="AA51" s="59">
        <v>1</v>
      </c>
      <c r="AB51" s="59">
        <v>1</v>
      </c>
      <c r="AC51" s="59">
        <v>1</v>
      </c>
      <c r="AD51" s="59">
        <v>1</v>
      </c>
      <c r="AE51" s="59"/>
      <c r="AF51" s="60"/>
      <c r="AG51" s="61"/>
      <c r="AH51" s="1">
        <f t="shared" si="7"/>
        <v>6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 t="s">
        <v>11</v>
      </c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 t="s">
        <v>11</v>
      </c>
      <c r="F56" s="59"/>
      <c r="G56" s="59"/>
      <c r="H56" s="59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3</v>
      </c>
      <c r="R58" s="23">
        <f t="shared" si="9"/>
        <v>3</v>
      </c>
      <c r="S58" s="23">
        <f t="shared" si="9"/>
        <v>3</v>
      </c>
      <c r="T58" s="23">
        <f t="shared" si="9"/>
        <v>3</v>
      </c>
      <c r="U58" s="23">
        <f t="shared" si="9"/>
        <v>4</v>
      </c>
      <c r="V58" s="23">
        <f t="shared" si="9"/>
        <v>4</v>
      </c>
      <c r="W58" s="23">
        <f t="shared" si="9"/>
        <v>5</v>
      </c>
      <c r="X58" s="23">
        <f t="shared" si="9"/>
        <v>5</v>
      </c>
      <c r="Y58" s="23">
        <f t="shared" si="9"/>
        <v>5</v>
      </c>
      <c r="Z58" s="23">
        <f t="shared" si="9"/>
        <v>4</v>
      </c>
      <c r="AA58" s="23">
        <f t="shared" si="9"/>
        <v>3</v>
      </c>
      <c r="AB58" s="23">
        <f t="shared" si="9"/>
        <v>3</v>
      </c>
      <c r="AC58" s="23">
        <f t="shared" si="9"/>
        <v>2</v>
      </c>
      <c r="AD58" s="23">
        <f t="shared" si="9"/>
        <v>2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38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45519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">
        <v>99</v>
      </c>
      <c r="E61" s="8"/>
      <c r="F61" s="8"/>
      <c r="G61" s="8"/>
      <c r="H61" s="114"/>
      <c r="I61" s="8" t="s">
        <v>19</v>
      </c>
      <c r="J61" s="8" t="s">
        <v>19</v>
      </c>
      <c r="K61" s="8" t="s">
        <v>19</v>
      </c>
      <c r="L61" s="8" t="s">
        <v>19</v>
      </c>
      <c r="M61" s="8" t="s">
        <v>19</v>
      </c>
      <c r="N61" s="8" t="s">
        <v>19</v>
      </c>
      <c r="O61" s="8" t="s">
        <v>19</v>
      </c>
      <c r="P61" s="8" t="s">
        <v>19</v>
      </c>
      <c r="Q61" s="8" t="s">
        <v>19</v>
      </c>
      <c r="R61" s="8" t="s">
        <v>19</v>
      </c>
      <c r="S61" s="8" t="s">
        <v>19</v>
      </c>
      <c r="T61" s="8" t="s">
        <v>19</v>
      </c>
      <c r="U61" s="8" t="s">
        <v>19</v>
      </c>
      <c r="V61" s="8" t="s">
        <v>19</v>
      </c>
      <c r="W61" s="8" t="s">
        <v>19</v>
      </c>
      <c r="X61" s="8" t="s">
        <v>19</v>
      </c>
      <c r="Y61" s="8" t="s">
        <v>19</v>
      </c>
      <c r="Z61" s="8" t="s">
        <v>19</v>
      </c>
      <c r="AA61" s="8" t="s">
        <v>19</v>
      </c>
      <c r="AB61" s="8" t="s">
        <v>19</v>
      </c>
      <c r="AC61" s="8" t="s">
        <v>19</v>
      </c>
      <c r="AD61" s="8" t="s">
        <v>19</v>
      </c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">
        <v>95</v>
      </c>
      <c r="E62" s="8"/>
      <c r="F62" s="8"/>
      <c r="G62" s="8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8"/>
      <c r="AF62" s="8"/>
      <c r="AG62" s="8"/>
      <c r="AH62" s="1">
        <f t="shared" si="10"/>
        <v>0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">
        <v>102</v>
      </c>
      <c r="E63" s="8"/>
      <c r="F63" s="8"/>
      <c r="G63" s="8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8"/>
      <c r="AF63" s="8"/>
      <c r="AG63" s="8"/>
      <c r="AH63" s="1">
        <f t="shared" si="10"/>
        <v>0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">
        <v>53</v>
      </c>
      <c r="E64" s="8"/>
      <c r="F64" s="8"/>
      <c r="G64" s="8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8"/>
      <c r="AF64" s="8"/>
      <c r="AG64" s="8"/>
      <c r="AH64" s="1">
        <f t="shared" si="10"/>
        <v>0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">
        <v>96</v>
      </c>
      <c r="E65" s="8"/>
      <c r="F65" s="8"/>
      <c r="G65" s="8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114"/>
      <c r="AA65" s="114"/>
      <c r="AB65" s="114"/>
      <c r="AC65" s="114"/>
      <c r="AD65" s="114"/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">
        <v>53</v>
      </c>
      <c r="E66" s="8"/>
      <c r="F66" s="8"/>
      <c r="G66" s="8"/>
      <c r="H66" s="114"/>
      <c r="I66" s="114" t="s">
        <v>11</v>
      </c>
      <c r="J66" s="114" t="s">
        <v>11</v>
      </c>
      <c r="K66" s="114" t="s">
        <v>11</v>
      </c>
      <c r="L66" s="114" t="s">
        <v>11</v>
      </c>
      <c r="M66" s="114" t="s">
        <v>11</v>
      </c>
      <c r="N66" s="114" t="s">
        <v>11</v>
      </c>
      <c r="O66" s="114" t="s">
        <v>11</v>
      </c>
      <c r="P66" s="114" t="s">
        <v>11</v>
      </c>
      <c r="Q66" s="114" t="s">
        <v>11</v>
      </c>
      <c r="R66" s="114" t="s">
        <v>11</v>
      </c>
      <c r="S66" s="114" t="s">
        <v>11</v>
      </c>
      <c r="T66" s="114" t="s">
        <v>11</v>
      </c>
      <c r="U66" s="114" t="s">
        <v>11</v>
      </c>
      <c r="V66" s="114" t="s">
        <v>11</v>
      </c>
      <c r="W66" s="114" t="s">
        <v>11</v>
      </c>
      <c r="X66" s="114" t="s">
        <v>11</v>
      </c>
      <c r="Y66" s="114" t="s">
        <v>11</v>
      </c>
      <c r="Z66" s="114" t="s">
        <v>11</v>
      </c>
      <c r="AA66" s="114" t="s">
        <v>11</v>
      </c>
      <c r="AB66" s="114" t="s">
        <v>11</v>
      </c>
      <c r="AC66" s="114" t="s">
        <v>11</v>
      </c>
      <c r="AD66" s="114" t="s">
        <v>11</v>
      </c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">
        <v>53</v>
      </c>
      <c r="E67" s="8"/>
      <c r="F67" s="8"/>
      <c r="G67" s="8"/>
      <c r="H67" s="114"/>
      <c r="I67" s="114"/>
      <c r="J67" s="114"/>
      <c r="K67" s="114"/>
      <c r="L67" s="114"/>
      <c r="M67" s="114"/>
      <c r="N67" s="114"/>
      <c r="O67" s="114"/>
      <c r="P67" s="114"/>
      <c r="Q67" s="114"/>
      <c r="R67" s="114"/>
      <c r="S67" s="114"/>
      <c r="T67" s="114"/>
      <c r="U67" s="114"/>
      <c r="V67" s="114"/>
      <c r="W67" s="114"/>
      <c r="X67" s="114"/>
      <c r="Y67" s="114"/>
      <c r="Z67" s="114"/>
      <c r="AA67" s="114"/>
      <c r="AB67" s="114"/>
      <c r="AC67" s="114"/>
      <c r="AD67" s="114"/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">
        <v>53</v>
      </c>
      <c r="E68" s="8"/>
      <c r="F68" s="8"/>
      <c r="G68" s="8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114"/>
      <c r="T68" s="114"/>
      <c r="U68" s="114"/>
      <c r="V68" s="114"/>
      <c r="W68" s="114"/>
      <c r="X68" s="114"/>
      <c r="Y68" s="114"/>
      <c r="Z68" s="114"/>
      <c r="AA68" s="114"/>
      <c r="AB68" s="114"/>
      <c r="AC68" s="114"/>
      <c r="AD68" s="114"/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 t="str">
        <f t="shared" si="11"/>
        <v>X218</v>
      </c>
      <c r="C69" s="19" t="str">
        <f>IF(ISNA(VLOOKUP(B69,Personal!$A$2:$D$21,2,FALSE)),,VLOOKUP(B69,Personal!$A$2:$D$21,2,FALSE))</f>
        <v>Nahia Campos</v>
      </c>
      <c r="D69" s="19" t="s">
        <v>53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 t="str">
        <f t="shared" si="11"/>
        <v>X219</v>
      </c>
      <c r="C70" s="62" t="s">
        <v>132</v>
      </c>
      <c r="D70" s="19" t="s">
        <v>53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 t="s">
        <v>11</v>
      </c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0</v>
      </c>
      <c r="I77" s="23">
        <f t="shared" si="12"/>
        <v>0</v>
      </c>
      <c r="J77" s="23">
        <f t="shared" si="12"/>
        <v>0</v>
      </c>
      <c r="K77" s="23">
        <f t="shared" si="12"/>
        <v>0</v>
      </c>
      <c r="L77" s="23">
        <f t="shared" si="12"/>
        <v>0</v>
      </c>
      <c r="M77" s="23">
        <f t="shared" si="12"/>
        <v>0</v>
      </c>
      <c r="N77" s="23">
        <f t="shared" si="12"/>
        <v>0</v>
      </c>
      <c r="O77" s="23">
        <f t="shared" si="12"/>
        <v>0</v>
      </c>
      <c r="P77" s="23">
        <f t="shared" si="12"/>
        <v>0</v>
      </c>
      <c r="Q77" s="23">
        <f t="shared" si="12"/>
        <v>0</v>
      </c>
      <c r="R77" s="23">
        <f t="shared" si="12"/>
        <v>0</v>
      </c>
      <c r="S77" s="23">
        <f t="shared" si="12"/>
        <v>0</v>
      </c>
      <c r="T77" s="23">
        <f t="shared" si="12"/>
        <v>0</v>
      </c>
      <c r="U77" s="23">
        <f t="shared" si="12"/>
        <v>0</v>
      </c>
      <c r="V77" s="23">
        <f t="shared" si="12"/>
        <v>0</v>
      </c>
      <c r="W77" s="23">
        <f t="shared" si="12"/>
        <v>0</v>
      </c>
      <c r="X77" s="23">
        <f t="shared" si="12"/>
        <v>0</v>
      </c>
      <c r="Y77" s="23">
        <f t="shared" si="12"/>
        <v>0</v>
      </c>
      <c r="Z77" s="23">
        <f t="shared" si="12"/>
        <v>0</v>
      </c>
      <c r="AA77" s="23">
        <f t="shared" si="12"/>
        <v>0</v>
      </c>
      <c r="AB77" s="23">
        <f t="shared" si="12"/>
        <v>0</v>
      </c>
      <c r="AC77" s="23">
        <f t="shared" si="12"/>
        <v>0</v>
      </c>
      <c r="AD77" s="23">
        <f t="shared" si="12"/>
        <v>0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0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45520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">
        <v>99</v>
      </c>
      <c r="E80" s="8"/>
      <c r="F80" s="8"/>
      <c r="G80" s="8"/>
      <c r="H80" s="8"/>
      <c r="I80" s="8" t="s">
        <v>19</v>
      </c>
      <c r="J80" s="8" t="s">
        <v>19</v>
      </c>
      <c r="K80" s="8" t="s">
        <v>19</v>
      </c>
      <c r="L80" s="8" t="s">
        <v>19</v>
      </c>
      <c r="M80" s="8" t="s">
        <v>19</v>
      </c>
      <c r="N80" s="8" t="s">
        <v>19</v>
      </c>
      <c r="O80" s="8" t="s">
        <v>19</v>
      </c>
      <c r="P80" s="8" t="s">
        <v>19</v>
      </c>
      <c r="Q80" s="8" t="s">
        <v>19</v>
      </c>
      <c r="R80" s="8" t="s">
        <v>19</v>
      </c>
      <c r="S80" s="8" t="s">
        <v>19</v>
      </c>
      <c r="T80" s="8" t="s">
        <v>19</v>
      </c>
      <c r="U80" s="8" t="s">
        <v>19</v>
      </c>
      <c r="V80" s="8" t="s">
        <v>19</v>
      </c>
      <c r="W80" s="8" t="s">
        <v>19</v>
      </c>
      <c r="X80" s="8" t="s">
        <v>19</v>
      </c>
      <c r="Y80" s="8" t="s">
        <v>19</v>
      </c>
      <c r="Z80" s="8" t="s">
        <v>19</v>
      </c>
      <c r="AA80" s="8" t="s">
        <v>19</v>
      </c>
      <c r="AB80" s="8" t="s">
        <v>19</v>
      </c>
      <c r="AC80" s="8" t="s">
        <v>19</v>
      </c>
      <c r="AD80" s="8" t="s">
        <v>19</v>
      </c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">
        <v>95</v>
      </c>
      <c r="E81" s="8"/>
      <c r="F81" s="8"/>
      <c r="G81" s="8"/>
      <c r="H81" s="8"/>
      <c r="I81" s="8" t="s">
        <v>11</v>
      </c>
      <c r="J81" s="8" t="s">
        <v>11</v>
      </c>
      <c r="K81" s="8" t="s">
        <v>11</v>
      </c>
      <c r="L81" s="8" t="s">
        <v>11</v>
      </c>
      <c r="M81" s="8" t="s">
        <v>11</v>
      </c>
      <c r="N81" s="8" t="s">
        <v>11</v>
      </c>
      <c r="O81" s="8" t="s">
        <v>11</v>
      </c>
      <c r="P81" s="8" t="s">
        <v>11</v>
      </c>
      <c r="Q81" s="8" t="s">
        <v>11</v>
      </c>
      <c r="R81" s="8" t="s">
        <v>11</v>
      </c>
      <c r="S81" s="8" t="s">
        <v>11</v>
      </c>
      <c r="T81" s="8" t="s">
        <v>11</v>
      </c>
      <c r="U81" s="8" t="s">
        <v>11</v>
      </c>
      <c r="V81" s="8" t="s">
        <v>11</v>
      </c>
      <c r="W81" s="8" t="s">
        <v>11</v>
      </c>
      <c r="X81" s="8" t="s">
        <v>11</v>
      </c>
      <c r="Y81" s="8" t="s">
        <v>11</v>
      </c>
      <c r="Z81" s="8" t="s">
        <v>11</v>
      </c>
      <c r="AA81" s="8" t="s">
        <v>11</v>
      </c>
      <c r="AB81" s="8" t="s">
        <v>11</v>
      </c>
      <c r="AC81" s="8" t="s">
        <v>11</v>
      </c>
      <c r="AD81" s="8" t="s">
        <v>11</v>
      </c>
      <c r="AE81" s="8"/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">
        <v>102</v>
      </c>
      <c r="E82" s="8"/>
      <c r="F82" s="8"/>
      <c r="G82" s="8"/>
      <c r="H82" s="8"/>
      <c r="I82" s="8">
        <v>1</v>
      </c>
      <c r="J82" s="8">
        <v>1</v>
      </c>
      <c r="K82" s="8">
        <v>1</v>
      </c>
      <c r="L82" s="8">
        <v>1</v>
      </c>
      <c r="M82" s="8">
        <v>1</v>
      </c>
      <c r="N82" s="8">
        <v>1</v>
      </c>
      <c r="O82" s="8">
        <v>1</v>
      </c>
      <c r="P82" s="8">
        <v>1</v>
      </c>
      <c r="Q82" s="8"/>
      <c r="R82" s="8"/>
      <c r="S82" s="8">
        <v>1</v>
      </c>
      <c r="T82" s="8">
        <v>1</v>
      </c>
      <c r="U82" s="8">
        <v>1</v>
      </c>
      <c r="V82" s="8">
        <v>1</v>
      </c>
      <c r="W82" s="8">
        <v>1</v>
      </c>
      <c r="X82" s="8">
        <v>1</v>
      </c>
      <c r="Y82" s="8">
        <v>1</v>
      </c>
      <c r="Z82" s="8">
        <v>1</v>
      </c>
      <c r="AA82" s="8"/>
      <c r="AB82" s="8"/>
      <c r="AC82" s="8"/>
      <c r="AD82" s="8"/>
      <c r="AE82" s="8"/>
      <c r="AF82" s="8"/>
      <c r="AG82" s="8"/>
      <c r="AH82" s="1">
        <f t="shared" si="13"/>
        <v>8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">
        <v>53</v>
      </c>
      <c r="E83" s="8"/>
      <c r="F83" s="8"/>
      <c r="G83" s="8"/>
      <c r="H83" s="8"/>
      <c r="I83" s="8"/>
      <c r="J83" s="8"/>
      <c r="K83" s="8">
        <v>1</v>
      </c>
      <c r="L83" s="8">
        <v>1</v>
      </c>
      <c r="M83" s="8">
        <v>1</v>
      </c>
      <c r="N83" s="8">
        <v>1</v>
      </c>
      <c r="O83" s="8">
        <v>1</v>
      </c>
      <c r="P83" s="8">
        <v>1</v>
      </c>
      <c r="Q83" s="8">
        <v>1</v>
      </c>
      <c r="R83" s="8">
        <v>1</v>
      </c>
      <c r="S83" s="8"/>
      <c r="T83" s="8"/>
      <c r="U83" s="8">
        <v>1</v>
      </c>
      <c r="V83" s="8">
        <v>1</v>
      </c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/>
      <c r="AD83" s="8"/>
      <c r="AE83" s="8"/>
      <c r="AF83" s="8"/>
      <c r="AG83" s="8"/>
      <c r="AH83" s="1">
        <f t="shared" si="13"/>
        <v>8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">
        <v>96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>
        <v>1</v>
      </c>
      <c r="R84" s="8">
        <v>1</v>
      </c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6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">
        <v>53</v>
      </c>
      <c r="E85" s="8"/>
      <c r="F85" s="8"/>
      <c r="G85" s="8"/>
      <c r="H85" s="8"/>
      <c r="I85" s="8" t="s">
        <v>11</v>
      </c>
      <c r="J85" s="8" t="s">
        <v>11</v>
      </c>
      <c r="K85" s="8" t="s">
        <v>11</v>
      </c>
      <c r="L85" s="8" t="s">
        <v>11</v>
      </c>
      <c r="M85" s="8" t="s">
        <v>11</v>
      </c>
      <c r="N85" s="8" t="s">
        <v>11</v>
      </c>
      <c r="O85" s="8" t="s">
        <v>11</v>
      </c>
      <c r="P85" s="8" t="s">
        <v>11</v>
      </c>
      <c r="Q85" s="8" t="s">
        <v>11</v>
      </c>
      <c r="R85" s="8" t="s">
        <v>11</v>
      </c>
      <c r="S85" s="8" t="s">
        <v>11</v>
      </c>
      <c r="T85" s="8" t="s">
        <v>11</v>
      </c>
      <c r="U85" s="8" t="s">
        <v>11</v>
      </c>
      <c r="V85" s="8" t="s">
        <v>11</v>
      </c>
      <c r="W85" s="8" t="s">
        <v>11</v>
      </c>
      <c r="X85" s="8" t="s">
        <v>11</v>
      </c>
      <c r="Y85" s="8" t="s">
        <v>11</v>
      </c>
      <c r="Z85" s="8" t="s">
        <v>11</v>
      </c>
      <c r="AA85" s="8" t="s">
        <v>11</v>
      </c>
      <c r="AB85" s="8" t="s">
        <v>11</v>
      </c>
      <c r="AC85" s="8" t="s">
        <v>11</v>
      </c>
      <c r="AD85" s="8" t="s">
        <v>11</v>
      </c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">
        <v>53</v>
      </c>
      <c r="E86" s="8"/>
      <c r="F86" s="8"/>
      <c r="G86" s="8"/>
      <c r="H86" s="8"/>
      <c r="I86" s="8"/>
      <c r="J86" s="8"/>
      <c r="K86" s="8"/>
      <c r="L86" s="8"/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>
        <v>1</v>
      </c>
      <c r="T86" s="8">
        <v>1</v>
      </c>
      <c r="U86" s="8"/>
      <c r="V86" s="8"/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>
        <v>1</v>
      </c>
      <c r="AD86" s="8">
        <v>1</v>
      </c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">
        <v>53</v>
      </c>
      <c r="E87" s="8"/>
      <c r="F87" s="8"/>
      <c r="G87" s="8"/>
      <c r="H87" s="8"/>
      <c r="I87" s="8" t="s">
        <v>15</v>
      </c>
      <c r="J87" s="8" t="s">
        <v>15</v>
      </c>
      <c r="K87" s="8" t="s">
        <v>15</v>
      </c>
      <c r="L87" s="8" t="s">
        <v>15</v>
      </c>
      <c r="M87" s="8" t="s">
        <v>15</v>
      </c>
      <c r="N87" s="8" t="s">
        <v>15</v>
      </c>
      <c r="O87" s="8" t="s">
        <v>15</v>
      </c>
      <c r="P87" s="8" t="s">
        <v>15</v>
      </c>
      <c r="Q87" s="8" t="s">
        <v>15</v>
      </c>
      <c r="R87" s="8" t="s">
        <v>15</v>
      </c>
      <c r="S87" s="8" t="s">
        <v>15</v>
      </c>
      <c r="T87" s="8" t="s">
        <v>15</v>
      </c>
      <c r="U87" s="8" t="s">
        <v>15</v>
      </c>
      <c r="V87" s="8" t="s">
        <v>15</v>
      </c>
      <c r="W87" s="8" t="s">
        <v>15</v>
      </c>
      <c r="X87" s="8" t="s">
        <v>15</v>
      </c>
      <c r="Y87" s="8" t="s">
        <v>15</v>
      </c>
      <c r="Z87" s="8" t="s">
        <v>15</v>
      </c>
      <c r="AA87" s="8" t="s">
        <v>15</v>
      </c>
      <c r="AB87" s="8" t="s">
        <v>15</v>
      </c>
      <c r="AC87" s="8" t="s">
        <v>15</v>
      </c>
      <c r="AD87" s="8" t="s">
        <v>15</v>
      </c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tr">
        <f t="shared" si="14"/>
        <v>X218</v>
      </c>
      <c r="C88" s="19" t="str">
        <f>IF(ISNA(VLOOKUP(B88,Personal!$A$2:$D$21,2,FALSE)),,VLOOKUP(B88,Personal!$A$2:$D$21,2,FALSE))</f>
        <v>Nahia Campos</v>
      </c>
      <c r="D88" s="19" t="s">
        <v>53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>
        <v>1</v>
      </c>
      <c r="T88" s="8">
        <v>1</v>
      </c>
      <c r="U88" s="8">
        <v>1</v>
      </c>
      <c r="V88" s="8">
        <v>1</v>
      </c>
      <c r="W88" s="8">
        <v>1</v>
      </c>
      <c r="X88" s="8">
        <v>1</v>
      </c>
      <c r="Y88" s="8">
        <v>1</v>
      </c>
      <c r="Z88" s="8">
        <v>1</v>
      </c>
      <c r="AA88" s="8">
        <v>1</v>
      </c>
      <c r="AB88" s="8">
        <v>1</v>
      </c>
      <c r="AC88" s="8">
        <v>1</v>
      </c>
      <c r="AD88" s="8">
        <v>1</v>
      </c>
      <c r="AE88" s="8"/>
      <c r="AF88" s="8"/>
      <c r="AG88" s="8"/>
      <c r="AH88" s="1">
        <f t="shared" si="13"/>
        <v>6</v>
      </c>
      <c r="AI88" s="1"/>
    </row>
    <row r="89" spans="1:35" ht="15.75" customHeight="1" x14ac:dyDescent="0.15">
      <c r="A89" s="10"/>
      <c r="B89" s="18" t="str">
        <f t="shared" si="14"/>
        <v>X219</v>
      </c>
      <c r="C89" s="62" t="s">
        <v>132</v>
      </c>
      <c r="D89" s="19" t="s">
        <v>53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>
        <v>1</v>
      </c>
      <c r="V89" s="59">
        <v>1</v>
      </c>
      <c r="W89" s="59">
        <v>1</v>
      </c>
      <c r="X89" s="59">
        <v>1</v>
      </c>
      <c r="Y89" s="59">
        <v>1</v>
      </c>
      <c r="Z89" s="59">
        <v>1</v>
      </c>
      <c r="AA89" s="59">
        <v>1</v>
      </c>
      <c r="AB89" s="59">
        <v>1</v>
      </c>
      <c r="AC89" s="59"/>
      <c r="AD89" s="59"/>
      <c r="AE89" s="59"/>
      <c r="AF89" s="60"/>
      <c r="AG89" s="61"/>
      <c r="AH89" s="1">
        <f t="shared" si="13"/>
        <v>4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 t="s">
        <v>11</v>
      </c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/>
      <c r="R94" s="8"/>
      <c r="S94" s="8" t="s">
        <v>9</v>
      </c>
      <c r="T94" s="8" t="s">
        <v>9</v>
      </c>
      <c r="U94" s="8" t="s">
        <v>9</v>
      </c>
      <c r="V94" s="8" t="s">
        <v>9</v>
      </c>
      <c r="W94" s="8" t="s">
        <v>9</v>
      </c>
      <c r="X94" s="8" t="s">
        <v>9</v>
      </c>
      <c r="Y94" s="8" t="s">
        <v>9</v>
      </c>
      <c r="Z94" s="8" t="s">
        <v>9</v>
      </c>
      <c r="AA94" s="8"/>
      <c r="AB94" s="8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 t="s">
        <v>11</v>
      </c>
      <c r="F95" s="59"/>
      <c r="G95" s="59"/>
      <c r="H95" s="59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1</v>
      </c>
      <c r="I96" s="23">
        <f t="shared" si="15"/>
        <v>2</v>
      </c>
      <c r="J96" s="23">
        <f t="shared" si="15"/>
        <v>2</v>
      </c>
      <c r="K96" s="23">
        <f t="shared" si="15"/>
        <v>3</v>
      </c>
      <c r="L96" s="23">
        <f t="shared" si="15"/>
        <v>3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3</v>
      </c>
      <c r="R96" s="23">
        <f t="shared" si="15"/>
        <v>3</v>
      </c>
      <c r="S96" s="23">
        <f t="shared" si="15"/>
        <v>3</v>
      </c>
      <c r="T96" s="23">
        <f t="shared" si="15"/>
        <v>3</v>
      </c>
      <c r="U96" s="23">
        <f t="shared" si="15"/>
        <v>4</v>
      </c>
      <c r="V96" s="23">
        <f t="shared" si="15"/>
        <v>4</v>
      </c>
      <c r="W96" s="23">
        <f t="shared" si="15"/>
        <v>5</v>
      </c>
      <c r="X96" s="23">
        <f t="shared" si="15"/>
        <v>5</v>
      </c>
      <c r="Y96" s="23">
        <f t="shared" si="15"/>
        <v>5</v>
      </c>
      <c r="Z96" s="23">
        <f t="shared" si="15"/>
        <v>5</v>
      </c>
      <c r="AA96" s="23">
        <f t="shared" si="15"/>
        <v>4</v>
      </c>
      <c r="AB96" s="23">
        <f t="shared" si="15"/>
        <v>4</v>
      </c>
      <c r="AC96" s="23">
        <f t="shared" si="15"/>
        <v>2</v>
      </c>
      <c r="AD96" s="23">
        <f t="shared" si="15"/>
        <v>2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40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45521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">
        <v>99</v>
      </c>
      <c r="E99" s="8"/>
      <c r="F99" s="8"/>
      <c r="G99" s="8"/>
      <c r="H99" s="8"/>
      <c r="I99" s="8" t="s">
        <v>19</v>
      </c>
      <c r="J99" s="8" t="s">
        <v>19</v>
      </c>
      <c r="K99" s="8" t="s">
        <v>19</v>
      </c>
      <c r="L99" s="8" t="s">
        <v>19</v>
      </c>
      <c r="M99" s="8" t="s">
        <v>19</v>
      </c>
      <c r="N99" s="8" t="s">
        <v>19</v>
      </c>
      <c r="O99" s="8" t="s">
        <v>19</v>
      </c>
      <c r="P99" s="8" t="s">
        <v>19</v>
      </c>
      <c r="Q99" s="8" t="s">
        <v>19</v>
      </c>
      <c r="R99" s="8" t="s">
        <v>19</v>
      </c>
      <c r="S99" s="8" t="s">
        <v>19</v>
      </c>
      <c r="T99" s="8" t="s">
        <v>19</v>
      </c>
      <c r="U99" s="8" t="s">
        <v>19</v>
      </c>
      <c r="V99" s="8" t="s">
        <v>19</v>
      </c>
      <c r="W99" s="8" t="s">
        <v>19</v>
      </c>
      <c r="X99" s="8" t="s">
        <v>19</v>
      </c>
      <c r="Y99" s="8" t="s">
        <v>19</v>
      </c>
      <c r="Z99" s="8" t="s">
        <v>19</v>
      </c>
      <c r="AA99" s="8" t="s">
        <v>19</v>
      </c>
      <c r="AB99" s="8" t="s">
        <v>19</v>
      </c>
      <c r="AC99" s="8" t="s">
        <v>19</v>
      </c>
      <c r="AD99" s="8" t="s">
        <v>19</v>
      </c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">
        <v>95</v>
      </c>
      <c r="E100" s="8"/>
      <c r="F100" s="8"/>
      <c r="G100" s="8"/>
      <c r="H100" s="8"/>
      <c r="I100" s="8" t="s">
        <v>7</v>
      </c>
      <c r="J100" s="8" t="s">
        <v>7</v>
      </c>
      <c r="K100" s="8" t="s">
        <v>7</v>
      </c>
      <c r="L100" s="8" t="s">
        <v>7</v>
      </c>
      <c r="M100" s="8" t="s">
        <v>7</v>
      </c>
      <c r="N100" s="8" t="s">
        <v>7</v>
      </c>
      <c r="O100" s="8" t="s">
        <v>7</v>
      </c>
      <c r="P100" s="8" t="s">
        <v>7</v>
      </c>
      <c r="Q100" s="8" t="s">
        <v>7</v>
      </c>
      <c r="R100" s="8" t="s">
        <v>7</v>
      </c>
      <c r="S100" s="8" t="s">
        <v>7</v>
      </c>
      <c r="T100" s="8" t="s">
        <v>7</v>
      </c>
      <c r="U100" s="8" t="s">
        <v>7</v>
      </c>
      <c r="V100" s="8" t="s">
        <v>7</v>
      </c>
      <c r="W100" s="8" t="s">
        <v>7</v>
      </c>
      <c r="X100" s="8" t="s">
        <v>7</v>
      </c>
      <c r="Y100" s="8" t="s">
        <v>7</v>
      </c>
      <c r="Z100" s="8" t="s">
        <v>7</v>
      </c>
      <c r="AA100" s="8" t="s">
        <v>7</v>
      </c>
      <c r="AB100" s="8" t="s">
        <v>7</v>
      </c>
      <c r="AC100" s="8" t="s">
        <v>7</v>
      </c>
      <c r="AD100" s="8" t="s">
        <v>7</v>
      </c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">
        <v>102</v>
      </c>
      <c r="E101" s="8"/>
      <c r="F101" s="8"/>
      <c r="G101" s="8"/>
      <c r="H101" s="8"/>
      <c r="I101" s="8"/>
      <c r="J101" s="8"/>
      <c r="K101" s="8"/>
      <c r="L101" s="8"/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>
        <v>1</v>
      </c>
      <c r="T101" s="8">
        <v>1</v>
      </c>
      <c r="U101" s="8"/>
      <c r="V101" s="8"/>
      <c r="W101" s="8">
        <v>1</v>
      </c>
      <c r="X101" s="8">
        <v>1</v>
      </c>
      <c r="Y101" s="8">
        <v>1</v>
      </c>
      <c r="Z101" s="8">
        <v>1</v>
      </c>
      <c r="AA101" s="8">
        <v>1</v>
      </c>
      <c r="AB101" s="8">
        <v>1</v>
      </c>
      <c r="AC101" s="8">
        <v>1</v>
      </c>
      <c r="AD101" s="8">
        <v>1</v>
      </c>
      <c r="AE101" s="8"/>
      <c r="AF101" s="8"/>
      <c r="AG101" s="8"/>
      <c r="AH101" s="1">
        <f t="shared" si="16"/>
        <v>8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">
        <v>53</v>
      </c>
      <c r="E102" s="8"/>
      <c r="F102" s="8"/>
      <c r="G102" s="8"/>
      <c r="H102" s="8"/>
      <c r="I102" s="8">
        <v>1</v>
      </c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>
        <v>1</v>
      </c>
      <c r="Q102" s="8">
        <v>1</v>
      </c>
      <c r="R102" s="8">
        <v>1</v>
      </c>
      <c r="S102" s="8">
        <v>1</v>
      </c>
      <c r="T102" s="8">
        <v>1</v>
      </c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6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">
        <v>96</v>
      </c>
      <c r="E103" s="8"/>
      <c r="F103" s="8"/>
      <c r="G103" s="8"/>
      <c r="H103" s="8"/>
      <c r="I103" s="8"/>
      <c r="J103" s="8"/>
      <c r="K103" s="8"/>
      <c r="L103" s="8"/>
      <c r="M103" s="8">
        <v>1</v>
      </c>
      <c r="N103" s="8">
        <v>1</v>
      </c>
      <c r="O103" s="8">
        <v>1</v>
      </c>
      <c r="P103" s="8">
        <v>1</v>
      </c>
      <c r="Q103" s="8">
        <v>1</v>
      </c>
      <c r="R103" s="8">
        <v>1</v>
      </c>
      <c r="S103" s="8"/>
      <c r="T103" s="8"/>
      <c r="U103" s="8">
        <v>1</v>
      </c>
      <c r="V103" s="8">
        <v>1</v>
      </c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 t="shared" si="16"/>
        <v>8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">
        <v>53</v>
      </c>
      <c r="E104" s="8"/>
      <c r="F104" s="8"/>
      <c r="G104" s="8"/>
      <c r="H104" s="8"/>
      <c r="I104" s="8" t="s">
        <v>11</v>
      </c>
      <c r="J104" s="8" t="s">
        <v>11</v>
      </c>
      <c r="K104" s="8" t="s">
        <v>11</v>
      </c>
      <c r="L104" s="8" t="s">
        <v>11</v>
      </c>
      <c r="M104" s="8" t="s">
        <v>11</v>
      </c>
      <c r="N104" s="8" t="s">
        <v>11</v>
      </c>
      <c r="O104" s="8" t="s">
        <v>11</v>
      </c>
      <c r="P104" s="8" t="s">
        <v>11</v>
      </c>
      <c r="Q104" s="8" t="s">
        <v>11</v>
      </c>
      <c r="R104" s="8" t="s">
        <v>11</v>
      </c>
      <c r="S104" s="8" t="s">
        <v>11</v>
      </c>
      <c r="T104" s="8" t="s">
        <v>11</v>
      </c>
      <c r="U104" s="8" t="s">
        <v>11</v>
      </c>
      <c r="V104" s="8" t="s">
        <v>11</v>
      </c>
      <c r="W104" s="8" t="s">
        <v>11</v>
      </c>
      <c r="X104" s="8" t="s">
        <v>11</v>
      </c>
      <c r="Y104" s="8" t="s">
        <v>11</v>
      </c>
      <c r="Z104" s="8" t="s">
        <v>11</v>
      </c>
      <c r="AA104" s="8" t="s">
        <v>11</v>
      </c>
      <c r="AB104" s="8" t="s">
        <v>11</v>
      </c>
      <c r="AC104" s="8" t="s">
        <v>11</v>
      </c>
      <c r="AD104" s="8" t="s">
        <v>11</v>
      </c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">
        <v>53</v>
      </c>
      <c r="E105" s="8"/>
      <c r="F105" s="8"/>
      <c r="G105" s="8"/>
      <c r="H105" s="8"/>
      <c r="I105" s="8" t="s">
        <v>7</v>
      </c>
      <c r="J105" s="8" t="s">
        <v>7</v>
      </c>
      <c r="K105" s="8" t="s">
        <v>7</v>
      </c>
      <c r="L105" s="8" t="s">
        <v>7</v>
      </c>
      <c r="M105" s="8" t="s">
        <v>7</v>
      </c>
      <c r="N105" s="8" t="s">
        <v>7</v>
      </c>
      <c r="O105" s="8" t="s">
        <v>7</v>
      </c>
      <c r="P105" s="8" t="s">
        <v>7</v>
      </c>
      <c r="Q105" s="8" t="s">
        <v>7</v>
      </c>
      <c r="R105" s="8" t="s">
        <v>7</v>
      </c>
      <c r="S105" s="8" t="s">
        <v>7</v>
      </c>
      <c r="T105" s="8" t="s">
        <v>7</v>
      </c>
      <c r="U105" s="8" t="s">
        <v>7</v>
      </c>
      <c r="V105" s="8" t="s">
        <v>7</v>
      </c>
      <c r="W105" s="8" t="s">
        <v>7</v>
      </c>
      <c r="X105" s="8" t="s">
        <v>7</v>
      </c>
      <c r="Y105" s="8" t="s">
        <v>7</v>
      </c>
      <c r="Z105" s="8" t="s">
        <v>7</v>
      </c>
      <c r="AA105" s="8" t="s">
        <v>7</v>
      </c>
      <c r="AB105" s="8" t="s">
        <v>7</v>
      </c>
      <c r="AC105" s="8" t="s">
        <v>7</v>
      </c>
      <c r="AD105" s="8" t="s">
        <v>7</v>
      </c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">
        <v>53</v>
      </c>
      <c r="E106" s="8"/>
      <c r="F106" s="8"/>
      <c r="G106" s="8"/>
      <c r="H106" s="8"/>
      <c r="I106" s="8" t="s">
        <v>15</v>
      </c>
      <c r="J106" s="8" t="s">
        <v>15</v>
      </c>
      <c r="K106" s="8" t="s">
        <v>15</v>
      </c>
      <c r="L106" s="8" t="s">
        <v>15</v>
      </c>
      <c r="M106" s="8" t="s">
        <v>15</v>
      </c>
      <c r="N106" s="8" t="s">
        <v>15</v>
      </c>
      <c r="O106" s="8" t="s">
        <v>15</v>
      </c>
      <c r="P106" s="8" t="s">
        <v>15</v>
      </c>
      <c r="Q106" s="8" t="s">
        <v>15</v>
      </c>
      <c r="R106" s="8" t="s">
        <v>15</v>
      </c>
      <c r="S106" s="8" t="s">
        <v>15</v>
      </c>
      <c r="T106" s="8" t="s">
        <v>15</v>
      </c>
      <c r="U106" s="8" t="s">
        <v>15</v>
      </c>
      <c r="V106" s="8" t="s">
        <v>15</v>
      </c>
      <c r="W106" s="8" t="s">
        <v>15</v>
      </c>
      <c r="X106" s="8" t="s">
        <v>15</v>
      </c>
      <c r="Y106" s="8" t="s">
        <v>15</v>
      </c>
      <c r="Z106" s="8" t="s">
        <v>15</v>
      </c>
      <c r="AA106" s="8" t="s">
        <v>15</v>
      </c>
      <c r="AB106" s="8" t="s">
        <v>15</v>
      </c>
      <c r="AC106" s="8" t="s">
        <v>15</v>
      </c>
      <c r="AD106" s="8" t="s">
        <v>15</v>
      </c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 t="str">
        <f t="shared" si="17"/>
        <v>X218</v>
      </c>
      <c r="C107" s="19" t="str">
        <f>IF(ISNA(VLOOKUP(B107,Personal!$A$2:$D$21,2,FALSE)),,VLOOKUP(B107,Personal!$A$2:$D$21,2,FALSE))</f>
        <v>Nahia Campos</v>
      </c>
      <c r="D107" s="19" t="s">
        <v>53</v>
      </c>
      <c r="E107" s="8"/>
      <c r="F107" s="8"/>
      <c r="G107" s="8"/>
      <c r="H107" s="8">
        <v>1</v>
      </c>
      <c r="I107" s="8">
        <v>1</v>
      </c>
      <c r="J107" s="8">
        <v>1</v>
      </c>
      <c r="K107" s="8">
        <v>1</v>
      </c>
      <c r="L107" s="8">
        <v>1</v>
      </c>
      <c r="M107" s="8">
        <v>1</v>
      </c>
      <c r="N107" s="8">
        <v>1</v>
      </c>
      <c r="O107" s="8">
        <v>1</v>
      </c>
      <c r="P107" s="8">
        <v>1</v>
      </c>
      <c r="Q107" s="8">
        <v>1</v>
      </c>
      <c r="R107" s="8">
        <v>1</v>
      </c>
      <c r="S107" s="8"/>
      <c r="T107" s="8"/>
      <c r="U107" s="8">
        <v>1</v>
      </c>
      <c r="V107" s="8">
        <v>1</v>
      </c>
      <c r="W107" s="8">
        <v>1</v>
      </c>
      <c r="X107" s="8">
        <v>1</v>
      </c>
      <c r="Y107" s="8">
        <v>1</v>
      </c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8</v>
      </c>
      <c r="AI107" s="1"/>
    </row>
    <row r="108" spans="1:35" ht="15.75" customHeight="1" x14ac:dyDescent="0.15">
      <c r="A108" s="10"/>
      <c r="B108" s="18" t="str">
        <f t="shared" si="17"/>
        <v>X219</v>
      </c>
      <c r="C108" s="62" t="s">
        <v>132</v>
      </c>
      <c r="D108" s="19" t="s">
        <v>53</v>
      </c>
      <c r="E108" s="59"/>
      <c r="F108" s="59"/>
      <c r="G108" s="59"/>
      <c r="H108" s="59"/>
      <c r="I108" s="8" t="s">
        <v>7</v>
      </c>
      <c r="J108" s="8" t="s">
        <v>7</v>
      </c>
      <c r="K108" s="8" t="s">
        <v>7</v>
      </c>
      <c r="L108" s="8" t="s">
        <v>7</v>
      </c>
      <c r="M108" s="8" t="s">
        <v>7</v>
      </c>
      <c r="N108" s="8" t="s">
        <v>7</v>
      </c>
      <c r="O108" s="8" t="s">
        <v>7</v>
      </c>
      <c r="P108" s="8" t="s">
        <v>7</v>
      </c>
      <c r="Q108" s="8" t="s">
        <v>7</v>
      </c>
      <c r="R108" s="8" t="s">
        <v>7</v>
      </c>
      <c r="S108" s="8" t="s">
        <v>7</v>
      </c>
      <c r="T108" s="8" t="s">
        <v>7</v>
      </c>
      <c r="U108" s="8" t="s">
        <v>7</v>
      </c>
      <c r="V108" s="8" t="s">
        <v>7</v>
      </c>
      <c r="W108" s="8" t="s">
        <v>7</v>
      </c>
      <c r="X108" s="8" t="s">
        <v>7</v>
      </c>
      <c r="Y108" s="8" t="s">
        <v>7</v>
      </c>
      <c r="Z108" s="8" t="s">
        <v>7</v>
      </c>
      <c r="AA108" s="8" t="s">
        <v>7</v>
      </c>
      <c r="AB108" s="8" t="s">
        <v>7</v>
      </c>
      <c r="AC108" s="8" t="s">
        <v>7</v>
      </c>
      <c r="AD108" s="8" t="s">
        <v>7</v>
      </c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 t="s">
        <v>11</v>
      </c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2</v>
      </c>
      <c r="L115" s="23">
        <f t="shared" si="18"/>
        <v>2</v>
      </c>
      <c r="M115" s="23">
        <f t="shared" si="18"/>
        <v>4</v>
      </c>
      <c r="N115" s="23">
        <f t="shared" si="18"/>
        <v>4</v>
      </c>
      <c r="O115" s="23">
        <f t="shared" si="18"/>
        <v>4</v>
      </c>
      <c r="P115" s="23">
        <f t="shared" si="18"/>
        <v>4</v>
      </c>
      <c r="Q115" s="23">
        <f t="shared" si="18"/>
        <v>4</v>
      </c>
      <c r="R115" s="23">
        <f t="shared" si="18"/>
        <v>4</v>
      </c>
      <c r="S115" s="23">
        <f t="shared" si="18"/>
        <v>2</v>
      </c>
      <c r="T115" s="23">
        <f t="shared" si="18"/>
        <v>2</v>
      </c>
      <c r="U115" s="23">
        <f t="shared" si="18"/>
        <v>2</v>
      </c>
      <c r="V115" s="23">
        <f t="shared" si="18"/>
        <v>2</v>
      </c>
      <c r="W115" s="23">
        <f t="shared" si="18"/>
        <v>3</v>
      </c>
      <c r="X115" s="23">
        <f t="shared" si="18"/>
        <v>3</v>
      </c>
      <c r="Y115" s="23">
        <f t="shared" si="18"/>
        <v>3</v>
      </c>
      <c r="Z115" s="23">
        <f t="shared" si="18"/>
        <v>2</v>
      </c>
      <c r="AA115" s="23">
        <f t="shared" si="18"/>
        <v>2</v>
      </c>
      <c r="AB115" s="23">
        <f t="shared" si="18"/>
        <v>2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30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45522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 t="s">
        <v>19</v>
      </c>
      <c r="J118" s="8" t="s">
        <v>19</v>
      </c>
      <c r="K118" s="8" t="s">
        <v>19</v>
      </c>
      <c r="L118" s="8" t="s">
        <v>19</v>
      </c>
      <c r="M118" s="8" t="s">
        <v>19</v>
      </c>
      <c r="N118" s="8" t="s">
        <v>19</v>
      </c>
      <c r="O118" s="8" t="s">
        <v>19</v>
      </c>
      <c r="P118" s="8" t="s">
        <v>19</v>
      </c>
      <c r="Q118" s="8" t="s">
        <v>19</v>
      </c>
      <c r="R118" s="8" t="s">
        <v>19</v>
      </c>
      <c r="S118" s="8" t="s">
        <v>19</v>
      </c>
      <c r="T118" s="8" t="s">
        <v>19</v>
      </c>
      <c r="U118" s="8" t="s">
        <v>19</v>
      </c>
      <c r="V118" s="8" t="s">
        <v>19</v>
      </c>
      <c r="W118" s="8" t="s">
        <v>19</v>
      </c>
      <c r="X118" s="8" t="s">
        <v>19</v>
      </c>
      <c r="Y118" s="8" t="s">
        <v>19</v>
      </c>
      <c r="Z118" s="8" t="s">
        <v>19</v>
      </c>
      <c r="AA118" s="8" t="s">
        <v>19</v>
      </c>
      <c r="AB118" s="8" t="s">
        <v>19</v>
      </c>
      <c r="AC118" s="8" t="s">
        <v>19</v>
      </c>
      <c r="AD118" s="8" t="s">
        <v>19</v>
      </c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 t="s">
        <v>11</v>
      </c>
      <c r="J123" s="8" t="s">
        <v>11</v>
      </c>
      <c r="K123" s="8" t="s">
        <v>11</v>
      </c>
      <c r="L123" s="8" t="s">
        <v>11</v>
      </c>
      <c r="M123" s="8" t="s">
        <v>11</v>
      </c>
      <c r="N123" s="8" t="s">
        <v>11</v>
      </c>
      <c r="O123" s="8" t="s">
        <v>11</v>
      </c>
      <c r="P123" s="8" t="s">
        <v>11</v>
      </c>
      <c r="Q123" s="8" t="s">
        <v>11</v>
      </c>
      <c r="R123" s="8" t="s">
        <v>11</v>
      </c>
      <c r="S123" s="8" t="s">
        <v>11</v>
      </c>
      <c r="T123" s="8" t="s">
        <v>11</v>
      </c>
      <c r="U123" s="8" t="s">
        <v>11</v>
      </c>
      <c r="V123" s="8" t="s">
        <v>11</v>
      </c>
      <c r="W123" s="8" t="s">
        <v>11</v>
      </c>
      <c r="X123" s="8" t="s">
        <v>11</v>
      </c>
      <c r="Y123" s="8" t="s">
        <v>11</v>
      </c>
      <c r="Z123" s="8" t="s">
        <v>11</v>
      </c>
      <c r="AA123" s="8" t="s">
        <v>11</v>
      </c>
      <c r="AB123" s="8" t="s">
        <v>11</v>
      </c>
      <c r="AC123" s="8" t="s">
        <v>11</v>
      </c>
      <c r="AD123" s="8" t="s">
        <v>11</v>
      </c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X218</v>
      </c>
      <c r="C126" s="19" t="str">
        <f>IF(ISNA(VLOOKUP(B126,Personal!$A$2:$D$21,2,FALSE)),,VLOOKUP(B126,Personal!$A$2:$D$21,2,FALSE))</f>
        <v>Nahia Campos</v>
      </c>
      <c r="D126" s="19" t="str">
        <f>IF(ISNA(VLOOKUP(B126,Personal!$A$2:$D$23,3,FALSE)),,VLOOKUP(B126,Personal!$A$2:$D$32,3,FALSE))</f>
        <v>Comercial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 t="str">
        <f t="shared" si="20"/>
        <v>X219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imWhxYjsfaQkdl9q8ljCLDcihtUMxgLCsUwjv4nbuSaJ+KF81GUHQq2Ry58/zUHWaAGa4BGMOaU1EqAIXe/1Zg==" saltValue="ZSXkl+cYltgDMXPOdakDHA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5:AG8 E4:H4 AE4:AG4 E9:H9 AE9:AG9 J24:AB24 E18:H19 AC18:AG19 E10:AG10 H31:AC31 E12:AG17 E11:H11 AE11:AG11" name="Rango2_3"/>
    <protectedRange algorithmName="SHA-512" hashValue="G5FAzGJX5ML8jdfkYHQa+XaFR9QNG29PKoYkCgHl9WmXxPVaBd5PCzjSk5Uim+XS6Movcs1vrN10mr+qn1crdA==" saltValue="5PigA186qshsPexNZFi/+w==" spinCount="100000" sqref="E25:AG27 E23:H23 AE23:AG23 E29:AG29 E28:H28 AE28:AG28 E24:I24 AC24:AG24 E37:H38 AC37:AG38 E32:AG36 E31:G31 AD31:AG31 E30:H30 AE30:AG30" name="Rango2_3_1"/>
    <protectedRange algorithmName="SHA-512" hashValue="G5FAzGJX5ML8jdfkYHQa+XaFR9QNG29PKoYkCgHl9WmXxPVaBd5PCzjSk5Uim+XS6Movcs1vrN10mr+qn1crdA==" saltValue="5PigA186qshsPexNZFi/+w==" spinCount="100000" sqref="E43:AG46 E42:H42 AE42:AG42 E48:AG48 E47:H47 AE47:AG47 E56:H57 AC56:AG57 E50:AG55 E49:H49 AE49:AG49" name="Rango2_3_2"/>
    <protectedRange algorithmName="SHA-512" hashValue="G5FAzGJX5ML8jdfkYHQa+XaFR9QNG29PKoYkCgHl9WmXxPVaBd5PCzjSk5Uim+XS6Movcs1vrN10mr+qn1crdA==" saltValue="5PigA186qshsPexNZFi/+w==" spinCount="100000" sqref="E62:AG65 E61:H61 AE61:AG61 E67:AG74 E66:H66 AE66:AG66 E75:H76 AC75:AG76" name="Rango2_3_3"/>
    <protectedRange algorithmName="SHA-512" hashValue="G5FAzGJX5ML8jdfkYHQa+XaFR9QNG29PKoYkCgHl9WmXxPVaBd5PCzjSk5Uim+XS6Movcs1vrN10mr+qn1crdA==" saltValue="5PigA186qshsPexNZFi/+w==" spinCount="100000" sqref="E81:AG84 E80:H80 AE80:AG80 E86:AG86 E85:H85 AE85:AG85 E94:H95 AC94:AG95 E88:AG93 E87:H87 AE87:AG87" name="Rango2_3_4"/>
    <protectedRange algorithmName="SHA-512" hashValue="G5FAzGJX5ML8jdfkYHQa+XaFR9QNG29PKoYkCgHl9WmXxPVaBd5PCzjSk5Uim+XS6Movcs1vrN10mr+qn1crdA==" saltValue="5PigA186qshsPexNZFi/+w==" spinCount="100000" sqref="E100:AG103 E99:H99 AE99:AG99 E105:AG105 E104:H104 AE104:AG104 E106:H106 AE106:AG106 E107:AG114" name="Rango2_3_5"/>
    <protectedRange algorithmName="SHA-512" hashValue="G5FAzGJX5ML8jdfkYHQa+XaFR9QNG29PKoYkCgHl9WmXxPVaBd5PCzjSk5Uim+XS6Movcs1vrN10mr+qn1crdA==" saltValue="5PigA186qshsPexNZFi/+w==" spinCount="100000" sqref="E119:AG122 E118:H118 AE118:AG118 E124:AG133 E123:H123 AE123:AG123" name="Rango2_3_6"/>
    <protectedRange algorithmName="SHA-512" hashValue="G5FAzGJX5ML8jdfkYHQa+XaFR9QNG29PKoYkCgHl9WmXxPVaBd5PCzjSk5Uim+XS6Movcs1vrN10mr+qn1crdA==" saltValue="5PigA186qshsPexNZFi/+w==" spinCount="100000" sqref="I4:AD4 I23:AD23 I42:AD42 I61:AD61 I80:AD80 I99:AD99 I118:AD118" name="Rango2_3_1_1"/>
    <protectedRange algorithmName="SHA-512" hashValue="G5FAzGJX5ML8jdfkYHQa+XaFR9QNG29PKoYkCgHl9WmXxPVaBd5PCzjSk5Uim+XS6Movcs1vrN10mr+qn1crdA==" saltValue="5PigA186qshsPexNZFi/+w==" spinCount="100000" sqref="I9:AD9" name="Rango2_3_1_8"/>
    <protectedRange algorithmName="SHA-512" hashValue="G5FAzGJX5ML8jdfkYHQa+XaFR9QNG29PKoYkCgHl9WmXxPVaBd5PCzjSk5Uim+XS6Movcs1vrN10mr+qn1crdA==" saltValue="5PigA186qshsPexNZFi/+w==" spinCount="100000" sqref="I28:AD28" name="Rango2_3_1_9"/>
    <protectedRange algorithmName="SHA-512" hashValue="G5FAzGJX5ML8jdfkYHQa+XaFR9QNG29PKoYkCgHl9WmXxPVaBd5PCzjSk5Uim+XS6Movcs1vrN10mr+qn1crdA==" saltValue="5PigA186qshsPexNZFi/+w==" spinCount="100000" sqref="I47:AD47" name="Rango2_3_1_10"/>
    <protectedRange algorithmName="SHA-512" hashValue="G5FAzGJX5ML8jdfkYHQa+XaFR9QNG29PKoYkCgHl9WmXxPVaBd5PCzjSk5Uim+XS6Movcs1vrN10mr+qn1crdA==" saltValue="5PigA186qshsPexNZFi/+w==" spinCount="100000" sqref="I66:AD66" name="Rango2_3_1_11"/>
    <protectedRange algorithmName="SHA-512" hashValue="G5FAzGJX5ML8jdfkYHQa+XaFR9QNG29PKoYkCgHl9WmXxPVaBd5PCzjSk5Uim+XS6Movcs1vrN10mr+qn1crdA==" saltValue="5PigA186qshsPexNZFi/+w==" spinCount="100000" sqref="I85:AD85" name="Rango2_3_1_12"/>
    <protectedRange algorithmName="SHA-512" hashValue="G5FAzGJX5ML8jdfkYHQa+XaFR9QNG29PKoYkCgHl9WmXxPVaBd5PCzjSk5Uim+XS6Movcs1vrN10mr+qn1crdA==" saltValue="5PigA186qshsPexNZFi/+w==" spinCount="100000" sqref="I104:AD104" name="Rango2_3_1_13"/>
    <protectedRange algorithmName="SHA-512" hashValue="G5FAzGJX5ML8jdfkYHQa+XaFR9QNG29PKoYkCgHl9WmXxPVaBd5PCzjSk5Uim+XS6Movcs1vrN10mr+qn1crdA==" saltValue="5PigA186qshsPexNZFi/+w==" spinCount="100000" sqref="I123:AD123" name="Rango2_3_1_14"/>
    <protectedRange algorithmName="SHA-512" hashValue="G5FAzGJX5ML8jdfkYHQa+XaFR9QNG29PKoYkCgHl9WmXxPVaBd5PCzjSk5Uim+XS6Movcs1vrN10mr+qn1crdA==" saltValue="5PigA186qshsPexNZFi/+w==" spinCount="100000" sqref="I94:AB95" name="Rango2_2_3_4_3_1_1_3_4"/>
    <protectedRange algorithmName="SHA-512" hashValue="G5FAzGJX5ML8jdfkYHQa+XaFR9QNG29PKoYkCgHl9WmXxPVaBd5PCzjSk5Uim+XS6Movcs1vrN10mr+qn1crdA==" saltValue="5PigA186qshsPexNZFi/+w==" spinCount="100000" sqref="I75:AB76" name="Rango2_2_3_4_3_1_1_3_4_2"/>
    <protectedRange algorithmName="SHA-512" hashValue="G5FAzGJX5ML8jdfkYHQa+XaFR9QNG29PKoYkCgHl9WmXxPVaBd5PCzjSk5Uim+XS6Movcs1vrN10mr+qn1crdA==" saltValue="5PigA186qshsPexNZFi/+w==" spinCount="100000" sqref="I56:AB57" name="Rango2_2_3_4_3_1_1_3_4_3"/>
    <protectedRange algorithmName="SHA-512" hashValue="G5FAzGJX5ML8jdfkYHQa+XaFR9QNG29PKoYkCgHl9WmXxPVaBd5PCzjSk5Uim+XS6Movcs1vrN10mr+qn1crdA==" saltValue="5PigA186qshsPexNZFi/+w==" spinCount="100000" sqref="I37:AB38" name="Rango2_2_3_4_3_1_1_3_4_4"/>
    <protectedRange algorithmName="SHA-512" hashValue="G5FAzGJX5ML8jdfkYHQa+XaFR9QNG29PKoYkCgHl9WmXxPVaBd5PCzjSk5Uim+XS6Movcs1vrN10mr+qn1crdA==" saltValue="5PigA186qshsPexNZFi/+w==" spinCount="100000" sqref="I18:AB19" name="Rango2_2_3_4_3_1_1_3_4_5"/>
    <protectedRange algorithmName="SHA-512" hashValue="G5FAzGJX5ML8jdfkYHQa+XaFR9QNG29PKoYkCgHl9WmXxPVaBd5PCzjSk5Uim+XS6Movcs1vrN10mr+qn1crdA==" saltValue="5PigA186qshsPexNZFi/+w==" spinCount="100000" sqref="I11:AD11" name="Rango2_3_1_16"/>
    <protectedRange algorithmName="SHA-512" hashValue="G5FAzGJX5ML8jdfkYHQa+XaFR9QNG29PKoYkCgHl9WmXxPVaBd5PCzjSk5Uim+XS6Movcs1vrN10mr+qn1crdA==" saltValue="5PigA186qshsPexNZFi/+w==" spinCount="100000" sqref="I30:AD30" name="Rango2_3_1_16_1"/>
    <protectedRange algorithmName="SHA-512" hashValue="G5FAzGJX5ML8jdfkYHQa+XaFR9QNG29PKoYkCgHl9WmXxPVaBd5PCzjSk5Uim+XS6Movcs1vrN10mr+qn1crdA==" saltValue="5PigA186qshsPexNZFi/+w==" spinCount="100000" sqref="I49:AD49" name="Rango2_3_1_16_2"/>
    <protectedRange algorithmName="SHA-512" hashValue="G5FAzGJX5ML8jdfkYHQa+XaFR9QNG29PKoYkCgHl9WmXxPVaBd5PCzjSk5Uim+XS6Movcs1vrN10mr+qn1crdA==" saltValue="5PigA186qshsPexNZFi/+w==" spinCount="100000" sqref="I87:AD87" name="Rango2_3_1_16_3"/>
    <protectedRange algorithmName="SHA-512" hashValue="G5FAzGJX5ML8jdfkYHQa+XaFR9QNG29PKoYkCgHl9WmXxPVaBd5PCzjSk5Uim+XS6Movcs1vrN10mr+qn1crdA==" saltValue="5PigA186qshsPexNZFi/+w==" spinCount="100000" sqref="I106:AD106" name="Rango2_3_1_16_4"/>
  </protectedRanges>
  <conditionalFormatting sqref="E20:AG20 E39:AG39 E58:AG58 E77:AG77 E96:AG96 E115:AG115 E134:AG134">
    <cfRule type="colorScale" priority="686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7">
    <cfRule type="expression" dxfId="6870" priority="475">
      <formula>$C$21="F"</formula>
    </cfRule>
  </conditionalFormatting>
  <conditionalFormatting sqref="E13:AG17 E18:H19 AC18:AG19">
    <cfRule type="expression" dxfId="6869" priority="477">
      <formula>$C$2="F"</formula>
    </cfRule>
  </conditionalFormatting>
  <conditionalFormatting sqref="E13:AG17 E18:H19 AC18:AG19">
    <cfRule type="expression" dxfId="6868" priority="478">
      <formula>$D13="Facturacion"</formula>
    </cfRule>
  </conditionalFormatting>
  <conditionalFormatting sqref="E13:AG17 E18:H19 AC18:AG19">
    <cfRule type="expression" dxfId="6867" priority="479">
      <formula>$D13="Specialist"</formula>
    </cfRule>
  </conditionalFormatting>
  <conditionalFormatting sqref="E13:AG17 E18:H19 AC18:AG19">
    <cfRule type="cellIs" dxfId="6866" priority="480" operator="equal">
      <formula>1</formula>
    </cfRule>
  </conditionalFormatting>
  <conditionalFormatting sqref="E13:AG17 E18:H19 AC18:AG19">
    <cfRule type="expression" dxfId="6865" priority="481">
      <formula>$D13="SSMM"</formula>
    </cfRule>
  </conditionalFormatting>
  <conditionalFormatting sqref="E13:AG17 E18:H19 AC18:AG19">
    <cfRule type="cellIs" dxfId="6864" priority="482" operator="equal">
      <formula>"F"</formula>
    </cfRule>
  </conditionalFormatting>
  <conditionalFormatting sqref="E5:AG8 E4:H4 AE4:AG4 E9:H9 AE9:AG9 E10:AG10 E12:AG12 E11:H11 AE11:AG11">
    <cfRule type="expression" dxfId="6863" priority="466">
      <formula>$C$2="F"</formula>
    </cfRule>
  </conditionalFormatting>
  <conditionalFormatting sqref="E5:AG8 E4:H4 AE4:AG4 E9:H9 AE9:AG9 E10:AG10 E12:AG12 E11:H11 AE11:AG11">
    <cfRule type="expression" dxfId="6862" priority="467">
      <formula>$D4="Facturacion"</formula>
    </cfRule>
  </conditionalFormatting>
  <conditionalFormatting sqref="E5:AG8 E4:H4 AE4:AG4 E9:H9 AE9:AG9 E10:AG10 E12:AG12 E11:H11 AE11:AG11">
    <cfRule type="expression" dxfId="6861" priority="468">
      <formula>$D4="Specialist"</formula>
    </cfRule>
  </conditionalFormatting>
  <conditionalFormatting sqref="E5:AG8 E4:H4 AE4:AG4 E9:H9 AE9:AG9 E10:AG10 E12:AG12 E11:H11 AE11:AG11">
    <cfRule type="cellIs" dxfId="6860" priority="469" operator="equal">
      <formula>1</formula>
    </cfRule>
  </conditionalFormatting>
  <conditionalFormatting sqref="E5:AG8 E4:H4 AE4:AG4 E9:H9 AE9:AG9 E10:AG10 E12:AG12 E11:H11 AE11:AG11">
    <cfRule type="expression" dxfId="6859" priority="470">
      <formula>$D4="SSMM"</formula>
    </cfRule>
  </conditionalFormatting>
  <conditionalFormatting sqref="E5:AG8 E4:H4 AE4:AG4 E9:H9 AE9:AG9 E10:AG10 E12:AG12 E11:H11 AE11:AG11">
    <cfRule type="cellIs" dxfId="6858" priority="471" operator="equal">
      <formula>"F"</formula>
    </cfRule>
  </conditionalFormatting>
  <conditionalFormatting sqref="E32:AG36">
    <cfRule type="expression" dxfId="6857" priority="457">
      <formula>$C$21="F"</formula>
    </cfRule>
  </conditionalFormatting>
  <conditionalFormatting sqref="E32:AG36 E37:H38 AC37:AG38">
    <cfRule type="expression" dxfId="6856" priority="459">
      <formula>$C$2="F"</formula>
    </cfRule>
  </conditionalFormatting>
  <conditionalFormatting sqref="E32:AG36 E37:H38 AC37:AG38">
    <cfRule type="expression" dxfId="6855" priority="460">
      <formula>$D32="Facturacion"</formula>
    </cfRule>
  </conditionalFormatting>
  <conditionalFormatting sqref="E32:AG36 E37:H38 AC37:AG38">
    <cfRule type="expression" dxfId="6854" priority="461">
      <formula>$D32="Specialist"</formula>
    </cfRule>
  </conditionalFormatting>
  <conditionalFormatting sqref="E32:AG36 E37:H38 AC37:AG38">
    <cfRule type="cellIs" dxfId="6853" priority="462" operator="equal">
      <formula>1</formula>
    </cfRule>
  </conditionalFormatting>
  <conditionalFormatting sqref="E32:AG36 E37:H38 AC37:AG38">
    <cfRule type="expression" dxfId="6852" priority="463">
      <formula>$D32="SSMM"</formula>
    </cfRule>
  </conditionalFormatting>
  <conditionalFormatting sqref="E32:AG36 E37:H38 AC37:AG38">
    <cfRule type="cellIs" dxfId="6851" priority="464" operator="equal">
      <formula>"F"</formula>
    </cfRule>
  </conditionalFormatting>
  <conditionalFormatting sqref="E25:AG27 E23:H23 AE23:AG23 E29:AG29 E28:H28 AE28:AG28 E24:I24 AC24:AG24 E31:G31 AD31:AG31 E30:H30 AE30:AG30">
    <cfRule type="expression" dxfId="6850" priority="448">
      <formula>$C$2="F"</formula>
    </cfRule>
  </conditionalFormatting>
  <conditionalFormatting sqref="E25:AG27 E23:H23 AE23:AG23 E29:AG29 E28:H28 AE28:AG28 E24:I24 AC24:AG24 E31:G31 AD31:AG31 E30:H30 AE30:AG30">
    <cfRule type="expression" dxfId="6849" priority="449">
      <formula>$D23="Facturacion"</formula>
    </cfRule>
  </conditionalFormatting>
  <conditionalFormatting sqref="E25:AG27 E23:H23 AE23:AG23 E29:AG29 E28:H28 AE28:AG28 E24:I24 AC24:AG24 E31:G31 AD31:AG31 E30:H30 AE30:AG30">
    <cfRule type="expression" dxfId="6848" priority="450">
      <formula>$D23="Specialist"</formula>
    </cfRule>
  </conditionalFormatting>
  <conditionalFormatting sqref="E25:AG27 E23:H23 AE23:AG23 E29:AG29 E28:H28 AE28:AG28 E24:I24 AC24:AG24 E31:G31 AD31:AG31 E30:H30 AE30:AG30">
    <cfRule type="cellIs" dxfId="6847" priority="451" operator="equal">
      <formula>1</formula>
    </cfRule>
  </conditionalFormatting>
  <conditionalFormatting sqref="E25:AG27 E23:H23 AE23:AG23 E29:AG29 E28:H28 AE28:AG28 E24:I24 AC24:AG24 E31:G31 AD31:AG31 E30:H30 AE30:AG30">
    <cfRule type="expression" dxfId="6846" priority="452">
      <formula>$D23="SSMM"</formula>
    </cfRule>
  </conditionalFormatting>
  <conditionalFormatting sqref="E25:AG27 E23:H23 AE23:AG23 E29:AG29 E28:H28 AE28:AG28 E24:I24 AC24:AG24 E31:G31 AD31:AG31 E30:H30 AE30:AG30">
    <cfRule type="cellIs" dxfId="6845" priority="453" operator="equal">
      <formula>"F"</formula>
    </cfRule>
  </conditionalFormatting>
  <conditionalFormatting sqref="E51:AG55">
    <cfRule type="expression" dxfId="6844" priority="439">
      <formula>$C$21="F"</formula>
    </cfRule>
  </conditionalFormatting>
  <conditionalFormatting sqref="E51:AG55 E56:H57 AC56:AG57">
    <cfRule type="expression" dxfId="6843" priority="441">
      <formula>$C$2="F"</formula>
    </cfRule>
  </conditionalFormatting>
  <conditionalFormatting sqref="E51:AG55 E56:H57 AC56:AG57">
    <cfRule type="expression" dxfId="6842" priority="442">
      <formula>$D51="Facturacion"</formula>
    </cfRule>
  </conditionalFormatting>
  <conditionalFormatting sqref="E51:AG55 E56:H57 AC56:AG57">
    <cfRule type="expression" dxfId="6841" priority="443">
      <formula>$D51="Specialist"</formula>
    </cfRule>
  </conditionalFormatting>
  <conditionalFormatting sqref="E51:AG55 E56:H57 AC56:AG57">
    <cfRule type="cellIs" dxfId="6840" priority="444" operator="equal">
      <formula>1</formula>
    </cfRule>
  </conditionalFormatting>
  <conditionalFormatting sqref="E51:AG55 E56:H57 AC56:AG57">
    <cfRule type="expression" dxfId="6839" priority="445">
      <formula>$D51="SSMM"</formula>
    </cfRule>
  </conditionalFormatting>
  <conditionalFormatting sqref="E51:AG55 E56:H57 AC56:AG57">
    <cfRule type="cellIs" dxfId="6838" priority="446" operator="equal">
      <formula>"F"</formula>
    </cfRule>
  </conditionalFormatting>
  <conditionalFormatting sqref="E43:AG46 E42:H42 AE42:AG42 E48:AG48 E47:H47 AE47:AG47 E50:AG50 E49:H49 AE49:AG49">
    <cfRule type="expression" dxfId="6837" priority="430">
      <formula>$C$2="F"</formula>
    </cfRule>
  </conditionalFormatting>
  <conditionalFormatting sqref="E43:AG46 E42:H42 AE42:AG42 E48:AG48 E47:H47 AE47:AG47 E50:AG50 E49:H49 AE49:AG49">
    <cfRule type="expression" dxfId="6836" priority="431">
      <formula>$D42="Facturacion"</formula>
    </cfRule>
  </conditionalFormatting>
  <conditionalFormatting sqref="E43:AG46 E42:H42 AE42:AG42 E48:AG48 E47:H47 AE47:AG47 E50:AG50 E49:H49 AE49:AG49">
    <cfRule type="expression" dxfId="6835" priority="432">
      <formula>$D42="Specialist"</formula>
    </cfRule>
  </conditionalFormatting>
  <conditionalFormatting sqref="E43:AG46 E42:H42 AE42:AG42 E48:AG48 E47:H47 AE47:AG47 E50:AG50 E49:H49 AE49:AG49">
    <cfRule type="cellIs" dxfId="6834" priority="433" operator="equal">
      <formula>1</formula>
    </cfRule>
  </conditionalFormatting>
  <conditionalFormatting sqref="E43:AG46 E42:H42 AE42:AG42 E48:AG48 E47:H47 AE47:AG47 E50:AG50 E49:H49 AE49:AG49">
    <cfRule type="expression" dxfId="6833" priority="434">
      <formula>$D42="SSMM"</formula>
    </cfRule>
  </conditionalFormatting>
  <conditionalFormatting sqref="E43:AG46 E42:H42 AE42:AG42 E48:AG48 E47:H47 AE47:AG47 E50:AG50 E49:H49 AE49:AG49">
    <cfRule type="cellIs" dxfId="6832" priority="435" operator="equal">
      <formula>"F"</formula>
    </cfRule>
  </conditionalFormatting>
  <conditionalFormatting sqref="E70:AG74">
    <cfRule type="expression" dxfId="6831" priority="421">
      <formula>$C$21="F"</formula>
    </cfRule>
  </conditionalFormatting>
  <conditionalFormatting sqref="E70:AG74 E75:H76 AC75:AG76">
    <cfRule type="expression" dxfId="6830" priority="423">
      <formula>$C$2="F"</formula>
    </cfRule>
  </conditionalFormatting>
  <conditionalFormatting sqref="E70:AG74 E75:H76 AC75:AG76">
    <cfRule type="expression" dxfId="6829" priority="424">
      <formula>$D70="Facturacion"</formula>
    </cfRule>
  </conditionalFormatting>
  <conditionalFormatting sqref="E70:AG74 E75:H76 AC75:AG76">
    <cfRule type="expression" dxfId="6828" priority="425">
      <formula>$D70="Specialist"</formula>
    </cfRule>
  </conditionalFormatting>
  <conditionalFormatting sqref="E70:AG74 E75:H76 AC75:AG76">
    <cfRule type="cellIs" dxfId="6827" priority="426" operator="equal">
      <formula>1</formula>
    </cfRule>
  </conditionalFormatting>
  <conditionalFormatting sqref="E70:AG74 E75:H76 AC75:AG76">
    <cfRule type="expression" dxfId="6826" priority="427">
      <formula>$D70="SSMM"</formula>
    </cfRule>
  </conditionalFormatting>
  <conditionalFormatting sqref="E70:AG74 E75:H76 AC75:AG76">
    <cfRule type="cellIs" dxfId="6825" priority="428" operator="equal">
      <formula>"F"</formula>
    </cfRule>
  </conditionalFormatting>
  <conditionalFormatting sqref="E62:AG65 E61:H61 AE61:AG61 E67:AG69 E66:H66 AE66:AG66">
    <cfRule type="expression" dxfId="6824" priority="412">
      <formula>$C$2="F"</formula>
    </cfRule>
  </conditionalFormatting>
  <conditionalFormatting sqref="E62:AG65 E61:H61 AE61:AG61 E67:AG69 E66:H66 AE66:AG66">
    <cfRule type="expression" dxfId="6823" priority="413">
      <formula>$D61="Facturacion"</formula>
    </cfRule>
  </conditionalFormatting>
  <conditionalFormatting sqref="E62:AG65 E61:H61 AE61:AG61 E67:AG69 E66:H66 AE66:AG66">
    <cfRule type="expression" dxfId="6822" priority="414">
      <formula>$D61="Specialist"</formula>
    </cfRule>
  </conditionalFormatting>
  <conditionalFormatting sqref="E62:AG65 E61:H61 AE61:AG61 E67:AG69 E66:H66 AE66:AG66">
    <cfRule type="cellIs" dxfId="6821" priority="415" operator="equal">
      <formula>1</formula>
    </cfRule>
  </conditionalFormatting>
  <conditionalFormatting sqref="E62:AG65 E61:H61 AE61:AG61 E67:AG69 E66:H66 AE66:AG66">
    <cfRule type="expression" dxfId="6820" priority="416">
      <formula>$D61="SSMM"</formula>
    </cfRule>
  </conditionalFormatting>
  <conditionalFormatting sqref="E62:AG65 E61:H61 AE61:AG61 E67:AG69 E66:H66 AE66:AG66">
    <cfRule type="cellIs" dxfId="6819" priority="417" operator="equal">
      <formula>"F"</formula>
    </cfRule>
  </conditionalFormatting>
  <conditionalFormatting sqref="E89:AG93">
    <cfRule type="expression" dxfId="6818" priority="403">
      <formula>$C$21="F"</formula>
    </cfRule>
  </conditionalFormatting>
  <conditionalFormatting sqref="E89:AG93 E94:H95 AC94:AG95">
    <cfRule type="expression" dxfId="6817" priority="405">
      <formula>$C$2="F"</formula>
    </cfRule>
  </conditionalFormatting>
  <conditionalFormatting sqref="E89:AG93 E94:H95 AC94:AG95">
    <cfRule type="expression" dxfId="6816" priority="406">
      <formula>$D89="Facturacion"</formula>
    </cfRule>
  </conditionalFormatting>
  <conditionalFormatting sqref="E89:AG93 E94:H95 AC94:AG95">
    <cfRule type="expression" dxfId="6815" priority="407">
      <formula>$D89="Specialist"</formula>
    </cfRule>
  </conditionalFormatting>
  <conditionalFormatting sqref="E89:AG93 E94:H95 AC94:AG95">
    <cfRule type="cellIs" dxfId="6814" priority="408" operator="equal">
      <formula>1</formula>
    </cfRule>
  </conditionalFormatting>
  <conditionalFormatting sqref="E89:AG93 E94:H95 AC94:AG95">
    <cfRule type="expression" dxfId="6813" priority="409">
      <formula>$D89="SSMM"</formula>
    </cfRule>
  </conditionalFormatting>
  <conditionalFormatting sqref="E89:AG93 E94:H95 AC94:AG95">
    <cfRule type="cellIs" dxfId="6812" priority="410" operator="equal">
      <formula>"F"</formula>
    </cfRule>
  </conditionalFormatting>
  <conditionalFormatting sqref="E81:AG84 E80:H80 AE80:AG80 E86:AG86 E85:H85 AE85:AG85 E88:AG88 E87:H87 AE87:AG87">
    <cfRule type="expression" dxfId="6811" priority="394">
      <formula>$C$2="F"</formula>
    </cfRule>
  </conditionalFormatting>
  <conditionalFormatting sqref="E81:AG84 E80:H80 AE80:AG80 E86:AG86 E85:H85 AE85:AG85 E88:AG88 E87:H87 AE87:AG87">
    <cfRule type="expression" dxfId="6810" priority="395">
      <formula>$D80="Facturacion"</formula>
    </cfRule>
  </conditionalFormatting>
  <conditionalFormatting sqref="E81:AG84 E80:H80 AE80:AG80 E86:AG86 E85:H85 AE85:AG85 E88:AG88 E87:H87 AE87:AG87">
    <cfRule type="expression" dxfId="6809" priority="396">
      <formula>$D80="Specialist"</formula>
    </cfRule>
  </conditionalFormatting>
  <conditionalFormatting sqref="E81:AG84 E80:H80 AE80:AG80 E86:AG86 E85:H85 AE85:AG85 E88:AG88 E87:H87 AE87:AG87">
    <cfRule type="cellIs" dxfId="6808" priority="397" operator="equal">
      <formula>1</formula>
    </cfRule>
  </conditionalFormatting>
  <conditionalFormatting sqref="E81:AG84 E80:H80 AE80:AG80 E86:AG86 E85:H85 AE85:AG85 E88:AG88 E87:H87 AE87:AG87">
    <cfRule type="expression" dxfId="6807" priority="398">
      <formula>$D80="SSMM"</formula>
    </cfRule>
  </conditionalFormatting>
  <conditionalFormatting sqref="E81:AG84 E80:H80 AE80:AG80 E86:AG86 E85:H85 AE85:AG85 E88:AG88 E87:H87 AE87:AG87">
    <cfRule type="cellIs" dxfId="6806" priority="399" operator="equal">
      <formula>"F"</formula>
    </cfRule>
  </conditionalFormatting>
  <conditionalFormatting sqref="I113:W113">
    <cfRule type="expression" dxfId="6805" priority="382">
      <formula>$C$78="F"</formula>
    </cfRule>
  </conditionalFormatting>
  <conditionalFormatting sqref="I113:W113">
    <cfRule type="expression" dxfId="6804" priority="383">
      <formula>$C$59="F"</formula>
    </cfRule>
  </conditionalFormatting>
  <conditionalFormatting sqref="I113:W113">
    <cfRule type="expression" dxfId="6803" priority="384">
      <formula>$C$40="F"</formula>
    </cfRule>
  </conditionalFormatting>
  <conditionalFormatting sqref="E108:H112 I109:W113 X109:AG112 AE108:AG108">
    <cfRule type="expression" dxfId="6802" priority="385">
      <formula>$C$21="F"</formula>
    </cfRule>
  </conditionalFormatting>
  <conditionalFormatting sqref="E109:AG114 E108:H108 AE108:AG108">
    <cfRule type="expression" dxfId="6801" priority="387">
      <formula>$C$2="F"</formula>
    </cfRule>
  </conditionalFormatting>
  <conditionalFormatting sqref="E109:AG114 E108:H108 AE108:AG108">
    <cfRule type="expression" dxfId="6800" priority="388">
      <formula>$D108="Facturacion"</formula>
    </cfRule>
  </conditionalFormatting>
  <conditionalFormatting sqref="E109:AG114 E108:H108 AE108:AG108">
    <cfRule type="expression" dxfId="6799" priority="389">
      <formula>$D108="Specialist"</formula>
    </cfRule>
  </conditionalFormatting>
  <conditionalFormatting sqref="E109:AG114 E108:H108 AE108:AG108">
    <cfRule type="cellIs" dxfId="6798" priority="390" operator="equal">
      <formula>1</formula>
    </cfRule>
  </conditionalFormatting>
  <conditionalFormatting sqref="E109:AG114 E108:H108 AE108:AG108">
    <cfRule type="expression" dxfId="6797" priority="391">
      <formula>$D108="SSMM"</formula>
    </cfRule>
  </conditionalFormatting>
  <conditionalFormatting sqref="E109:AG114 E108:H108 AE108:AG108">
    <cfRule type="cellIs" dxfId="6796" priority="392" operator="equal">
      <formula>"F"</formula>
    </cfRule>
  </conditionalFormatting>
  <conditionalFormatting sqref="E100:AG103 E99:H99 AE99:AG99 E105:AG105 E104:H104 AE104:AG104 E107:AG107 E106:H106 AE106:AG106">
    <cfRule type="expression" dxfId="6795" priority="376">
      <formula>$C$2="F"</formula>
    </cfRule>
  </conditionalFormatting>
  <conditionalFormatting sqref="E100:AG103 E99:H99 AE99:AG99 E105:AG105 E104:H104 AE104:AG104 E107:AG107 E106:H106 AE106:AG106">
    <cfRule type="expression" dxfId="6794" priority="377">
      <formula>$D99="Facturacion"</formula>
    </cfRule>
  </conditionalFormatting>
  <conditionalFormatting sqref="E100:AG103 E99:H99 AE99:AG99 E105:AG105 E104:H104 AE104:AG104 E107:AG107 E106:H106 AE106:AG106">
    <cfRule type="expression" dxfId="6793" priority="378">
      <formula>$D99="Specialist"</formula>
    </cfRule>
  </conditionalFormatting>
  <conditionalFormatting sqref="E100:AG103 E99:H99 AE99:AG99 E105:AG105 E104:H104 AE104:AG104 E107:AG107 E106:H106 AE106:AG106">
    <cfRule type="cellIs" dxfId="6792" priority="379" operator="equal">
      <formula>1</formula>
    </cfRule>
  </conditionalFormatting>
  <conditionalFormatting sqref="E100:AG103 E99:H99 AE99:AG99 E105:AG105 E104:H104 AE104:AG104 E107:AG107 E106:H106 AE106:AG106">
    <cfRule type="expression" dxfId="6791" priority="380">
      <formula>$D99="SSMM"</formula>
    </cfRule>
  </conditionalFormatting>
  <conditionalFormatting sqref="E100:AG103 E99:H99 AE99:AG99 E105:AG105 E104:H104 AE104:AG104 E107:AG107 E106:H106 AE106:AG106">
    <cfRule type="cellIs" dxfId="6790" priority="381" operator="equal">
      <formula>"F"</formula>
    </cfRule>
  </conditionalFormatting>
  <conditionalFormatting sqref="I132:W132">
    <cfRule type="expression" dxfId="6789" priority="364">
      <formula>$C$78="F"</formula>
    </cfRule>
  </conditionalFormatting>
  <conditionalFormatting sqref="I132:W132">
    <cfRule type="expression" dxfId="6788" priority="365">
      <formula>$C$59="F"</formula>
    </cfRule>
  </conditionalFormatting>
  <conditionalFormatting sqref="I132:W132">
    <cfRule type="expression" dxfId="6787" priority="366">
      <formula>$C$40="F"</formula>
    </cfRule>
  </conditionalFormatting>
  <conditionalFormatting sqref="E127:H131 I127:W132 X127:AG131">
    <cfRule type="expression" dxfId="6786" priority="367">
      <formula>$C$21="F"</formula>
    </cfRule>
  </conditionalFormatting>
  <conditionalFormatting sqref="E127:AG133">
    <cfRule type="expression" dxfId="6785" priority="369">
      <formula>$C$2="F"</formula>
    </cfRule>
  </conditionalFormatting>
  <conditionalFormatting sqref="E127:AG133">
    <cfRule type="expression" dxfId="6784" priority="370">
      <formula>$D127="Facturacion"</formula>
    </cfRule>
  </conditionalFormatting>
  <conditionalFormatting sqref="E127:AG133">
    <cfRule type="expression" dxfId="6783" priority="371">
      <formula>$D127="Specialist"</formula>
    </cfRule>
  </conditionalFormatting>
  <conditionalFormatting sqref="E127:AG133">
    <cfRule type="cellIs" dxfId="6782" priority="372" operator="equal">
      <formula>1</formula>
    </cfRule>
  </conditionalFormatting>
  <conditionalFormatting sqref="E127:AG133">
    <cfRule type="expression" dxfId="6781" priority="373">
      <formula>$D127="SSMM"</formula>
    </cfRule>
  </conditionalFormatting>
  <conditionalFormatting sqref="E127:AG133">
    <cfRule type="cellIs" dxfId="6780" priority="374" operator="equal">
      <formula>"F"</formula>
    </cfRule>
  </conditionalFormatting>
  <conditionalFormatting sqref="E119:AG122 E118:H118 AE118:AG118 E124:AG126 E123:H123 AE123:AG123">
    <cfRule type="expression" dxfId="6779" priority="358">
      <formula>$C$2="F"</formula>
    </cfRule>
  </conditionalFormatting>
  <conditionalFormatting sqref="E119:AG122 E118:H118 AE118:AG118 E124:AG126 E123:H123 AE123:AG123">
    <cfRule type="expression" dxfId="6778" priority="359">
      <formula>$D118="Facturacion"</formula>
    </cfRule>
  </conditionalFormatting>
  <conditionalFormatting sqref="E119:AG122 E118:H118 AE118:AG118 E124:AG126 E123:H123 AE123:AG123">
    <cfRule type="expression" dxfId="6777" priority="360">
      <formula>$D118="Specialist"</formula>
    </cfRule>
  </conditionalFormatting>
  <conditionalFormatting sqref="E119:AG122 E118:H118 AE118:AG118 E124:AG126 E123:H123 AE123:AG123">
    <cfRule type="cellIs" dxfId="6776" priority="361" operator="equal">
      <formula>1</formula>
    </cfRule>
  </conditionalFormatting>
  <conditionalFormatting sqref="E119:AG122 E118:H118 AE118:AG118 E124:AG126 E123:H123 AE123:AG123">
    <cfRule type="expression" dxfId="6775" priority="362">
      <formula>$D118="SSMM"</formula>
    </cfRule>
  </conditionalFormatting>
  <conditionalFormatting sqref="E119:AG122 E118:H118 AE118:AG118 E124:AG126 E123:H123 AE123:AG123">
    <cfRule type="cellIs" dxfId="6774" priority="363" operator="equal">
      <formula>"F"</formula>
    </cfRule>
  </conditionalFormatting>
  <conditionalFormatting sqref="I4:AD4">
    <cfRule type="expression" dxfId="6773" priority="351">
      <formula>$C$2="F"</formula>
    </cfRule>
  </conditionalFormatting>
  <conditionalFormatting sqref="I4:AD4">
    <cfRule type="expression" dxfId="6772" priority="352">
      <formula>$D4="Facturacion"</formula>
    </cfRule>
  </conditionalFormatting>
  <conditionalFormatting sqref="I4:AD4">
    <cfRule type="expression" dxfId="6771" priority="353">
      <formula>$D4="Specialist"</formula>
    </cfRule>
  </conditionalFormatting>
  <conditionalFormatting sqref="I4:AD4">
    <cfRule type="cellIs" dxfId="6770" priority="354" operator="equal">
      <formula>1</formula>
    </cfRule>
  </conditionalFormatting>
  <conditionalFormatting sqref="I4:AD4">
    <cfRule type="expression" dxfId="6769" priority="355">
      <formula>$D4="SSMM"</formula>
    </cfRule>
  </conditionalFormatting>
  <conditionalFormatting sqref="I4:AD4">
    <cfRule type="cellIs" dxfId="6768" priority="356" operator="equal">
      <formula>"F"</formula>
    </cfRule>
  </conditionalFormatting>
  <conditionalFormatting sqref="I9:AD9">
    <cfRule type="expression" dxfId="6767" priority="302">
      <formula>$C$2="F"</formula>
    </cfRule>
  </conditionalFormatting>
  <conditionalFormatting sqref="I9:AD9">
    <cfRule type="expression" dxfId="6766" priority="303">
      <formula>$D9="Facturacion"</formula>
    </cfRule>
  </conditionalFormatting>
  <conditionalFormatting sqref="I9:AD9">
    <cfRule type="expression" dxfId="6765" priority="304">
      <formula>$D9="Specialist"</formula>
    </cfRule>
  </conditionalFormatting>
  <conditionalFormatting sqref="I9:AD9">
    <cfRule type="cellIs" dxfId="6764" priority="305" operator="equal">
      <formula>1</formula>
    </cfRule>
  </conditionalFormatting>
  <conditionalFormatting sqref="I9:AD9">
    <cfRule type="expression" dxfId="6763" priority="306">
      <formula>$D9="SSMM"</formula>
    </cfRule>
  </conditionalFormatting>
  <conditionalFormatting sqref="I9:AD9">
    <cfRule type="cellIs" dxfId="6762" priority="307" operator="equal">
      <formula>"F"</formula>
    </cfRule>
  </conditionalFormatting>
  <conditionalFormatting sqref="I28:AD28">
    <cfRule type="expression" dxfId="6761" priority="295">
      <formula>$C$2="F"</formula>
    </cfRule>
  </conditionalFormatting>
  <conditionalFormatting sqref="I28:AD28">
    <cfRule type="expression" dxfId="6760" priority="296">
      <formula>$D28="Facturacion"</formula>
    </cfRule>
  </conditionalFormatting>
  <conditionalFormatting sqref="I28:AD28">
    <cfRule type="expression" dxfId="6759" priority="297">
      <formula>$D28="Specialist"</formula>
    </cfRule>
  </conditionalFormatting>
  <conditionalFormatting sqref="I28:AD28">
    <cfRule type="cellIs" dxfId="6758" priority="298" operator="equal">
      <formula>1</formula>
    </cfRule>
  </conditionalFormatting>
  <conditionalFormatting sqref="I28:AD28">
    <cfRule type="expression" dxfId="6757" priority="299">
      <formula>$D28="SSMM"</formula>
    </cfRule>
  </conditionalFormatting>
  <conditionalFormatting sqref="I28:AD28">
    <cfRule type="cellIs" dxfId="6756" priority="300" operator="equal">
      <formula>"F"</formula>
    </cfRule>
  </conditionalFormatting>
  <conditionalFormatting sqref="I47:AD47">
    <cfRule type="expression" dxfId="6755" priority="288">
      <formula>$C$2="F"</formula>
    </cfRule>
  </conditionalFormatting>
  <conditionalFormatting sqref="I47:AD47">
    <cfRule type="expression" dxfId="6754" priority="289">
      <formula>$D47="Facturacion"</formula>
    </cfRule>
  </conditionalFormatting>
  <conditionalFormatting sqref="I47:AD47">
    <cfRule type="expression" dxfId="6753" priority="290">
      <formula>$D47="Specialist"</formula>
    </cfRule>
  </conditionalFormatting>
  <conditionalFormatting sqref="I47:AD47">
    <cfRule type="cellIs" dxfId="6752" priority="291" operator="equal">
      <formula>1</formula>
    </cfRule>
  </conditionalFormatting>
  <conditionalFormatting sqref="I47:AD47">
    <cfRule type="expression" dxfId="6751" priority="292">
      <formula>$D47="SSMM"</formula>
    </cfRule>
  </conditionalFormatting>
  <conditionalFormatting sqref="I47:AD47">
    <cfRule type="cellIs" dxfId="6750" priority="293" operator="equal">
      <formula>"F"</formula>
    </cfRule>
  </conditionalFormatting>
  <conditionalFormatting sqref="I66:AD66">
    <cfRule type="expression" dxfId="6749" priority="281">
      <formula>$C$2="F"</formula>
    </cfRule>
  </conditionalFormatting>
  <conditionalFormatting sqref="I66:AD66">
    <cfRule type="expression" dxfId="6748" priority="282">
      <formula>$D66="Facturacion"</formula>
    </cfRule>
  </conditionalFormatting>
  <conditionalFormatting sqref="I66:AD66">
    <cfRule type="expression" dxfId="6747" priority="283">
      <formula>$D66="Specialist"</formula>
    </cfRule>
  </conditionalFormatting>
  <conditionalFormatting sqref="I66:AD66">
    <cfRule type="cellIs" dxfId="6746" priority="284" operator="equal">
      <formula>1</formula>
    </cfRule>
  </conditionalFormatting>
  <conditionalFormatting sqref="I66:AD66">
    <cfRule type="expression" dxfId="6745" priority="285">
      <formula>$D66="SSMM"</formula>
    </cfRule>
  </conditionalFormatting>
  <conditionalFormatting sqref="I66:AD66">
    <cfRule type="cellIs" dxfId="6744" priority="286" operator="equal">
      <formula>"F"</formula>
    </cfRule>
  </conditionalFormatting>
  <conditionalFormatting sqref="I85:AD85">
    <cfRule type="expression" dxfId="6743" priority="274">
      <formula>$C$2="F"</formula>
    </cfRule>
  </conditionalFormatting>
  <conditionalFormatting sqref="I85:AD85">
    <cfRule type="expression" dxfId="6742" priority="275">
      <formula>$D85="Facturacion"</formula>
    </cfRule>
  </conditionalFormatting>
  <conditionalFormatting sqref="I85:AD85">
    <cfRule type="expression" dxfId="6741" priority="276">
      <formula>$D85="Specialist"</formula>
    </cfRule>
  </conditionalFormatting>
  <conditionalFormatting sqref="I85:AD85">
    <cfRule type="cellIs" dxfId="6740" priority="277" operator="equal">
      <formula>1</formula>
    </cfRule>
  </conditionalFormatting>
  <conditionalFormatting sqref="I85:AD85">
    <cfRule type="expression" dxfId="6739" priority="278">
      <formula>$D85="SSMM"</formula>
    </cfRule>
  </conditionalFormatting>
  <conditionalFormatting sqref="I85:AD85">
    <cfRule type="cellIs" dxfId="6738" priority="279" operator="equal">
      <formula>"F"</formula>
    </cfRule>
  </conditionalFormatting>
  <conditionalFormatting sqref="I104:AD104">
    <cfRule type="expression" dxfId="6737" priority="267">
      <formula>$C$2="F"</formula>
    </cfRule>
  </conditionalFormatting>
  <conditionalFormatting sqref="I104:AD104">
    <cfRule type="expression" dxfId="6736" priority="268">
      <formula>$D104="Facturacion"</formula>
    </cfRule>
  </conditionalFormatting>
  <conditionalFormatting sqref="I104:AD104">
    <cfRule type="expression" dxfId="6735" priority="269">
      <formula>$D104="Specialist"</formula>
    </cfRule>
  </conditionalFormatting>
  <conditionalFormatting sqref="I104:AD104">
    <cfRule type="cellIs" dxfId="6734" priority="270" operator="equal">
      <formula>1</formula>
    </cfRule>
  </conditionalFormatting>
  <conditionalFormatting sqref="I104:AD104">
    <cfRule type="expression" dxfId="6733" priority="271">
      <formula>$D104="SSMM"</formula>
    </cfRule>
  </conditionalFormatting>
  <conditionalFormatting sqref="I104:AD104">
    <cfRule type="cellIs" dxfId="6732" priority="272" operator="equal">
      <formula>"F"</formula>
    </cfRule>
  </conditionalFormatting>
  <conditionalFormatting sqref="I123:AD123">
    <cfRule type="expression" dxfId="6731" priority="260">
      <formula>$C$2="F"</formula>
    </cfRule>
  </conditionalFormatting>
  <conditionalFormatting sqref="I123:AD123">
    <cfRule type="expression" dxfId="6730" priority="261">
      <formula>$D123="Facturacion"</formula>
    </cfRule>
  </conditionalFormatting>
  <conditionalFormatting sqref="I123:AD123">
    <cfRule type="expression" dxfId="6729" priority="262">
      <formula>$D123="Specialist"</formula>
    </cfRule>
  </conditionalFormatting>
  <conditionalFormatting sqref="I123:AD123">
    <cfRule type="cellIs" dxfId="6728" priority="263" operator="equal">
      <formula>1</formula>
    </cfRule>
  </conditionalFormatting>
  <conditionalFormatting sqref="I123:AD123">
    <cfRule type="expression" dxfId="6727" priority="264">
      <formula>$D123="SSMM"</formula>
    </cfRule>
  </conditionalFormatting>
  <conditionalFormatting sqref="I123:AD123">
    <cfRule type="cellIs" dxfId="6726" priority="265" operator="equal">
      <formula>"F"</formula>
    </cfRule>
  </conditionalFormatting>
  <conditionalFormatting sqref="I23:AD23">
    <cfRule type="expression" dxfId="6725" priority="253">
      <formula>$C$2="F"</formula>
    </cfRule>
  </conditionalFormatting>
  <conditionalFormatting sqref="I23:AD23">
    <cfRule type="expression" dxfId="6724" priority="254">
      <formula>$D23="Facturacion"</formula>
    </cfRule>
  </conditionalFormatting>
  <conditionalFormatting sqref="I23:AD23">
    <cfRule type="expression" dxfId="6723" priority="255">
      <formula>$D23="Specialist"</formula>
    </cfRule>
  </conditionalFormatting>
  <conditionalFormatting sqref="I23:AD23">
    <cfRule type="cellIs" dxfId="6722" priority="256" operator="equal">
      <formula>1</formula>
    </cfRule>
  </conditionalFormatting>
  <conditionalFormatting sqref="I23:AD23">
    <cfRule type="expression" dxfId="6721" priority="257">
      <formula>$D23="SSMM"</formula>
    </cfRule>
  </conditionalFormatting>
  <conditionalFormatting sqref="I23:AD23">
    <cfRule type="cellIs" dxfId="6720" priority="258" operator="equal">
      <formula>"F"</formula>
    </cfRule>
  </conditionalFormatting>
  <conditionalFormatting sqref="I42:AD42">
    <cfRule type="expression" dxfId="6719" priority="246">
      <formula>$C$2="F"</formula>
    </cfRule>
  </conditionalFormatting>
  <conditionalFormatting sqref="I42:AD42">
    <cfRule type="expression" dxfId="6718" priority="247">
      <formula>$D42="Facturacion"</formula>
    </cfRule>
  </conditionalFormatting>
  <conditionalFormatting sqref="I42:AD42">
    <cfRule type="expression" dxfId="6717" priority="248">
      <formula>$D42="Specialist"</formula>
    </cfRule>
  </conditionalFormatting>
  <conditionalFormatting sqref="I42:AD42">
    <cfRule type="cellIs" dxfId="6716" priority="249" operator="equal">
      <formula>1</formula>
    </cfRule>
  </conditionalFormatting>
  <conditionalFormatting sqref="I42:AD42">
    <cfRule type="expression" dxfId="6715" priority="250">
      <formula>$D42="SSMM"</formula>
    </cfRule>
  </conditionalFormatting>
  <conditionalFormatting sqref="I42:AD42">
    <cfRule type="cellIs" dxfId="6714" priority="251" operator="equal">
      <formula>"F"</formula>
    </cfRule>
  </conditionalFormatting>
  <conditionalFormatting sqref="I61:AD61">
    <cfRule type="expression" dxfId="6713" priority="239">
      <formula>$C$2="F"</formula>
    </cfRule>
  </conditionalFormatting>
  <conditionalFormatting sqref="I61:AD61">
    <cfRule type="expression" dxfId="6712" priority="240">
      <formula>$D61="Facturacion"</formula>
    </cfRule>
  </conditionalFormatting>
  <conditionalFormatting sqref="I61:AD61">
    <cfRule type="expression" dxfId="6711" priority="241">
      <formula>$D61="Specialist"</formula>
    </cfRule>
  </conditionalFormatting>
  <conditionalFormatting sqref="I61:AD61">
    <cfRule type="cellIs" dxfId="6710" priority="242" operator="equal">
      <formula>1</formula>
    </cfRule>
  </conditionalFormatting>
  <conditionalFormatting sqref="I61:AD61">
    <cfRule type="expression" dxfId="6709" priority="243">
      <formula>$D61="SSMM"</formula>
    </cfRule>
  </conditionalFormatting>
  <conditionalFormatting sqref="I61:AD61">
    <cfRule type="cellIs" dxfId="6708" priority="244" operator="equal">
      <formula>"F"</formula>
    </cfRule>
  </conditionalFormatting>
  <conditionalFormatting sqref="I80:AD80">
    <cfRule type="expression" dxfId="6707" priority="232">
      <formula>$C$2="F"</formula>
    </cfRule>
  </conditionalFormatting>
  <conditionalFormatting sqref="I80:AD80">
    <cfRule type="expression" dxfId="6706" priority="233">
      <formula>$D80="Facturacion"</formula>
    </cfRule>
  </conditionalFormatting>
  <conditionalFormatting sqref="I80:AD80">
    <cfRule type="expression" dxfId="6705" priority="234">
      <formula>$D80="Specialist"</formula>
    </cfRule>
  </conditionalFormatting>
  <conditionalFormatting sqref="I80:AD80">
    <cfRule type="cellIs" dxfId="6704" priority="235" operator="equal">
      <formula>1</formula>
    </cfRule>
  </conditionalFormatting>
  <conditionalFormatting sqref="I80:AD80">
    <cfRule type="expression" dxfId="6703" priority="236">
      <formula>$D80="SSMM"</formula>
    </cfRule>
  </conditionalFormatting>
  <conditionalFormatting sqref="I80:AD80">
    <cfRule type="cellIs" dxfId="6702" priority="237" operator="equal">
      <formula>"F"</formula>
    </cfRule>
  </conditionalFormatting>
  <conditionalFormatting sqref="I99:AD99">
    <cfRule type="expression" dxfId="6701" priority="225">
      <formula>$C$2="F"</formula>
    </cfRule>
  </conditionalFormatting>
  <conditionalFormatting sqref="I99:AD99">
    <cfRule type="expression" dxfId="6700" priority="226">
      <formula>$D99="Facturacion"</formula>
    </cfRule>
  </conditionalFormatting>
  <conditionalFormatting sqref="I99:AD99">
    <cfRule type="expression" dxfId="6699" priority="227">
      <formula>$D99="Specialist"</formula>
    </cfRule>
  </conditionalFormatting>
  <conditionalFormatting sqref="I99:AD99">
    <cfRule type="cellIs" dxfId="6698" priority="228" operator="equal">
      <formula>1</formula>
    </cfRule>
  </conditionalFormatting>
  <conditionalFormatting sqref="I99:AD99">
    <cfRule type="expression" dxfId="6697" priority="229">
      <formula>$D99="SSMM"</formula>
    </cfRule>
  </conditionalFormatting>
  <conditionalFormatting sqref="I99:AD99">
    <cfRule type="cellIs" dxfId="6696" priority="230" operator="equal">
      <formula>"F"</formula>
    </cfRule>
  </conditionalFormatting>
  <conditionalFormatting sqref="I118:AD118">
    <cfRule type="expression" dxfId="6695" priority="218">
      <formula>$C$2="F"</formula>
    </cfRule>
  </conditionalFormatting>
  <conditionalFormatting sqref="I118:AD118">
    <cfRule type="expression" dxfId="6694" priority="219">
      <formula>$D118="Facturacion"</formula>
    </cfRule>
  </conditionalFormatting>
  <conditionalFormatting sqref="I118:AD118">
    <cfRule type="expression" dxfId="6693" priority="220">
      <formula>$D118="Specialist"</formula>
    </cfRule>
  </conditionalFormatting>
  <conditionalFormatting sqref="I118:AD118">
    <cfRule type="cellIs" dxfId="6692" priority="221" operator="equal">
      <formula>1</formula>
    </cfRule>
  </conditionalFormatting>
  <conditionalFormatting sqref="I118:AD118">
    <cfRule type="expression" dxfId="6691" priority="222">
      <formula>$D118="SSMM"</formula>
    </cfRule>
  </conditionalFormatting>
  <conditionalFormatting sqref="I118:AD118">
    <cfRule type="cellIs" dxfId="6690" priority="223" operator="equal">
      <formula>"F"</formula>
    </cfRule>
  </conditionalFormatting>
  <conditionalFormatting sqref="J24:AB24">
    <cfRule type="expression" dxfId="6689" priority="211">
      <formula>$C$2="F"</formula>
    </cfRule>
  </conditionalFormatting>
  <conditionalFormatting sqref="J24:AB24">
    <cfRule type="expression" dxfId="6688" priority="212">
      <formula>$D24="Facturacion"</formula>
    </cfRule>
  </conditionalFormatting>
  <conditionalFormatting sqref="J24:AB24">
    <cfRule type="expression" dxfId="6687" priority="213">
      <formula>$D24="Specialist"</formula>
    </cfRule>
  </conditionalFormatting>
  <conditionalFormatting sqref="J24:AB24">
    <cfRule type="cellIs" dxfId="6686" priority="214" operator="equal">
      <formula>1</formula>
    </cfRule>
  </conditionalFormatting>
  <conditionalFormatting sqref="J24:AB24">
    <cfRule type="expression" dxfId="6685" priority="215">
      <formula>$D24="SSMM"</formula>
    </cfRule>
  </conditionalFormatting>
  <conditionalFormatting sqref="J24:AB24">
    <cfRule type="cellIs" dxfId="6684" priority="216" operator="equal">
      <formula>"F"</formula>
    </cfRule>
  </conditionalFormatting>
  <conditionalFormatting sqref="AA94:AB94">
    <cfRule type="expression" dxfId="6683" priority="204">
      <formula>$C$2="F"</formula>
    </cfRule>
  </conditionalFormatting>
  <conditionalFormatting sqref="AA94:AB94">
    <cfRule type="expression" dxfId="6682" priority="205">
      <formula>$D94="Facturacion"</formula>
    </cfRule>
  </conditionalFormatting>
  <conditionalFormatting sqref="AA94:AB94">
    <cfRule type="expression" dxfId="6681" priority="206">
      <formula>$D94="Specialist"</formula>
    </cfRule>
  </conditionalFormatting>
  <conditionalFormatting sqref="AA94:AB94">
    <cfRule type="cellIs" dxfId="6680" priority="207" operator="equal">
      <formula>1</formula>
    </cfRule>
  </conditionalFormatting>
  <conditionalFormatting sqref="AA94:AB94">
    <cfRule type="expression" dxfId="6679" priority="208">
      <formula>$D94="SSMM"</formula>
    </cfRule>
  </conditionalFormatting>
  <conditionalFormatting sqref="AA94:AB94">
    <cfRule type="cellIs" dxfId="6678" priority="209" operator="equal">
      <formula>"F"</formula>
    </cfRule>
  </conditionalFormatting>
  <conditionalFormatting sqref="I94:W94">
    <cfRule type="expression" dxfId="6677" priority="194">
      <formula>$C$78="F"</formula>
    </cfRule>
  </conditionalFormatting>
  <conditionalFormatting sqref="I94:W94">
    <cfRule type="expression" dxfId="6676" priority="195">
      <formula>$C$59="F"</formula>
    </cfRule>
  </conditionalFormatting>
  <conditionalFormatting sqref="I94:W94">
    <cfRule type="expression" dxfId="6675" priority="196">
      <formula>$C$40="F"</formula>
    </cfRule>
  </conditionalFormatting>
  <conditionalFormatting sqref="I94:W94">
    <cfRule type="expression" dxfId="6674" priority="197">
      <formula>$C$21="F"</formula>
    </cfRule>
  </conditionalFormatting>
  <conditionalFormatting sqref="I94:Z94">
    <cfRule type="expression" dxfId="6673" priority="198">
      <formula>$C$2="F"</formula>
    </cfRule>
  </conditionalFormatting>
  <conditionalFormatting sqref="I94:Z94">
    <cfRule type="expression" dxfId="6672" priority="199">
      <formula>$D94="Facturacion"</formula>
    </cfRule>
  </conditionalFormatting>
  <conditionalFormatting sqref="I94:Z94">
    <cfRule type="expression" dxfId="6671" priority="200">
      <formula>$D94="Specialist"</formula>
    </cfRule>
  </conditionalFormatting>
  <conditionalFormatting sqref="I94:Z94">
    <cfRule type="cellIs" dxfId="6670" priority="201" operator="equal">
      <formula>1</formula>
    </cfRule>
  </conditionalFormatting>
  <conditionalFormatting sqref="I94:Z94">
    <cfRule type="expression" dxfId="6669" priority="202">
      <formula>$D94="SSMM"</formula>
    </cfRule>
  </conditionalFormatting>
  <conditionalFormatting sqref="I94:Z94">
    <cfRule type="cellIs" dxfId="6668" priority="203" operator="equal">
      <formula>"F"</formula>
    </cfRule>
  </conditionalFormatting>
  <conditionalFormatting sqref="AA95:AB95">
    <cfRule type="expression" dxfId="6667" priority="188">
      <formula>$C$2="F"</formula>
    </cfRule>
  </conditionalFormatting>
  <conditionalFormatting sqref="AA95:AB95">
    <cfRule type="expression" dxfId="6666" priority="189">
      <formula>$D95="Facturacion"</formula>
    </cfRule>
  </conditionalFormatting>
  <conditionalFormatting sqref="AA95:AB95">
    <cfRule type="expression" dxfId="6665" priority="190">
      <formula>$D95="Specialist"</formula>
    </cfRule>
  </conditionalFormatting>
  <conditionalFormatting sqref="AA95:AB95">
    <cfRule type="cellIs" dxfId="6664" priority="191" operator="equal">
      <formula>1</formula>
    </cfRule>
  </conditionalFormatting>
  <conditionalFormatting sqref="AA95:AB95">
    <cfRule type="expression" dxfId="6663" priority="192">
      <formula>$D95="SSMM"</formula>
    </cfRule>
  </conditionalFormatting>
  <conditionalFormatting sqref="AA95:AB95">
    <cfRule type="cellIs" dxfId="6662" priority="193" operator="equal">
      <formula>"F"</formula>
    </cfRule>
  </conditionalFormatting>
  <conditionalFormatting sqref="I95:W95">
    <cfRule type="expression" dxfId="6661" priority="178">
      <formula>$C$78="F"</formula>
    </cfRule>
  </conditionalFormatting>
  <conditionalFormatting sqref="I95:W95">
    <cfRule type="expression" dxfId="6660" priority="179">
      <formula>$C$59="F"</formula>
    </cfRule>
  </conditionalFormatting>
  <conditionalFormatting sqref="I95:W95">
    <cfRule type="expression" dxfId="6659" priority="180">
      <formula>$C$40="F"</formula>
    </cfRule>
  </conditionalFormatting>
  <conditionalFormatting sqref="I95:W95">
    <cfRule type="expression" dxfId="6658" priority="181">
      <formula>$C$21="F"</formula>
    </cfRule>
  </conditionalFormatting>
  <conditionalFormatting sqref="I95:Z95">
    <cfRule type="expression" dxfId="6657" priority="182">
      <formula>$C$2="F"</formula>
    </cfRule>
  </conditionalFormatting>
  <conditionalFormatting sqref="I95:Z95">
    <cfRule type="expression" dxfId="6656" priority="183">
      <formula>$D95="Facturacion"</formula>
    </cfRule>
  </conditionalFormatting>
  <conditionalFormatting sqref="I95:Z95">
    <cfRule type="expression" dxfId="6655" priority="184">
      <formula>$D95="Specialist"</formula>
    </cfRule>
  </conditionalFormatting>
  <conditionalFormatting sqref="I95:Z95">
    <cfRule type="cellIs" dxfId="6654" priority="185" operator="equal">
      <formula>1</formula>
    </cfRule>
  </conditionalFormatting>
  <conditionalFormatting sqref="I95:Z95">
    <cfRule type="expression" dxfId="6653" priority="186">
      <formula>$D95="SSMM"</formula>
    </cfRule>
  </conditionalFormatting>
  <conditionalFormatting sqref="I95:Z95">
    <cfRule type="cellIs" dxfId="6652" priority="187" operator="equal">
      <formula>"F"</formula>
    </cfRule>
  </conditionalFormatting>
  <conditionalFormatting sqref="AA75:AB75">
    <cfRule type="expression" dxfId="6651" priority="172">
      <formula>$C$2="F"</formula>
    </cfRule>
  </conditionalFormatting>
  <conditionalFormatting sqref="AA75:AB75">
    <cfRule type="expression" dxfId="6650" priority="173">
      <formula>$D75="Facturacion"</formula>
    </cfRule>
  </conditionalFormatting>
  <conditionalFormatting sqref="AA75:AB75">
    <cfRule type="expression" dxfId="6649" priority="174">
      <formula>$D75="Specialist"</formula>
    </cfRule>
  </conditionalFormatting>
  <conditionalFormatting sqref="AA75:AB75">
    <cfRule type="cellIs" dxfId="6648" priority="175" operator="equal">
      <formula>1</formula>
    </cfRule>
  </conditionalFormatting>
  <conditionalFormatting sqref="AA75:AB75">
    <cfRule type="expression" dxfId="6647" priority="176">
      <formula>$D75="SSMM"</formula>
    </cfRule>
  </conditionalFormatting>
  <conditionalFormatting sqref="AA75:AB75">
    <cfRule type="cellIs" dxfId="6646" priority="177" operator="equal">
      <formula>"F"</formula>
    </cfRule>
  </conditionalFormatting>
  <conditionalFormatting sqref="I75:W75">
    <cfRule type="expression" dxfId="6645" priority="162">
      <formula>$C$78="F"</formula>
    </cfRule>
  </conditionalFormatting>
  <conditionalFormatting sqref="I75:W75">
    <cfRule type="expression" dxfId="6644" priority="163">
      <formula>$C$59="F"</formula>
    </cfRule>
  </conditionalFormatting>
  <conditionalFormatting sqref="I75:W75">
    <cfRule type="expression" dxfId="6643" priority="164">
      <formula>$C$40="F"</formula>
    </cfRule>
  </conditionalFormatting>
  <conditionalFormatting sqref="I75:W75">
    <cfRule type="expression" dxfId="6642" priority="165">
      <formula>$C$21="F"</formula>
    </cfRule>
  </conditionalFormatting>
  <conditionalFormatting sqref="I75:Z75">
    <cfRule type="expression" dxfId="6641" priority="166">
      <formula>$C$2="F"</formula>
    </cfRule>
  </conditionalFormatting>
  <conditionalFormatting sqref="I75:Z75">
    <cfRule type="expression" dxfId="6640" priority="167">
      <formula>$D75="Facturacion"</formula>
    </cfRule>
  </conditionalFormatting>
  <conditionalFormatting sqref="I75:Z75">
    <cfRule type="expression" dxfId="6639" priority="168">
      <formula>$D75="Specialist"</formula>
    </cfRule>
  </conditionalFormatting>
  <conditionalFormatting sqref="I75:Z75">
    <cfRule type="cellIs" dxfId="6638" priority="169" operator="equal">
      <formula>1</formula>
    </cfRule>
  </conditionalFormatting>
  <conditionalFormatting sqref="I75:Z75">
    <cfRule type="expression" dxfId="6637" priority="170">
      <formula>$D75="SSMM"</formula>
    </cfRule>
  </conditionalFormatting>
  <conditionalFormatting sqref="I75:Z75">
    <cfRule type="cellIs" dxfId="6636" priority="171" operator="equal">
      <formula>"F"</formula>
    </cfRule>
  </conditionalFormatting>
  <conditionalFormatting sqref="AA76:AB76">
    <cfRule type="expression" dxfId="6635" priority="156">
      <formula>$C$2="F"</formula>
    </cfRule>
  </conditionalFormatting>
  <conditionalFormatting sqref="AA76:AB76">
    <cfRule type="expression" dxfId="6634" priority="157">
      <formula>$D76="Facturacion"</formula>
    </cfRule>
  </conditionalFormatting>
  <conditionalFormatting sqref="AA76:AB76">
    <cfRule type="expression" dxfId="6633" priority="158">
      <formula>$D76="Specialist"</formula>
    </cfRule>
  </conditionalFormatting>
  <conditionalFormatting sqref="AA76:AB76">
    <cfRule type="cellIs" dxfId="6632" priority="159" operator="equal">
      <formula>1</formula>
    </cfRule>
  </conditionalFormatting>
  <conditionalFormatting sqref="AA76:AB76">
    <cfRule type="expression" dxfId="6631" priority="160">
      <formula>$D76="SSMM"</formula>
    </cfRule>
  </conditionalFormatting>
  <conditionalFormatting sqref="AA76:AB76">
    <cfRule type="cellIs" dxfId="6630" priority="161" operator="equal">
      <formula>"F"</formula>
    </cfRule>
  </conditionalFormatting>
  <conditionalFormatting sqref="I76:W76">
    <cfRule type="expression" dxfId="6629" priority="146">
      <formula>$C$78="F"</formula>
    </cfRule>
  </conditionalFormatting>
  <conditionalFormatting sqref="I76:W76">
    <cfRule type="expression" dxfId="6628" priority="147">
      <formula>$C$59="F"</formula>
    </cfRule>
  </conditionalFormatting>
  <conditionalFormatting sqref="I76:W76">
    <cfRule type="expression" dxfId="6627" priority="148">
      <formula>$C$40="F"</formula>
    </cfRule>
  </conditionalFormatting>
  <conditionalFormatting sqref="I76:W76">
    <cfRule type="expression" dxfId="6626" priority="149">
      <formula>$C$21="F"</formula>
    </cfRule>
  </conditionalFormatting>
  <conditionalFormatting sqref="I76:Z76">
    <cfRule type="expression" dxfId="6625" priority="150">
      <formula>$C$2="F"</formula>
    </cfRule>
  </conditionalFormatting>
  <conditionalFormatting sqref="I76:Z76">
    <cfRule type="expression" dxfId="6624" priority="151">
      <formula>$D76="Facturacion"</formula>
    </cfRule>
  </conditionalFormatting>
  <conditionalFormatting sqref="I76:Z76">
    <cfRule type="expression" dxfId="6623" priority="152">
      <formula>$D76="Specialist"</formula>
    </cfRule>
  </conditionalFormatting>
  <conditionalFormatting sqref="I76:Z76">
    <cfRule type="cellIs" dxfId="6622" priority="153" operator="equal">
      <formula>1</formula>
    </cfRule>
  </conditionalFormatting>
  <conditionalFormatting sqref="I76:Z76">
    <cfRule type="expression" dxfId="6621" priority="154">
      <formula>$D76="SSMM"</formula>
    </cfRule>
  </conditionalFormatting>
  <conditionalFormatting sqref="I76:Z76">
    <cfRule type="cellIs" dxfId="6620" priority="155" operator="equal">
      <formula>"F"</formula>
    </cfRule>
  </conditionalFormatting>
  <conditionalFormatting sqref="AA56:AB56">
    <cfRule type="expression" dxfId="6619" priority="140">
      <formula>$C$2="F"</formula>
    </cfRule>
  </conditionalFormatting>
  <conditionalFormatting sqref="AA56:AB56">
    <cfRule type="expression" dxfId="6618" priority="141">
      <formula>$D56="Facturacion"</formula>
    </cfRule>
  </conditionalFormatting>
  <conditionalFormatting sqref="AA56:AB56">
    <cfRule type="expression" dxfId="6617" priority="142">
      <formula>$D56="Specialist"</formula>
    </cfRule>
  </conditionalFormatting>
  <conditionalFormatting sqref="AA56:AB56">
    <cfRule type="cellIs" dxfId="6616" priority="143" operator="equal">
      <formula>1</formula>
    </cfRule>
  </conditionalFormatting>
  <conditionalFormatting sqref="AA56:AB56">
    <cfRule type="expression" dxfId="6615" priority="144">
      <formula>$D56="SSMM"</formula>
    </cfRule>
  </conditionalFormatting>
  <conditionalFormatting sqref="AA56:AB56">
    <cfRule type="cellIs" dxfId="6614" priority="145" operator="equal">
      <formula>"F"</formula>
    </cfRule>
  </conditionalFormatting>
  <conditionalFormatting sqref="I56:W56">
    <cfRule type="expression" dxfId="6613" priority="130">
      <formula>$C$78="F"</formula>
    </cfRule>
  </conditionalFormatting>
  <conditionalFormatting sqref="I56:W56">
    <cfRule type="expression" dxfId="6612" priority="131">
      <formula>$C$59="F"</formula>
    </cfRule>
  </conditionalFormatting>
  <conditionalFormatting sqref="I56:W56">
    <cfRule type="expression" dxfId="6611" priority="132">
      <formula>$C$40="F"</formula>
    </cfRule>
  </conditionalFormatting>
  <conditionalFormatting sqref="I56:W56">
    <cfRule type="expression" dxfId="6610" priority="133">
      <formula>$C$21="F"</formula>
    </cfRule>
  </conditionalFormatting>
  <conditionalFormatting sqref="I56:Z56">
    <cfRule type="expression" dxfId="6609" priority="134">
      <formula>$C$2="F"</formula>
    </cfRule>
  </conditionalFormatting>
  <conditionalFormatting sqref="I56:Z56">
    <cfRule type="expression" dxfId="6608" priority="135">
      <formula>$D56="Facturacion"</formula>
    </cfRule>
  </conditionalFormatting>
  <conditionalFormatting sqref="I56:Z56">
    <cfRule type="expression" dxfId="6607" priority="136">
      <formula>$D56="Specialist"</formula>
    </cfRule>
  </conditionalFormatting>
  <conditionalFormatting sqref="I56:Z56">
    <cfRule type="cellIs" dxfId="6606" priority="137" operator="equal">
      <formula>1</formula>
    </cfRule>
  </conditionalFormatting>
  <conditionalFormatting sqref="I56:Z56">
    <cfRule type="expression" dxfId="6605" priority="138">
      <formula>$D56="SSMM"</formula>
    </cfRule>
  </conditionalFormatting>
  <conditionalFormatting sqref="I56:Z56">
    <cfRule type="cellIs" dxfId="6604" priority="139" operator="equal">
      <formula>"F"</formula>
    </cfRule>
  </conditionalFormatting>
  <conditionalFormatting sqref="AA57:AB57">
    <cfRule type="expression" dxfId="6603" priority="124">
      <formula>$C$2="F"</formula>
    </cfRule>
  </conditionalFormatting>
  <conditionalFormatting sqref="AA57:AB57">
    <cfRule type="expression" dxfId="6602" priority="125">
      <formula>$D57="Facturacion"</formula>
    </cfRule>
  </conditionalFormatting>
  <conditionalFormatting sqref="AA57:AB57">
    <cfRule type="expression" dxfId="6601" priority="126">
      <formula>$D57="Specialist"</formula>
    </cfRule>
  </conditionalFormatting>
  <conditionalFormatting sqref="AA57:AB57">
    <cfRule type="cellIs" dxfId="6600" priority="127" operator="equal">
      <formula>1</formula>
    </cfRule>
  </conditionalFormatting>
  <conditionalFormatting sqref="AA57:AB57">
    <cfRule type="expression" dxfId="6599" priority="128">
      <formula>$D57="SSMM"</formula>
    </cfRule>
  </conditionalFormatting>
  <conditionalFormatting sqref="AA57:AB57">
    <cfRule type="cellIs" dxfId="6598" priority="129" operator="equal">
      <formula>"F"</formula>
    </cfRule>
  </conditionalFormatting>
  <conditionalFormatting sqref="I57:W57">
    <cfRule type="expression" dxfId="6597" priority="114">
      <formula>$C$78="F"</formula>
    </cfRule>
  </conditionalFormatting>
  <conditionalFormatting sqref="I57:W57">
    <cfRule type="expression" dxfId="6596" priority="115">
      <formula>$C$59="F"</formula>
    </cfRule>
  </conditionalFormatting>
  <conditionalFormatting sqref="I57:W57">
    <cfRule type="expression" dxfId="6595" priority="116">
      <formula>$C$40="F"</formula>
    </cfRule>
  </conditionalFormatting>
  <conditionalFormatting sqref="I57:W57">
    <cfRule type="expression" dxfId="6594" priority="117">
      <formula>$C$21="F"</formula>
    </cfRule>
  </conditionalFormatting>
  <conditionalFormatting sqref="I57:Z57">
    <cfRule type="expression" dxfId="6593" priority="118">
      <formula>$C$2="F"</formula>
    </cfRule>
  </conditionalFormatting>
  <conditionalFormatting sqref="I57:Z57">
    <cfRule type="expression" dxfId="6592" priority="119">
      <formula>$D57="Facturacion"</formula>
    </cfRule>
  </conditionalFormatting>
  <conditionalFormatting sqref="I57:Z57">
    <cfRule type="expression" dxfId="6591" priority="120">
      <formula>$D57="Specialist"</formula>
    </cfRule>
  </conditionalFormatting>
  <conditionalFormatting sqref="I57:Z57">
    <cfRule type="cellIs" dxfId="6590" priority="121" operator="equal">
      <formula>1</formula>
    </cfRule>
  </conditionalFormatting>
  <conditionalFormatting sqref="I57:Z57">
    <cfRule type="expression" dxfId="6589" priority="122">
      <formula>$D57="SSMM"</formula>
    </cfRule>
  </conditionalFormatting>
  <conditionalFormatting sqref="I57:Z57">
    <cfRule type="cellIs" dxfId="6588" priority="123" operator="equal">
      <formula>"F"</formula>
    </cfRule>
  </conditionalFormatting>
  <conditionalFormatting sqref="AA37:AB37">
    <cfRule type="expression" dxfId="6587" priority="108">
      <formula>$C$2="F"</formula>
    </cfRule>
  </conditionalFormatting>
  <conditionalFormatting sqref="AA37:AB37">
    <cfRule type="expression" dxfId="6586" priority="109">
      <formula>$D37="Facturacion"</formula>
    </cfRule>
  </conditionalFormatting>
  <conditionalFormatting sqref="AA37:AB37">
    <cfRule type="expression" dxfId="6585" priority="110">
      <formula>$D37="Specialist"</formula>
    </cfRule>
  </conditionalFormatting>
  <conditionalFormatting sqref="AA37:AB37">
    <cfRule type="cellIs" dxfId="6584" priority="111" operator="equal">
      <formula>1</formula>
    </cfRule>
  </conditionalFormatting>
  <conditionalFormatting sqref="AA37:AB37">
    <cfRule type="expression" dxfId="6583" priority="112">
      <formula>$D37="SSMM"</formula>
    </cfRule>
  </conditionalFormatting>
  <conditionalFormatting sqref="AA37:AB37">
    <cfRule type="cellIs" dxfId="6582" priority="113" operator="equal">
      <formula>"F"</formula>
    </cfRule>
  </conditionalFormatting>
  <conditionalFormatting sqref="I37:W37">
    <cfRule type="expression" dxfId="6581" priority="98">
      <formula>$C$78="F"</formula>
    </cfRule>
  </conditionalFormatting>
  <conditionalFormatting sqref="I37:W37">
    <cfRule type="expression" dxfId="6580" priority="99">
      <formula>$C$59="F"</formula>
    </cfRule>
  </conditionalFormatting>
  <conditionalFormatting sqref="I37:W37">
    <cfRule type="expression" dxfId="6579" priority="100">
      <formula>$C$40="F"</formula>
    </cfRule>
  </conditionalFormatting>
  <conditionalFormatting sqref="I37:W37">
    <cfRule type="expression" dxfId="6578" priority="101">
      <formula>$C$21="F"</formula>
    </cfRule>
  </conditionalFormatting>
  <conditionalFormatting sqref="I37:Z37">
    <cfRule type="expression" dxfId="6577" priority="102">
      <formula>$C$2="F"</formula>
    </cfRule>
  </conditionalFormatting>
  <conditionalFormatting sqref="I37:Z37">
    <cfRule type="expression" dxfId="6576" priority="103">
      <formula>$D37="Facturacion"</formula>
    </cfRule>
  </conditionalFormatting>
  <conditionalFormatting sqref="I37:Z37">
    <cfRule type="expression" dxfId="6575" priority="104">
      <formula>$D37="Specialist"</formula>
    </cfRule>
  </conditionalFormatting>
  <conditionalFormatting sqref="I37:Z37">
    <cfRule type="cellIs" dxfId="6574" priority="105" operator="equal">
      <formula>1</formula>
    </cfRule>
  </conditionalFormatting>
  <conditionalFormatting sqref="I37:Z37">
    <cfRule type="expression" dxfId="6573" priority="106">
      <formula>$D37="SSMM"</formula>
    </cfRule>
  </conditionalFormatting>
  <conditionalFormatting sqref="I37:Z37">
    <cfRule type="cellIs" dxfId="6572" priority="107" operator="equal">
      <formula>"F"</formula>
    </cfRule>
  </conditionalFormatting>
  <conditionalFormatting sqref="AA38:AB38">
    <cfRule type="expression" dxfId="6571" priority="92">
      <formula>$C$2="F"</formula>
    </cfRule>
  </conditionalFormatting>
  <conditionalFormatting sqref="AA38:AB38">
    <cfRule type="expression" dxfId="6570" priority="93">
      <formula>$D38="Facturacion"</formula>
    </cfRule>
  </conditionalFormatting>
  <conditionalFormatting sqref="AA38:AB38">
    <cfRule type="expression" dxfId="6569" priority="94">
      <formula>$D38="Specialist"</formula>
    </cfRule>
  </conditionalFormatting>
  <conditionalFormatting sqref="AA38:AB38">
    <cfRule type="cellIs" dxfId="6568" priority="95" operator="equal">
      <formula>1</formula>
    </cfRule>
  </conditionalFormatting>
  <conditionalFormatting sqref="AA38:AB38">
    <cfRule type="expression" dxfId="6567" priority="96">
      <formula>$D38="SSMM"</formula>
    </cfRule>
  </conditionalFormatting>
  <conditionalFormatting sqref="AA38:AB38">
    <cfRule type="cellIs" dxfId="6566" priority="97" operator="equal">
      <formula>"F"</formula>
    </cfRule>
  </conditionalFormatting>
  <conditionalFormatting sqref="I38:W38">
    <cfRule type="expression" dxfId="6565" priority="82">
      <formula>$C$78="F"</formula>
    </cfRule>
  </conditionalFormatting>
  <conditionalFormatting sqref="I38:W38">
    <cfRule type="expression" dxfId="6564" priority="83">
      <formula>$C$59="F"</formula>
    </cfRule>
  </conditionalFormatting>
  <conditionalFormatting sqref="I38:W38">
    <cfRule type="expression" dxfId="6563" priority="84">
      <formula>$C$40="F"</formula>
    </cfRule>
  </conditionalFormatting>
  <conditionalFormatting sqref="I38:W38">
    <cfRule type="expression" dxfId="6562" priority="85">
      <formula>$C$21="F"</formula>
    </cfRule>
  </conditionalFormatting>
  <conditionalFormatting sqref="I38:Z38">
    <cfRule type="expression" dxfId="6561" priority="86">
      <formula>$C$2="F"</formula>
    </cfRule>
  </conditionalFormatting>
  <conditionalFormatting sqref="I38:Z38">
    <cfRule type="expression" dxfId="6560" priority="87">
      <formula>$D38="Facturacion"</formula>
    </cfRule>
  </conditionalFormatting>
  <conditionalFormatting sqref="I38:Z38">
    <cfRule type="expression" dxfId="6559" priority="88">
      <formula>$D38="Specialist"</formula>
    </cfRule>
  </conditionalFormatting>
  <conditionalFormatting sqref="I38:Z38">
    <cfRule type="cellIs" dxfId="6558" priority="89" operator="equal">
      <formula>1</formula>
    </cfRule>
  </conditionalFormatting>
  <conditionalFormatting sqref="I38:Z38">
    <cfRule type="expression" dxfId="6557" priority="90">
      <formula>$D38="SSMM"</formula>
    </cfRule>
  </conditionalFormatting>
  <conditionalFormatting sqref="I38:Z38">
    <cfRule type="cellIs" dxfId="6556" priority="91" operator="equal">
      <formula>"F"</formula>
    </cfRule>
  </conditionalFormatting>
  <conditionalFormatting sqref="AA18:AB18">
    <cfRule type="expression" dxfId="6555" priority="76">
      <formula>$C$2="F"</formula>
    </cfRule>
  </conditionalFormatting>
  <conditionalFormatting sqref="AA18:AB18">
    <cfRule type="expression" dxfId="6554" priority="77">
      <formula>$D18="Facturacion"</formula>
    </cfRule>
  </conditionalFormatting>
  <conditionalFormatting sqref="AA18:AB18">
    <cfRule type="expression" dxfId="6553" priority="78">
      <formula>$D18="Specialist"</formula>
    </cfRule>
  </conditionalFormatting>
  <conditionalFormatting sqref="AA18:AB18">
    <cfRule type="cellIs" dxfId="6552" priority="79" operator="equal">
      <formula>1</formula>
    </cfRule>
  </conditionalFormatting>
  <conditionalFormatting sqref="AA18:AB18">
    <cfRule type="expression" dxfId="6551" priority="80">
      <formula>$D18="SSMM"</formula>
    </cfRule>
  </conditionalFormatting>
  <conditionalFormatting sqref="AA18:AB18">
    <cfRule type="cellIs" dxfId="6550" priority="81" operator="equal">
      <formula>"F"</formula>
    </cfRule>
  </conditionalFormatting>
  <conditionalFormatting sqref="I18:W18">
    <cfRule type="expression" dxfId="6549" priority="66">
      <formula>$C$78="F"</formula>
    </cfRule>
  </conditionalFormatting>
  <conditionalFormatting sqref="I18:W18">
    <cfRule type="expression" dxfId="6548" priority="67">
      <formula>$C$59="F"</formula>
    </cfRule>
  </conditionalFormatting>
  <conditionalFormatting sqref="I18:W18">
    <cfRule type="expression" dxfId="6547" priority="68">
      <formula>$C$40="F"</formula>
    </cfRule>
  </conditionalFormatting>
  <conditionalFormatting sqref="I18:W18">
    <cfRule type="expression" dxfId="6546" priority="69">
      <formula>$C$21="F"</formula>
    </cfRule>
  </conditionalFormatting>
  <conditionalFormatting sqref="I18:Z18">
    <cfRule type="expression" dxfId="6545" priority="70">
      <formula>$C$2="F"</formula>
    </cfRule>
  </conditionalFormatting>
  <conditionalFormatting sqref="I18:Z18">
    <cfRule type="expression" dxfId="6544" priority="71">
      <formula>$D18="Facturacion"</formula>
    </cfRule>
  </conditionalFormatting>
  <conditionalFormatting sqref="I18:Z18">
    <cfRule type="expression" dxfId="6543" priority="72">
      <formula>$D18="Specialist"</formula>
    </cfRule>
  </conditionalFormatting>
  <conditionalFormatting sqref="I18:Z18">
    <cfRule type="cellIs" dxfId="6542" priority="73" operator="equal">
      <formula>1</formula>
    </cfRule>
  </conditionalFormatting>
  <conditionalFormatting sqref="I18:Z18">
    <cfRule type="expression" dxfId="6541" priority="74">
      <formula>$D18="SSMM"</formula>
    </cfRule>
  </conditionalFormatting>
  <conditionalFormatting sqref="I18:Z18">
    <cfRule type="cellIs" dxfId="6540" priority="75" operator="equal">
      <formula>"F"</formula>
    </cfRule>
  </conditionalFormatting>
  <conditionalFormatting sqref="AA19:AB19">
    <cfRule type="expression" dxfId="6539" priority="60">
      <formula>$C$2="F"</formula>
    </cfRule>
  </conditionalFormatting>
  <conditionalFormatting sqref="AA19:AB19">
    <cfRule type="expression" dxfId="6538" priority="61">
      <formula>$D19="Facturacion"</formula>
    </cfRule>
  </conditionalFormatting>
  <conditionalFormatting sqref="AA19:AB19">
    <cfRule type="expression" dxfId="6537" priority="62">
      <formula>$D19="Specialist"</formula>
    </cfRule>
  </conditionalFormatting>
  <conditionalFormatting sqref="AA19:AB19">
    <cfRule type="cellIs" dxfId="6536" priority="63" operator="equal">
      <formula>1</formula>
    </cfRule>
  </conditionalFormatting>
  <conditionalFormatting sqref="AA19:AB19">
    <cfRule type="expression" dxfId="6535" priority="64">
      <formula>$D19="SSMM"</formula>
    </cfRule>
  </conditionalFormatting>
  <conditionalFormatting sqref="AA19:AB19">
    <cfRule type="cellIs" dxfId="6534" priority="65" operator="equal">
      <formula>"F"</formula>
    </cfRule>
  </conditionalFormatting>
  <conditionalFormatting sqref="I19:W19">
    <cfRule type="expression" dxfId="6533" priority="50">
      <formula>$C$78="F"</formula>
    </cfRule>
  </conditionalFormatting>
  <conditionalFormatting sqref="I19:W19">
    <cfRule type="expression" dxfId="6532" priority="51">
      <formula>$C$59="F"</formula>
    </cfRule>
  </conditionalFormatting>
  <conditionalFormatting sqref="I19:W19">
    <cfRule type="expression" dxfId="6531" priority="52">
      <formula>$C$40="F"</formula>
    </cfRule>
  </conditionalFormatting>
  <conditionalFormatting sqref="I19:W19">
    <cfRule type="expression" dxfId="6530" priority="53">
      <formula>$C$21="F"</formula>
    </cfRule>
  </conditionalFormatting>
  <conditionalFormatting sqref="I19:Z19">
    <cfRule type="expression" dxfId="6529" priority="54">
      <formula>$C$2="F"</formula>
    </cfRule>
  </conditionalFormatting>
  <conditionalFormatting sqref="I19:Z19">
    <cfRule type="expression" dxfId="6528" priority="55">
      <formula>$D19="Facturacion"</formula>
    </cfRule>
  </conditionalFormatting>
  <conditionalFormatting sqref="I19:Z19">
    <cfRule type="expression" dxfId="6527" priority="56">
      <formula>$D19="Specialist"</formula>
    </cfRule>
  </conditionalFormatting>
  <conditionalFormatting sqref="I19:Z19">
    <cfRule type="cellIs" dxfId="6526" priority="57" operator="equal">
      <formula>1</formula>
    </cfRule>
  </conditionalFormatting>
  <conditionalFormatting sqref="I19:Z19">
    <cfRule type="expression" dxfId="6525" priority="58">
      <formula>$D19="SSMM"</formula>
    </cfRule>
  </conditionalFormatting>
  <conditionalFormatting sqref="I19:Z19">
    <cfRule type="cellIs" dxfId="6524" priority="59" operator="equal">
      <formula>"F"</formula>
    </cfRule>
  </conditionalFormatting>
  <conditionalFormatting sqref="H31:AC31">
    <cfRule type="expression" dxfId="6523" priority="44">
      <formula>$C$2="F"</formula>
    </cfRule>
  </conditionalFormatting>
  <conditionalFormatting sqref="H31:AC31">
    <cfRule type="expression" dxfId="6522" priority="45">
      <formula>$D31="Facturacion"</formula>
    </cfRule>
  </conditionalFormatting>
  <conditionalFormatting sqref="H31:AC31">
    <cfRule type="expression" dxfId="6521" priority="46">
      <formula>$D31="Specialist"</formula>
    </cfRule>
  </conditionalFormatting>
  <conditionalFormatting sqref="H31:AC31">
    <cfRule type="cellIs" dxfId="6520" priority="47" operator="equal">
      <formula>1</formula>
    </cfRule>
  </conditionalFormatting>
  <conditionalFormatting sqref="H31:AC31">
    <cfRule type="expression" dxfId="6519" priority="48">
      <formula>$D31="SSMM"</formula>
    </cfRule>
  </conditionalFormatting>
  <conditionalFormatting sqref="H31:AC31">
    <cfRule type="cellIs" dxfId="6518" priority="49" operator="equal">
      <formula>"F"</formula>
    </cfRule>
  </conditionalFormatting>
  <conditionalFormatting sqref="I11:AD11">
    <cfRule type="expression" dxfId="6517" priority="37">
      <formula>$C$2="F"</formula>
    </cfRule>
  </conditionalFormatting>
  <conditionalFormatting sqref="I11:AD11">
    <cfRule type="expression" dxfId="6516" priority="38">
      <formula>$D11="Facturacion"</formula>
    </cfRule>
  </conditionalFormatting>
  <conditionalFormatting sqref="I11:AD11">
    <cfRule type="expression" dxfId="6515" priority="39">
      <formula>$D11="Specialist"</formula>
    </cfRule>
  </conditionalFormatting>
  <conditionalFormatting sqref="I11:AD11">
    <cfRule type="cellIs" dxfId="6514" priority="40" operator="equal">
      <formula>1</formula>
    </cfRule>
  </conditionalFormatting>
  <conditionalFormatting sqref="I11:AD11">
    <cfRule type="expression" dxfId="6513" priority="41">
      <formula>$D11="SSMM"</formula>
    </cfRule>
  </conditionalFormatting>
  <conditionalFormatting sqref="I11:AD11">
    <cfRule type="cellIs" dxfId="6512" priority="42" operator="equal">
      <formula>"F"</formula>
    </cfRule>
  </conditionalFormatting>
  <conditionalFormatting sqref="I30:AD30">
    <cfRule type="expression" dxfId="6511" priority="30">
      <formula>$C$2="F"</formula>
    </cfRule>
  </conditionalFormatting>
  <conditionalFormatting sqref="I30:AD30">
    <cfRule type="expression" dxfId="6510" priority="31">
      <formula>$D30="Facturacion"</formula>
    </cfRule>
  </conditionalFormatting>
  <conditionalFormatting sqref="I30:AD30">
    <cfRule type="expression" dxfId="6509" priority="32">
      <formula>$D30="Specialist"</formula>
    </cfRule>
  </conditionalFormatting>
  <conditionalFormatting sqref="I30:AD30">
    <cfRule type="cellIs" dxfId="6508" priority="33" operator="equal">
      <formula>1</formula>
    </cfRule>
  </conditionalFormatting>
  <conditionalFormatting sqref="I30:AD30">
    <cfRule type="expression" dxfId="6507" priority="34">
      <formula>$D30="SSMM"</formula>
    </cfRule>
  </conditionalFormatting>
  <conditionalFormatting sqref="I30:AD30">
    <cfRule type="cellIs" dxfId="6506" priority="35" operator="equal">
      <formula>"F"</formula>
    </cfRule>
  </conditionalFormatting>
  <conditionalFormatting sqref="I49:AD49">
    <cfRule type="expression" dxfId="6505" priority="23">
      <formula>$C$2="F"</formula>
    </cfRule>
  </conditionalFormatting>
  <conditionalFormatting sqref="I49:AD49">
    <cfRule type="expression" dxfId="6504" priority="24">
      <formula>$D49="Facturacion"</formula>
    </cfRule>
  </conditionalFormatting>
  <conditionalFormatting sqref="I49:AD49">
    <cfRule type="expression" dxfId="6503" priority="25">
      <formula>$D49="Specialist"</formula>
    </cfRule>
  </conditionalFormatting>
  <conditionalFormatting sqref="I49:AD49">
    <cfRule type="cellIs" dxfId="6502" priority="26" operator="equal">
      <formula>1</formula>
    </cfRule>
  </conditionalFormatting>
  <conditionalFormatting sqref="I49:AD49">
    <cfRule type="expression" dxfId="6501" priority="27">
      <formula>$D49="SSMM"</formula>
    </cfRule>
  </conditionalFormatting>
  <conditionalFormatting sqref="I49:AD49">
    <cfRule type="cellIs" dxfId="6500" priority="28" operator="equal">
      <formula>"F"</formula>
    </cfRule>
  </conditionalFormatting>
  <conditionalFormatting sqref="I87:AD87">
    <cfRule type="expression" dxfId="6499" priority="16">
      <formula>$C$2="F"</formula>
    </cfRule>
  </conditionalFormatting>
  <conditionalFormatting sqref="I87:AD87">
    <cfRule type="expression" dxfId="6498" priority="17">
      <formula>$D87="Facturacion"</formula>
    </cfRule>
  </conditionalFormatting>
  <conditionalFormatting sqref="I87:AD87">
    <cfRule type="expression" dxfId="6497" priority="18">
      <formula>$D87="Specialist"</formula>
    </cfRule>
  </conditionalFormatting>
  <conditionalFormatting sqref="I87:AD87">
    <cfRule type="cellIs" dxfId="6496" priority="19" operator="equal">
      <formula>1</formula>
    </cfRule>
  </conditionalFormatting>
  <conditionalFormatting sqref="I87:AD87">
    <cfRule type="expression" dxfId="6495" priority="20">
      <formula>$D87="SSMM"</formula>
    </cfRule>
  </conditionalFormatting>
  <conditionalFormatting sqref="I87:AD87">
    <cfRule type="cellIs" dxfId="6494" priority="21" operator="equal">
      <formula>"F"</formula>
    </cfRule>
  </conditionalFormatting>
  <conditionalFormatting sqref="I106:AD106">
    <cfRule type="expression" dxfId="6493" priority="9">
      <formula>$C$2="F"</formula>
    </cfRule>
  </conditionalFormatting>
  <conditionalFormatting sqref="I106:AD106">
    <cfRule type="expression" dxfId="6492" priority="10">
      <formula>$D106="Facturacion"</formula>
    </cfRule>
  </conditionalFormatting>
  <conditionalFormatting sqref="I106:AD106">
    <cfRule type="expression" dxfId="6491" priority="11">
      <formula>$D106="Specialist"</formula>
    </cfRule>
  </conditionalFormatting>
  <conditionalFormatting sqref="I106:AD106">
    <cfRule type="cellIs" dxfId="6490" priority="12" operator="equal">
      <formula>1</formula>
    </cfRule>
  </conditionalFormatting>
  <conditionalFormatting sqref="I106:AD106">
    <cfRule type="expression" dxfId="6489" priority="13">
      <formula>$D106="SSMM"</formula>
    </cfRule>
  </conditionalFormatting>
  <conditionalFormatting sqref="I106:AD106">
    <cfRule type="cellIs" dxfId="6488" priority="14" operator="equal">
      <formula>"F"</formula>
    </cfRule>
  </conditionalFormatting>
  <conditionalFormatting sqref="I108:AD108">
    <cfRule type="expression" dxfId="6487" priority="2">
      <formula>$C$2="F"</formula>
    </cfRule>
  </conditionalFormatting>
  <conditionalFormatting sqref="I108:AD108">
    <cfRule type="expression" dxfId="6486" priority="3">
      <formula>$D108="Facturacion"</formula>
    </cfRule>
  </conditionalFormatting>
  <conditionalFormatting sqref="I108:AD108">
    <cfRule type="expression" dxfId="6485" priority="4">
      <formula>$D108="Specialist"</formula>
    </cfRule>
  </conditionalFormatting>
  <conditionalFormatting sqref="I108:AD108">
    <cfRule type="cellIs" dxfId="6484" priority="5" operator="equal">
      <formula>1</formula>
    </cfRule>
  </conditionalFormatting>
  <conditionalFormatting sqref="I108:AD108">
    <cfRule type="expression" dxfId="6483" priority="6">
      <formula>$D108="SSMM"</formula>
    </cfRule>
  </conditionalFormatting>
  <conditionalFormatting sqref="I108:AD108">
    <cfRule type="cellIs" dxfId="6482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76" id="{7DC3A123-6FBE-450B-B843-1094BDCE4DA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E13:AG17 E18:H19 AC18:AG19</xm:sqref>
        </x14:conditionalFormatting>
        <x14:conditionalFormatting xmlns:xm="http://schemas.microsoft.com/office/excel/2006/main">
          <x14:cfRule type="expression" priority="465" id="{0B5B9CA7-8A3D-44B2-A7A7-98BB25DCAD4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E5:AG8 E4:H4 AE4:AG4 E9:H9 AE9:AG9 E10:AG10 E12:AG12 E11:H11 AE11:AG11</xm:sqref>
        </x14:conditionalFormatting>
        <x14:conditionalFormatting xmlns:xm="http://schemas.microsoft.com/office/excel/2006/main">
          <x14:cfRule type="expression" priority="458" id="{FF1A2BC0-BDC6-4A28-B51A-5A4EC409FEA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E32:AG36 E37:H38 AC37:AG38</xm:sqref>
        </x14:conditionalFormatting>
        <x14:conditionalFormatting xmlns:xm="http://schemas.microsoft.com/office/excel/2006/main">
          <x14:cfRule type="expression" priority="447" id="{F0CC22A6-4A17-4461-9737-AA0169D3EC0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E25:AG27 E23:H23 AE23:AG23 E29:AG29 E28:H28 AE28:AG28 E24:I24 AC24:AG24 E31:G31 AD31:AG31 E30:H30 AE30:AG30</xm:sqref>
        </x14:conditionalFormatting>
        <x14:conditionalFormatting xmlns:xm="http://schemas.microsoft.com/office/excel/2006/main">
          <x14:cfRule type="expression" priority="440" id="{986A29E9-9CF6-467B-9031-C6C01EB5A5C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E51:AG55 E56:H57 AC56:AG57</xm:sqref>
        </x14:conditionalFormatting>
        <x14:conditionalFormatting xmlns:xm="http://schemas.microsoft.com/office/excel/2006/main">
          <x14:cfRule type="expression" priority="429" id="{2D1724E4-C40C-4D60-BAB9-A93B6B2E9F4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E43:AG46 E42:H42 AE42:AG42 E48:AG48 E47:H47 AE47:AG47 E50:AG50 E49:H49 AE49:AG49</xm:sqref>
        </x14:conditionalFormatting>
        <x14:conditionalFormatting xmlns:xm="http://schemas.microsoft.com/office/excel/2006/main">
          <x14:cfRule type="expression" priority="422" id="{9275EF34-309A-4FE7-A4FC-82E1BD47A37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E70:AG74 E75:H76 AC75:AG76</xm:sqref>
        </x14:conditionalFormatting>
        <x14:conditionalFormatting xmlns:xm="http://schemas.microsoft.com/office/excel/2006/main">
          <x14:cfRule type="expression" priority="411" id="{4FF92F2C-8102-4CB7-8E15-1C509955D09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E62:AG65 E61:H61 AE61:AG61 E67:AG69 E66:H66 AE66:AG66</xm:sqref>
        </x14:conditionalFormatting>
        <x14:conditionalFormatting xmlns:xm="http://schemas.microsoft.com/office/excel/2006/main">
          <x14:cfRule type="expression" priority="404" id="{9D1EEE30-0C18-4E3C-BAD7-427D2CCAA43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E89:AG93 E94:H95 AC94:AG95</xm:sqref>
        </x14:conditionalFormatting>
        <x14:conditionalFormatting xmlns:xm="http://schemas.microsoft.com/office/excel/2006/main">
          <x14:cfRule type="expression" priority="393" id="{A60A5182-A056-4FFF-B551-12289B0C12E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E81:AG84 E80:H80 AE80:AG80 E86:AG86 E85:H85 AE85:AG85 E88:AG88 E87:H87 AE87:AG87</xm:sqref>
        </x14:conditionalFormatting>
        <x14:conditionalFormatting xmlns:xm="http://schemas.microsoft.com/office/excel/2006/main">
          <x14:cfRule type="expression" priority="386" id="{882CDCDD-BA07-480E-B34E-CB3AB2F228D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E109:AG114 E108:H108 AE108:AG108</xm:sqref>
        </x14:conditionalFormatting>
        <x14:conditionalFormatting xmlns:xm="http://schemas.microsoft.com/office/excel/2006/main">
          <x14:cfRule type="expression" priority="375" id="{FB9C7BEA-6FCF-42D7-9013-AAEA07D3F2E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E100:AG103 E99:H99 AE99:AG99 E105:AG105 E104:H104 AE104:AG104 E107:AG107 E106:H106 AE106:AG106</xm:sqref>
        </x14:conditionalFormatting>
        <x14:conditionalFormatting xmlns:xm="http://schemas.microsoft.com/office/excel/2006/main">
          <x14:cfRule type="expression" priority="368" id="{77D35C2B-C1E3-4ABE-B7D9-3E911C9FFFB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357" id="{7C10F97B-0C1B-4AE2-A62E-69C8C40F3EC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E119:AG122 E118:H118 AE118:AG118 E124:AG126 E123:H123 AE123:AG123</xm:sqref>
        </x14:conditionalFormatting>
        <x14:conditionalFormatting xmlns:xm="http://schemas.microsoft.com/office/excel/2006/main">
          <x14:cfRule type="expression" priority="350" id="{C66DB047-7960-4DE8-A09A-C164324134E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I4:AD4</xm:sqref>
        </x14:conditionalFormatting>
        <x14:conditionalFormatting xmlns:xm="http://schemas.microsoft.com/office/excel/2006/main">
          <x14:cfRule type="expression" priority="301" id="{4B244BED-F2BD-4639-8F19-EC6D29DF59E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I9:AD9</xm:sqref>
        </x14:conditionalFormatting>
        <x14:conditionalFormatting xmlns:xm="http://schemas.microsoft.com/office/excel/2006/main">
          <x14:cfRule type="expression" priority="294" id="{FC61FFC0-3CE7-426B-9C12-E947188C669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I28:AD28</xm:sqref>
        </x14:conditionalFormatting>
        <x14:conditionalFormatting xmlns:xm="http://schemas.microsoft.com/office/excel/2006/main">
          <x14:cfRule type="expression" priority="287" id="{9FE2D731-15E3-4753-B5CF-0C1F3563D6F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I47:AD47</xm:sqref>
        </x14:conditionalFormatting>
        <x14:conditionalFormatting xmlns:xm="http://schemas.microsoft.com/office/excel/2006/main">
          <x14:cfRule type="expression" priority="280" id="{96331722-C546-427C-81F4-FB34B5D29F7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I66:AD66</xm:sqref>
        </x14:conditionalFormatting>
        <x14:conditionalFormatting xmlns:xm="http://schemas.microsoft.com/office/excel/2006/main">
          <x14:cfRule type="expression" priority="273" id="{3E73FE5C-215B-4ED6-AC58-6ECC9E2F262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I85:AD85</xm:sqref>
        </x14:conditionalFormatting>
        <x14:conditionalFormatting xmlns:xm="http://schemas.microsoft.com/office/excel/2006/main">
          <x14:cfRule type="expression" priority="266" id="{C033BB5D-75AA-48D8-AAEB-F538A76EF6C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I104:AD104</xm:sqref>
        </x14:conditionalFormatting>
        <x14:conditionalFormatting xmlns:xm="http://schemas.microsoft.com/office/excel/2006/main">
          <x14:cfRule type="expression" priority="259" id="{6BD4C3B3-80BF-4DA7-BAF3-19CB45F9762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I123:AD123</xm:sqref>
        </x14:conditionalFormatting>
        <x14:conditionalFormatting xmlns:xm="http://schemas.microsoft.com/office/excel/2006/main">
          <x14:cfRule type="expression" priority="252" id="{D8B1661B-DC48-41C9-B3A9-4588E712382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I23:AD23</xm:sqref>
        </x14:conditionalFormatting>
        <x14:conditionalFormatting xmlns:xm="http://schemas.microsoft.com/office/excel/2006/main">
          <x14:cfRule type="expression" priority="245" id="{ACFB7970-E7B2-422F-8F5B-9E2B854246E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I42:AD42</xm:sqref>
        </x14:conditionalFormatting>
        <x14:conditionalFormatting xmlns:xm="http://schemas.microsoft.com/office/excel/2006/main">
          <x14:cfRule type="expression" priority="238" id="{7BA61014-00FA-45A3-B9FA-B3BC5E2E147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I61:AD61</xm:sqref>
        </x14:conditionalFormatting>
        <x14:conditionalFormatting xmlns:xm="http://schemas.microsoft.com/office/excel/2006/main">
          <x14:cfRule type="expression" priority="231" id="{BDCC3B4C-DE5B-45AA-9F99-663CD701A9E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I80:AD80</xm:sqref>
        </x14:conditionalFormatting>
        <x14:conditionalFormatting xmlns:xm="http://schemas.microsoft.com/office/excel/2006/main">
          <x14:cfRule type="expression" priority="224" id="{ACB1BAD7-30F9-450D-80E7-9F7D2E6BADC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I99:AD99</xm:sqref>
        </x14:conditionalFormatting>
        <x14:conditionalFormatting xmlns:xm="http://schemas.microsoft.com/office/excel/2006/main">
          <x14:cfRule type="expression" priority="217" id="{A2B454D1-0EEC-4734-98AC-C128FFB9ADA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I118:AD118</xm:sqref>
        </x14:conditionalFormatting>
        <x14:conditionalFormatting xmlns:xm="http://schemas.microsoft.com/office/excel/2006/main">
          <x14:cfRule type="expression" priority="210" id="{5A481122-DEBE-4746-8254-991517C98B6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J24:AB24</xm:sqref>
        </x14:conditionalFormatting>
        <x14:conditionalFormatting xmlns:xm="http://schemas.microsoft.com/office/excel/2006/main">
          <x14:cfRule type="expression" priority="43" id="{4554CD67-2C14-4FD5-9889-E42D5FA3595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H31:AC31</xm:sqref>
        </x14:conditionalFormatting>
        <x14:conditionalFormatting xmlns:xm="http://schemas.microsoft.com/office/excel/2006/main">
          <x14:cfRule type="expression" priority="36" id="{49FB98B6-C239-474E-B84A-DE6CCC1DDD9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I11:AD11</xm:sqref>
        </x14:conditionalFormatting>
        <x14:conditionalFormatting xmlns:xm="http://schemas.microsoft.com/office/excel/2006/main">
          <x14:cfRule type="expression" priority="29" id="{0DBE67E7-53C7-498A-9AB5-634A45D2994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I30:AD30</xm:sqref>
        </x14:conditionalFormatting>
        <x14:conditionalFormatting xmlns:xm="http://schemas.microsoft.com/office/excel/2006/main">
          <x14:cfRule type="expression" priority="22" id="{C3E4E28E-42CE-4D82-A38E-946FC6B47E7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I49:AD49</xm:sqref>
        </x14:conditionalFormatting>
        <x14:conditionalFormatting xmlns:xm="http://schemas.microsoft.com/office/excel/2006/main">
          <x14:cfRule type="expression" priority="15" id="{96D6A176-B218-44BA-B74E-4D7A3A741A2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I87:AD87</xm:sqref>
        </x14:conditionalFormatting>
        <x14:conditionalFormatting xmlns:xm="http://schemas.microsoft.com/office/excel/2006/main">
          <x14:cfRule type="expression" priority="8" id="{4DFF1618-3394-4B31-A376-7031772CC4A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I106:AD106</xm:sqref>
        </x14:conditionalFormatting>
        <x14:conditionalFormatting xmlns:xm="http://schemas.microsoft.com/office/excel/2006/main">
          <x14:cfRule type="expression" priority="1" id="{77EAD036-717E-44CD-9BAB-A27AA218DB0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I108:AD108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15F96818-961E-4AD9-8D2C-2C2CD3DC6199}">
          <x14:formula1>
            <xm:f>Personal!$A$2:$A$50</xm:f>
          </x14:formula1>
          <xm:sqref>B99:B114 B4:B19 B23:B38 B42:B57 B61:B76 B80:B95 B118:B133</xm:sqref>
        </x14:dataValidation>
        <x14:dataValidation type="list" allowBlank="1" showInputMessage="1" showErrorMessage="1" prompt="Elige una de las opciones disponibles" xr:uid="{90242B81-A2F7-4145-A6FE-A5D1B37CA2A8}">
          <x14:formula1>
            <xm:f>Personal!$F$1:$F$15</xm:f>
          </x14:formula1>
          <xm:sqref>E42:AG57 E23:AG38 E80:AG95 E4:AG19 E118:AG133 E61:AG76 E99:AG114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2D506-7B1B-4CBB-B75E-987298CD0397}">
  <sheetPr codeName="Hoja36">
    <tabColor rgb="FFFFFFFF"/>
    <outlinePr summaryBelow="0" summaryRight="0"/>
    <pageSetUpPr fitToPage="1"/>
  </sheetPr>
  <dimension ref="A1:AJ1000"/>
  <sheetViews>
    <sheetView workbookViewId="0">
      <selection activeCell="A7" sqref="A7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'S33'!C117+1</f>
        <v>45523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">
        <v>98</v>
      </c>
      <c r="D4" s="19" t="s">
        <v>99</v>
      </c>
      <c r="E4" s="8"/>
      <c r="F4" s="8"/>
      <c r="G4" s="8"/>
      <c r="H4" s="8"/>
      <c r="I4" s="8" t="s">
        <v>19</v>
      </c>
      <c r="J4" s="8" t="s">
        <v>19</v>
      </c>
      <c r="K4" s="8" t="s">
        <v>19</v>
      </c>
      <c r="L4" s="8" t="s">
        <v>19</v>
      </c>
      <c r="M4" s="8" t="s">
        <v>19</v>
      </c>
      <c r="N4" s="8" t="s">
        <v>19</v>
      </c>
      <c r="O4" s="8" t="s">
        <v>19</v>
      </c>
      <c r="P4" s="8" t="s">
        <v>19</v>
      </c>
      <c r="Q4" s="8" t="s">
        <v>19</v>
      </c>
      <c r="R4" s="8" t="s">
        <v>19</v>
      </c>
      <c r="S4" s="8" t="s">
        <v>19</v>
      </c>
      <c r="T4" s="8" t="s">
        <v>19</v>
      </c>
      <c r="U4" s="8" t="s">
        <v>19</v>
      </c>
      <c r="V4" s="8" t="s">
        <v>19</v>
      </c>
      <c r="W4" s="8" t="s">
        <v>19</v>
      </c>
      <c r="X4" s="8" t="s">
        <v>19</v>
      </c>
      <c r="Y4" s="8" t="s">
        <v>19</v>
      </c>
      <c r="Z4" s="8" t="s">
        <v>19</v>
      </c>
      <c r="AA4" s="8" t="s">
        <v>19</v>
      </c>
      <c r="AB4" s="8" t="s">
        <v>19</v>
      </c>
      <c r="AC4" s="8" t="s">
        <v>19</v>
      </c>
      <c r="AD4" s="8" t="s">
        <v>19</v>
      </c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 t="s">
        <v>28</v>
      </c>
      <c r="C5" s="19" t="s">
        <v>100</v>
      </c>
      <c r="D5" s="19" t="s">
        <v>95</v>
      </c>
      <c r="E5" s="8"/>
      <c r="F5" s="8"/>
      <c r="G5" s="8"/>
      <c r="H5" s="8"/>
      <c r="I5" s="8" t="s">
        <v>11</v>
      </c>
      <c r="J5" s="8" t="s">
        <v>11</v>
      </c>
      <c r="K5" s="8" t="s">
        <v>11</v>
      </c>
      <c r="L5" s="8" t="s">
        <v>11</v>
      </c>
      <c r="M5" s="8" t="s">
        <v>11</v>
      </c>
      <c r="N5" s="8" t="s">
        <v>11</v>
      </c>
      <c r="O5" s="8" t="s">
        <v>11</v>
      </c>
      <c r="P5" s="8" t="s">
        <v>11</v>
      </c>
      <c r="Q5" s="8" t="s">
        <v>11</v>
      </c>
      <c r="R5" s="8" t="s">
        <v>11</v>
      </c>
      <c r="S5" s="8" t="s">
        <v>11</v>
      </c>
      <c r="T5" s="8" t="s">
        <v>11</v>
      </c>
      <c r="U5" s="8" t="s">
        <v>11</v>
      </c>
      <c r="V5" s="8" t="s">
        <v>11</v>
      </c>
      <c r="W5" s="8" t="s">
        <v>11</v>
      </c>
      <c r="X5" s="8" t="s">
        <v>11</v>
      </c>
      <c r="Y5" s="8" t="s">
        <v>11</v>
      </c>
      <c r="Z5" s="8" t="s">
        <v>11</v>
      </c>
      <c r="AA5" s="8" t="s">
        <v>11</v>
      </c>
      <c r="AB5" s="8" t="s">
        <v>11</v>
      </c>
      <c r="AC5" s="8" t="s">
        <v>11</v>
      </c>
      <c r="AD5" s="8" t="s">
        <v>11</v>
      </c>
      <c r="AE5" s="8"/>
      <c r="AF5" s="8"/>
      <c r="AG5" s="8"/>
      <c r="AH5" s="1">
        <f t="shared" si="0"/>
        <v>0</v>
      </c>
      <c r="AI5" s="1"/>
      <c r="AJ5" s="1">
        <f t="shared" si="1"/>
        <v>0</v>
      </c>
    </row>
    <row r="6" spans="1:36" ht="15.75" customHeight="1" x14ac:dyDescent="0.15">
      <c r="A6" s="10"/>
      <c r="B6" s="18" t="s">
        <v>29</v>
      </c>
      <c r="C6" s="19" t="s">
        <v>101</v>
      </c>
      <c r="D6" s="19" t="s">
        <v>102</v>
      </c>
      <c r="E6" s="8"/>
      <c r="F6" s="8"/>
      <c r="G6" s="8"/>
      <c r="H6" s="8"/>
      <c r="I6" s="8">
        <v>1</v>
      </c>
      <c r="J6" s="8">
        <v>1</v>
      </c>
      <c r="K6" s="8">
        <v>1</v>
      </c>
      <c r="L6" s="8">
        <v>1</v>
      </c>
      <c r="M6" s="8">
        <v>1</v>
      </c>
      <c r="N6" s="8">
        <v>1</v>
      </c>
      <c r="O6" s="8">
        <v>1</v>
      </c>
      <c r="P6" s="8">
        <v>1</v>
      </c>
      <c r="Q6" s="8"/>
      <c r="R6" s="8"/>
      <c r="S6" s="8">
        <v>1</v>
      </c>
      <c r="T6" s="8">
        <v>1</v>
      </c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/>
      <c r="AB6" s="8"/>
      <c r="AC6" s="8"/>
      <c r="AD6" s="8"/>
      <c r="AE6" s="8"/>
      <c r="AF6" s="8"/>
      <c r="AG6" s="8"/>
      <c r="AH6" s="1">
        <f t="shared" si="0"/>
        <v>8</v>
      </c>
      <c r="AI6" s="1"/>
      <c r="AJ6" s="1">
        <f t="shared" si="1"/>
        <v>32</v>
      </c>
    </row>
    <row r="7" spans="1:36" ht="15.75" customHeight="1" x14ac:dyDescent="0.15">
      <c r="A7" s="10"/>
      <c r="B7" s="18" t="s">
        <v>30</v>
      </c>
      <c r="C7" s="19" t="s">
        <v>103</v>
      </c>
      <c r="D7" s="19" t="s">
        <v>53</v>
      </c>
      <c r="E7" s="8"/>
      <c r="F7" s="8"/>
      <c r="G7" s="8"/>
      <c r="H7" s="8"/>
      <c r="I7" s="8"/>
      <c r="J7" s="8"/>
      <c r="K7" s="8">
        <v>1</v>
      </c>
      <c r="L7" s="8">
        <v>1</v>
      </c>
      <c r="M7" s="8">
        <v>1</v>
      </c>
      <c r="N7" s="8">
        <v>1</v>
      </c>
      <c r="O7" s="8">
        <v>1</v>
      </c>
      <c r="P7" s="8">
        <v>1</v>
      </c>
      <c r="Q7" s="8">
        <v>1</v>
      </c>
      <c r="R7" s="8">
        <v>1</v>
      </c>
      <c r="S7" s="8"/>
      <c r="T7" s="8"/>
      <c r="U7" s="8">
        <v>1</v>
      </c>
      <c r="V7" s="8">
        <v>1</v>
      </c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/>
      <c r="AD7" s="8"/>
      <c r="AE7" s="8"/>
      <c r="AF7" s="8"/>
      <c r="AG7" s="8"/>
      <c r="AH7" s="1">
        <f t="shared" si="0"/>
        <v>8</v>
      </c>
      <c r="AI7" s="1"/>
      <c r="AJ7" s="1">
        <f t="shared" si="1"/>
        <v>32</v>
      </c>
    </row>
    <row r="8" spans="1:36" ht="15.75" customHeight="1" x14ac:dyDescent="0.15">
      <c r="A8" s="10"/>
      <c r="B8" s="18" t="s">
        <v>31</v>
      </c>
      <c r="C8" s="19" t="s">
        <v>104</v>
      </c>
      <c r="D8" s="19" t="s">
        <v>96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>
        <v>1</v>
      </c>
      <c r="V8" s="8">
        <v>1</v>
      </c>
      <c r="W8" s="8">
        <v>1</v>
      </c>
      <c r="X8" s="8">
        <v>1</v>
      </c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8</v>
      </c>
      <c r="AI8" s="1"/>
      <c r="AJ8" s="1">
        <f t="shared" si="1"/>
        <v>32</v>
      </c>
    </row>
    <row r="9" spans="1:36" ht="15.75" customHeight="1" x14ac:dyDescent="0.15">
      <c r="A9" s="10"/>
      <c r="B9" s="18" t="s">
        <v>32</v>
      </c>
      <c r="C9" s="19" t="s">
        <v>105</v>
      </c>
      <c r="D9" s="19" t="s">
        <v>53</v>
      </c>
      <c r="E9" s="8"/>
      <c r="F9" s="8"/>
      <c r="G9" s="8"/>
      <c r="H9" s="8"/>
      <c r="I9" s="8"/>
      <c r="J9" s="8"/>
      <c r="K9" s="8"/>
      <c r="L9" s="8"/>
      <c r="M9" s="8">
        <v>1</v>
      </c>
      <c r="N9" s="8">
        <v>1</v>
      </c>
      <c r="O9" s="8">
        <v>1</v>
      </c>
      <c r="P9" s="8">
        <v>1</v>
      </c>
      <c r="Q9" s="8">
        <v>1</v>
      </c>
      <c r="R9" s="8">
        <v>1</v>
      </c>
      <c r="S9" s="8"/>
      <c r="T9" s="8"/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8</v>
      </c>
      <c r="AI9" s="1"/>
      <c r="AJ9" s="1">
        <f t="shared" si="1"/>
        <v>32</v>
      </c>
    </row>
    <row r="10" spans="1:36" ht="15.75" customHeight="1" x14ac:dyDescent="0.15">
      <c r="A10" s="10"/>
      <c r="B10" s="18" t="s">
        <v>33</v>
      </c>
      <c r="C10" s="19" t="s">
        <v>106</v>
      </c>
      <c r="D10" s="19" t="s">
        <v>53</v>
      </c>
      <c r="E10" s="8"/>
      <c r="F10" s="8"/>
      <c r="G10" s="8"/>
      <c r="H10" s="8"/>
      <c r="I10" s="8" t="s">
        <v>11</v>
      </c>
      <c r="J10" s="8" t="s">
        <v>11</v>
      </c>
      <c r="K10" s="8" t="s">
        <v>11</v>
      </c>
      <c r="L10" s="8" t="s">
        <v>11</v>
      </c>
      <c r="M10" s="8" t="s">
        <v>11</v>
      </c>
      <c r="N10" s="8" t="s">
        <v>11</v>
      </c>
      <c r="O10" s="8" t="s">
        <v>11</v>
      </c>
      <c r="P10" s="8" t="s">
        <v>11</v>
      </c>
      <c r="Q10" s="8" t="s">
        <v>11</v>
      </c>
      <c r="R10" s="8" t="s">
        <v>11</v>
      </c>
      <c r="S10" s="8" t="s">
        <v>11</v>
      </c>
      <c r="T10" s="8" t="s">
        <v>11</v>
      </c>
      <c r="U10" s="8" t="s">
        <v>11</v>
      </c>
      <c r="V10" s="8" t="s">
        <v>11</v>
      </c>
      <c r="W10" s="8" t="s">
        <v>11</v>
      </c>
      <c r="X10" s="8" t="s">
        <v>11</v>
      </c>
      <c r="Y10" s="8" t="s">
        <v>11</v>
      </c>
      <c r="Z10" s="8" t="s">
        <v>11</v>
      </c>
      <c r="AA10" s="8" t="s">
        <v>11</v>
      </c>
      <c r="AB10" s="8" t="s">
        <v>11</v>
      </c>
      <c r="AC10" s="8" t="s">
        <v>11</v>
      </c>
      <c r="AD10" s="8" t="s">
        <v>11</v>
      </c>
      <c r="AE10" s="8"/>
      <c r="AF10" s="8"/>
      <c r="AG10" s="8"/>
      <c r="AH10" s="1">
        <f t="shared" si="0"/>
        <v>0</v>
      </c>
      <c r="AI10" s="1"/>
      <c r="AJ10" s="1">
        <f t="shared" si="1"/>
        <v>0</v>
      </c>
    </row>
    <row r="11" spans="1:36" ht="15.75" customHeight="1" x14ac:dyDescent="0.15">
      <c r="A11" s="21"/>
      <c r="B11" s="18" t="s">
        <v>34</v>
      </c>
      <c r="C11" s="19" t="s">
        <v>107</v>
      </c>
      <c r="D11" s="19" t="s">
        <v>53</v>
      </c>
      <c r="E11" s="8"/>
      <c r="F11" s="8"/>
      <c r="G11" s="8"/>
      <c r="H11" s="8"/>
      <c r="I11" s="8" t="s">
        <v>15</v>
      </c>
      <c r="J11" s="8" t="s">
        <v>15</v>
      </c>
      <c r="K11" s="8" t="s">
        <v>15</v>
      </c>
      <c r="L11" s="8" t="s">
        <v>15</v>
      </c>
      <c r="M11" s="8" t="s">
        <v>15</v>
      </c>
      <c r="N11" s="8" t="s">
        <v>15</v>
      </c>
      <c r="O11" s="8" t="s">
        <v>15</v>
      </c>
      <c r="P11" s="8" t="s">
        <v>15</v>
      </c>
      <c r="Q11" s="8" t="s">
        <v>15</v>
      </c>
      <c r="R11" s="8" t="s">
        <v>15</v>
      </c>
      <c r="S11" s="8" t="s">
        <v>15</v>
      </c>
      <c r="T11" s="8" t="s">
        <v>15</v>
      </c>
      <c r="U11" s="8" t="s">
        <v>15</v>
      </c>
      <c r="V11" s="8" t="s">
        <v>15</v>
      </c>
      <c r="W11" s="8" t="s">
        <v>15</v>
      </c>
      <c r="X11" s="8" t="s">
        <v>15</v>
      </c>
      <c r="Y11" s="8" t="s">
        <v>15</v>
      </c>
      <c r="Z11" s="8" t="s">
        <v>15</v>
      </c>
      <c r="AA11" s="8" t="s">
        <v>15</v>
      </c>
      <c r="AB11" s="8" t="s">
        <v>15</v>
      </c>
      <c r="AC11" s="8" t="s">
        <v>15</v>
      </c>
      <c r="AD11" s="8" t="s">
        <v>15</v>
      </c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>
        <v>1</v>
      </c>
      <c r="T12" s="8">
        <v>1</v>
      </c>
      <c r="U12" s="8">
        <v>1</v>
      </c>
      <c r="V12" s="8">
        <v>1</v>
      </c>
      <c r="W12" s="8">
        <v>1</v>
      </c>
      <c r="X12" s="8">
        <v>1</v>
      </c>
      <c r="Y12" s="8">
        <v>1</v>
      </c>
      <c r="Z12" s="8">
        <v>1</v>
      </c>
      <c r="AA12" s="8">
        <v>1</v>
      </c>
      <c r="AB12" s="8">
        <v>1</v>
      </c>
      <c r="AC12" s="8">
        <v>1</v>
      </c>
      <c r="AD12" s="8">
        <v>1</v>
      </c>
      <c r="AE12" s="8"/>
      <c r="AF12" s="8"/>
      <c r="AG12" s="8"/>
      <c r="AH12" s="1">
        <f t="shared" si="0"/>
        <v>6</v>
      </c>
      <c r="AI12" s="1"/>
      <c r="AJ12" s="1">
        <f t="shared" si="1"/>
        <v>30</v>
      </c>
    </row>
    <row r="13" spans="1:36" ht="15.75" customHeight="1" x14ac:dyDescent="0.15">
      <c r="A13" s="10"/>
      <c r="B13" s="18" t="s">
        <v>133</v>
      </c>
      <c r="C13" s="62" t="s">
        <v>132</v>
      </c>
      <c r="D13" s="19" t="s">
        <v>53</v>
      </c>
      <c r="E13" s="59"/>
      <c r="F13" s="59"/>
      <c r="G13" s="59"/>
      <c r="H13" s="59"/>
      <c r="I13" s="8" t="s">
        <v>7</v>
      </c>
      <c r="J13" s="8" t="s">
        <v>7</v>
      </c>
      <c r="K13" s="8" t="s">
        <v>7</v>
      </c>
      <c r="L13" s="8" t="s">
        <v>7</v>
      </c>
      <c r="M13" s="8" t="s">
        <v>7</v>
      </c>
      <c r="N13" s="8" t="s">
        <v>7</v>
      </c>
      <c r="O13" s="8" t="s">
        <v>7</v>
      </c>
      <c r="P13" s="8" t="s">
        <v>7</v>
      </c>
      <c r="Q13" s="8" t="s">
        <v>7</v>
      </c>
      <c r="R13" s="8" t="s">
        <v>7</v>
      </c>
      <c r="S13" s="8" t="s">
        <v>7</v>
      </c>
      <c r="T13" s="8" t="s">
        <v>7</v>
      </c>
      <c r="U13" s="8" t="s">
        <v>7</v>
      </c>
      <c r="V13" s="8" t="s">
        <v>7</v>
      </c>
      <c r="W13" s="8" t="s">
        <v>7</v>
      </c>
      <c r="X13" s="8" t="s">
        <v>7</v>
      </c>
      <c r="Y13" s="8" t="s">
        <v>7</v>
      </c>
      <c r="Z13" s="8" t="s">
        <v>7</v>
      </c>
      <c r="AA13" s="8" t="s">
        <v>7</v>
      </c>
      <c r="AB13" s="8" t="s">
        <v>7</v>
      </c>
      <c r="AC13" s="8" t="s">
        <v>7</v>
      </c>
      <c r="AD13" s="8" t="s">
        <v>7</v>
      </c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18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/>
      <c r="R17" s="8"/>
      <c r="S17" s="8" t="s">
        <v>9</v>
      </c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 t="s">
        <v>11</v>
      </c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0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1</v>
      </c>
      <c r="I20" s="23">
        <f t="shared" si="3"/>
        <v>2</v>
      </c>
      <c r="J20" s="23">
        <f t="shared" si="3"/>
        <v>2</v>
      </c>
      <c r="K20" s="23">
        <f t="shared" si="3"/>
        <v>3</v>
      </c>
      <c r="L20" s="23">
        <f t="shared" si="3"/>
        <v>3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3</v>
      </c>
      <c r="R20" s="23">
        <f t="shared" si="3"/>
        <v>3</v>
      </c>
      <c r="S20" s="23">
        <f t="shared" si="3"/>
        <v>2</v>
      </c>
      <c r="T20" s="23">
        <f t="shared" si="3"/>
        <v>2</v>
      </c>
      <c r="U20" s="23">
        <f t="shared" si="3"/>
        <v>5</v>
      </c>
      <c r="V20" s="23">
        <f t="shared" si="3"/>
        <v>5</v>
      </c>
      <c r="W20" s="23">
        <f t="shared" si="3"/>
        <v>5</v>
      </c>
      <c r="X20" s="23">
        <f t="shared" si="3"/>
        <v>5</v>
      </c>
      <c r="Y20" s="23">
        <f t="shared" si="3"/>
        <v>4</v>
      </c>
      <c r="Z20" s="23">
        <f t="shared" si="3"/>
        <v>4</v>
      </c>
      <c r="AA20" s="23">
        <f t="shared" si="3"/>
        <v>3</v>
      </c>
      <c r="AB20" s="23">
        <f t="shared" si="3"/>
        <v>3</v>
      </c>
      <c r="AC20" s="23">
        <f t="shared" si="3"/>
        <v>2</v>
      </c>
      <c r="AD20" s="23">
        <f t="shared" si="3"/>
        <v>2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38</v>
      </c>
      <c r="AI20" s="1">
        <f>SUM(AI13:AI19)</f>
        <v>16</v>
      </c>
      <c r="AJ20" s="1">
        <f t="shared" si="1"/>
        <v>176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45524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">
        <v>99</v>
      </c>
      <c r="E23" s="8"/>
      <c r="F23" s="8"/>
      <c r="G23" s="8"/>
      <c r="H23" s="8"/>
      <c r="I23" s="8" t="s">
        <v>19</v>
      </c>
      <c r="J23" s="8" t="s">
        <v>19</v>
      </c>
      <c r="K23" s="8" t="s">
        <v>19</v>
      </c>
      <c r="L23" s="8" t="s">
        <v>19</v>
      </c>
      <c r="M23" s="8" t="s">
        <v>19</v>
      </c>
      <c r="N23" s="8" t="s">
        <v>19</v>
      </c>
      <c r="O23" s="8" t="s">
        <v>19</v>
      </c>
      <c r="P23" s="8" t="s">
        <v>19</v>
      </c>
      <c r="Q23" s="8" t="s">
        <v>19</v>
      </c>
      <c r="R23" s="8" t="s">
        <v>19</v>
      </c>
      <c r="S23" s="8" t="s">
        <v>19</v>
      </c>
      <c r="T23" s="8" t="s">
        <v>19</v>
      </c>
      <c r="U23" s="8" t="s">
        <v>19</v>
      </c>
      <c r="V23" s="8" t="s">
        <v>19</v>
      </c>
      <c r="W23" s="8" t="s">
        <v>19</v>
      </c>
      <c r="X23" s="8" t="s">
        <v>19</v>
      </c>
      <c r="Y23" s="8" t="s">
        <v>19</v>
      </c>
      <c r="Z23" s="8" t="s">
        <v>19</v>
      </c>
      <c r="AA23" s="8" t="s">
        <v>19</v>
      </c>
      <c r="AB23" s="8" t="s">
        <v>19</v>
      </c>
      <c r="AC23" s="8" t="s">
        <v>19</v>
      </c>
      <c r="AD23" s="8" t="s">
        <v>19</v>
      </c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">
        <v>95</v>
      </c>
      <c r="E24" s="8"/>
      <c r="F24" s="8"/>
      <c r="G24" s="8"/>
      <c r="H24" s="8"/>
      <c r="I24" s="8" t="s">
        <v>11</v>
      </c>
      <c r="J24" s="8" t="s">
        <v>11</v>
      </c>
      <c r="K24" s="8" t="s">
        <v>11</v>
      </c>
      <c r="L24" s="8" t="s">
        <v>11</v>
      </c>
      <c r="M24" s="8" t="s">
        <v>11</v>
      </c>
      <c r="N24" s="8" t="s">
        <v>11</v>
      </c>
      <c r="O24" s="8" t="s">
        <v>11</v>
      </c>
      <c r="P24" s="8" t="s">
        <v>11</v>
      </c>
      <c r="Q24" s="8" t="s">
        <v>11</v>
      </c>
      <c r="R24" s="8" t="s">
        <v>11</v>
      </c>
      <c r="S24" s="8" t="s">
        <v>11</v>
      </c>
      <c r="T24" s="8" t="s">
        <v>11</v>
      </c>
      <c r="U24" s="8" t="s">
        <v>11</v>
      </c>
      <c r="V24" s="8" t="s">
        <v>11</v>
      </c>
      <c r="W24" s="8" t="s">
        <v>11</v>
      </c>
      <c r="X24" s="8" t="s">
        <v>11</v>
      </c>
      <c r="Y24" s="8" t="s">
        <v>11</v>
      </c>
      <c r="Z24" s="8" t="s">
        <v>11</v>
      </c>
      <c r="AA24" s="8" t="s">
        <v>11</v>
      </c>
      <c r="AB24" s="8" t="s">
        <v>11</v>
      </c>
      <c r="AC24" s="8" t="s">
        <v>11</v>
      </c>
      <c r="AD24" s="8" t="s">
        <v>11</v>
      </c>
      <c r="AE24" s="8"/>
      <c r="AF24" s="8"/>
      <c r="AG24" s="8"/>
      <c r="AH24" s="1">
        <f t="shared" si="4"/>
        <v>0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">
        <v>102</v>
      </c>
      <c r="E25" s="8"/>
      <c r="F25" s="8"/>
      <c r="G25" s="8"/>
      <c r="H25" s="8"/>
      <c r="I25" s="8"/>
      <c r="J25" s="8"/>
      <c r="K25" s="8"/>
      <c r="L25" s="8"/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>
        <v>1</v>
      </c>
      <c r="S25" s="8"/>
      <c r="T25" s="8"/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>
        <v>1</v>
      </c>
      <c r="AD25" s="8">
        <v>1</v>
      </c>
      <c r="AE25" s="8"/>
      <c r="AF25" s="8"/>
      <c r="AG25" s="8"/>
      <c r="AH25" s="1">
        <f t="shared" si="4"/>
        <v>8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">
        <v>53</v>
      </c>
      <c r="E26" s="8"/>
      <c r="F26" s="8"/>
      <c r="G26" s="8"/>
      <c r="H26" s="8"/>
      <c r="I26" s="8" t="s">
        <v>7</v>
      </c>
      <c r="J26" s="8" t="s">
        <v>7</v>
      </c>
      <c r="K26" s="8" t="s">
        <v>7</v>
      </c>
      <c r="L26" s="8" t="s">
        <v>7</v>
      </c>
      <c r="M26" s="8" t="s">
        <v>7</v>
      </c>
      <c r="N26" s="8" t="s">
        <v>7</v>
      </c>
      <c r="O26" s="8" t="s">
        <v>7</v>
      </c>
      <c r="P26" s="8" t="s">
        <v>7</v>
      </c>
      <c r="Q26" s="8" t="s">
        <v>7</v>
      </c>
      <c r="R26" s="8" t="s">
        <v>7</v>
      </c>
      <c r="S26" s="8" t="s">
        <v>7</v>
      </c>
      <c r="T26" s="8" t="s">
        <v>7</v>
      </c>
      <c r="U26" s="8" t="s">
        <v>7</v>
      </c>
      <c r="V26" s="8" t="s">
        <v>7</v>
      </c>
      <c r="W26" s="8" t="s">
        <v>7</v>
      </c>
      <c r="X26" s="8" t="s">
        <v>7</v>
      </c>
      <c r="Y26" s="8" t="s">
        <v>7</v>
      </c>
      <c r="Z26" s="8" t="s">
        <v>7</v>
      </c>
      <c r="AA26" s="8" t="s">
        <v>7</v>
      </c>
      <c r="AB26" s="8" t="s">
        <v>7</v>
      </c>
      <c r="AC26" s="8" t="s">
        <v>7</v>
      </c>
      <c r="AD26" s="8" t="s">
        <v>7</v>
      </c>
      <c r="AE26" s="8"/>
      <c r="AF26" s="8"/>
      <c r="AG26" s="8"/>
      <c r="AH26" s="1">
        <f t="shared" si="4"/>
        <v>0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">
        <v>96</v>
      </c>
      <c r="E27" s="8"/>
      <c r="F27" s="8"/>
      <c r="G27" s="8"/>
      <c r="H27" s="8"/>
      <c r="I27" s="8"/>
      <c r="J27" s="8"/>
      <c r="K27" s="8"/>
      <c r="L27" s="8"/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>
        <v>1</v>
      </c>
      <c r="T27" s="8">
        <v>1</v>
      </c>
      <c r="U27" s="8"/>
      <c r="V27" s="8"/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8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">
        <v>53</v>
      </c>
      <c r="E28" s="8"/>
      <c r="F28" s="8"/>
      <c r="G28" s="8"/>
      <c r="H28" s="8">
        <v>1</v>
      </c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/>
      <c r="R28" s="8"/>
      <c r="S28" s="8">
        <v>1</v>
      </c>
      <c r="T28" s="8">
        <v>1</v>
      </c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/>
      <c r="AA28" s="8"/>
      <c r="AB28" s="8"/>
      <c r="AC28" s="8"/>
      <c r="AD28" s="8"/>
      <c r="AE28" s="8"/>
      <c r="AF28" s="8"/>
      <c r="AG28" s="8"/>
      <c r="AH28" s="1">
        <f t="shared" si="4"/>
        <v>8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">
        <v>53</v>
      </c>
      <c r="E29" s="8"/>
      <c r="F29" s="8"/>
      <c r="G29" s="8"/>
      <c r="H29" s="8"/>
      <c r="I29" s="8" t="s">
        <v>11</v>
      </c>
      <c r="J29" s="8" t="s">
        <v>11</v>
      </c>
      <c r="K29" s="8" t="s">
        <v>11</v>
      </c>
      <c r="L29" s="8" t="s">
        <v>11</v>
      </c>
      <c r="M29" s="8" t="s">
        <v>11</v>
      </c>
      <c r="N29" s="8" t="s">
        <v>11</v>
      </c>
      <c r="O29" s="8" t="s">
        <v>11</v>
      </c>
      <c r="P29" s="8" t="s">
        <v>11</v>
      </c>
      <c r="Q29" s="8" t="s">
        <v>11</v>
      </c>
      <c r="R29" s="8" t="s">
        <v>11</v>
      </c>
      <c r="S29" s="8" t="s">
        <v>11</v>
      </c>
      <c r="T29" s="8" t="s">
        <v>11</v>
      </c>
      <c r="U29" s="8" t="s">
        <v>11</v>
      </c>
      <c r="V29" s="8" t="s">
        <v>11</v>
      </c>
      <c r="W29" s="8" t="s">
        <v>11</v>
      </c>
      <c r="X29" s="8" t="s">
        <v>11</v>
      </c>
      <c r="Y29" s="8" t="s">
        <v>11</v>
      </c>
      <c r="Z29" s="8" t="s">
        <v>11</v>
      </c>
      <c r="AA29" s="8" t="s">
        <v>11</v>
      </c>
      <c r="AB29" s="8" t="s">
        <v>11</v>
      </c>
      <c r="AC29" s="8" t="s">
        <v>11</v>
      </c>
      <c r="AD29" s="8" t="s">
        <v>11</v>
      </c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">
        <v>53</v>
      </c>
      <c r="E30" s="8"/>
      <c r="F30" s="8"/>
      <c r="G30" s="8"/>
      <c r="H30" s="8"/>
      <c r="I30" s="8" t="s">
        <v>7</v>
      </c>
      <c r="J30" s="8" t="s">
        <v>7</v>
      </c>
      <c r="K30" s="8" t="s">
        <v>7</v>
      </c>
      <c r="L30" s="8" t="s">
        <v>7</v>
      </c>
      <c r="M30" s="8" t="s">
        <v>7</v>
      </c>
      <c r="N30" s="8" t="s">
        <v>7</v>
      </c>
      <c r="O30" s="8" t="s">
        <v>7</v>
      </c>
      <c r="P30" s="8" t="s">
        <v>7</v>
      </c>
      <c r="Q30" s="8" t="s">
        <v>7</v>
      </c>
      <c r="R30" s="8" t="s">
        <v>7</v>
      </c>
      <c r="S30" s="8" t="s">
        <v>7</v>
      </c>
      <c r="T30" s="8" t="s">
        <v>7</v>
      </c>
      <c r="U30" s="8" t="s">
        <v>7</v>
      </c>
      <c r="V30" s="8" t="s">
        <v>7</v>
      </c>
      <c r="W30" s="8" t="s">
        <v>7</v>
      </c>
      <c r="X30" s="8" t="s">
        <v>7</v>
      </c>
      <c r="Y30" s="8" t="s">
        <v>7</v>
      </c>
      <c r="Z30" s="8" t="s">
        <v>7</v>
      </c>
      <c r="AA30" s="8" t="s">
        <v>7</v>
      </c>
      <c r="AB30" s="8" t="s">
        <v>7</v>
      </c>
      <c r="AC30" s="8" t="s">
        <v>7</v>
      </c>
      <c r="AD30" s="8" t="s">
        <v>7</v>
      </c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 t="str">
        <f t="shared" si="5"/>
        <v>X218</v>
      </c>
      <c r="C31" s="19" t="str">
        <f>IF(ISNA(VLOOKUP(B31,Personal!$A$2:$D$21,2,FALSE)),,VLOOKUP(B31,Personal!$A$2:$D$21,2,FALSE))</f>
        <v>Nahia Campos</v>
      </c>
      <c r="D31" s="19" t="s">
        <v>53</v>
      </c>
      <c r="E31" s="8"/>
      <c r="F31" s="8"/>
      <c r="G31" s="8"/>
      <c r="H31" s="8"/>
      <c r="I31" s="8">
        <v>1</v>
      </c>
      <c r="J31" s="8">
        <v>1</v>
      </c>
      <c r="K31" s="8">
        <v>1</v>
      </c>
      <c r="L31" s="8">
        <v>1</v>
      </c>
      <c r="M31" s="8">
        <v>1</v>
      </c>
      <c r="N31" s="8">
        <v>1</v>
      </c>
      <c r="O31" s="8">
        <v>1</v>
      </c>
      <c r="P31" s="8">
        <v>1</v>
      </c>
      <c r="Q31" s="8">
        <v>1</v>
      </c>
      <c r="R31" s="8">
        <v>1</v>
      </c>
      <c r="S31" s="8"/>
      <c r="T31" s="8"/>
      <c r="U31" s="8">
        <v>1</v>
      </c>
      <c r="V31" s="8">
        <v>1</v>
      </c>
      <c r="W31" s="8">
        <v>1</v>
      </c>
      <c r="X31" s="8">
        <v>1</v>
      </c>
      <c r="Y31" s="8">
        <v>1</v>
      </c>
      <c r="Z31" s="8">
        <v>1</v>
      </c>
      <c r="AA31" s="8"/>
      <c r="AB31" s="8"/>
      <c r="AC31" s="8"/>
      <c r="AD31" s="8"/>
      <c r="AE31" s="8"/>
      <c r="AF31" s="8"/>
      <c r="AG31" s="8"/>
      <c r="AH31" s="1">
        <f t="shared" si="4"/>
        <v>8</v>
      </c>
      <c r="AI31" s="1"/>
    </row>
    <row r="32" spans="1:36" ht="15.75" customHeight="1" x14ac:dyDescent="0.15">
      <c r="A32" s="10"/>
      <c r="B32" s="18" t="s">
        <v>133</v>
      </c>
      <c r="C32" s="62" t="s">
        <v>132</v>
      </c>
      <c r="D32" s="19" t="s">
        <v>53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>
        <v>1</v>
      </c>
      <c r="V32" s="59">
        <v>1</v>
      </c>
      <c r="W32" s="59">
        <v>1</v>
      </c>
      <c r="X32" s="59">
        <v>1</v>
      </c>
      <c r="Y32" s="59">
        <v>1</v>
      </c>
      <c r="Z32" s="59">
        <v>1</v>
      </c>
      <c r="AA32" s="59">
        <v>1</v>
      </c>
      <c r="AB32" s="59">
        <v>1</v>
      </c>
      <c r="AC32" s="59"/>
      <c r="AD32" s="59"/>
      <c r="AE32" s="59"/>
      <c r="AF32" s="60"/>
      <c r="AG32" s="61"/>
      <c r="AH32" s="1">
        <f t="shared" si="4"/>
        <v>4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 t="s">
        <v>11</v>
      </c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2</v>
      </c>
      <c r="L39" s="23">
        <f t="shared" si="6"/>
        <v>2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3</v>
      </c>
      <c r="R39" s="23">
        <f t="shared" si="6"/>
        <v>3</v>
      </c>
      <c r="S39" s="23">
        <f t="shared" si="6"/>
        <v>2</v>
      </c>
      <c r="T39" s="23">
        <f t="shared" si="6"/>
        <v>2</v>
      </c>
      <c r="U39" s="23">
        <f t="shared" si="6"/>
        <v>4</v>
      </c>
      <c r="V39" s="23">
        <f t="shared" si="6"/>
        <v>4</v>
      </c>
      <c r="W39" s="23">
        <f t="shared" si="6"/>
        <v>5</v>
      </c>
      <c r="X39" s="23">
        <f t="shared" si="6"/>
        <v>5</v>
      </c>
      <c r="Y39" s="23">
        <f t="shared" si="6"/>
        <v>5</v>
      </c>
      <c r="Z39" s="23">
        <f t="shared" si="6"/>
        <v>4</v>
      </c>
      <c r="AA39" s="23">
        <f t="shared" si="6"/>
        <v>3</v>
      </c>
      <c r="AB39" s="23">
        <f t="shared" si="6"/>
        <v>3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36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45525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">
        <v>99</v>
      </c>
      <c r="E42" s="8"/>
      <c r="F42" s="8"/>
      <c r="G42" s="8"/>
      <c r="H42" s="8"/>
      <c r="I42" s="8" t="s">
        <v>19</v>
      </c>
      <c r="J42" s="8" t="s">
        <v>19</v>
      </c>
      <c r="K42" s="8" t="s">
        <v>19</v>
      </c>
      <c r="L42" s="8" t="s">
        <v>19</v>
      </c>
      <c r="M42" s="8" t="s">
        <v>19</v>
      </c>
      <c r="N42" s="8" t="s">
        <v>19</v>
      </c>
      <c r="O42" s="8" t="s">
        <v>19</v>
      </c>
      <c r="P42" s="8" t="s">
        <v>19</v>
      </c>
      <c r="Q42" s="8" t="s">
        <v>19</v>
      </c>
      <c r="R42" s="8" t="s">
        <v>19</v>
      </c>
      <c r="S42" s="8" t="s">
        <v>19</v>
      </c>
      <c r="T42" s="8" t="s">
        <v>19</v>
      </c>
      <c r="U42" s="8" t="s">
        <v>19</v>
      </c>
      <c r="V42" s="8" t="s">
        <v>19</v>
      </c>
      <c r="W42" s="8" t="s">
        <v>19</v>
      </c>
      <c r="X42" s="8" t="s">
        <v>19</v>
      </c>
      <c r="Y42" s="8" t="s">
        <v>19</v>
      </c>
      <c r="Z42" s="8" t="s">
        <v>19</v>
      </c>
      <c r="AA42" s="8" t="s">
        <v>19</v>
      </c>
      <c r="AB42" s="8" t="s">
        <v>19</v>
      </c>
      <c r="AC42" s="8" t="s">
        <v>19</v>
      </c>
      <c r="AD42" s="8" t="s">
        <v>19</v>
      </c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">
        <v>95</v>
      </c>
      <c r="E43" s="8"/>
      <c r="F43" s="8"/>
      <c r="G43" s="8"/>
      <c r="H43" s="8"/>
      <c r="I43" s="8" t="s">
        <v>11</v>
      </c>
      <c r="J43" s="8" t="s">
        <v>11</v>
      </c>
      <c r="K43" s="8" t="s">
        <v>11</v>
      </c>
      <c r="L43" s="8" t="s">
        <v>11</v>
      </c>
      <c r="M43" s="8" t="s">
        <v>11</v>
      </c>
      <c r="N43" s="8" t="s">
        <v>11</v>
      </c>
      <c r="O43" s="8" t="s">
        <v>11</v>
      </c>
      <c r="P43" s="8" t="s">
        <v>11</v>
      </c>
      <c r="Q43" s="8" t="s">
        <v>11</v>
      </c>
      <c r="R43" s="8" t="s">
        <v>11</v>
      </c>
      <c r="S43" s="8" t="s">
        <v>11</v>
      </c>
      <c r="T43" s="8" t="s">
        <v>11</v>
      </c>
      <c r="U43" s="8" t="s">
        <v>11</v>
      </c>
      <c r="V43" s="8" t="s">
        <v>11</v>
      </c>
      <c r="W43" s="8" t="s">
        <v>11</v>
      </c>
      <c r="X43" s="8" t="s">
        <v>11</v>
      </c>
      <c r="Y43" s="8" t="s">
        <v>11</v>
      </c>
      <c r="Z43" s="8" t="s">
        <v>11</v>
      </c>
      <c r="AA43" s="8" t="s">
        <v>11</v>
      </c>
      <c r="AB43" s="8" t="s">
        <v>11</v>
      </c>
      <c r="AC43" s="8" t="s">
        <v>11</v>
      </c>
      <c r="AD43" s="8" t="s">
        <v>11</v>
      </c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">
        <v>102</v>
      </c>
      <c r="E44" s="8"/>
      <c r="F44" s="8"/>
      <c r="G44" s="8"/>
      <c r="H44" s="8"/>
      <c r="I44" s="8" t="s">
        <v>7</v>
      </c>
      <c r="J44" s="8" t="s">
        <v>7</v>
      </c>
      <c r="K44" s="8" t="s">
        <v>7</v>
      </c>
      <c r="L44" s="8" t="s">
        <v>7</v>
      </c>
      <c r="M44" s="8" t="s">
        <v>7</v>
      </c>
      <c r="N44" s="8" t="s">
        <v>7</v>
      </c>
      <c r="O44" s="8" t="s">
        <v>7</v>
      </c>
      <c r="P44" s="8" t="s">
        <v>7</v>
      </c>
      <c r="Q44" s="8" t="s">
        <v>7</v>
      </c>
      <c r="R44" s="8" t="s">
        <v>7</v>
      </c>
      <c r="S44" s="8" t="s">
        <v>7</v>
      </c>
      <c r="T44" s="8" t="s">
        <v>7</v>
      </c>
      <c r="U44" s="8" t="s">
        <v>7</v>
      </c>
      <c r="V44" s="8" t="s">
        <v>7</v>
      </c>
      <c r="W44" s="8" t="s">
        <v>7</v>
      </c>
      <c r="X44" s="8" t="s">
        <v>7</v>
      </c>
      <c r="Y44" s="8" t="s">
        <v>7</v>
      </c>
      <c r="Z44" s="8" t="s">
        <v>7</v>
      </c>
      <c r="AA44" s="8" t="s">
        <v>7</v>
      </c>
      <c r="AB44" s="8" t="s">
        <v>7</v>
      </c>
      <c r="AC44" s="8" t="s">
        <v>7</v>
      </c>
      <c r="AD44" s="8" t="s">
        <v>7</v>
      </c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">
        <v>53</v>
      </c>
      <c r="E45" s="8"/>
      <c r="F45" s="8"/>
      <c r="G45" s="8"/>
      <c r="H45" s="8">
        <v>1</v>
      </c>
      <c r="I45" s="8">
        <v>1</v>
      </c>
      <c r="J45" s="8">
        <v>1</v>
      </c>
      <c r="K45" s="8">
        <v>1</v>
      </c>
      <c r="L45" s="8">
        <v>1</v>
      </c>
      <c r="M45" s="8">
        <v>1</v>
      </c>
      <c r="N45" s="8">
        <v>1</v>
      </c>
      <c r="O45" s="8">
        <v>1</v>
      </c>
      <c r="P45" s="8">
        <v>1</v>
      </c>
      <c r="Q45" s="8"/>
      <c r="R45" s="8"/>
      <c r="S45" s="8">
        <v>1</v>
      </c>
      <c r="T45" s="8">
        <v>1</v>
      </c>
      <c r="U45" s="8">
        <v>1</v>
      </c>
      <c r="V45" s="8">
        <v>1</v>
      </c>
      <c r="W45" s="8">
        <v>1</v>
      </c>
      <c r="X45" s="8">
        <v>1</v>
      </c>
      <c r="Y45" s="8">
        <v>1</v>
      </c>
      <c r="Z45" s="8"/>
      <c r="AA45" s="8"/>
      <c r="AB45" s="8"/>
      <c r="AC45" s="8"/>
      <c r="AD45" s="8"/>
      <c r="AE45" s="8"/>
      <c r="AF45" s="8"/>
      <c r="AG45" s="8"/>
      <c r="AH45" s="1">
        <f t="shared" si="7"/>
        <v>8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">
        <v>96</v>
      </c>
      <c r="E46" s="8"/>
      <c r="F46" s="8"/>
      <c r="G46" s="8"/>
      <c r="H46" s="8"/>
      <c r="I46" s="8"/>
      <c r="J46" s="8"/>
      <c r="K46" s="8"/>
      <c r="L46" s="8"/>
      <c r="M46" s="8">
        <v>1</v>
      </c>
      <c r="N46" s="8">
        <v>1</v>
      </c>
      <c r="O46" s="8">
        <v>1</v>
      </c>
      <c r="P46" s="8">
        <v>1</v>
      </c>
      <c r="Q46" s="8">
        <v>1</v>
      </c>
      <c r="R46" s="8">
        <v>1</v>
      </c>
      <c r="S46" s="8"/>
      <c r="T46" s="8"/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>
        <v>1</v>
      </c>
      <c r="AA46" s="8">
        <v>1</v>
      </c>
      <c r="AB46" s="8">
        <v>1</v>
      </c>
      <c r="AC46" s="8">
        <v>1</v>
      </c>
      <c r="AD46" s="8">
        <v>1</v>
      </c>
      <c r="AE46" s="8"/>
      <c r="AF46" s="8"/>
      <c r="AG46" s="8"/>
      <c r="AH46" s="1">
        <f t="shared" si="7"/>
        <v>8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">
        <v>53</v>
      </c>
      <c r="E47" s="8"/>
      <c r="F47" s="8"/>
      <c r="G47" s="8"/>
      <c r="H47" s="8"/>
      <c r="I47" s="8"/>
      <c r="J47" s="8"/>
      <c r="K47" s="8"/>
      <c r="L47" s="8"/>
      <c r="M47" s="8">
        <v>1</v>
      </c>
      <c r="N47" s="8">
        <v>1</v>
      </c>
      <c r="O47" s="8">
        <v>1</v>
      </c>
      <c r="P47" s="8">
        <v>1</v>
      </c>
      <c r="Q47" s="8">
        <v>1</v>
      </c>
      <c r="R47" s="8">
        <v>1</v>
      </c>
      <c r="S47" s="8">
        <v>1</v>
      </c>
      <c r="T47" s="8">
        <v>1</v>
      </c>
      <c r="U47" s="8"/>
      <c r="V47" s="8"/>
      <c r="W47" s="8">
        <v>1</v>
      </c>
      <c r="X47" s="8">
        <v>1</v>
      </c>
      <c r="Y47" s="8">
        <v>1</v>
      </c>
      <c r="Z47" s="8">
        <v>1</v>
      </c>
      <c r="AA47" s="8">
        <v>1</v>
      </c>
      <c r="AB47" s="8">
        <v>1</v>
      </c>
      <c r="AC47" s="8">
        <v>1</v>
      </c>
      <c r="AD47" s="8">
        <v>1</v>
      </c>
      <c r="AE47" s="8"/>
      <c r="AF47" s="8"/>
      <c r="AG47" s="8"/>
      <c r="AH47" s="1">
        <f t="shared" si="7"/>
        <v>8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">
        <v>53</v>
      </c>
      <c r="E48" s="8"/>
      <c r="F48" s="8"/>
      <c r="G48" s="8"/>
      <c r="H48" s="8"/>
      <c r="I48" s="8" t="s">
        <v>11</v>
      </c>
      <c r="J48" s="8" t="s">
        <v>11</v>
      </c>
      <c r="K48" s="8" t="s">
        <v>11</v>
      </c>
      <c r="L48" s="8" t="s">
        <v>11</v>
      </c>
      <c r="M48" s="8" t="s">
        <v>11</v>
      </c>
      <c r="N48" s="8" t="s">
        <v>11</v>
      </c>
      <c r="O48" s="8" t="s">
        <v>11</v>
      </c>
      <c r="P48" s="8" t="s">
        <v>11</v>
      </c>
      <c r="Q48" s="8" t="s">
        <v>11</v>
      </c>
      <c r="R48" s="8" t="s">
        <v>11</v>
      </c>
      <c r="S48" s="8" t="s">
        <v>11</v>
      </c>
      <c r="T48" s="8" t="s">
        <v>11</v>
      </c>
      <c r="U48" s="8" t="s">
        <v>11</v>
      </c>
      <c r="V48" s="8" t="s">
        <v>11</v>
      </c>
      <c r="W48" s="8" t="s">
        <v>11</v>
      </c>
      <c r="X48" s="8" t="s">
        <v>11</v>
      </c>
      <c r="Y48" s="8" t="s">
        <v>11</v>
      </c>
      <c r="Z48" s="8" t="s">
        <v>11</v>
      </c>
      <c r="AA48" s="8" t="s">
        <v>11</v>
      </c>
      <c r="AB48" s="8" t="s">
        <v>11</v>
      </c>
      <c r="AC48" s="8" t="s">
        <v>11</v>
      </c>
      <c r="AD48" s="8" t="s">
        <v>11</v>
      </c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">
        <v>53</v>
      </c>
      <c r="E49" s="8"/>
      <c r="F49" s="8"/>
      <c r="G49" s="8"/>
      <c r="H49" s="8"/>
      <c r="I49" s="8" t="s">
        <v>15</v>
      </c>
      <c r="J49" s="8" t="s">
        <v>15</v>
      </c>
      <c r="K49" s="8" t="s">
        <v>15</v>
      </c>
      <c r="L49" s="8" t="s">
        <v>15</v>
      </c>
      <c r="M49" s="8" t="s">
        <v>15</v>
      </c>
      <c r="N49" s="8" t="s">
        <v>15</v>
      </c>
      <c r="O49" s="8" t="s">
        <v>15</v>
      </c>
      <c r="P49" s="8" t="s">
        <v>15</v>
      </c>
      <c r="Q49" s="8" t="s">
        <v>15</v>
      </c>
      <c r="R49" s="8" t="s">
        <v>15</v>
      </c>
      <c r="S49" s="8" t="s">
        <v>15</v>
      </c>
      <c r="T49" s="8" t="s">
        <v>15</v>
      </c>
      <c r="U49" s="8" t="s">
        <v>15</v>
      </c>
      <c r="V49" s="8" t="s">
        <v>15</v>
      </c>
      <c r="W49" s="8" t="s">
        <v>15</v>
      </c>
      <c r="X49" s="8" t="s">
        <v>15</v>
      </c>
      <c r="Y49" s="8" t="s">
        <v>15</v>
      </c>
      <c r="Z49" s="8" t="s">
        <v>15</v>
      </c>
      <c r="AA49" s="8" t="s">
        <v>15</v>
      </c>
      <c r="AB49" s="8" t="s">
        <v>15</v>
      </c>
      <c r="AC49" s="8" t="s">
        <v>15</v>
      </c>
      <c r="AD49" s="8" t="s">
        <v>15</v>
      </c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 t="str">
        <f t="shared" si="8"/>
        <v>X218</v>
      </c>
      <c r="C50" s="19" t="str">
        <f>IF(ISNA(VLOOKUP(B50,Personal!$A$2:$D$21,2,FALSE)),,VLOOKUP(B50,Personal!$A$2:$D$21,2,FALSE))</f>
        <v>Nahia Campos</v>
      </c>
      <c r="D50" s="19" t="s">
        <v>53</v>
      </c>
      <c r="E50" s="8"/>
      <c r="F50" s="8"/>
      <c r="G50" s="8"/>
      <c r="H50" s="8"/>
      <c r="I50" s="8">
        <v>1</v>
      </c>
      <c r="J50" s="8">
        <v>1</v>
      </c>
      <c r="K50" s="8">
        <v>1</v>
      </c>
      <c r="L50" s="8">
        <v>1</v>
      </c>
      <c r="M50" s="8">
        <v>1</v>
      </c>
      <c r="N50" s="8">
        <v>1</v>
      </c>
      <c r="O50" s="8">
        <v>1</v>
      </c>
      <c r="P50" s="8">
        <v>1</v>
      </c>
      <c r="Q50" s="8">
        <v>1</v>
      </c>
      <c r="R50" s="8">
        <v>1</v>
      </c>
      <c r="S50" s="8"/>
      <c r="T50" s="8"/>
      <c r="U50" s="8">
        <v>1</v>
      </c>
      <c r="V50" s="8">
        <v>1</v>
      </c>
      <c r="W50" s="8">
        <v>1</v>
      </c>
      <c r="X50" s="8">
        <v>1</v>
      </c>
      <c r="Y50" s="8">
        <v>1</v>
      </c>
      <c r="Z50" s="8">
        <v>1</v>
      </c>
      <c r="AA50" s="8"/>
      <c r="AB50" s="8"/>
      <c r="AC50" s="8"/>
      <c r="AD50" s="8"/>
      <c r="AE50" s="8"/>
      <c r="AF50" s="8"/>
      <c r="AG50" s="8"/>
      <c r="AH50" s="1">
        <f t="shared" si="7"/>
        <v>8</v>
      </c>
      <c r="AI50" s="1"/>
    </row>
    <row r="51" spans="1:35" ht="15.75" customHeight="1" x14ac:dyDescent="0.15">
      <c r="A51" s="10"/>
      <c r="B51" s="18" t="s">
        <v>133</v>
      </c>
      <c r="C51" s="62" t="s">
        <v>132</v>
      </c>
      <c r="D51" s="19" t="s">
        <v>53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>
        <v>1</v>
      </c>
      <c r="V51" s="59">
        <v>1</v>
      </c>
      <c r="W51" s="59">
        <v>1</v>
      </c>
      <c r="X51" s="59">
        <v>1</v>
      </c>
      <c r="Y51" s="59">
        <v>1</v>
      </c>
      <c r="Z51" s="59">
        <v>1</v>
      </c>
      <c r="AA51" s="59">
        <v>1</v>
      </c>
      <c r="AB51" s="59">
        <v>1</v>
      </c>
      <c r="AC51" s="59"/>
      <c r="AD51" s="59"/>
      <c r="AE51" s="59"/>
      <c r="AF51" s="60"/>
      <c r="AG51" s="61"/>
      <c r="AH51" s="1">
        <f t="shared" si="7"/>
        <v>4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 t="s">
        <v>11</v>
      </c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2</v>
      </c>
      <c r="L58" s="23">
        <f t="shared" si="9"/>
        <v>2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3</v>
      </c>
      <c r="R58" s="23">
        <f t="shared" si="9"/>
        <v>3</v>
      </c>
      <c r="S58" s="23">
        <f t="shared" si="9"/>
        <v>2</v>
      </c>
      <c r="T58" s="23">
        <f t="shared" si="9"/>
        <v>2</v>
      </c>
      <c r="U58" s="23">
        <f t="shared" si="9"/>
        <v>4</v>
      </c>
      <c r="V58" s="23">
        <f t="shared" si="9"/>
        <v>4</v>
      </c>
      <c r="W58" s="23">
        <f t="shared" si="9"/>
        <v>5</v>
      </c>
      <c r="X58" s="23">
        <f t="shared" si="9"/>
        <v>5</v>
      </c>
      <c r="Y58" s="23">
        <f t="shared" si="9"/>
        <v>5</v>
      </c>
      <c r="Z58" s="23">
        <f t="shared" si="9"/>
        <v>4</v>
      </c>
      <c r="AA58" s="23">
        <f t="shared" si="9"/>
        <v>3</v>
      </c>
      <c r="AB58" s="23">
        <f t="shared" si="9"/>
        <v>3</v>
      </c>
      <c r="AC58" s="23">
        <f t="shared" si="9"/>
        <v>2</v>
      </c>
      <c r="AD58" s="23">
        <f t="shared" si="9"/>
        <v>2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36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45526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">
        <v>99</v>
      </c>
      <c r="E61" s="8"/>
      <c r="F61" s="8"/>
      <c r="G61" s="8"/>
      <c r="H61" s="8"/>
      <c r="I61" s="8" t="s">
        <v>19</v>
      </c>
      <c r="J61" s="8" t="s">
        <v>19</v>
      </c>
      <c r="K61" s="8" t="s">
        <v>19</v>
      </c>
      <c r="L61" s="8" t="s">
        <v>19</v>
      </c>
      <c r="M61" s="8" t="s">
        <v>19</v>
      </c>
      <c r="N61" s="8" t="s">
        <v>19</v>
      </c>
      <c r="O61" s="8" t="s">
        <v>19</v>
      </c>
      <c r="P61" s="8" t="s">
        <v>19</v>
      </c>
      <c r="Q61" s="8" t="s">
        <v>19</v>
      </c>
      <c r="R61" s="8" t="s">
        <v>19</v>
      </c>
      <c r="S61" s="8" t="s">
        <v>19</v>
      </c>
      <c r="T61" s="8" t="s">
        <v>19</v>
      </c>
      <c r="U61" s="8" t="s">
        <v>19</v>
      </c>
      <c r="V61" s="8" t="s">
        <v>19</v>
      </c>
      <c r="W61" s="8" t="s">
        <v>19</v>
      </c>
      <c r="X61" s="8" t="s">
        <v>19</v>
      </c>
      <c r="Y61" s="8" t="s">
        <v>19</v>
      </c>
      <c r="Z61" s="8" t="s">
        <v>19</v>
      </c>
      <c r="AA61" s="8" t="s">
        <v>19</v>
      </c>
      <c r="AB61" s="8" t="s">
        <v>19</v>
      </c>
      <c r="AC61" s="8" t="s">
        <v>19</v>
      </c>
      <c r="AD61" s="8" t="s">
        <v>19</v>
      </c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">
        <v>95</v>
      </c>
      <c r="E62" s="8"/>
      <c r="F62" s="8"/>
      <c r="G62" s="8"/>
      <c r="H62" s="8"/>
      <c r="I62" s="8" t="s">
        <v>11</v>
      </c>
      <c r="J62" s="8" t="s">
        <v>11</v>
      </c>
      <c r="K62" s="8" t="s">
        <v>11</v>
      </c>
      <c r="L62" s="8" t="s">
        <v>11</v>
      </c>
      <c r="M62" s="8" t="s">
        <v>11</v>
      </c>
      <c r="N62" s="8" t="s">
        <v>11</v>
      </c>
      <c r="O62" s="8" t="s">
        <v>11</v>
      </c>
      <c r="P62" s="8" t="s">
        <v>11</v>
      </c>
      <c r="Q62" s="8" t="s">
        <v>11</v>
      </c>
      <c r="R62" s="8" t="s">
        <v>11</v>
      </c>
      <c r="S62" s="8" t="s">
        <v>11</v>
      </c>
      <c r="T62" s="8" t="s">
        <v>11</v>
      </c>
      <c r="U62" s="8" t="s">
        <v>11</v>
      </c>
      <c r="V62" s="8" t="s">
        <v>11</v>
      </c>
      <c r="W62" s="8" t="s">
        <v>11</v>
      </c>
      <c r="X62" s="8" t="s">
        <v>11</v>
      </c>
      <c r="Y62" s="8" t="s">
        <v>11</v>
      </c>
      <c r="Z62" s="8" t="s">
        <v>11</v>
      </c>
      <c r="AA62" s="8" t="s">
        <v>11</v>
      </c>
      <c r="AB62" s="8" t="s">
        <v>11</v>
      </c>
      <c r="AC62" s="8" t="s">
        <v>11</v>
      </c>
      <c r="AD62" s="8" t="s">
        <v>11</v>
      </c>
      <c r="AE62" s="8"/>
      <c r="AF62" s="8"/>
      <c r="AG62" s="8"/>
      <c r="AH62" s="1">
        <f t="shared" si="10"/>
        <v>0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">
        <v>102</v>
      </c>
      <c r="E63" s="8"/>
      <c r="F63" s="8"/>
      <c r="G63" s="8"/>
      <c r="H63" s="8"/>
      <c r="I63" s="8"/>
      <c r="J63" s="8"/>
      <c r="K63" s="8"/>
      <c r="L63" s="8"/>
      <c r="M63" s="8">
        <v>1</v>
      </c>
      <c r="N63" s="8">
        <v>1</v>
      </c>
      <c r="O63" s="8">
        <v>1</v>
      </c>
      <c r="P63" s="8">
        <v>1</v>
      </c>
      <c r="Q63" s="8">
        <v>1</v>
      </c>
      <c r="R63" s="8">
        <v>1</v>
      </c>
      <c r="S63" s="8">
        <v>1</v>
      </c>
      <c r="T63" s="8">
        <v>1</v>
      </c>
      <c r="U63" s="8"/>
      <c r="V63" s="8"/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>
        <v>1</v>
      </c>
      <c r="AD63" s="8">
        <v>1</v>
      </c>
      <c r="AE63" s="8"/>
      <c r="AF63" s="8"/>
      <c r="AG63" s="8"/>
      <c r="AH63" s="1">
        <f t="shared" si="10"/>
        <v>8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">
        <v>53</v>
      </c>
      <c r="E64" s="8"/>
      <c r="F64" s="8"/>
      <c r="G64" s="8"/>
      <c r="H64" s="8">
        <v>1</v>
      </c>
      <c r="I64" s="8">
        <v>1</v>
      </c>
      <c r="J64" s="8">
        <v>1</v>
      </c>
      <c r="K64" s="8">
        <v>1</v>
      </c>
      <c r="L64" s="8">
        <v>1</v>
      </c>
      <c r="M64" s="8">
        <v>1</v>
      </c>
      <c r="N64" s="8">
        <v>1</v>
      </c>
      <c r="O64" s="8">
        <v>1</v>
      </c>
      <c r="P64" s="8">
        <v>1</v>
      </c>
      <c r="Q64" s="8">
        <v>1</v>
      </c>
      <c r="R64" s="8">
        <v>1</v>
      </c>
      <c r="S64" s="8"/>
      <c r="T64" s="8"/>
      <c r="U64" s="8">
        <v>1</v>
      </c>
      <c r="V64" s="8">
        <v>1</v>
      </c>
      <c r="W64" s="8">
        <v>1</v>
      </c>
      <c r="X64" s="8">
        <v>1</v>
      </c>
      <c r="Y64" s="8">
        <v>1</v>
      </c>
      <c r="Z64" s="8"/>
      <c r="AA64" s="8"/>
      <c r="AB64" s="8"/>
      <c r="AC64" s="8"/>
      <c r="AD64" s="8"/>
      <c r="AE64" s="8"/>
      <c r="AF64" s="8"/>
      <c r="AG64" s="8"/>
      <c r="AH64" s="1">
        <f t="shared" si="10"/>
        <v>8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">
        <v>96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 t="s">
        <v>7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">
        <v>53</v>
      </c>
      <c r="E66" s="8"/>
      <c r="F66" s="8"/>
      <c r="G66" s="8"/>
      <c r="H66" s="8"/>
      <c r="I66" s="8"/>
      <c r="J66" s="8"/>
      <c r="K66" s="8"/>
      <c r="L66" s="8"/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/>
      <c r="T66" s="8"/>
      <c r="U66" s="8">
        <v>1</v>
      </c>
      <c r="V66" s="8">
        <v>1</v>
      </c>
      <c r="W66" s="8">
        <v>1</v>
      </c>
      <c r="X66" s="8">
        <v>1</v>
      </c>
      <c r="Y66" s="8">
        <v>1</v>
      </c>
      <c r="Z66" s="8">
        <v>1</v>
      </c>
      <c r="AA66" s="8">
        <v>1</v>
      </c>
      <c r="AB66" s="8">
        <v>1</v>
      </c>
      <c r="AC66" s="8">
        <v>1</v>
      </c>
      <c r="AD66" s="8">
        <v>1</v>
      </c>
      <c r="AE66" s="8"/>
      <c r="AF66" s="8"/>
      <c r="AG66" s="8"/>
      <c r="AH66" s="1">
        <f t="shared" si="10"/>
        <v>8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">
        <v>53</v>
      </c>
      <c r="E67" s="8"/>
      <c r="F67" s="8"/>
      <c r="G67" s="8"/>
      <c r="H67" s="8"/>
      <c r="I67" s="8" t="s">
        <v>11</v>
      </c>
      <c r="J67" s="8" t="s">
        <v>11</v>
      </c>
      <c r="K67" s="8" t="s">
        <v>11</v>
      </c>
      <c r="L67" s="8" t="s">
        <v>11</v>
      </c>
      <c r="M67" s="8" t="s">
        <v>11</v>
      </c>
      <c r="N67" s="8" t="s">
        <v>11</v>
      </c>
      <c r="O67" s="8" t="s">
        <v>11</v>
      </c>
      <c r="P67" s="8" t="s">
        <v>11</v>
      </c>
      <c r="Q67" s="8" t="s">
        <v>11</v>
      </c>
      <c r="R67" s="8" t="s">
        <v>11</v>
      </c>
      <c r="S67" s="8" t="s">
        <v>11</v>
      </c>
      <c r="T67" s="8" t="s">
        <v>11</v>
      </c>
      <c r="U67" s="8" t="s">
        <v>11</v>
      </c>
      <c r="V67" s="8" t="s">
        <v>11</v>
      </c>
      <c r="W67" s="8" t="s">
        <v>11</v>
      </c>
      <c r="X67" s="8" t="s">
        <v>11</v>
      </c>
      <c r="Y67" s="8" t="s">
        <v>11</v>
      </c>
      <c r="Z67" s="8" t="s">
        <v>11</v>
      </c>
      <c r="AA67" s="8" t="s">
        <v>11</v>
      </c>
      <c r="AB67" s="8" t="s">
        <v>11</v>
      </c>
      <c r="AC67" s="8" t="s">
        <v>11</v>
      </c>
      <c r="AD67" s="8" t="s">
        <v>11</v>
      </c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">
        <v>53</v>
      </c>
      <c r="E68" s="8"/>
      <c r="F68" s="8"/>
      <c r="G68" s="8"/>
      <c r="H68" s="8"/>
      <c r="I68" s="8" t="s">
        <v>15</v>
      </c>
      <c r="J68" s="8" t="s">
        <v>15</v>
      </c>
      <c r="K68" s="8" t="s">
        <v>15</v>
      </c>
      <c r="L68" s="8" t="s">
        <v>15</v>
      </c>
      <c r="M68" s="8" t="s">
        <v>15</v>
      </c>
      <c r="N68" s="8" t="s">
        <v>15</v>
      </c>
      <c r="O68" s="8" t="s">
        <v>15</v>
      </c>
      <c r="P68" s="8" t="s">
        <v>15</v>
      </c>
      <c r="Q68" s="8" t="s">
        <v>15</v>
      </c>
      <c r="R68" s="8" t="s">
        <v>15</v>
      </c>
      <c r="S68" s="8" t="s">
        <v>15</v>
      </c>
      <c r="T68" s="8" t="s">
        <v>15</v>
      </c>
      <c r="U68" s="8" t="s">
        <v>15</v>
      </c>
      <c r="V68" s="8" t="s">
        <v>15</v>
      </c>
      <c r="W68" s="8" t="s">
        <v>15</v>
      </c>
      <c r="X68" s="8" t="s">
        <v>15</v>
      </c>
      <c r="Y68" s="8" t="s">
        <v>15</v>
      </c>
      <c r="Z68" s="8" t="s">
        <v>15</v>
      </c>
      <c r="AA68" s="8" t="s">
        <v>15</v>
      </c>
      <c r="AB68" s="8" t="s">
        <v>15</v>
      </c>
      <c r="AC68" s="8" t="s">
        <v>15</v>
      </c>
      <c r="AD68" s="8" t="s">
        <v>15</v>
      </c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 t="str">
        <f t="shared" si="11"/>
        <v>X218</v>
      </c>
      <c r="C69" s="19" t="str">
        <f>IF(ISNA(VLOOKUP(B69,Personal!$A$2:$D$21,2,FALSE)),,VLOOKUP(B69,Personal!$A$2:$D$21,2,FALSE))</f>
        <v>Nahia Campos</v>
      </c>
      <c r="D69" s="19" t="s">
        <v>53</v>
      </c>
      <c r="E69" s="8"/>
      <c r="F69" s="8"/>
      <c r="G69" s="8"/>
      <c r="H69" s="8"/>
      <c r="I69" s="8">
        <v>1</v>
      </c>
      <c r="J69" s="8">
        <v>1</v>
      </c>
      <c r="K69" s="8">
        <v>1</v>
      </c>
      <c r="L69" s="8">
        <v>1</v>
      </c>
      <c r="M69" s="8">
        <v>1</v>
      </c>
      <c r="N69" s="8">
        <v>1</v>
      </c>
      <c r="O69" s="8">
        <v>1</v>
      </c>
      <c r="P69" s="8">
        <v>1</v>
      </c>
      <c r="Q69" s="8"/>
      <c r="R69" s="8"/>
      <c r="S69" s="8">
        <v>1</v>
      </c>
      <c r="T69" s="8">
        <v>1</v>
      </c>
      <c r="U69" s="8">
        <v>1</v>
      </c>
      <c r="V69" s="8">
        <v>1</v>
      </c>
      <c r="W69" s="8">
        <v>1</v>
      </c>
      <c r="X69" s="8">
        <v>1</v>
      </c>
      <c r="Y69" s="8">
        <v>1</v>
      </c>
      <c r="Z69" s="8">
        <v>1</v>
      </c>
      <c r="AA69" s="8"/>
      <c r="AB69" s="8"/>
      <c r="AC69" s="8"/>
      <c r="AD69" s="8"/>
      <c r="AE69" s="8"/>
      <c r="AF69" s="8"/>
      <c r="AG69" s="8"/>
      <c r="AH69" s="1">
        <f t="shared" si="10"/>
        <v>8</v>
      </c>
      <c r="AI69" s="1"/>
    </row>
    <row r="70" spans="1:35" ht="15.75" customHeight="1" x14ac:dyDescent="0.15">
      <c r="A70" s="10"/>
      <c r="B70" s="18" t="s">
        <v>133</v>
      </c>
      <c r="C70" s="62" t="s">
        <v>132</v>
      </c>
      <c r="D70" s="19" t="s">
        <v>53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>
        <v>1</v>
      </c>
      <c r="V70" s="59">
        <v>1</v>
      </c>
      <c r="W70" s="59">
        <v>1</v>
      </c>
      <c r="X70" s="59">
        <v>1</v>
      </c>
      <c r="Y70" s="59">
        <v>1</v>
      </c>
      <c r="Z70" s="59">
        <v>1</v>
      </c>
      <c r="AA70" s="59">
        <v>1</v>
      </c>
      <c r="AB70" s="59">
        <v>1</v>
      </c>
      <c r="AC70" s="59"/>
      <c r="AD70" s="59"/>
      <c r="AE70" s="59"/>
      <c r="AF70" s="60"/>
      <c r="AG70" s="61"/>
      <c r="AH70" s="1">
        <f t="shared" si="10"/>
        <v>4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 t="s">
        <v>11</v>
      </c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2</v>
      </c>
      <c r="L77" s="23">
        <f t="shared" si="12"/>
        <v>2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3</v>
      </c>
      <c r="R77" s="23">
        <f t="shared" si="12"/>
        <v>3</v>
      </c>
      <c r="S77" s="23">
        <f t="shared" si="12"/>
        <v>2</v>
      </c>
      <c r="T77" s="23">
        <f t="shared" si="12"/>
        <v>2</v>
      </c>
      <c r="U77" s="23">
        <f t="shared" si="12"/>
        <v>4</v>
      </c>
      <c r="V77" s="23">
        <f t="shared" si="12"/>
        <v>4</v>
      </c>
      <c r="W77" s="23">
        <f t="shared" si="12"/>
        <v>5</v>
      </c>
      <c r="X77" s="23">
        <f t="shared" si="12"/>
        <v>5</v>
      </c>
      <c r="Y77" s="23">
        <f t="shared" si="12"/>
        <v>5</v>
      </c>
      <c r="Z77" s="23">
        <f t="shared" si="12"/>
        <v>4</v>
      </c>
      <c r="AA77" s="23">
        <f t="shared" si="12"/>
        <v>3</v>
      </c>
      <c r="AB77" s="23">
        <f t="shared" si="12"/>
        <v>3</v>
      </c>
      <c r="AC77" s="23">
        <f t="shared" si="12"/>
        <v>2</v>
      </c>
      <c r="AD77" s="23">
        <f t="shared" si="12"/>
        <v>2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36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45527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">
        <v>99</v>
      </c>
      <c r="E80" s="8"/>
      <c r="F80" s="8"/>
      <c r="G80" s="8"/>
      <c r="H80" s="114"/>
      <c r="I80" s="114" t="s">
        <v>19</v>
      </c>
      <c r="J80" s="114" t="s">
        <v>19</v>
      </c>
      <c r="K80" s="114" t="s">
        <v>19</v>
      </c>
      <c r="L80" s="114" t="s">
        <v>19</v>
      </c>
      <c r="M80" s="114" t="s">
        <v>19</v>
      </c>
      <c r="N80" s="114" t="s">
        <v>19</v>
      </c>
      <c r="O80" s="114" t="s">
        <v>19</v>
      </c>
      <c r="P80" s="114" t="s">
        <v>19</v>
      </c>
      <c r="Q80" s="114" t="s">
        <v>19</v>
      </c>
      <c r="R80" s="114" t="s">
        <v>19</v>
      </c>
      <c r="S80" s="114" t="s">
        <v>19</v>
      </c>
      <c r="T80" s="114" t="s">
        <v>19</v>
      </c>
      <c r="U80" s="114" t="s">
        <v>19</v>
      </c>
      <c r="V80" s="114" t="s">
        <v>19</v>
      </c>
      <c r="W80" s="114" t="s">
        <v>19</v>
      </c>
      <c r="X80" s="114" t="s">
        <v>19</v>
      </c>
      <c r="Y80" s="114" t="s">
        <v>19</v>
      </c>
      <c r="Z80" s="114" t="s">
        <v>19</v>
      </c>
      <c r="AA80" s="114" t="s">
        <v>19</v>
      </c>
      <c r="AB80" s="114" t="s">
        <v>19</v>
      </c>
      <c r="AC80" s="114" t="s">
        <v>19</v>
      </c>
      <c r="AD80" s="114" t="s">
        <v>19</v>
      </c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">
        <v>95</v>
      </c>
      <c r="E81" s="8"/>
      <c r="F81" s="8"/>
      <c r="G81" s="8"/>
      <c r="H81" s="114"/>
      <c r="I81" s="114" t="s">
        <v>11</v>
      </c>
      <c r="J81" s="114" t="s">
        <v>11</v>
      </c>
      <c r="K81" s="114" t="s">
        <v>11</v>
      </c>
      <c r="L81" s="114" t="s">
        <v>11</v>
      </c>
      <c r="M81" s="114" t="s">
        <v>11</v>
      </c>
      <c r="N81" s="114" t="s">
        <v>11</v>
      </c>
      <c r="O81" s="114" t="s">
        <v>11</v>
      </c>
      <c r="P81" s="114" t="s">
        <v>11</v>
      </c>
      <c r="Q81" s="114" t="s">
        <v>11</v>
      </c>
      <c r="R81" s="114" t="s">
        <v>11</v>
      </c>
      <c r="S81" s="114" t="s">
        <v>11</v>
      </c>
      <c r="T81" s="114" t="s">
        <v>11</v>
      </c>
      <c r="U81" s="114" t="s">
        <v>11</v>
      </c>
      <c r="V81" s="114" t="s">
        <v>11</v>
      </c>
      <c r="W81" s="114" t="s">
        <v>11</v>
      </c>
      <c r="X81" s="114" t="s">
        <v>11</v>
      </c>
      <c r="Y81" s="114" t="s">
        <v>11</v>
      </c>
      <c r="Z81" s="114" t="s">
        <v>11</v>
      </c>
      <c r="AA81" s="114" t="s">
        <v>11</v>
      </c>
      <c r="AB81" s="114" t="s">
        <v>11</v>
      </c>
      <c r="AC81" s="114" t="s">
        <v>11</v>
      </c>
      <c r="AD81" s="114" t="s">
        <v>11</v>
      </c>
      <c r="AE81" s="8"/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">
        <v>102</v>
      </c>
      <c r="E82" s="8"/>
      <c r="F82" s="8"/>
      <c r="G82" s="8"/>
      <c r="H82" s="114"/>
      <c r="I82" s="114"/>
      <c r="J82" s="114"/>
      <c r="K82" s="114"/>
      <c r="L82" s="114"/>
      <c r="M82" s="114"/>
      <c r="N82" s="114"/>
      <c r="O82" s="114"/>
      <c r="P82" s="114"/>
      <c r="Q82" s="114"/>
      <c r="R82" s="114"/>
      <c r="S82" s="114"/>
      <c r="T82" s="114"/>
      <c r="U82" s="114"/>
      <c r="V82" s="114"/>
      <c r="W82" s="114"/>
      <c r="X82" s="114"/>
      <c r="Y82" s="114"/>
      <c r="Z82" s="114"/>
      <c r="AA82" s="114"/>
      <c r="AB82" s="114"/>
      <c r="AC82" s="114"/>
      <c r="AD82" s="114"/>
      <c r="AE82" s="8"/>
      <c r="AF82" s="8"/>
      <c r="AG82" s="8"/>
      <c r="AH82" s="1">
        <f t="shared" si="13"/>
        <v>0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">
        <v>53</v>
      </c>
      <c r="E83" s="8"/>
      <c r="F83" s="8"/>
      <c r="G83" s="8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114"/>
      <c r="AA83" s="114"/>
      <c r="AB83" s="114"/>
      <c r="AC83" s="114"/>
      <c r="AD83" s="114"/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">
        <v>96</v>
      </c>
      <c r="E84" s="8"/>
      <c r="F84" s="8"/>
      <c r="G84" s="8"/>
      <c r="H84" s="114"/>
      <c r="I84" s="114"/>
      <c r="J84" s="114"/>
      <c r="K84" s="114"/>
      <c r="L84" s="114"/>
      <c r="M84" s="114"/>
      <c r="N84" s="114"/>
      <c r="O84" s="114"/>
      <c r="P84" s="114"/>
      <c r="Q84" s="114"/>
      <c r="R84" s="114"/>
      <c r="S84" s="114"/>
      <c r="T84" s="114"/>
      <c r="U84" s="114"/>
      <c r="V84" s="114"/>
      <c r="W84" s="114"/>
      <c r="X84" s="114"/>
      <c r="Y84" s="114"/>
      <c r="Z84" s="114"/>
      <c r="AA84" s="114"/>
      <c r="AB84" s="114"/>
      <c r="AC84" s="114"/>
      <c r="AD84" s="114"/>
      <c r="AE84" s="8"/>
      <c r="AF84" s="8"/>
      <c r="AG84" s="8"/>
      <c r="AH84" s="1">
        <f t="shared" si="13"/>
        <v>0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">
        <v>53</v>
      </c>
      <c r="E85" s="8"/>
      <c r="F85" s="8"/>
      <c r="G85" s="8"/>
      <c r="H85" s="114"/>
      <c r="I85" s="114"/>
      <c r="J85" s="114"/>
      <c r="K85" s="114"/>
      <c r="L85" s="114"/>
      <c r="M85" s="114"/>
      <c r="N85" s="114"/>
      <c r="O85" s="114"/>
      <c r="P85" s="114"/>
      <c r="Q85" s="114"/>
      <c r="R85" s="114"/>
      <c r="S85" s="114"/>
      <c r="T85" s="114"/>
      <c r="U85" s="114"/>
      <c r="V85" s="114"/>
      <c r="W85" s="114"/>
      <c r="X85" s="114"/>
      <c r="Y85" s="114"/>
      <c r="Z85" s="114"/>
      <c r="AA85" s="114"/>
      <c r="AB85" s="114"/>
      <c r="AC85" s="114"/>
      <c r="AD85" s="114"/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">
        <v>53</v>
      </c>
      <c r="E86" s="8"/>
      <c r="F86" s="8"/>
      <c r="G86" s="8"/>
      <c r="H86" s="114"/>
      <c r="I86" s="114" t="s">
        <v>11</v>
      </c>
      <c r="J86" s="114" t="s">
        <v>11</v>
      </c>
      <c r="K86" s="114" t="s">
        <v>11</v>
      </c>
      <c r="L86" s="114" t="s">
        <v>11</v>
      </c>
      <c r="M86" s="114" t="s">
        <v>11</v>
      </c>
      <c r="N86" s="114" t="s">
        <v>11</v>
      </c>
      <c r="O86" s="114" t="s">
        <v>11</v>
      </c>
      <c r="P86" s="114" t="s">
        <v>11</v>
      </c>
      <c r="Q86" s="114" t="s">
        <v>11</v>
      </c>
      <c r="R86" s="114" t="s">
        <v>11</v>
      </c>
      <c r="S86" s="114" t="s">
        <v>11</v>
      </c>
      <c r="T86" s="114" t="s">
        <v>11</v>
      </c>
      <c r="U86" s="114" t="s">
        <v>11</v>
      </c>
      <c r="V86" s="114" t="s">
        <v>11</v>
      </c>
      <c r="W86" s="114" t="s">
        <v>11</v>
      </c>
      <c r="X86" s="114" t="s">
        <v>11</v>
      </c>
      <c r="Y86" s="114" t="s">
        <v>11</v>
      </c>
      <c r="Z86" s="114" t="s">
        <v>11</v>
      </c>
      <c r="AA86" s="114" t="s">
        <v>11</v>
      </c>
      <c r="AB86" s="114" t="s">
        <v>11</v>
      </c>
      <c r="AC86" s="114" t="s">
        <v>11</v>
      </c>
      <c r="AD86" s="114" t="s">
        <v>11</v>
      </c>
      <c r="AE86" s="8"/>
      <c r="AF86" s="8"/>
      <c r="AG86" s="8"/>
      <c r="AH86" s="1">
        <f t="shared" si="13"/>
        <v>0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">
        <v>53</v>
      </c>
      <c r="E87" s="8"/>
      <c r="F87" s="8"/>
      <c r="G87" s="8"/>
      <c r="H87" s="114"/>
      <c r="I87" s="114"/>
      <c r="J87" s="114"/>
      <c r="K87" s="114"/>
      <c r="L87" s="114"/>
      <c r="M87" s="114"/>
      <c r="N87" s="114"/>
      <c r="O87" s="114"/>
      <c r="P87" s="114"/>
      <c r="Q87" s="114"/>
      <c r="R87" s="114"/>
      <c r="S87" s="114"/>
      <c r="T87" s="114"/>
      <c r="U87" s="114"/>
      <c r="V87" s="114"/>
      <c r="W87" s="114"/>
      <c r="X87" s="114"/>
      <c r="Y87" s="114"/>
      <c r="Z87" s="114"/>
      <c r="AA87" s="114"/>
      <c r="AB87" s="114"/>
      <c r="AC87" s="114"/>
      <c r="AD87" s="114"/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tr">
        <f t="shared" si="14"/>
        <v>X218</v>
      </c>
      <c r="C88" s="19" t="str">
        <f>IF(ISNA(VLOOKUP(B88,Personal!$A$2:$D$21,2,FALSE)),,VLOOKUP(B88,Personal!$A$2:$D$21,2,FALSE))</f>
        <v>Nahia Campos</v>
      </c>
      <c r="D88" s="19" t="s">
        <v>53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 t="s">
        <v>133</v>
      </c>
      <c r="C89" s="62" t="s">
        <v>132</v>
      </c>
      <c r="D89" s="19" t="s">
        <v>53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59"/>
      <c r="Y94" s="59"/>
      <c r="Z94" s="59"/>
      <c r="AA94" s="59"/>
      <c r="AB94" s="59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0</v>
      </c>
      <c r="H96" s="23">
        <f t="shared" si="15"/>
        <v>0</v>
      </c>
      <c r="I96" s="23">
        <f t="shared" si="15"/>
        <v>0</v>
      </c>
      <c r="J96" s="23">
        <f t="shared" si="15"/>
        <v>0</v>
      </c>
      <c r="K96" s="23">
        <f t="shared" si="15"/>
        <v>0</v>
      </c>
      <c r="L96" s="23">
        <f t="shared" si="15"/>
        <v>0</v>
      </c>
      <c r="M96" s="23">
        <f t="shared" si="15"/>
        <v>0</v>
      </c>
      <c r="N96" s="23">
        <f t="shared" si="15"/>
        <v>0</v>
      </c>
      <c r="O96" s="23">
        <f t="shared" si="15"/>
        <v>0</v>
      </c>
      <c r="P96" s="23">
        <f t="shared" si="15"/>
        <v>0</v>
      </c>
      <c r="Q96" s="23">
        <f t="shared" si="15"/>
        <v>0</v>
      </c>
      <c r="R96" s="23">
        <f t="shared" si="15"/>
        <v>0</v>
      </c>
      <c r="S96" s="23">
        <f t="shared" si="15"/>
        <v>0</v>
      </c>
      <c r="T96" s="23">
        <f t="shared" si="15"/>
        <v>0</v>
      </c>
      <c r="U96" s="23">
        <f t="shared" si="15"/>
        <v>0</v>
      </c>
      <c r="V96" s="23">
        <f t="shared" si="15"/>
        <v>0</v>
      </c>
      <c r="W96" s="23">
        <f t="shared" si="15"/>
        <v>0</v>
      </c>
      <c r="X96" s="23">
        <f t="shared" si="15"/>
        <v>0</v>
      </c>
      <c r="Y96" s="23">
        <f t="shared" si="15"/>
        <v>0</v>
      </c>
      <c r="Z96" s="23">
        <f t="shared" si="15"/>
        <v>0</v>
      </c>
      <c r="AA96" s="23">
        <f t="shared" si="15"/>
        <v>0</v>
      </c>
      <c r="AB96" s="23">
        <f t="shared" si="15"/>
        <v>0</v>
      </c>
      <c r="AC96" s="23">
        <f t="shared" si="15"/>
        <v>0</v>
      </c>
      <c r="AD96" s="23">
        <f t="shared" si="15"/>
        <v>0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0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45528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">
        <v>99</v>
      </c>
      <c r="E99" s="8"/>
      <c r="F99" s="8"/>
      <c r="G99" s="8"/>
      <c r="H99" s="8"/>
      <c r="I99" s="8" t="s">
        <v>19</v>
      </c>
      <c r="J99" s="8" t="s">
        <v>19</v>
      </c>
      <c r="K99" s="8" t="s">
        <v>19</v>
      </c>
      <c r="L99" s="8" t="s">
        <v>19</v>
      </c>
      <c r="M99" s="8" t="s">
        <v>19</v>
      </c>
      <c r="N99" s="8" t="s">
        <v>19</v>
      </c>
      <c r="O99" s="8" t="s">
        <v>19</v>
      </c>
      <c r="P99" s="8" t="s">
        <v>19</v>
      </c>
      <c r="Q99" s="8" t="s">
        <v>19</v>
      </c>
      <c r="R99" s="8" t="s">
        <v>19</v>
      </c>
      <c r="S99" s="8" t="s">
        <v>19</v>
      </c>
      <c r="T99" s="8" t="s">
        <v>19</v>
      </c>
      <c r="U99" s="8" t="s">
        <v>19</v>
      </c>
      <c r="V99" s="8" t="s">
        <v>19</v>
      </c>
      <c r="W99" s="8" t="s">
        <v>19</v>
      </c>
      <c r="X99" s="8" t="s">
        <v>19</v>
      </c>
      <c r="Y99" s="8" t="s">
        <v>19</v>
      </c>
      <c r="Z99" s="8" t="s">
        <v>19</v>
      </c>
      <c r="AA99" s="8" t="s">
        <v>19</v>
      </c>
      <c r="AB99" s="8" t="s">
        <v>19</v>
      </c>
      <c r="AC99" s="8" t="s">
        <v>19</v>
      </c>
      <c r="AD99" s="8" t="s">
        <v>19</v>
      </c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">
        <v>95</v>
      </c>
      <c r="E100" s="8"/>
      <c r="F100" s="8"/>
      <c r="G100" s="8"/>
      <c r="H100" s="8"/>
      <c r="I100" s="8" t="s">
        <v>11</v>
      </c>
      <c r="J100" s="8" t="s">
        <v>11</v>
      </c>
      <c r="K100" s="8" t="s">
        <v>11</v>
      </c>
      <c r="L100" s="8" t="s">
        <v>11</v>
      </c>
      <c r="M100" s="8" t="s">
        <v>11</v>
      </c>
      <c r="N100" s="8" t="s">
        <v>11</v>
      </c>
      <c r="O100" s="8" t="s">
        <v>11</v>
      </c>
      <c r="P100" s="8" t="s">
        <v>11</v>
      </c>
      <c r="Q100" s="8" t="s">
        <v>11</v>
      </c>
      <c r="R100" s="8" t="s">
        <v>11</v>
      </c>
      <c r="S100" s="8" t="s">
        <v>11</v>
      </c>
      <c r="T100" s="8" t="s">
        <v>11</v>
      </c>
      <c r="U100" s="8" t="s">
        <v>11</v>
      </c>
      <c r="V100" s="8" t="s">
        <v>11</v>
      </c>
      <c r="W100" s="8" t="s">
        <v>11</v>
      </c>
      <c r="X100" s="8" t="s">
        <v>11</v>
      </c>
      <c r="Y100" s="8" t="s">
        <v>11</v>
      </c>
      <c r="Z100" s="8" t="s">
        <v>11</v>
      </c>
      <c r="AA100" s="8" t="s">
        <v>11</v>
      </c>
      <c r="AB100" s="8" t="s">
        <v>11</v>
      </c>
      <c r="AC100" s="8" t="s">
        <v>11</v>
      </c>
      <c r="AD100" s="8" t="s">
        <v>11</v>
      </c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">
        <v>102</v>
      </c>
      <c r="E101" s="8"/>
      <c r="F101" s="8"/>
      <c r="G101" s="8"/>
      <c r="H101" s="8"/>
      <c r="I101" s="8"/>
      <c r="J101" s="8"/>
      <c r="K101" s="8"/>
      <c r="L101" s="8"/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/>
      <c r="T101" s="8"/>
      <c r="U101" s="8">
        <v>1</v>
      </c>
      <c r="V101" s="8">
        <v>1</v>
      </c>
      <c r="W101" s="8">
        <v>1</v>
      </c>
      <c r="X101" s="8">
        <v>1</v>
      </c>
      <c r="Y101" s="8">
        <v>1</v>
      </c>
      <c r="Z101" s="8">
        <v>1</v>
      </c>
      <c r="AA101" s="8">
        <v>1</v>
      </c>
      <c r="AB101" s="8">
        <v>1</v>
      </c>
      <c r="AC101" s="8">
        <v>1</v>
      </c>
      <c r="AD101" s="8">
        <v>1</v>
      </c>
      <c r="AE101" s="8"/>
      <c r="AF101" s="8"/>
      <c r="AG101" s="8"/>
      <c r="AH101" s="1">
        <f t="shared" si="16"/>
        <v>8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">
        <v>53</v>
      </c>
      <c r="E102" s="8"/>
      <c r="F102" s="8"/>
      <c r="G102" s="8"/>
      <c r="H102" s="8">
        <v>1</v>
      </c>
      <c r="I102" s="8">
        <v>1</v>
      </c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>
        <v>1</v>
      </c>
      <c r="Q102" s="8"/>
      <c r="R102" s="8"/>
      <c r="S102" s="8">
        <v>1</v>
      </c>
      <c r="T102" s="8">
        <v>1</v>
      </c>
      <c r="U102" s="8">
        <v>1</v>
      </c>
      <c r="V102" s="8">
        <v>1</v>
      </c>
      <c r="W102" s="8">
        <v>1</v>
      </c>
      <c r="X102" s="8">
        <v>1</v>
      </c>
      <c r="Y102" s="8">
        <v>1</v>
      </c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8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">
        <v>96</v>
      </c>
      <c r="E103" s="8"/>
      <c r="F103" s="8"/>
      <c r="G103" s="8"/>
      <c r="H103" s="8"/>
      <c r="I103" s="8"/>
      <c r="J103" s="8"/>
      <c r="K103" s="8"/>
      <c r="L103" s="8"/>
      <c r="M103" s="8">
        <v>1</v>
      </c>
      <c r="N103" s="8">
        <v>1</v>
      </c>
      <c r="O103" s="8">
        <v>1</v>
      </c>
      <c r="P103" s="8">
        <v>1</v>
      </c>
      <c r="Q103" s="8">
        <v>1</v>
      </c>
      <c r="R103" s="8">
        <v>1</v>
      </c>
      <c r="S103" s="8"/>
      <c r="T103" s="8"/>
      <c r="U103" s="8">
        <v>1</v>
      </c>
      <c r="V103" s="8">
        <v>1</v>
      </c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 t="shared" si="16"/>
        <v>8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">
        <v>53</v>
      </c>
      <c r="E104" s="8"/>
      <c r="F104" s="8"/>
      <c r="G104" s="8"/>
      <c r="H104" s="8"/>
      <c r="I104" s="8" t="s">
        <v>7</v>
      </c>
      <c r="J104" s="8" t="s">
        <v>7</v>
      </c>
      <c r="K104" s="8" t="s">
        <v>7</v>
      </c>
      <c r="L104" s="8" t="s">
        <v>7</v>
      </c>
      <c r="M104" s="8" t="s">
        <v>7</v>
      </c>
      <c r="N104" s="8" t="s">
        <v>7</v>
      </c>
      <c r="O104" s="8" t="s">
        <v>7</v>
      </c>
      <c r="P104" s="8" t="s">
        <v>7</v>
      </c>
      <c r="Q104" s="8" t="s">
        <v>7</v>
      </c>
      <c r="R104" s="8" t="s">
        <v>7</v>
      </c>
      <c r="S104" s="8" t="s">
        <v>7</v>
      </c>
      <c r="T104" s="8" t="s">
        <v>7</v>
      </c>
      <c r="U104" s="8" t="s">
        <v>7</v>
      </c>
      <c r="V104" s="8" t="s">
        <v>7</v>
      </c>
      <c r="W104" s="8" t="s">
        <v>7</v>
      </c>
      <c r="X104" s="8" t="s">
        <v>7</v>
      </c>
      <c r="Y104" s="8" t="s">
        <v>7</v>
      </c>
      <c r="Z104" s="8" t="s">
        <v>7</v>
      </c>
      <c r="AA104" s="8" t="s">
        <v>7</v>
      </c>
      <c r="AB104" s="8" t="s">
        <v>7</v>
      </c>
      <c r="AC104" s="8" t="s">
        <v>7</v>
      </c>
      <c r="AD104" s="8" t="s">
        <v>7</v>
      </c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">
        <v>53</v>
      </c>
      <c r="E105" s="8"/>
      <c r="F105" s="8"/>
      <c r="G105" s="8"/>
      <c r="H105" s="8"/>
      <c r="I105" s="8" t="s">
        <v>11</v>
      </c>
      <c r="J105" s="8" t="s">
        <v>11</v>
      </c>
      <c r="K105" s="8" t="s">
        <v>11</v>
      </c>
      <c r="L105" s="8" t="s">
        <v>11</v>
      </c>
      <c r="M105" s="8" t="s">
        <v>11</v>
      </c>
      <c r="N105" s="8" t="s">
        <v>11</v>
      </c>
      <c r="O105" s="8" t="s">
        <v>11</v>
      </c>
      <c r="P105" s="8" t="s">
        <v>11</v>
      </c>
      <c r="Q105" s="8" t="s">
        <v>11</v>
      </c>
      <c r="R105" s="8" t="s">
        <v>11</v>
      </c>
      <c r="S105" s="8" t="s">
        <v>11</v>
      </c>
      <c r="T105" s="8" t="s">
        <v>11</v>
      </c>
      <c r="U105" s="8" t="s">
        <v>11</v>
      </c>
      <c r="V105" s="8" t="s">
        <v>11</v>
      </c>
      <c r="W105" s="8" t="s">
        <v>11</v>
      </c>
      <c r="X105" s="8" t="s">
        <v>11</v>
      </c>
      <c r="Y105" s="8" t="s">
        <v>11</v>
      </c>
      <c r="Z105" s="8" t="s">
        <v>11</v>
      </c>
      <c r="AA105" s="8" t="s">
        <v>11</v>
      </c>
      <c r="AB105" s="8" t="s">
        <v>11</v>
      </c>
      <c r="AC105" s="8" t="s">
        <v>11</v>
      </c>
      <c r="AD105" s="8" t="s">
        <v>11</v>
      </c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">
        <v>53</v>
      </c>
      <c r="E106" s="8"/>
      <c r="F106" s="8"/>
      <c r="G106" s="8"/>
      <c r="H106" s="8"/>
      <c r="I106" s="8" t="s">
        <v>15</v>
      </c>
      <c r="J106" s="8" t="s">
        <v>15</v>
      </c>
      <c r="K106" s="8" t="s">
        <v>15</v>
      </c>
      <c r="L106" s="8" t="s">
        <v>15</v>
      </c>
      <c r="M106" s="8" t="s">
        <v>15</v>
      </c>
      <c r="N106" s="8" t="s">
        <v>15</v>
      </c>
      <c r="O106" s="8" t="s">
        <v>15</v>
      </c>
      <c r="P106" s="8" t="s">
        <v>15</v>
      </c>
      <c r="Q106" s="8" t="s">
        <v>15</v>
      </c>
      <c r="R106" s="8" t="s">
        <v>15</v>
      </c>
      <c r="S106" s="8" t="s">
        <v>15</v>
      </c>
      <c r="T106" s="8" t="s">
        <v>15</v>
      </c>
      <c r="U106" s="8" t="s">
        <v>15</v>
      </c>
      <c r="V106" s="8" t="s">
        <v>15</v>
      </c>
      <c r="W106" s="8" t="s">
        <v>15</v>
      </c>
      <c r="X106" s="8" t="s">
        <v>15</v>
      </c>
      <c r="Y106" s="8" t="s">
        <v>15</v>
      </c>
      <c r="Z106" s="8" t="s">
        <v>15</v>
      </c>
      <c r="AA106" s="8" t="s">
        <v>15</v>
      </c>
      <c r="AB106" s="8" t="s">
        <v>15</v>
      </c>
      <c r="AC106" s="8" t="s">
        <v>15</v>
      </c>
      <c r="AD106" s="8" t="s">
        <v>15</v>
      </c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 t="str">
        <f t="shared" si="17"/>
        <v>X218</v>
      </c>
      <c r="C107" s="19" t="str">
        <f>IF(ISNA(VLOOKUP(B107,Personal!$A$2:$D$21,2,FALSE)),,VLOOKUP(B107,Personal!$A$2:$D$21,2,FALSE))</f>
        <v>Nahia Campos</v>
      </c>
      <c r="D107" s="19" t="s">
        <v>53</v>
      </c>
      <c r="E107" s="8"/>
      <c r="F107" s="8"/>
      <c r="G107" s="8"/>
      <c r="H107" s="8"/>
      <c r="I107" s="8" t="s">
        <v>7</v>
      </c>
      <c r="J107" s="8" t="s">
        <v>7</v>
      </c>
      <c r="K107" s="8" t="s">
        <v>7</v>
      </c>
      <c r="L107" s="8" t="s">
        <v>7</v>
      </c>
      <c r="M107" s="8" t="s">
        <v>7</v>
      </c>
      <c r="N107" s="8" t="s">
        <v>7</v>
      </c>
      <c r="O107" s="8" t="s">
        <v>7</v>
      </c>
      <c r="P107" s="8" t="s">
        <v>7</v>
      </c>
      <c r="Q107" s="8" t="s">
        <v>7</v>
      </c>
      <c r="R107" s="8" t="s">
        <v>7</v>
      </c>
      <c r="S107" s="8" t="s">
        <v>7</v>
      </c>
      <c r="T107" s="8" t="s">
        <v>7</v>
      </c>
      <c r="U107" s="8" t="s">
        <v>7</v>
      </c>
      <c r="V107" s="8" t="s">
        <v>7</v>
      </c>
      <c r="W107" s="8" t="s">
        <v>7</v>
      </c>
      <c r="X107" s="8" t="s">
        <v>7</v>
      </c>
      <c r="Y107" s="8" t="s">
        <v>7</v>
      </c>
      <c r="Z107" s="8" t="s">
        <v>7</v>
      </c>
      <c r="AA107" s="8" t="s">
        <v>7</v>
      </c>
      <c r="AB107" s="8" t="s">
        <v>7</v>
      </c>
      <c r="AC107" s="8" t="s">
        <v>7</v>
      </c>
      <c r="AD107" s="8" t="s">
        <v>7</v>
      </c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 t="s">
        <v>133</v>
      </c>
      <c r="C108" s="62" t="s">
        <v>132</v>
      </c>
      <c r="D108" s="19" t="s">
        <v>53</v>
      </c>
      <c r="E108" s="59"/>
      <c r="F108" s="59"/>
      <c r="G108" s="59"/>
      <c r="H108" s="59"/>
      <c r="I108" s="59">
        <v>1</v>
      </c>
      <c r="J108" s="59">
        <v>1</v>
      </c>
      <c r="K108" s="59">
        <v>1</v>
      </c>
      <c r="L108" s="59">
        <v>1</v>
      </c>
      <c r="M108" s="59">
        <v>1</v>
      </c>
      <c r="N108" s="59">
        <v>1</v>
      </c>
      <c r="O108" s="59">
        <v>1</v>
      </c>
      <c r="P108" s="59">
        <v>1</v>
      </c>
      <c r="Q108" s="59">
        <v>1</v>
      </c>
      <c r="R108" s="59">
        <v>1</v>
      </c>
      <c r="S108" s="59">
        <v>1</v>
      </c>
      <c r="T108" s="59">
        <v>1</v>
      </c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6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2</v>
      </c>
      <c r="L115" s="23">
        <f t="shared" si="18"/>
        <v>2</v>
      </c>
      <c r="M115" s="23">
        <f t="shared" si="18"/>
        <v>4</v>
      </c>
      <c r="N115" s="23">
        <f t="shared" si="18"/>
        <v>4</v>
      </c>
      <c r="O115" s="23">
        <f t="shared" si="18"/>
        <v>4</v>
      </c>
      <c r="P115" s="23">
        <f t="shared" si="18"/>
        <v>4</v>
      </c>
      <c r="Q115" s="23">
        <f t="shared" si="18"/>
        <v>3</v>
      </c>
      <c r="R115" s="23">
        <f t="shared" si="18"/>
        <v>3</v>
      </c>
      <c r="S115" s="23">
        <f t="shared" si="18"/>
        <v>2</v>
      </c>
      <c r="T115" s="23">
        <f t="shared" si="18"/>
        <v>2</v>
      </c>
      <c r="U115" s="23">
        <f t="shared" si="18"/>
        <v>3</v>
      </c>
      <c r="V115" s="23">
        <f t="shared" si="18"/>
        <v>3</v>
      </c>
      <c r="W115" s="23">
        <f t="shared" si="18"/>
        <v>3</v>
      </c>
      <c r="X115" s="23">
        <f t="shared" si="18"/>
        <v>3</v>
      </c>
      <c r="Y115" s="23">
        <f t="shared" si="18"/>
        <v>3</v>
      </c>
      <c r="Z115" s="23">
        <f t="shared" si="18"/>
        <v>2</v>
      </c>
      <c r="AA115" s="23">
        <f t="shared" si="18"/>
        <v>2</v>
      </c>
      <c r="AB115" s="23">
        <f t="shared" si="18"/>
        <v>2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30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45529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">
        <v>99</v>
      </c>
      <c r="E118" s="8"/>
      <c r="F118" s="8"/>
      <c r="G118" s="8"/>
      <c r="H118" s="8"/>
      <c r="I118" s="8" t="s">
        <v>19</v>
      </c>
      <c r="J118" s="8" t="s">
        <v>19</v>
      </c>
      <c r="K118" s="8" t="s">
        <v>19</v>
      </c>
      <c r="L118" s="8" t="s">
        <v>19</v>
      </c>
      <c r="M118" s="8" t="s">
        <v>19</v>
      </c>
      <c r="N118" s="8" t="s">
        <v>19</v>
      </c>
      <c r="O118" s="8" t="s">
        <v>19</v>
      </c>
      <c r="P118" s="8" t="s">
        <v>19</v>
      </c>
      <c r="Q118" s="8" t="s">
        <v>19</v>
      </c>
      <c r="R118" s="8" t="s">
        <v>19</v>
      </c>
      <c r="S118" s="8" t="s">
        <v>19</v>
      </c>
      <c r="T118" s="8" t="s">
        <v>19</v>
      </c>
      <c r="U118" s="8" t="s">
        <v>19</v>
      </c>
      <c r="V118" s="8" t="s">
        <v>19</v>
      </c>
      <c r="W118" s="8" t="s">
        <v>19</v>
      </c>
      <c r="X118" s="8" t="s">
        <v>19</v>
      </c>
      <c r="Y118" s="8" t="s">
        <v>19</v>
      </c>
      <c r="Z118" s="8" t="s">
        <v>19</v>
      </c>
      <c r="AA118" s="8" t="s">
        <v>19</v>
      </c>
      <c r="AB118" s="8" t="s">
        <v>19</v>
      </c>
      <c r="AC118" s="8" t="s">
        <v>19</v>
      </c>
      <c r="AD118" s="8" t="s">
        <v>19</v>
      </c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">
        <v>95</v>
      </c>
      <c r="E119" s="8"/>
      <c r="F119" s="8"/>
      <c r="G119" s="8"/>
      <c r="H119" s="8"/>
      <c r="I119" s="8" t="s">
        <v>11</v>
      </c>
      <c r="J119" s="8" t="s">
        <v>11</v>
      </c>
      <c r="K119" s="8" t="s">
        <v>11</v>
      </c>
      <c r="L119" s="8" t="s">
        <v>11</v>
      </c>
      <c r="M119" s="8" t="s">
        <v>11</v>
      </c>
      <c r="N119" s="8" t="s">
        <v>11</v>
      </c>
      <c r="O119" s="8" t="s">
        <v>11</v>
      </c>
      <c r="P119" s="8" t="s">
        <v>11</v>
      </c>
      <c r="Q119" s="8" t="s">
        <v>11</v>
      </c>
      <c r="R119" s="8" t="s">
        <v>11</v>
      </c>
      <c r="S119" s="8" t="s">
        <v>11</v>
      </c>
      <c r="T119" s="8" t="s">
        <v>11</v>
      </c>
      <c r="U119" s="8" t="s">
        <v>11</v>
      </c>
      <c r="V119" s="8" t="s">
        <v>11</v>
      </c>
      <c r="W119" s="8" t="s">
        <v>11</v>
      </c>
      <c r="X119" s="8" t="s">
        <v>11</v>
      </c>
      <c r="Y119" s="8" t="s">
        <v>11</v>
      </c>
      <c r="Z119" s="8" t="s">
        <v>11</v>
      </c>
      <c r="AA119" s="8" t="s">
        <v>11</v>
      </c>
      <c r="AB119" s="8" t="s">
        <v>11</v>
      </c>
      <c r="AC119" s="8" t="s">
        <v>11</v>
      </c>
      <c r="AD119" s="8" t="s">
        <v>11</v>
      </c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">
        <v>102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">
        <v>53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">
        <v>96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">
        <v>53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">
        <v>53</v>
      </c>
      <c r="E124" s="8"/>
      <c r="F124" s="8"/>
      <c r="G124" s="8"/>
      <c r="H124" s="8"/>
      <c r="I124" s="8" t="s">
        <v>11</v>
      </c>
      <c r="J124" s="8" t="s">
        <v>11</v>
      </c>
      <c r="K124" s="8" t="s">
        <v>11</v>
      </c>
      <c r="L124" s="8" t="s">
        <v>11</v>
      </c>
      <c r="M124" s="8" t="s">
        <v>11</v>
      </c>
      <c r="N124" s="8" t="s">
        <v>11</v>
      </c>
      <c r="O124" s="8" t="s">
        <v>11</v>
      </c>
      <c r="P124" s="8" t="s">
        <v>11</v>
      </c>
      <c r="Q124" s="8" t="s">
        <v>11</v>
      </c>
      <c r="R124" s="8" t="s">
        <v>11</v>
      </c>
      <c r="S124" s="8" t="s">
        <v>11</v>
      </c>
      <c r="T124" s="8" t="s">
        <v>11</v>
      </c>
      <c r="U124" s="8" t="s">
        <v>11</v>
      </c>
      <c r="V124" s="8" t="s">
        <v>11</v>
      </c>
      <c r="W124" s="8" t="s">
        <v>11</v>
      </c>
      <c r="X124" s="8" t="s">
        <v>11</v>
      </c>
      <c r="Y124" s="8" t="s">
        <v>11</v>
      </c>
      <c r="Z124" s="8" t="s">
        <v>11</v>
      </c>
      <c r="AA124" s="8" t="s">
        <v>11</v>
      </c>
      <c r="AB124" s="8" t="s">
        <v>11</v>
      </c>
      <c r="AC124" s="8" t="s">
        <v>11</v>
      </c>
      <c r="AD124" s="8" t="s">
        <v>11</v>
      </c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">
        <v>53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X218</v>
      </c>
      <c r="C126" s="19" t="str">
        <f>IF(ISNA(VLOOKUP(B126,Personal!$A$2:$D$21,2,FALSE)),,VLOOKUP(B126,Personal!$A$2:$D$21,2,FALSE))</f>
        <v>Nahia Campos</v>
      </c>
      <c r="D126" s="19" t="s">
        <v>53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 t="s">
        <v>133</v>
      </c>
      <c r="C127" s="62" t="s">
        <v>132</v>
      </c>
      <c r="D127" s="19" t="s">
        <v>53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q1L2AOF4icg3/fRDV/bkYyyIJTzhx2D96cm7IVfDvIaV8MScQOMI4sqStzS4lRSEo0jvjGs4HVj7f8nK/0aWTQ==" saltValue="+gOHo1Z8PbEPqBRFa4++Uw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6:AG9 E4:H5 AE4:AG5 E19:AG19 E17:H18 AC17:AG18 E10:H11 AE10:AG11 E12:AG16" name="Rango2_3"/>
    <protectedRange algorithmName="SHA-512" hashValue="G5FAzGJX5ML8jdfkYHQa+XaFR9QNG29PKoYkCgHl9WmXxPVaBd5PCzjSk5Uim+XS6Movcs1vrN10mr+qn1crdA==" saltValue="5PigA186qshsPexNZFi/+w==" spinCount="100000" sqref="E25:AG28 E23:H24 AE23:AG24 E30:AG35 E29:H29 AE29:AG29 E38:AG38 E36:H37 AC36:AG37" name="Rango2_3_1"/>
    <protectedRange algorithmName="SHA-512" hashValue="G5FAzGJX5ML8jdfkYHQa+XaFR9QNG29PKoYkCgHl9WmXxPVaBd5PCzjSk5Uim+XS6Movcs1vrN10mr+qn1crdA==" saltValue="5PigA186qshsPexNZFi/+w==" spinCount="100000" sqref="E44:AG47 E42:H43 AE42:AG43 E50:AG54 E57:AG57 E55:H56 AC55:AG56 E48:H49 AE48:AG49" name="Rango2_3_2"/>
    <protectedRange algorithmName="SHA-512" hashValue="G5FAzGJX5ML8jdfkYHQa+XaFR9QNG29PKoYkCgHl9WmXxPVaBd5PCzjSk5Uim+XS6Movcs1vrN10mr+qn1crdA==" saltValue="5PigA186qshsPexNZFi/+w==" spinCount="100000" sqref="E63:AG66 E61:H62 AE61:AG62 E69:AG73 E76:AG76 E74:H75 AC74:AG75 E67:H68 AE67:AG68" name="Rango2_3_3"/>
    <protectedRange algorithmName="SHA-512" hashValue="G5FAzGJX5ML8jdfkYHQa+XaFR9QNG29PKoYkCgHl9WmXxPVaBd5PCzjSk5Uim+XS6Movcs1vrN10mr+qn1crdA==" saltValue="5PigA186qshsPexNZFi/+w==" spinCount="100000" sqref="E82:AG85 E80:H81 AE80:AG81 E87:AG95 E86:H86 AE86:AG86" name="Rango2_3_4"/>
    <protectedRange algorithmName="SHA-512" hashValue="G5FAzGJX5ML8jdfkYHQa+XaFR9QNG29PKoYkCgHl9WmXxPVaBd5PCzjSk5Uim+XS6Movcs1vrN10mr+qn1crdA==" saltValue="5PigA186qshsPexNZFi/+w==" spinCount="100000" sqref="E101:AG104 E99:H100 AE99:AG100 E107:AG114 E105:H106 AE105:AG106" name="Rango2_3_5"/>
    <protectedRange algorithmName="SHA-512" hashValue="G5FAzGJX5ML8jdfkYHQa+XaFR9QNG29PKoYkCgHl9WmXxPVaBd5PCzjSk5Uim+XS6Movcs1vrN10mr+qn1crdA==" saltValue="5PigA186qshsPexNZFi/+w==" spinCount="100000" sqref="E120:AG123 E118:H119 AE118:AG119 E125:AG133 E124:H124 AE124:AG124" name="Rango2_3_6"/>
    <protectedRange algorithmName="SHA-512" hashValue="G5FAzGJX5ML8jdfkYHQa+XaFR9QNG29PKoYkCgHl9WmXxPVaBd5PCzjSk5Uim+XS6Movcs1vrN10mr+qn1crdA==" saltValue="5PigA186qshsPexNZFi/+w==" spinCount="100000" sqref="I5:AD5 I10:AD10 I29:AD29 I48:AD48 I67:AD67 I86:AD86 I105:AD105 I124:AD124" name="Rango2_3_1_8"/>
    <protectedRange algorithmName="SHA-512" hashValue="G5FAzGJX5ML8jdfkYHQa+XaFR9QNG29PKoYkCgHl9WmXxPVaBd5PCzjSk5Uim+XS6Movcs1vrN10mr+qn1crdA==" saltValue="5PigA186qshsPexNZFi/+w==" spinCount="100000" sqref="I24:AD24" name="Rango2_3_1_9"/>
    <protectedRange algorithmName="SHA-512" hashValue="G5FAzGJX5ML8jdfkYHQa+XaFR9QNG29PKoYkCgHl9WmXxPVaBd5PCzjSk5Uim+XS6Movcs1vrN10mr+qn1crdA==" saltValue="5PigA186qshsPexNZFi/+w==" spinCount="100000" sqref="I43:AD43" name="Rango2_3_1_10"/>
    <protectedRange algorithmName="SHA-512" hashValue="G5FAzGJX5ML8jdfkYHQa+XaFR9QNG29PKoYkCgHl9WmXxPVaBd5PCzjSk5Uim+XS6Movcs1vrN10mr+qn1crdA==" saltValue="5PigA186qshsPexNZFi/+w==" spinCount="100000" sqref="I62:AD62" name="Rango2_3_1_11"/>
    <protectedRange algorithmName="SHA-512" hashValue="G5FAzGJX5ML8jdfkYHQa+XaFR9QNG29PKoYkCgHl9WmXxPVaBd5PCzjSk5Uim+XS6Movcs1vrN10mr+qn1crdA==" saltValue="5PigA186qshsPexNZFi/+w==" spinCount="100000" sqref="I81:AD81" name="Rango2_3_1_12"/>
    <protectedRange algorithmName="SHA-512" hashValue="G5FAzGJX5ML8jdfkYHQa+XaFR9QNG29PKoYkCgHl9WmXxPVaBd5PCzjSk5Uim+XS6Movcs1vrN10mr+qn1crdA==" saltValue="5PigA186qshsPexNZFi/+w==" spinCount="100000" sqref="I100:AD100" name="Rango2_3_1_13"/>
    <protectedRange algorithmName="SHA-512" hashValue="G5FAzGJX5ML8jdfkYHQa+XaFR9QNG29PKoYkCgHl9WmXxPVaBd5PCzjSk5Uim+XS6Movcs1vrN10mr+qn1crdA==" saltValue="5PigA186qshsPexNZFi/+w==" spinCount="100000" sqref="I119:AD119" name="Rango2_3_1_14"/>
    <protectedRange algorithmName="SHA-512" hashValue="G5FAzGJX5ML8jdfkYHQa+XaFR9QNG29PKoYkCgHl9WmXxPVaBd5PCzjSk5Uim+XS6Movcs1vrN10mr+qn1crdA==" saltValue="5PigA186qshsPexNZFi/+w==" spinCount="100000" sqref="I4:AD4" name="Rango2_3_1_1_1"/>
    <protectedRange algorithmName="SHA-512" hashValue="G5FAzGJX5ML8jdfkYHQa+XaFR9QNG29PKoYkCgHl9WmXxPVaBd5PCzjSk5Uim+XS6Movcs1vrN10mr+qn1crdA==" saltValue="5PigA186qshsPexNZFi/+w==" spinCount="100000" sqref="I23:AD23" name="Rango2_3_1_1_2"/>
    <protectedRange algorithmName="SHA-512" hashValue="G5FAzGJX5ML8jdfkYHQa+XaFR9QNG29PKoYkCgHl9WmXxPVaBd5PCzjSk5Uim+XS6Movcs1vrN10mr+qn1crdA==" saltValue="5PigA186qshsPexNZFi/+w==" spinCount="100000" sqref="I42:AD42" name="Rango2_3_1_1_3"/>
    <protectedRange algorithmName="SHA-512" hashValue="G5FAzGJX5ML8jdfkYHQa+XaFR9QNG29PKoYkCgHl9WmXxPVaBd5PCzjSk5Uim+XS6Movcs1vrN10mr+qn1crdA==" saltValue="5PigA186qshsPexNZFi/+w==" spinCount="100000" sqref="I61:AD61" name="Rango2_3_1_1_4"/>
    <protectedRange algorithmName="SHA-512" hashValue="G5FAzGJX5ML8jdfkYHQa+XaFR9QNG29PKoYkCgHl9WmXxPVaBd5PCzjSk5Uim+XS6Movcs1vrN10mr+qn1crdA==" saltValue="5PigA186qshsPexNZFi/+w==" spinCount="100000" sqref="I80:AD80" name="Rango2_3_1_1_5"/>
    <protectedRange algorithmName="SHA-512" hashValue="G5FAzGJX5ML8jdfkYHQa+XaFR9QNG29PKoYkCgHl9WmXxPVaBd5PCzjSk5Uim+XS6Movcs1vrN10mr+qn1crdA==" saltValue="5PigA186qshsPexNZFi/+w==" spinCount="100000" sqref="I99:AD99" name="Rango2_3_1_1_6"/>
    <protectedRange algorithmName="SHA-512" hashValue="G5FAzGJX5ML8jdfkYHQa+XaFR9QNG29PKoYkCgHl9WmXxPVaBd5PCzjSk5Uim+XS6Movcs1vrN10mr+qn1crdA==" saltValue="5PigA186qshsPexNZFi/+w==" spinCount="100000" sqref="I118:AD118" name="Rango2_3_1_1_7"/>
    <protectedRange algorithmName="SHA-512" hashValue="G5FAzGJX5ML8jdfkYHQa+XaFR9QNG29PKoYkCgHl9WmXxPVaBd5PCzjSk5Uim+XS6Movcs1vrN10mr+qn1crdA==" saltValue="5PigA186qshsPexNZFi/+w==" spinCount="100000" sqref="I17:AB18" name="Rango2_2_3_4_3_1"/>
    <protectedRange algorithmName="SHA-512" hashValue="G5FAzGJX5ML8jdfkYHQa+XaFR9QNG29PKoYkCgHl9WmXxPVaBd5PCzjSk5Uim+XS6Movcs1vrN10mr+qn1crdA==" saltValue="5PigA186qshsPexNZFi/+w==" spinCount="100000" sqref="I36:AB37" name="Rango2_2_3_4_3_1_1"/>
    <protectedRange algorithmName="SHA-512" hashValue="G5FAzGJX5ML8jdfkYHQa+XaFR9QNG29PKoYkCgHl9WmXxPVaBd5PCzjSk5Uim+XS6Movcs1vrN10mr+qn1crdA==" saltValue="5PigA186qshsPexNZFi/+w==" spinCount="100000" sqref="I55:AB56" name="Rango2_2_3_4_3_1_2"/>
    <protectedRange algorithmName="SHA-512" hashValue="G5FAzGJX5ML8jdfkYHQa+XaFR9QNG29PKoYkCgHl9WmXxPVaBd5PCzjSk5Uim+XS6Movcs1vrN10mr+qn1crdA==" saltValue="5PigA186qshsPexNZFi/+w==" spinCount="100000" sqref="I74:AB75" name="Rango2_2_3_4_3_1_3"/>
    <protectedRange algorithmName="SHA-512" hashValue="G5FAzGJX5ML8jdfkYHQa+XaFR9QNG29PKoYkCgHl9WmXxPVaBd5PCzjSk5Uim+XS6Movcs1vrN10mr+qn1crdA==" saltValue="5PigA186qshsPexNZFi/+w==" spinCount="100000" sqref="I11:AD11" name="Rango2_3_1_16"/>
    <protectedRange algorithmName="SHA-512" hashValue="G5FAzGJX5ML8jdfkYHQa+XaFR9QNG29PKoYkCgHl9WmXxPVaBd5PCzjSk5Uim+XS6Movcs1vrN10mr+qn1crdA==" saltValue="5PigA186qshsPexNZFi/+w==" spinCount="100000" sqref="I49:AD49" name="Rango2_3_1_16_1"/>
    <protectedRange algorithmName="SHA-512" hashValue="G5FAzGJX5ML8jdfkYHQa+XaFR9QNG29PKoYkCgHl9WmXxPVaBd5PCzjSk5Uim+XS6Movcs1vrN10mr+qn1crdA==" saltValue="5PigA186qshsPexNZFi/+w==" spinCount="100000" sqref="I68:AD68" name="Rango2_3_1_16_2"/>
    <protectedRange algorithmName="SHA-512" hashValue="G5FAzGJX5ML8jdfkYHQa+XaFR9QNG29PKoYkCgHl9WmXxPVaBd5PCzjSk5Uim+XS6Movcs1vrN10mr+qn1crdA==" saltValue="5PigA186qshsPexNZFi/+w==" spinCount="100000" sqref="I106:AD106" name="Rango2_3_1_16_3"/>
  </protectedRanges>
  <conditionalFormatting sqref="E20:AG20 E39:AG39 E58:AG58 E77:AG77 E96:AG96 E115:AG115 E134:AG134">
    <cfRule type="colorScale" priority="729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H17 I14:AG16 AC17:AG17 AE13:AG13">
    <cfRule type="expression" dxfId="6445" priority="518">
      <formula>$C$21="F"</formula>
    </cfRule>
  </conditionalFormatting>
  <conditionalFormatting sqref="E14:AG16 E19:AG19 E17:H18 AC17:AG18 E13:H13 AE13:AG13">
    <cfRule type="expression" dxfId="6444" priority="520">
      <formula>$C$2="F"</formula>
    </cfRule>
  </conditionalFormatting>
  <conditionalFormatting sqref="E14:AG16 E19:AG19 E17:H18 AC17:AG18 E13:H13 AE13:AG13">
    <cfRule type="expression" dxfId="6443" priority="521">
      <formula>$D13="Facturacion"</formula>
    </cfRule>
  </conditionalFormatting>
  <conditionalFormatting sqref="E14:AG16 E19:AG19 E17:H18 AC17:AG18 E13:H13 AE13:AG13">
    <cfRule type="expression" dxfId="6442" priority="522">
      <formula>$D13="Specialist"</formula>
    </cfRule>
  </conditionalFormatting>
  <conditionalFormatting sqref="E14:AG16 E19:AG19 E17:H18 AC17:AG18 E13:H13 AE13:AG13">
    <cfRule type="cellIs" dxfId="6441" priority="523" operator="equal">
      <formula>1</formula>
    </cfRule>
  </conditionalFormatting>
  <conditionalFormatting sqref="E14:AG16 E19:AG19 E17:H18 AC17:AG18 E13:H13 AE13:AG13">
    <cfRule type="expression" dxfId="6440" priority="524">
      <formula>$D13="SSMM"</formula>
    </cfRule>
  </conditionalFormatting>
  <conditionalFormatting sqref="E14:AG16 E19:AG19 E17:H18 AC17:AG18 E13:H13 AE13:AG13">
    <cfRule type="cellIs" dxfId="6439" priority="525" operator="equal">
      <formula>"F"</formula>
    </cfRule>
  </conditionalFormatting>
  <conditionalFormatting sqref="E6:AG9 E4:H5 AE4:AG5 E12:AG12 E10:H11 AE10:AG11">
    <cfRule type="expression" dxfId="6438" priority="509">
      <formula>$C$2="F"</formula>
    </cfRule>
  </conditionalFormatting>
  <conditionalFormatting sqref="E6:AG9 E4:H5 AE4:AG5 E12:AG12 E10:H11 AE10:AG11">
    <cfRule type="expression" dxfId="6437" priority="510">
      <formula>$D4="Facturacion"</formula>
    </cfRule>
  </conditionalFormatting>
  <conditionalFormatting sqref="E6:AG9 E4:H5 AE4:AG5 E12:AG12 E10:H11 AE10:AG11">
    <cfRule type="expression" dxfId="6436" priority="511">
      <formula>$D4="Specialist"</formula>
    </cfRule>
  </conditionalFormatting>
  <conditionalFormatting sqref="E6:AG9 E4:H5 AE4:AG5 E12:AG12 E10:H11 AE10:AG11">
    <cfRule type="cellIs" dxfId="6435" priority="512" operator="equal">
      <formula>1</formula>
    </cfRule>
  </conditionalFormatting>
  <conditionalFormatting sqref="E6:AG9 E4:H5 AE4:AG5 E12:AG12 E10:H11 AE10:AG11">
    <cfRule type="expression" dxfId="6434" priority="513">
      <formula>$D4="SSMM"</formula>
    </cfRule>
  </conditionalFormatting>
  <conditionalFormatting sqref="E6:AG9 E4:H5 AE4:AG5 E12:AG12 E10:H11 AE10:AG11">
    <cfRule type="cellIs" dxfId="6433" priority="514" operator="equal">
      <formula>"F"</formula>
    </cfRule>
  </conditionalFormatting>
  <conditionalFormatting sqref="E32:H36 I32:AG35 AC36:AG36">
    <cfRule type="expression" dxfId="6432" priority="500">
      <formula>$C$21="F"</formula>
    </cfRule>
  </conditionalFormatting>
  <conditionalFormatting sqref="E32:AG35 E38:AG38 E36:H37 AC36:AG37">
    <cfRule type="expression" dxfId="6431" priority="502">
      <formula>$C$2="F"</formula>
    </cfRule>
  </conditionalFormatting>
  <conditionalFormatting sqref="E32:AG35 E38:AG38 E36:H37 AC36:AG37">
    <cfRule type="expression" dxfId="6430" priority="503">
      <formula>$D32="Facturacion"</formula>
    </cfRule>
  </conditionalFormatting>
  <conditionalFormatting sqref="E32:AG35 E38:AG38 E36:H37 AC36:AG37">
    <cfRule type="expression" dxfId="6429" priority="504">
      <formula>$D32="Specialist"</formula>
    </cfRule>
  </conditionalFormatting>
  <conditionalFormatting sqref="E32:AG35 E38:AG38 E36:H37 AC36:AG37">
    <cfRule type="cellIs" dxfId="6428" priority="505" operator="equal">
      <formula>1</formula>
    </cfRule>
  </conditionalFormatting>
  <conditionalFormatting sqref="E32:AG35 E38:AG38 E36:H37 AC36:AG37">
    <cfRule type="expression" dxfId="6427" priority="506">
      <formula>$D32="SSMM"</formula>
    </cfRule>
  </conditionalFormatting>
  <conditionalFormatting sqref="E32:AG35 E38:AG38 E36:H37 AC36:AG37">
    <cfRule type="cellIs" dxfId="6426" priority="507" operator="equal">
      <formula>"F"</formula>
    </cfRule>
  </conditionalFormatting>
  <conditionalFormatting sqref="E25:AG28 E23:H24 AE23:AG24 E30:AG31 E29:H29 AE29:AG29">
    <cfRule type="expression" dxfId="6425" priority="491">
      <formula>$C$2="F"</formula>
    </cfRule>
  </conditionalFormatting>
  <conditionalFormatting sqref="E25:AG28 E23:H24 AE23:AG24 E30:AG31 E29:H29 AE29:AG29">
    <cfRule type="expression" dxfId="6424" priority="492">
      <formula>$D23="Facturacion"</formula>
    </cfRule>
  </conditionalFormatting>
  <conditionalFormatting sqref="E25:AG28 E23:H24 AE23:AG24 E30:AG31 E29:H29 AE29:AG29">
    <cfRule type="expression" dxfId="6423" priority="493">
      <formula>$D23="Specialist"</formula>
    </cfRule>
  </conditionalFormatting>
  <conditionalFormatting sqref="E25:AG28 E23:H24 AE23:AG24 E30:AG31 E29:H29 AE29:AG29">
    <cfRule type="cellIs" dxfId="6422" priority="494" operator="equal">
      <formula>1</formula>
    </cfRule>
  </conditionalFormatting>
  <conditionalFormatting sqref="E25:AG28 E23:H24 AE23:AG24 E30:AG31 E29:H29 AE29:AG29">
    <cfRule type="expression" dxfId="6421" priority="495">
      <formula>$D23="SSMM"</formula>
    </cfRule>
  </conditionalFormatting>
  <conditionalFormatting sqref="E25:AG28 E23:H24 AE23:AG24 E30:AG31 E29:H29 AE29:AG29">
    <cfRule type="cellIs" dxfId="6420" priority="496" operator="equal">
      <formula>"F"</formula>
    </cfRule>
  </conditionalFormatting>
  <conditionalFormatting sqref="E51:H55 I51:AG54 AC55:AG55">
    <cfRule type="expression" dxfId="6419" priority="482">
      <formula>$C$21="F"</formula>
    </cfRule>
  </conditionalFormatting>
  <conditionalFormatting sqref="E51:AG54 E57:AG57 E55:H56 AC55:AG56">
    <cfRule type="expression" dxfId="6418" priority="484">
      <formula>$C$2="F"</formula>
    </cfRule>
  </conditionalFormatting>
  <conditionalFormatting sqref="E51:AG54 E57:AG57 E55:H56 AC55:AG56">
    <cfRule type="expression" dxfId="6417" priority="485">
      <formula>$D51="Facturacion"</formula>
    </cfRule>
  </conditionalFormatting>
  <conditionalFormatting sqref="E51:AG54 E57:AG57 E55:H56 AC55:AG56">
    <cfRule type="expression" dxfId="6416" priority="486">
      <formula>$D51="Specialist"</formula>
    </cfRule>
  </conditionalFormatting>
  <conditionalFormatting sqref="E51:AG54 E57:AG57 E55:H56 AC55:AG56">
    <cfRule type="cellIs" dxfId="6415" priority="487" operator="equal">
      <formula>1</formula>
    </cfRule>
  </conditionalFormatting>
  <conditionalFormatting sqref="E51:AG54 E57:AG57 E55:H56 AC55:AG56">
    <cfRule type="expression" dxfId="6414" priority="488">
      <formula>$D51="SSMM"</formula>
    </cfRule>
  </conditionalFormatting>
  <conditionalFormatting sqref="E51:AG54 E57:AG57 E55:H56 AC55:AG56">
    <cfRule type="cellIs" dxfId="6413" priority="489" operator="equal">
      <formula>"F"</formula>
    </cfRule>
  </conditionalFormatting>
  <conditionalFormatting sqref="E44:AG47 E42:H43 AE42:AG43 E50:AG50 E48:H49 AE48:AG49">
    <cfRule type="expression" dxfId="6412" priority="473">
      <formula>$C$2="F"</formula>
    </cfRule>
  </conditionalFormatting>
  <conditionalFormatting sqref="E44:AG47 E42:H43 AE42:AG43 E50:AG50 E48:H49 AE48:AG49">
    <cfRule type="expression" dxfId="6411" priority="474">
      <formula>$D42="Facturacion"</formula>
    </cfRule>
  </conditionalFormatting>
  <conditionalFormatting sqref="E44:AG47 E42:H43 AE42:AG43 E50:AG50 E48:H49 AE48:AG49">
    <cfRule type="expression" dxfId="6410" priority="475">
      <formula>$D42="Specialist"</formula>
    </cfRule>
  </conditionalFormatting>
  <conditionalFormatting sqref="E44:AG47 E42:H43 AE42:AG43 E50:AG50 E48:H49 AE48:AG49">
    <cfRule type="cellIs" dxfId="6409" priority="476" operator="equal">
      <formula>1</formula>
    </cfRule>
  </conditionalFormatting>
  <conditionalFormatting sqref="E44:AG47 E42:H43 AE42:AG43 E50:AG50 E48:H49 AE48:AG49">
    <cfRule type="expression" dxfId="6408" priority="477">
      <formula>$D42="SSMM"</formula>
    </cfRule>
  </conditionalFormatting>
  <conditionalFormatting sqref="E44:AG47 E42:H43 AE42:AG43 E50:AG50 E48:H49 AE48:AG49">
    <cfRule type="cellIs" dxfId="6407" priority="478" operator="equal">
      <formula>"F"</formula>
    </cfRule>
  </conditionalFormatting>
  <conditionalFormatting sqref="E70:H74 I70:AG73 AC74:AG74">
    <cfRule type="expression" dxfId="6406" priority="464">
      <formula>$C$21="F"</formula>
    </cfRule>
  </conditionalFormatting>
  <conditionalFormatting sqref="E70:AG73 E76:AG76 E74:H75 AC74:AG75">
    <cfRule type="expression" dxfId="6405" priority="466">
      <formula>$C$2="F"</formula>
    </cfRule>
  </conditionalFormatting>
  <conditionalFormatting sqref="E70:AG73 E76:AG76 E74:H75 AC74:AG75">
    <cfRule type="expression" dxfId="6404" priority="467">
      <formula>$D70="Facturacion"</formula>
    </cfRule>
  </conditionalFormatting>
  <conditionalFormatting sqref="E70:AG73 E76:AG76 E74:H75 AC74:AG75">
    <cfRule type="expression" dxfId="6403" priority="468">
      <formula>$D70="Specialist"</formula>
    </cfRule>
  </conditionalFormatting>
  <conditionalFormatting sqref="E70:AG73 E76:AG76 E74:H75 AC74:AG75">
    <cfRule type="cellIs" dxfId="6402" priority="469" operator="equal">
      <formula>1</formula>
    </cfRule>
  </conditionalFormatting>
  <conditionalFormatting sqref="E70:AG73 E76:AG76 E74:H75 AC74:AG75">
    <cfRule type="expression" dxfId="6401" priority="470">
      <formula>$D70="SSMM"</formula>
    </cfRule>
  </conditionalFormatting>
  <conditionalFormatting sqref="E70:AG73 E76:AG76 E74:H75 AC74:AG75">
    <cfRule type="cellIs" dxfId="6400" priority="471" operator="equal">
      <formula>"F"</formula>
    </cfRule>
  </conditionalFormatting>
  <conditionalFormatting sqref="E63:AG66 E61:H62 AE61:AG62 E69:AG69 E67:H68 AE67:AG68">
    <cfRule type="expression" dxfId="6399" priority="455">
      <formula>$C$2="F"</formula>
    </cfRule>
  </conditionalFormatting>
  <conditionalFormatting sqref="E63:AG66 E61:H62 AE61:AG62 E69:AG69 E67:H68 AE67:AG68">
    <cfRule type="expression" dxfId="6398" priority="456">
      <formula>$D61="Facturacion"</formula>
    </cfRule>
  </conditionalFormatting>
  <conditionalFormatting sqref="E63:AG66 E61:H62 AE61:AG62 E69:AG69 E67:H68 AE67:AG68">
    <cfRule type="expression" dxfId="6397" priority="457">
      <formula>$D61="Specialist"</formula>
    </cfRule>
  </conditionalFormatting>
  <conditionalFormatting sqref="E63:AG66 E61:H62 AE61:AG62 E69:AG69 E67:H68 AE67:AG68">
    <cfRule type="cellIs" dxfId="6396" priority="458" operator="equal">
      <formula>1</formula>
    </cfRule>
  </conditionalFormatting>
  <conditionalFormatting sqref="E63:AG66 E61:H62 AE61:AG62 E69:AG69 E67:H68 AE67:AG68">
    <cfRule type="expression" dxfId="6395" priority="459">
      <formula>$D61="SSMM"</formula>
    </cfRule>
  </conditionalFormatting>
  <conditionalFormatting sqref="E63:AG66 E61:H62 AE61:AG62 E69:AG69 E67:H68 AE67:AG68">
    <cfRule type="cellIs" dxfId="6394" priority="460" operator="equal">
      <formula>"F"</formula>
    </cfRule>
  </conditionalFormatting>
  <conditionalFormatting sqref="I94:W94">
    <cfRule type="expression" dxfId="6393" priority="443">
      <formula>$C$78="F"</formula>
    </cfRule>
  </conditionalFormatting>
  <conditionalFormatting sqref="I94:W94">
    <cfRule type="expression" dxfId="6392" priority="444">
      <formula>$C$59="F"</formula>
    </cfRule>
  </conditionalFormatting>
  <conditionalFormatting sqref="I94:W94">
    <cfRule type="expression" dxfId="6391" priority="445">
      <formula>$C$40="F"</formula>
    </cfRule>
  </conditionalFormatting>
  <conditionalFormatting sqref="E89:H93 I89:W94 X89:AG93">
    <cfRule type="expression" dxfId="6390" priority="446">
      <formula>$C$21="F"</formula>
    </cfRule>
  </conditionalFormatting>
  <conditionalFormatting sqref="E89:AG95">
    <cfRule type="expression" dxfId="6389" priority="448">
      <formula>$C$2="F"</formula>
    </cfRule>
  </conditionalFormatting>
  <conditionalFormatting sqref="E89:AG95">
    <cfRule type="expression" dxfId="6388" priority="449">
      <formula>$D89="Facturacion"</formula>
    </cfRule>
  </conditionalFormatting>
  <conditionalFormatting sqref="E89:AG95">
    <cfRule type="expression" dxfId="6387" priority="450">
      <formula>$D89="Specialist"</formula>
    </cfRule>
  </conditionalFormatting>
  <conditionalFormatting sqref="E89:AG95">
    <cfRule type="cellIs" dxfId="6386" priority="451" operator="equal">
      <formula>1</formula>
    </cfRule>
  </conditionalFormatting>
  <conditionalFormatting sqref="E89:AG95">
    <cfRule type="expression" dxfId="6385" priority="452">
      <formula>$D89="SSMM"</formula>
    </cfRule>
  </conditionalFormatting>
  <conditionalFormatting sqref="E89:AG95">
    <cfRule type="cellIs" dxfId="6384" priority="453" operator="equal">
      <formula>"F"</formula>
    </cfRule>
  </conditionalFormatting>
  <conditionalFormatting sqref="E82:AG85 E80:H81 AE80:AG81 E87:AG88 E86:H86 AE86:AG86">
    <cfRule type="expression" dxfId="6383" priority="437">
      <formula>$C$2="F"</formula>
    </cfRule>
  </conditionalFormatting>
  <conditionalFormatting sqref="E82:AG85 E80:H81 AE80:AG81 E87:AG88 E86:H86 AE86:AG86">
    <cfRule type="expression" dxfId="6382" priority="438">
      <formula>$D80="Facturacion"</formula>
    </cfRule>
  </conditionalFormatting>
  <conditionalFormatting sqref="E82:AG85 E80:H81 AE80:AG81 E87:AG88 E86:H86 AE86:AG86">
    <cfRule type="expression" dxfId="6381" priority="439">
      <formula>$D80="Specialist"</formula>
    </cfRule>
  </conditionalFormatting>
  <conditionalFormatting sqref="E82:AG85 E80:H81 AE80:AG81 E87:AG88 E86:H86 AE86:AG86">
    <cfRule type="cellIs" dxfId="6380" priority="440" operator="equal">
      <formula>1</formula>
    </cfRule>
  </conditionalFormatting>
  <conditionalFormatting sqref="E82:AG85 E80:H81 AE80:AG81 E87:AG88 E86:H86 AE86:AG86">
    <cfRule type="expression" dxfId="6379" priority="441">
      <formula>$D80="SSMM"</formula>
    </cfRule>
  </conditionalFormatting>
  <conditionalFormatting sqref="E82:AG85 E80:H81 AE80:AG81 E87:AG88 E86:H86 AE86:AG86">
    <cfRule type="cellIs" dxfId="6378" priority="442" operator="equal">
      <formula>"F"</formula>
    </cfRule>
  </conditionalFormatting>
  <conditionalFormatting sqref="I113:W113">
    <cfRule type="expression" dxfId="6377" priority="425">
      <formula>$C$78="F"</formula>
    </cfRule>
  </conditionalFormatting>
  <conditionalFormatting sqref="I113:W113">
    <cfRule type="expression" dxfId="6376" priority="426">
      <formula>$C$59="F"</formula>
    </cfRule>
  </conditionalFormatting>
  <conditionalFormatting sqref="I113:W113">
    <cfRule type="expression" dxfId="6375" priority="427">
      <formula>$C$40="F"</formula>
    </cfRule>
  </conditionalFormatting>
  <conditionalFormatting sqref="E108:H112 I108:W113 X108:AG112">
    <cfRule type="expression" dxfId="6374" priority="428">
      <formula>$C$21="F"</formula>
    </cfRule>
  </conditionalFormatting>
  <conditionalFormatting sqref="E108:AG114">
    <cfRule type="expression" dxfId="6373" priority="430">
      <formula>$C$2="F"</formula>
    </cfRule>
  </conditionalFormatting>
  <conditionalFormatting sqref="E108:AG114">
    <cfRule type="expression" dxfId="6372" priority="431">
      <formula>$D108="Facturacion"</formula>
    </cfRule>
  </conditionalFormatting>
  <conditionalFormatting sqref="E108:AG114">
    <cfRule type="expression" dxfId="6371" priority="432">
      <formula>$D108="Specialist"</formula>
    </cfRule>
  </conditionalFormatting>
  <conditionalFormatting sqref="E108:AG114">
    <cfRule type="cellIs" dxfId="6370" priority="433" operator="equal">
      <formula>1</formula>
    </cfRule>
  </conditionalFormatting>
  <conditionalFormatting sqref="E108:AG114">
    <cfRule type="expression" dxfId="6369" priority="434">
      <formula>$D108="SSMM"</formula>
    </cfRule>
  </conditionalFormatting>
  <conditionalFormatting sqref="E108:AG114">
    <cfRule type="cellIs" dxfId="6368" priority="435" operator="equal">
      <formula>"F"</formula>
    </cfRule>
  </conditionalFormatting>
  <conditionalFormatting sqref="E101:AG104 E99:H100 AE99:AG100 E107:AG107 E105:H106 AE105:AG106">
    <cfRule type="expression" dxfId="6367" priority="419">
      <formula>$C$2="F"</formula>
    </cfRule>
  </conditionalFormatting>
  <conditionalFormatting sqref="E101:AG104 E99:H100 AE99:AG100 E107:AG107 E105:H106 AE105:AG106">
    <cfRule type="expression" dxfId="6366" priority="420">
      <formula>$D99="Facturacion"</formula>
    </cfRule>
  </conditionalFormatting>
  <conditionalFormatting sqref="E101:AG104 E99:H100 AE99:AG100 E107:AG107 E105:H106 AE105:AG106">
    <cfRule type="expression" dxfId="6365" priority="421">
      <formula>$D99="Specialist"</formula>
    </cfRule>
  </conditionalFormatting>
  <conditionalFormatting sqref="E101:AG104 E99:H100 AE99:AG100 E107:AG107 E105:H106 AE105:AG106">
    <cfRule type="cellIs" dxfId="6364" priority="422" operator="equal">
      <formula>1</formula>
    </cfRule>
  </conditionalFormatting>
  <conditionalFormatting sqref="E101:AG104 E99:H100 AE99:AG100 E107:AG107 E105:H106 AE105:AG106">
    <cfRule type="expression" dxfId="6363" priority="423">
      <formula>$D99="SSMM"</formula>
    </cfRule>
  </conditionalFormatting>
  <conditionalFormatting sqref="E101:AG104 E99:H100 AE99:AG100 E107:AG107 E105:H106 AE105:AG106">
    <cfRule type="cellIs" dxfId="6362" priority="424" operator="equal">
      <formula>"F"</formula>
    </cfRule>
  </conditionalFormatting>
  <conditionalFormatting sqref="I132:W132">
    <cfRule type="expression" dxfId="6361" priority="407">
      <formula>$C$78="F"</formula>
    </cfRule>
  </conditionalFormatting>
  <conditionalFormatting sqref="I132:W132">
    <cfRule type="expression" dxfId="6360" priority="408">
      <formula>$C$59="F"</formula>
    </cfRule>
  </conditionalFormatting>
  <conditionalFormatting sqref="I132:W132">
    <cfRule type="expression" dxfId="6359" priority="409">
      <formula>$C$40="F"</formula>
    </cfRule>
  </conditionalFormatting>
  <conditionalFormatting sqref="E127:H131 I127:W132 X127:AG131">
    <cfRule type="expression" dxfId="6358" priority="410">
      <formula>$C$21="F"</formula>
    </cfRule>
  </conditionalFormatting>
  <conditionalFormatting sqref="E127:AG133">
    <cfRule type="expression" dxfId="6357" priority="412">
      <formula>$C$2="F"</formula>
    </cfRule>
  </conditionalFormatting>
  <conditionalFormatting sqref="E127:AG133">
    <cfRule type="expression" dxfId="6356" priority="413">
      <formula>$D127="Facturacion"</formula>
    </cfRule>
  </conditionalFormatting>
  <conditionalFormatting sqref="E127:AG133">
    <cfRule type="expression" dxfId="6355" priority="414">
      <formula>$D127="Specialist"</formula>
    </cfRule>
  </conditionalFormatting>
  <conditionalFormatting sqref="E127:AG133">
    <cfRule type="cellIs" dxfId="6354" priority="415" operator="equal">
      <formula>1</formula>
    </cfRule>
  </conditionalFormatting>
  <conditionalFormatting sqref="E127:AG133">
    <cfRule type="expression" dxfId="6353" priority="416">
      <formula>$D127="SSMM"</formula>
    </cfRule>
  </conditionalFormatting>
  <conditionalFormatting sqref="E127:AG133">
    <cfRule type="cellIs" dxfId="6352" priority="417" operator="equal">
      <formula>"F"</formula>
    </cfRule>
  </conditionalFormatting>
  <conditionalFormatting sqref="E120:AG123 E118:H119 AE118:AG119 E125:AG126 E124:H124 AE124:AG124">
    <cfRule type="expression" dxfId="6351" priority="401">
      <formula>$C$2="F"</formula>
    </cfRule>
  </conditionalFormatting>
  <conditionalFormatting sqref="E120:AG123 E118:H119 AE118:AG119 E125:AG126 E124:H124 AE124:AG124">
    <cfRule type="expression" dxfId="6350" priority="402">
      <formula>$D118="Facturacion"</formula>
    </cfRule>
  </conditionalFormatting>
  <conditionalFormatting sqref="E120:AG123 E118:H119 AE118:AG119 E125:AG126 E124:H124 AE124:AG124">
    <cfRule type="expression" dxfId="6349" priority="403">
      <formula>$D118="Specialist"</formula>
    </cfRule>
  </conditionalFormatting>
  <conditionalFormatting sqref="E120:AG123 E118:H119 AE118:AG119 E125:AG126 E124:H124 AE124:AG124">
    <cfRule type="cellIs" dxfId="6348" priority="404" operator="equal">
      <formula>1</formula>
    </cfRule>
  </conditionalFormatting>
  <conditionalFormatting sqref="E120:AG123 E118:H119 AE118:AG119 E125:AG126 E124:H124 AE124:AG124">
    <cfRule type="expression" dxfId="6347" priority="405">
      <formula>$D118="SSMM"</formula>
    </cfRule>
  </conditionalFormatting>
  <conditionalFormatting sqref="E120:AG123 E118:H119 AE118:AG119 E125:AG126 E124:H124 AE124:AG124">
    <cfRule type="cellIs" dxfId="6346" priority="406" operator="equal">
      <formula>"F"</formula>
    </cfRule>
  </conditionalFormatting>
  <conditionalFormatting sqref="I5:AD5">
    <cfRule type="expression" dxfId="6345" priority="345">
      <formula>$C$2="F"</formula>
    </cfRule>
  </conditionalFormatting>
  <conditionalFormatting sqref="I5:AD5">
    <cfRule type="expression" dxfId="6344" priority="346">
      <formula>$D5="Facturacion"</formula>
    </cfRule>
  </conditionalFormatting>
  <conditionalFormatting sqref="I5:AD5">
    <cfRule type="expression" dxfId="6343" priority="347">
      <formula>$D5="Specialist"</formula>
    </cfRule>
  </conditionalFormatting>
  <conditionalFormatting sqref="I5:AD5">
    <cfRule type="cellIs" dxfId="6342" priority="348" operator="equal">
      <formula>1</formula>
    </cfRule>
  </conditionalFormatting>
  <conditionalFormatting sqref="I5:AD5">
    <cfRule type="expression" dxfId="6341" priority="349">
      <formula>$D5="SSMM"</formula>
    </cfRule>
  </conditionalFormatting>
  <conditionalFormatting sqref="I5:AD5">
    <cfRule type="cellIs" dxfId="6340" priority="350" operator="equal">
      <formula>"F"</formula>
    </cfRule>
  </conditionalFormatting>
  <conditionalFormatting sqref="I24:AD24">
    <cfRule type="expression" dxfId="6339" priority="338">
      <formula>$C$2="F"</formula>
    </cfRule>
  </conditionalFormatting>
  <conditionalFormatting sqref="I24:AD24">
    <cfRule type="expression" dxfId="6338" priority="339">
      <formula>$D24="Facturacion"</formula>
    </cfRule>
  </conditionalFormatting>
  <conditionalFormatting sqref="I24:AD24">
    <cfRule type="expression" dxfId="6337" priority="340">
      <formula>$D24="Specialist"</formula>
    </cfRule>
  </conditionalFormatting>
  <conditionalFormatting sqref="I24:AD24">
    <cfRule type="cellIs" dxfId="6336" priority="341" operator="equal">
      <formula>1</formula>
    </cfRule>
  </conditionalFormatting>
  <conditionalFormatting sqref="I24:AD24">
    <cfRule type="expression" dxfId="6335" priority="342">
      <formula>$D24="SSMM"</formula>
    </cfRule>
  </conditionalFormatting>
  <conditionalFormatting sqref="I24:AD24">
    <cfRule type="cellIs" dxfId="6334" priority="343" operator="equal">
      <formula>"F"</formula>
    </cfRule>
  </conditionalFormatting>
  <conditionalFormatting sqref="I43:AD43">
    <cfRule type="expression" dxfId="6333" priority="331">
      <formula>$C$2="F"</formula>
    </cfRule>
  </conditionalFormatting>
  <conditionalFormatting sqref="I43:AD43">
    <cfRule type="expression" dxfId="6332" priority="332">
      <formula>$D43="Facturacion"</formula>
    </cfRule>
  </conditionalFormatting>
  <conditionalFormatting sqref="I43:AD43">
    <cfRule type="expression" dxfId="6331" priority="333">
      <formula>$D43="Specialist"</formula>
    </cfRule>
  </conditionalFormatting>
  <conditionalFormatting sqref="I43:AD43">
    <cfRule type="cellIs" dxfId="6330" priority="334" operator="equal">
      <formula>1</formula>
    </cfRule>
  </conditionalFormatting>
  <conditionalFormatting sqref="I43:AD43">
    <cfRule type="expression" dxfId="6329" priority="335">
      <formula>$D43="SSMM"</formula>
    </cfRule>
  </conditionalFormatting>
  <conditionalFormatting sqref="I43:AD43">
    <cfRule type="cellIs" dxfId="6328" priority="336" operator="equal">
      <formula>"F"</formula>
    </cfRule>
  </conditionalFormatting>
  <conditionalFormatting sqref="I62:AD62">
    <cfRule type="expression" dxfId="6327" priority="324">
      <formula>$C$2="F"</formula>
    </cfRule>
  </conditionalFormatting>
  <conditionalFormatting sqref="I62:AD62">
    <cfRule type="expression" dxfId="6326" priority="325">
      <formula>$D62="Facturacion"</formula>
    </cfRule>
  </conditionalFormatting>
  <conditionalFormatting sqref="I62:AD62">
    <cfRule type="expression" dxfId="6325" priority="326">
      <formula>$D62="Specialist"</formula>
    </cfRule>
  </conditionalFormatting>
  <conditionalFormatting sqref="I62:AD62">
    <cfRule type="cellIs" dxfId="6324" priority="327" operator="equal">
      <formula>1</formula>
    </cfRule>
  </conditionalFormatting>
  <conditionalFormatting sqref="I62:AD62">
    <cfRule type="expression" dxfId="6323" priority="328">
      <formula>$D62="SSMM"</formula>
    </cfRule>
  </conditionalFormatting>
  <conditionalFormatting sqref="I62:AD62">
    <cfRule type="cellIs" dxfId="6322" priority="329" operator="equal">
      <formula>"F"</formula>
    </cfRule>
  </conditionalFormatting>
  <conditionalFormatting sqref="I81:AD81">
    <cfRule type="expression" dxfId="6321" priority="317">
      <formula>$C$2="F"</formula>
    </cfRule>
  </conditionalFormatting>
  <conditionalFormatting sqref="I81:AD81">
    <cfRule type="expression" dxfId="6320" priority="318">
      <formula>$D81="Facturacion"</formula>
    </cfRule>
  </conditionalFormatting>
  <conditionalFormatting sqref="I81:AD81">
    <cfRule type="expression" dxfId="6319" priority="319">
      <formula>$D81="Specialist"</formula>
    </cfRule>
  </conditionalFormatting>
  <conditionalFormatting sqref="I81:AD81">
    <cfRule type="cellIs" dxfId="6318" priority="320" operator="equal">
      <formula>1</formula>
    </cfRule>
  </conditionalFormatting>
  <conditionalFormatting sqref="I81:AD81">
    <cfRule type="expression" dxfId="6317" priority="321">
      <formula>$D81="SSMM"</formula>
    </cfRule>
  </conditionalFormatting>
  <conditionalFormatting sqref="I81:AD81">
    <cfRule type="cellIs" dxfId="6316" priority="322" operator="equal">
      <formula>"F"</formula>
    </cfRule>
  </conditionalFormatting>
  <conditionalFormatting sqref="I100:AD100">
    <cfRule type="expression" dxfId="6315" priority="310">
      <formula>$C$2="F"</formula>
    </cfRule>
  </conditionalFormatting>
  <conditionalFormatting sqref="I100:AD100">
    <cfRule type="expression" dxfId="6314" priority="311">
      <formula>$D100="Facturacion"</formula>
    </cfRule>
  </conditionalFormatting>
  <conditionalFormatting sqref="I100:AD100">
    <cfRule type="expression" dxfId="6313" priority="312">
      <formula>$D100="Specialist"</formula>
    </cfRule>
  </conditionalFormatting>
  <conditionalFormatting sqref="I100:AD100">
    <cfRule type="cellIs" dxfId="6312" priority="313" operator="equal">
      <formula>1</formula>
    </cfRule>
  </conditionalFormatting>
  <conditionalFormatting sqref="I100:AD100">
    <cfRule type="expression" dxfId="6311" priority="314">
      <formula>$D100="SSMM"</formula>
    </cfRule>
  </conditionalFormatting>
  <conditionalFormatting sqref="I100:AD100">
    <cfRule type="cellIs" dxfId="6310" priority="315" operator="equal">
      <formula>"F"</formula>
    </cfRule>
  </conditionalFormatting>
  <conditionalFormatting sqref="I119:AD119">
    <cfRule type="expression" dxfId="6309" priority="303">
      <formula>$C$2="F"</formula>
    </cfRule>
  </conditionalFormatting>
  <conditionalFormatting sqref="I119:AD119">
    <cfRule type="expression" dxfId="6308" priority="304">
      <formula>$D119="Facturacion"</formula>
    </cfRule>
  </conditionalFormatting>
  <conditionalFormatting sqref="I119:AD119">
    <cfRule type="expression" dxfId="6307" priority="305">
      <formula>$D119="Specialist"</formula>
    </cfRule>
  </conditionalFormatting>
  <conditionalFormatting sqref="I119:AD119">
    <cfRule type="cellIs" dxfId="6306" priority="306" operator="equal">
      <formula>1</formula>
    </cfRule>
  </conditionalFormatting>
  <conditionalFormatting sqref="I119:AD119">
    <cfRule type="expression" dxfId="6305" priority="307">
      <formula>$D119="SSMM"</formula>
    </cfRule>
  </conditionalFormatting>
  <conditionalFormatting sqref="I119:AD119">
    <cfRule type="cellIs" dxfId="6304" priority="308" operator="equal">
      <formula>"F"</formula>
    </cfRule>
  </conditionalFormatting>
  <conditionalFormatting sqref="I10:AD10">
    <cfRule type="expression" dxfId="6303" priority="296">
      <formula>$C$2="F"</formula>
    </cfRule>
  </conditionalFormatting>
  <conditionalFormatting sqref="I10:AD10">
    <cfRule type="expression" dxfId="6302" priority="297">
      <formula>$D10="Facturacion"</formula>
    </cfRule>
  </conditionalFormatting>
  <conditionalFormatting sqref="I10:AD10">
    <cfRule type="expression" dxfId="6301" priority="298">
      <formula>$D10="Specialist"</formula>
    </cfRule>
  </conditionalFormatting>
  <conditionalFormatting sqref="I10:AD10">
    <cfRule type="cellIs" dxfId="6300" priority="299" operator="equal">
      <formula>1</formula>
    </cfRule>
  </conditionalFormatting>
  <conditionalFormatting sqref="I10:AD10">
    <cfRule type="expression" dxfId="6299" priority="300">
      <formula>$D10="SSMM"</formula>
    </cfRule>
  </conditionalFormatting>
  <conditionalFormatting sqref="I10:AD10">
    <cfRule type="cellIs" dxfId="6298" priority="301" operator="equal">
      <formula>"F"</formula>
    </cfRule>
  </conditionalFormatting>
  <conditionalFormatting sqref="I29:AD29">
    <cfRule type="expression" dxfId="6297" priority="289">
      <formula>$C$2="F"</formula>
    </cfRule>
  </conditionalFormatting>
  <conditionalFormatting sqref="I29:AD29">
    <cfRule type="expression" dxfId="6296" priority="290">
      <formula>$D29="Facturacion"</formula>
    </cfRule>
  </conditionalFormatting>
  <conditionalFormatting sqref="I29:AD29">
    <cfRule type="expression" dxfId="6295" priority="291">
      <formula>$D29="Specialist"</formula>
    </cfRule>
  </conditionalFormatting>
  <conditionalFormatting sqref="I29:AD29">
    <cfRule type="cellIs" dxfId="6294" priority="292" operator="equal">
      <formula>1</formula>
    </cfRule>
  </conditionalFormatting>
  <conditionalFormatting sqref="I29:AD29">
    <cfRule type="expression" dxfId="6293" priority="293">
      <formula>$D29="SSMM"</formula>
    </cfRule>
  </conditionalFormatting>
  <conditionalFormatting sqref="I29:AD29">
    <cfRule type="cellIs" dxfId="6292" priority="294" operator="equal">
      <formula>"F"</formula>
    </cfRule>
  </conditionalFormatting>
  <conditionalFormatting sqref="I48:AD48">
    <cfRule type="expression" dxfId="6291" priority="282">
      <formula>$C$2="F"</formula>
    </cfRule>
  </conditionalFormatting>
  <conditionalFormatting sqref="I48:AD48">
    <cfRule type="expression" dxfId="6290" priority="283">
      <formula>$D48="Facturacion"</formula>
    </cfRule>
  </conditionalFormatting>
  <conditionalFormatting sqref="I48:AD48">
    <cfRule type="expression" dxfId="6289" priority="284">
      <formula>$D48="Specialist"</formula>
    </cfRule>
  </conditionalFormatting>
  <conditionalFormatting sqref="I48:AD48">
    <cfRule type="cellIs" dxfId="6288" priority="285" operator="equal">
      <formula>1</formula>
    </cfRule>
  </conditionalFormatting>
  <conditionalFormatting sqref="I48:AD48">
    <cfRule type="expression" dxfId="6287" priority="286">
      <formula>$D48="SSMM"</formula>
    </cfRule>
  </conditionalFormatting>
  <conditionalFormatting sqref="I48:AD48">
    <cfRule type="cellIs" dxfId="6286" priority="287" operator="equal">
      <formula>"F"</formula>
    </cfRule>
  </conditionalFormatting>
  <conditionalFormatting sqref="I67:AD67">
    <cfRule type="expression" dxfId="6285" priority="275">
      <formula>$C$2="F"</formula>
    </cfRule>
  </conditionalFormatting>
  <conditionalFormatting sqref="I67:AD67">
    <cfRule type="expression" dxfId="6284" priority="276">
      <formula>$D67="Facturacion"</formula>
    </cfRule>
  </conditionalFormatting>
  <conditionalFormatting sqref="I67:AD67">
    <cfRule type="expression" dxfId="6283" priority="277">
      <formula>$D67="Specialist"</formula>
    </cfRule>
  </conditionalFormatting>
  <conditionalFormatting sqref="I67:AD67">
    <cfRule type="cellIs" dxfId="6282" priority="278" operator="equal">
      <formula>1</formula>
    </cfRule>
  </conditionalFormatting>
  <conditionalFormatting sqref="I67:AD67">
    <cfRule type="expression" dxfId="6281" priority="279">
      <formula>$D67="SSMM"</formula>
    </cfRule>
  </conditionalFormatting>
  <conditionalFormatting sqref="I67:AD67">
    <cfRule type="cellIs" dxfId="6280" priority="280" operator="equal">
      <formula>"F"</formula>
    </cfRule>
  </conditionalFormatting>
  <conditionalFormatting sqref="I86:AD86">
    <cfRule type="expression" dxfId="6279" priority="268">
      <formula>$C$2="F"</formula>
    </cfRule>
  </conditionalFormatting>
  <conditionalFormatting sqref="I86:AD86">
    <cfRule type="expression" dxfId="6278" priority="269">
      <formula>$D86="Facturacion"</formula>
    </cfRule>
  </conditionalFormatting>
  <conditionalFormatting sqref="I86:AD86">
    <cfRule type="expression" dxfId="6277" priority="270">
      <formula>$D86="Specialist"</formula>
    </cfRule>
  </conditionalFormatting>
  <conditionalFormatting sqref="I86:AD86">
    <cfRule type="cellIs" dxfId="6276" priority="271" operator="equal">
      <formula>1</formula>
    </cfRule>
  </conditionalFormatting>
  <conditionalFormatting sqref="I86:AD86">
    <cfRule type="expression" dxfId="6275" priority="272">
      <formula>$D86="SSMM"</formula>
    </cfRule>
  </conditionalFormatting>
  <conditionalFormatting sqref="I86:AD86">
    <cfRule type="cellIs" dxfId="6274" priority="273" operator="equal">
      <formula>"F"</formula>
    </cfRule>
  </conditionalFormatting>
  <conditionalFormatting sqref="I105:AD105">
    <cfRule type="expression" dxfId="6273" priority="261">
      <formula>$C$2="F"</formula>
    </cfRule>
  </conditionalFormatting>
  <conditionalFormatting sqref="I105:AD105">
    <cfRule type="expression" dxfId="6272" priority="262">
      <formula>$D105="Facturacion"</formula>
    </cfRule>
  </conditionalFormatting>
  <conditionalFormatting sqref="I105:AD105">
    <cfRule type="expression" dxfId="6271" priority="263">
      <formula>$D105="Specialist"</formula>
    </cfRule>
  </conditionalFormatting>
  <conditionalFormatting sqref="I105:AD105">
    <cfRule type="cellIs" dxfId="6270" priority="264" operator="equal">
      <formula>1</formula>
    </cfRule>
  </conditionalFormatting>
  <conditionalFormatting sqref="I105:AD105">
    <cfRule type="expression" dxfId="6269" priority="265">
      <formula>$D105="SSMM"</formula>
    </cfRule>
  </conditionalFormatting>
  <conditionalFormatting sqref="I105:AD105">
    <cfRule type="cellIs" dxfId="6268" priority="266" operator="equal">
      <formula>"F"</formula>
    </cfRule>
  </conditionalFormatting>
  <conditionalFormatting sqref="I124:AD124">
    <cfRule type="expression" dxfId="6267" priority="254">
      <formula>$C$2="F"</formula>
    </cfRule>
  </conditionalFormatting>
  <conditionalFormatting sqref="I124:AD124">
    <cfRule type="expression" dxfId="6266" priority="255">
      <formula>$D124="Facturacion"</formula>
    </cfRule>
  </conditionalFormatting>
  <conditionalFormatting sqref="I124:AD124">
    <cfRule type="expression" dxfId="6265" priority="256">
      <formula>$D124="Specialist"</formula>
    </cfRule>
  </conditionalFormatting>
  <conditionalFormatting sqref="I124:AD124">
    <cfRule type="cellIs" dxfId="6264" priority="257" operator="equal">
      <formula>1</formula>
    </cfRule>
  </conditionalFormatting>
  <conditionalFormatting sqref="I124:AD124">
    <cfRule type="expression" dxfId="6263" priority="258">
      <formula>$D124="SSMM"</formula>
    </cfRule>
  </conditionalFormatting>
  <conditionalFormatting sqref="I124:AD124">
    <cfRule type="cellIs" dxfId="6262" priority="259" operator="equal">
      <formula>"F"</formula>
    </cfRule>
  </conditionalFormatting>
  <conditionalFormatting sqref="I4:AD4">
    <cfRule type="expression" dxfId="6261" priority="247">
      <formula>$C$2="F"</formula>
    </cfRule>
  </conditionalFormatting>
  <conditionalFormatting sqref="I4:AD4">
    <cfRule type="expression" dxfId="6260" priority="248">
      <formula>$D4="Facturacion"</formula>
    </cfRule>
  </conditionalFormatting>
  <conditionalFormatting sqref="I4:AD4">
    <cfRule type="expression" dxfId="6259" priority="249">
      <formula>$D4="Specialist"</formula>
    </cfRule>
  </conditionalFormatting>
  <conditionalFormatting sqref="I4:AD4">
    <cfRule type="cellIs" dxfId="6258" priority="250" operator="equal">
      <formula>1</formula>
    </cfRule>
  </conditionalFormatting>
  <conditionalFormatting sqref="I4:AD4">
    <cfRule type="expression" dxfId="6257" priority="251">
      <formula>$D4="SSMM"</formula>
    </cfRule>
  </conditionalFormatting>
  <conditionalFormatting sqref="I4:AD4">
    <cfRule type="cellIs" dxfId="6256" priority="252" operator="equal">
      <formula>"F"</formula>
    </cfRule>
  </conditionalFormatting>
  <conditionalFormatting sqref="I23:AD23">
    <cfRule type="expression" dxfId="6255" priority="240">
      <formula>$C$2="F"</formula>
    </cfRule>
  </conditionalFormatting>
  <conditionalFormatting sqref="I23:AD23">
    <cfRule type="expression" dxfId="6254" priority="241">
      <formula>$D23="Facturacion"</formula>
    </cfRule>
  </conditionalFormatting>
  <conditionalFormatting sqref="I23:AD23">
    <cfRule type="expression" dxfId="6253" priority="242">
      <formula>$D23="Specialist"</formula>
    </cfRule>
  </conditionalFormatting>
  <conditionalFormatting sqref="I23:AD23">
    <cfRule type="cellIs" dxfId="6252" priority="243" operator="equal">
      <formula>1</formula>
    </cfRule>
  </conditionalFormatting>
  <conditionalFormatting sqref="I23:AD23">
    <cfRule type="expression" dxfId="6251" priority="244">
      <formula>$D23="SSMM"</formula>
    </cfRule>
  </conditionalFormatting>
  <conditionalFormatting sqref="I23:AD23">
    <cfRule type="cellIs" dxfId="6250" priority="245" operator="equal">
      <formula>"F"</formula>
    </cfRule>
  </conditionalFormatting>
  <conditionalFormatting sqref="I42:AD42">
    <cfRule type="expression" dxfId="6249" priority="233">
      <formula>$C$2="F"</formula>
    </cfRule>
  </conditionalFormatting>
  <conditionalFormatting sqref="I42:AD42">
    <cfRule type="expression" dxfId="6248" priority="234">
      <formula>$D42="Facturacion"</formula>
    </cfRule>
  </conditionalFormatting>
  <conditionalFormatting sqref="I42:AD42">
    <cfRule type="expression" dxfId="6247" priority="235">
      <formula>$D42="Specialist"</formula>
    </cfRule>
  </conditionalFormatting>
  <conditionalFormatting sqref="I42:AD42">
    <cfRule type="cellIs" dxfId="6246" priority="236" operator="equal">
      <formula>1</formula>
    </cfRule>
  </conditionalFormatting>
  <conditionalFormatting sqref="I42:AD42">
    <cfRule type="expression" dxfId="6245" priority="237">
      <formula>$D42="SSMM"</formula>
    </cfRule>
  </conditionalFormatting>
  <conditionalFormatting sqref="I42:AD42">
    <cfRule type="cellIs" dxfId="6244" priority="238" operator="equal">
      <formula>"F"</formula>
    </cfRule>
  </conditionalFormatting>
  <conditionalFormatting sqref="I61:AD61">
    <cfRule type="expression" dxfId="6243" priority="226">
      <formula>$C$2="F"</formula>
    </cfRule>
  </conditionalFormatting>
  <conditionalFormatting sqref="I61:AD61">
    <cfRule type="expression" dxfId="6242" priority="227">
      <formula>$D61="Facturacion"</formula>
    </cfRule>
  </conditionalFormatting>
  <conditionalFormatting sqref="I61:AD61">
    <cfRule type="expression" dxfId="6241" priority="228">
      <formula>$D61="Specialist"</formula>
    </cfRule>
  </conditionalFormatting>
  <conditionalFormatting sqref="I61:AD61">
    <cfRule type="cellIs" dxfId="6240" priority="229" operator="equal">
      <formula>1</formula>
    </cfRule>
  </conditionalFormatting>
  <conditionalFormatting sqref="I61:AD61">
    <cfRule type="expression" dxfId="6239" priority="230">
      <formula>$D61="SSMM"</formula>
    </cfRule>
  </conditionalFormatting>
  <conditionalFormatting sqref="I61:AD61">
    <cfRule type="cellIs" dxfId="6238" priority="231" operator="equal">
      <formula>"F"</formula>
    </cfRule>
  </conditionalFormatting>
  <conditionalFormatting sqref="I80:AD80">
    <cfRule type="expression" dxfId="6237" priority="219">
      <formula>$C$2="F"</formula>
    </cfRule>
  </conditionalFormatting>
  <conditionalFormatting sqref="I80:AD80">
    <cfRule type="expression" dxfId="6236" priority="220">
      <formula>$D80="Facturacion"</formula>
    </cfRule>
  </conditionalFormatting>
  <conditionalFormatting sqref="I80:AD80">
    <cfRule type="expression" dxfId="6235" priority="221">
      <formula>$D80="Specialist"</formula>
    </cfRule>
  </conditionalFormatting>
  <conditionalFormatting sqref="I80:AD80">
    <cfRule type="cellIs" dxfId="6234" priority="222" operator="equal">
      <formula>1</formula>
    </cfRule>
  </conditionalFormatting>
  <conditionalFormatting sqref="I80:AD80">
    <cfRule type="expression" dxfId="6233" priority="223">
      <formula>$D80="SSMM"</formula>
    </cfRule>
  </conditionalFormatting>
  <conditionalFormatting sqref="I80:AD80">
    <cfRule type="cellIs" dxfId="6232" priority="224" operator="equal">
      <formula>"F"</formula>
    </cfRule>
  </conditionalFormatting>
  <conditionalFormatting sqref="I99:AD99">
    <cfRule type="expression" dxfId="6231" priority="212">
      <formula>$C$2="F"</formula>
    </cfRule>
  </conditionalFormatting>
  <conditionalFormatting sqref="I99:AD99">
    <cfRule type="expression" dxfId="6230" priority="213">
      <formula>$D99="Facturacion"</formula>
    </cfRule>
  </conditionalFormatting>
  <conditionalFormatting sqref="I99:AD99">
    <cfRule type="expression" dxfId="6229" priority="214">
      <formula>$D99="Specialist"</formula>
    </cfRule>
  </conditionalFormatting>
  <conditionalFormatting sqref="I99:AD99">
    <cfRule type="cellIs" dxfId="6228" priority="215" operator="equal">
      <formula>1</formula>
    </cfRule>
  </conditionalFormatting>
  <conditionalFormatting sqref="I99:AD99">
    <cfRule type="expression" dxfId="6227" priority="216">
      <formula>$D99="SSMM"</formula>
    </cfRule>
  </conditionalFormatting>
  <conditionalFormatting sqref="I99:AD99">
    <cfRule type="cellIs" dxfId="6226" priority="217" operator="equal">
      <formula>"F"</formula>
    </cfRule>
  </conditionalFormatting>
  <conditionalFormatting sqref="I118:AD118">
    <cfRule type="expression" dxfId="6225" priority="205">
      <formula>$C$2="F"</formula>
    </cfRule>
  </conditionalFormatting>
  <conditionalFormatting sqref="I118:AD118">
    <cfRule type="expression" dxfId="6224" priority="206">
      <formula>$D118="Facturacion"</formula>
    </cfRule>
  </conditionalFormatting>
  <conditionalFormatting sqref="I118:AD118">
    <cfRule type="expression" dxfId="6223" priority="207">
      <formula>$D118="Specialist"</formula>
    </cfRule>
  </conditionalFormatting>
  <conditionalFormatting sqref="I118:AD118">
    <cfRule type="cellIs" dxfId="6222" priority="208" operator="equal">
      <formula>1</formula>
    </cfRule>
  </conditionalFormatting>
  <conditionalFormatting sqref="I118:AD118">
    <cfRule type="expression" dxfId="6221" priority="209">
      <formula>$D118="SSMM"</formula>
    </cfRule>
  </conditionalFormatting>
  <conditionalFormatting sqref="I118:AD118">
    <cfRule type="cellIs" dxfId="6220" priority="210" operator="equal">
      <formula>"F"</formula>
    </cfRule>
  </conditionalFormatting>
  <conditionalFormatting sqref="AA17:AB17">
    <cfRule type="expression" dxfId="6219" priority="164">
      <formula>$C$21="F"</formula>
    </cfRule>
  </conditionalFormatting>
  <conditionalFormatting sqref="AA17:AB17">
    <cfRule type="expression" dxfId="6218" priority="166">
      <formula>$C$2="F"</formula>
    </cfRule>
  </conditionalFormatting>
  <conditionalFormatting sqref="AA17:AB17">
    <cfRule type="expression" dxfId="6217" priority="167">
      <formula>$D17="Facturacion"</formula>
    </cfRule>
  </conditionalFormatting>
  <conditionalFormatting sqref="AA17:AB17">
    <cfRule type="expression" dxfId="6216" priority="168">
      <formula>$D17="Specialist"</formula>
    </cfRule>
  </conditionalFormatting>
  <conditionalFormatting sqref="AA17:AB17">
    <cfRule type="cellIs" dxfId="6215" priority="169" operator="equal">
      <formula>1</formula>
    </cfRule>
  </conditionalFormatting>
  <conditionalFormatting sqref="AA17:AB17">
    <cfRule type="expression" dxfId="6214" priority="170">
      <formula>$D17="SSMM"</formula>
    </cfRule>
  </conditionalFormatting>
  <conditionalFormatting sqref="AA17:AB17">
    <cfRule type="cellIs" dxfId="6213" priority="171" operator="equal">
      <formula>"F"</formula>
    </cfRule>
  </conditionalFormatting>
  <conditionalFormatting sqref="I17:W17">
    <cfRule type="expression" dxfId="6212" priority="154">
      <formula>$C$78="F"</formula>
    </cfRule>
  </conditionalFormatting>
  <conditionalFormatting sqref="I17:W17">
    <cfRule type="expression" dxfId="6211" priority="155">
      <formula>$C$59="F"</formula>
    </cfRule>
  </conditionalFormatting>
  <conditionalFormatting sqref="I17:W17">
    <cfRule type="expression" dxfId="6210" priority="156">
      <formula>$C$40="F"</formula>
    </cfRule>
  </conditionalFormatting>
  <conditionalFormatting sqref="I17:W17">
    <cfRule type="expression" dxfId="6209" priority="157">
      <formula>$C$21="F"</formula>
    </cfRule>
  </conditionalFormatting>
  <conditionalFormatting sqref="I17:Z17">
    <cfRule type="expression" dxfId="6208" priority="158">
      <formula>$C$2="F"</formula>
    </cfRule>
  </conditionalFormatting>
  <conditionalFormatting sqref="I17:Z17">
    <cfRule type="expression" dxfId="6207" priority="159">
      <formula>$D17="Facturacion"</formula>
    </cfRule>
  </conditionalFormatting>
  <conditionalFormatting sqref="I17:Z17">
    <cfRule type="expression" dxfId="6206" priority="160">
      <formula>$D17="Specialist"</formula>
    </cfRule>
  </conditionalFormatting>
  <conditionalFormatting sqref="I17:Z17">
    <cfRule type="cellIs" dxfId="6205" priority="161" operator="equal">
      <formula>1</formula>
    </cfRule>
  </conditionalFormatting>
  <conditionalFormatting sqref="I17:Z17">
    <cfRule type="expression" dxfId="6204" priority="162">
      <formula>$D17="SSMM"</formula>
    </cfRule>
  </conditionalFormatting>
  <conditionalFormatting sqref="I17:Z17">
    <cfRule type="cellIs" dxfId="6203" priority="163" operator="equal">
      <formula>"F"</formula>
    </cfRule>
  </conditionalFormatting>
  <conditionalFormatting sqref="AA18:AB18">
    <cfRule type="expression" dxfId="6202" priority="148">
      <formula>$C$2="F"</formula>
    </cfRule>
  </conditionalFormatting>
  <conditionalFormatting sqref="AA18:AB18">
    <cfRule type="expression" dxfId="6201" priority="149">
      <formula>$D18="Facturacion"</formula>
    </cfRule>
  </conditionalFormatting>
  <conditionalFormatting sqref="AA18:AB18">
    <cfRule type="expression" dxfId="6200" priority="150">
      <formula>$D18="Specialist"</formula>
    </cfRule>
  </conditionalFormatting>
  <conditionalFormatting sqref="AA18:AB18">
    <cfRule type="cellIs" dxfId="6199" priority="151" operator="equal">
      <formula>1</formula>
    </cfRule>
  </conditionalFormatting>
  <conditionalFormatting sqref="AA18:AB18">
    <cfRule type="expression" dxfId="6198" priority="152">
      <formula>$D18="SSMM"</formula>
    </cfRule>
  </conditionalFormatting>
  <conditionalFormatting sqref="AA18:AB18">
    <cfRule type="cellIs" dxfId="6197" priority="153" operator="equal">
      <formula>"F"</formula>
    </cfRule>
  </conditionalFormatting>
  <conditionalFormatting sqref="I18:W18">
    <cfRule type="expression" dxfId="6196" priority="138">
      <formula>$C$78="F"</formula>
    </cfRule>
  </conditionalFormatting>
  <conditionalFormatting sqref="I18:W18">
    <cfRule type="expression" dxfId="6195" priority="139">
      <formula>$C$59="F"</formula>
    </cfRule>
  </conditionalFormatting>
  <conditionalFormatting sqref="I18:W18">
    <cfRule type="expression" dxfId="6194" priority="140">
      <formula>$C$40="F"</formula>
    </cfRule>
  </conditionalFormatting>
  <conditionalFormatting sqref="I18:W18">
    <cfRule type="expression" dxfId="6193" priority="141">
      <formula>$C$21="F"</formula>
    </cfRule>
  </conditionalFormatting>
  <conditionalFormatting sqref="I18:Z18">
    <cfRule type="expression" dxfId="6192" priority="142">
      <formula>$C$2="F"</formula>
    </cfRule>
  </conditionalFormatting>
  <conditionalFormatting sqref="I18:Z18">
    <cfRule type="expression" dxfId="6191" priority="143">
      <formula>$D18="Facturacion"</formula>
    </cfRule>
  </conditionalFormatting>
  <conditionalFormatting sqref="I18:Z18">
    <cfRule type="expression" dxfId="6190" priority="144">
      <formula>$D18="Specialist"</formula>
    </cfRule>
  </conditionalFormatting>
  <conditionalFormatting sqref="I18:Z18">
    <cfRule type="cellIs" dxfId="6189" priority="145" operator="equal">
      <formula>1</formula>
    </cfRule>
  </conditionalFormatting>
  <conditionalFormatting sqref="I18:Z18">
    <cfRule type="expression" dxfId="6188" priority="146">
      <formula>$D18="SSMM"</formula>
    </cfRule>
  </conditionalFormatting>
  <conditionalFormatting sqref="I18:Z18">
    <cfRule type="cellIs" dxfId="6187" priority="147" operator="equal">
      <formula>"F"</formula>
    </cfRule>
  </conditionalFormatting>
  <conditionalFormatting sqref="AA36:AB36">
    <cfRule type="expression" dxfId="6186" priority="130">
      <formula>$C$21="F"</formula>
    </cfRule>
  </conditionalFormatting>
  <conditionalFormatting sqref="AA36:AB36">
    <cfRule type="expression" dxfId="6185" priority="132">
      <formula>$C$2="F"</formula>
    </cfRule>
  </conditionalFormatting>
  <conditionalFormatting sqref="AA36:AB36">
    <cfRule type="expression" dxfId="6184" priority="133">
      <formula>$D36="Facturacion"</formula>
    </cfRule>
  </conditionalFormatting>
  <conditionalFormatting sqref="AA36:AB36">
    <cfRule type="expression" dxfId="6183" priority="134">
      <formula>$D36="Specialist"</formula>
    </cfRule>
  </conditionalFormatting>
  <conditionalFormatting sqref="AA36:AB36">
    <cfRule type="cellIs" dxfId="6182" priority="135" operator="equal">
      <formula>1</formula>
    </cfRule>
  </conditionalFormatting>
  <conditionalFormatting sqref="AA36:AB36">
    <cfRule type="expression" dxfId="6181" priority="136">
      <formula>$D36="SSMM"</formula>
    </cfRule>
  </conditionalFormatting>
  <conditionalFormatting sqref="AA36:AB36">
    <cfRule type="cellIs" dxfId="6180" priority="137" operator="equal">
      <formula>"F"</formula>
    </cfRule>
  </conditionalFormatting>
  <conditionalFormatting sqref="I36:W36">
    <cfRule type="expression" dxfId="6179" priority="120">
      <formula>$C$78="F"</formula>
    </cfRule>
  </conditionalFormatting>
  <conditionalFormatting sqref="I36:W36">
    <cfRule type="expression" dxfId="6178" priority="121">
      <formula>$C$59="F"</formula>
    </cfRule>
  </conditionalFormatting>
  <conditionalFormatting sqref="I36:W36">
    <cfRule type="expression" dxfId="6177" priority="122">
      <formula>$C$40="F"</formula>
    </cfRule>
  </conditionalFormatting>
  <conditionalFormatting sqref="I36:W36">
    <cfRule type="expression" dxfId="6176" priority="123">
      <formula>$C$21="F"</formula>
    </cfRule>
  </conditionalFormatting>
  <conditionalFormatting sqref="I36:Z36">
    <cfRule type="expression" dxfId="6175" priority="124">
      <formula>$C$2="F"</formula>
    </cfRule>
  </conditionalFormatting>
  <conditionalFormatting sqref="I36:Z36">
    <cfRule type="expression" dxfId="6174" priority="125">
      <formula>$D36="Facturacion"</formula>
    </cfRule>
  </conditionalFormatting>
  <conditionalFormatting sqref="I36:Z36">
    <cfRule type="expression" dxfId="6173" priority="126">
      <formula>$D36="Specialist"</formula>
    </cfRule>
  </conditionalFormatting>
  <conditionalFormatting sqref="I36:Z36">
    <cfRule type="cellIs" dxfId="6172" priority="127" operator="equal">
      <formula>1</formula>
    </cfRule>
  </conditionalFormatting>
  <conditionalFormatting sqref="I36:Z36">
    <cfRule type="expression" dxfId="6171" priority="128">
      <formula>$D36="SSMM"</formula>
    </cfRule>
  </conditionalFormatting>
  <conditionalFormatting sqref="I36:Z36">
    <cfRule type="cellIs" dxfId="6170" priority="129" operator="equal">
      <formula>"F"</formula>
    </cfRule>
  </conditionalFormatting>
  <conditionalFormatting sqref="AA37:AB37">
    <cfRule type="expression" dxfId="6169" priority="114">
      <formula>$C$2="F"</formula>
    </cfRule>
  </conditionalFormatting>
  <conditionalFormatting sqref="AA37:AB37">
    <cfRule type="expression" dxfId="6168" priority="115">
      <formula>$D37="Facturacion"</formula>
    </cfRule>
  </conditionalFormatting>
  <conditionalFormatting sqref="AA37:AB37">
    <cfRule type="expression" dxfId="6167" priority="116">
      <formula>$D37="Specialist"</formula>
    </cfRule>
  </conditionalFormatting>
  <conditionalFormatting sqref="AA37:AB37">
    <cfRule type="cellIs" dxfId="6166" priority="117" operator="equal">
      <formula>1</formula>
    </cfRule>
  </conditionalFormatting>
  <conditionalFormatting sqref="AA37:AB37">
    <cfRule type="expression" dxfId="6165" priority="118">
      <formula>$D37="SSMM"</formula>
    </cfRule>
  </conditionalFormatting>
  <conditionalFormatting sqref="AA37:AB37">
    <cfRule type="cellIs" dxfId="6164" priority="119" operator="equal">
      <formula>"F"</formula>
    </cfRule>
  </conditionalFormatting>
  <conditionalFormatting sqref="I37:W37">
    <cfRule type="expression" dxfId="6163" priority="104">
      <formula>$C$78="F"</formula>
    </cfRule>
  </conditionalFormatting>
  <conditionalFormatting sqref="I37:W37">
    <cfRule type="expression" dxfId="6162" priority="105">
      <formula>$C$59="F"</formula>
    </cfRule>
  </conditionalFormatting>
  <conditionalFormatting sqref="I37:W37">
    <cfRule type="expression" dxfId="6161" priority="106">
      <formula>$C$40="F"</formula>
    </cfRule>
  </conditionalFormatting>
  <conditionalFormatting sqref="I37:W37">
    <cfRule type="expression" dxfId="6160" priority="107">
      <formula>$C$21="F"</formula>
    </cfRule>
  </conditionalFormatting>
  <conditionalFormatting sqref="I37:Z37">
    <cfRule type="expression" dxfId="6159" priority="108">
      <formula>$C$2="F"</formula>
    </cfRule>
  </conditionalFormatting>
  <conditionalFormatting sqref="I37:Z37">
    <cfRule type="expression" dxfId="6158" priority="109">
      <formula>$D37="Facturacion"</formula>
    </cfRule>
  </conditionalFormatting>
  <conditionalFormatting sqref="I37:Z37">
    <cfRule type="expression" dxfId="6157" priority="110">
      <formula>$D37="Specialist"</formula>
    </cfRule>
  </conditionalFormatting>
  <conditionalFormatting sqref="I37:Z37">
    <cfRule type="cellIs" dxfId="6156" priority="111" operator="equal">
      <formula>1</formula>
    </cfRule>
  </conditionalFormatting>
  <conditionalFormatting sqref="I37:Z37">
    <cfRule type="expression" dxfId="6155" priority="112">
      <formula>$D37="SSMM"</formula>
    </cfRule>
  </conditionalFormatting>
  <conditionalFormatting sqref="I37:Z37">
    <cfRule type="cellIs" dxfId="6154" priority="113" operator="equal">
      <formula>"F"</formula>
    </cfRule>
  </conditionalFormatting>
  <conditionalFormatting sqref="AA55:AB55">
    <cfRule type="expression" dxfId="6153" priority="96">
      <formula>$C$21="F"</formula>
    </cfRule>
  </conditionalFormatting>
  <conditionalFormatting sqref="AA55:AB55">
    <cfRule type="expression" dxfId="6152" priority="98">
      <formula>$C$2="F"</formula>
    </cfRule>
  </conditionalFormatting>
  <conditionalFormatting sqref="AA55:AB55">
    <cfRule type="expression" dxfId="6151" priority="99">
      <formula>$D55="Facturacion"</formula>
    </cfRule>
  </conditionalFormatting>
  <conditionalFormatting sqref="AA55:AB55">
    <cfRule type="expression" dxfId="6150" priority="100">
      <formula>$D55="Specialist"</formula>
    </cfRule>
  </conditionalFormatting>
  <conditionalFormatting sqref="AA55:AB55">
    <cfRule type="cellIs" dxfId="6149" priority="101" operator="equal">
      <formula>1</formula>
    </cfRule>
  </conditionalFormatting>
  <conditionalFormatting sqref="AA55:AB55">
    <cfRule type="expression" dxfId="6148" priority="102">
      <formula>$D55="SSMM"</formula>
    </cfRule>
  </conditionalFormatting>
  <conditionalFormatting sqref="AA55:AB55">
    <cfRule type="cellIs" dxfId="6147" priority="103" operator="equal">
      <formula>"F"</formula>
    </cfRule>
  </conditionalFormatting>
  <conditionalFormatting sqref="I55:W55">
    <cfRule type="expression" dxfId="6146" priority="86">
      <formula>$C$78="F"</formula>
    </cfRule>
  </conditionalFormatting>
  <conditionalFormatting sqref="I55:W55">
    <cfRule type="expression" dxfId="6145" priority="87">
      <formula>$C$59="F"</formula>
    </cfRule>
  </conditionalFormatting>
  <conditionalFormatting sqref="I55:W55">
    <cfRule type="expression" dxfId="6144" priority="88">
      <formula>$C$40="F"</formula>
    </cfRule>
  </conditionalFormatting>
  <conditionalFormatting sqref="I55:W55">
    <cfRule type="expression" dxfId="6143" priority="89">
      <formula>$C$21="F"</formula>
    </cfRule>
  </conditionalFormatting>
  <conditionalFormatting sqref="I55:Z55">
    <cfRule type="expression" dxfId="6142" priority="90">
      <formula>$C$2="F"</formula>
    </cfRule>
  </conditionalFormatting>
  <conditionalFormatting sqref="I55:Z55">
    <cfRule type="expression" dxfId="6141" priority="91">
      <formula>$D55="Facturacion"</formula>
    </cfRule>
  </conditionalFormatting>
  <conditionalFormatting sqref="I55:Z55">
    <cfRule type="expression" dxfId="6140" priority="92">
      <formula>$D55="Specialist"</formula>
    </cfRule>
  </conditionalFormatting>
  <conditionalFormatting sqref="I55:Z55">
    <cfRule type="cellIs" dxfId="6139" priority="93" operator="equal">
      <formula>1</formula>
    </cfRule>
  </conditionalFormatting>
  <conditionalFormatting sqref="I55:Z55">
    <cfRule type="expression" dxfId="6138" priority="94">
      <formula>$D55="SSMM"</formula>
    </cfRule>
  </conditionalFormatting>
  <conditionalFormatting sqref="I55:Z55">
    <cfRule type="cellIs" dxfId="6137" priority="95" operator="equal">
      <formula>"F"</formula>
    </cfRule>
  </conditionalFormatting>
  <conditionalFormatting sqref="AA56:AB56">
    <cfRule type="expression" dxfId="6136" priority="80">
      <formula>$C$2="F"</formula>
    </cfRule>
  </conditionalFormatting>
  <conditionalFormatting sqref="AA56:AB56">
    <cfRule type="expression" dxfId="6135" priority="81">
      <formula>$D56="Facturacion"</formula>
    </cfRule>
  </conditionalFormatting>
  <conditionalFormatting sqref="AA56:AB56">
    <cfRule type="expression" dxfId="6134" priority="82">
      <formula>$D56="Specialist"</formula>
    </cfRule>
  </conditionalFormatting>
  <conditionalFormatting sqref="AA56:AB56">
    <cfRule type="cellIs" dxfId="6133" priority="83" operator="equal">
      <formula>1</formula>
    </cfRule>
  </conditionalFormatting>
  <conditionalFormatting sqref="AA56:AB56">
    <cfRule type="expression" dxfId="6132" priority="84">
      <formula>$D56="SSMM"</formula>
    </cfRule>
  </conditionalFormatting>
  <conditionalFormatting sqref="AA56:AB56">
    <cfRule type="cellIs" dxfId="6131" priority="85" operator="equal">
      <formula>"F"</formula>
    </cfRule>
  </conditionalFormatting>
  <conditionalFormatting sqref="I56:W56">
    <cfRule type="expression" dxfId="6130" priority="70">
      <formula>$C$78="F"</formula>
    </cfRule>
  </conditionalFormatting>
  <conditionalFormatting sqref="I56:W56">
    <cfRule type="expression" dxfId="6129" priority="71">
      <formula>$C$59="F"</formula>
    </cfRule>
  </conditionalFormatting>
  <conditionalFormatting sqref="I56:W56">
    <cfRule type="expression" dxfId="6128" priority="72">
      <formula>$C$40="F"</formula>
    </cfRule>
  </conditionalFormatting>
  <conditionalFormatting sqref="I56:W56">
    <cfRule type="expression" dxfId="6127" priority="73">
      <formula>$C$21="F"</formula>
    </cfRule>
  </conditionalFormatting>
  <conditionalFormatting sqref="I56:Z56">
    <cfRule type="expression" dxfId="6126" priority="74">
      <formula>$C$2="F"</formula>
    </cfRule>
  </conditionalFormatting>
  <conditionalFormatting sqref="I56:Z56">
    <cfRule type="expression" dxfId="6125" priority="75">
      <formula>$D56="Facturacion"</formula>
    </cfRule>
  </conditionalFormatting>
  <conditionalFormatting sqref="I56:Z56">
    <cfRule type="expression" dxfId="6124" priority="76">
      <formula>$D56="Specialist"</formula>
    </cfRule>
  </conditionalFormatting>
  <conditionalFormatting sqref="I56:Z56">
    <cfRule type="cellIs" dxfId="6123" priority="77" operator="equal">
      <formula>1</formula>
    </cfRule>
  </conditionalFormatting>
  <conditionalFormatting sqref="I56:Z56">
    <cfRule type="expression" dxfId="6122" priority="78">
      <formula>$D56="SSMM"</formula>
    </cfRule>
  </conditionalFormatting>
  <conditionalFormatting sqref="I56:Z56">
    <cfRule type="cellIs" dxfId="6121" priority="79" operator="equal">
      <formula>"F"</formula>
    </cfRule>
  </conditionalFormatting>
  <conditionalFormatting sqref="AA74:AB74">
    <cfRule type="expression" dxfId="6120" priority="62">
      <formula>$C$21="F"</formula>
    </cfRule>
  </conditionalFormatting>
  <conditionalFormatting sqref="AA74:AB74">
    <cfRule type="expression" dxfId="6119" priority="64">
      <formula>$C$2="F"</formula>
    </cfRule>
  </conditionalFormatting>
  <conditionalFormatting sqref="AA74:AB74">
    <cfRule type="expression" dxfId="6118" priority="65">
      <formula>$D74="Facturacion"</formula>
    </cfRule>
  </conditionalFormatting>
  <conditionalFormatting sqref="AA74:AB74">
    <cfRule type="expression" dxfId="6117" priority="66">
      <formula>$D74="Specialist"</formula>
    </cfRule>
  </conditionalFormatting>
  <conditionalFormatting sqref="AA74:AB74">
    <cfRule type="cellIs" dxfId="6116" priority="67" operator="equal">
      <formula>1</formula>
    </cfRule>
  </conditionalFormatting>
  <conditionalFormatting sqref="AA74:AB74">
    <cfRule type="expression" dxfId="6115" priority="68">
      <formula>$D74="SSMM"</formula>
    </cfRule>
  </conditionalFormatting>
  <conditionalFormatting sqref="AA74:AB74">
    <cfRule type="cellIs" dxfId="6114" priority="69" operator="equal">
      <formula>"F"</formula>
    </cfRule>
  </conditionalFormatting>
  <conditionalFormatting sqref="I74:W74">
    <cfRule type="expression" dxfId="6113" priority="52">
      <formula>$C$78="F"</formula>
    </cfRule>
  </conditionalFormatting>
  <conditionalFormatting sqref="I74:W74">
    <cfRule type="expression" dxfId="6112" priority="53">
      <formula>$C$59="F"</formula>
    </cfRule>
  </conditionalFormatting>
  <conditionalFormatting sqref="I74:W74">
    <cfRule type="expression" dxfId="6111" priority="54">
      <formula>$C$40="F"</formula>
    </cfRule>
  </conditionalFormatting>
  <conditionalFormatting sqref="I74:W74">
    <cfRule type="expression" dxfId="6110" priority="55">
      <formula>$C$21="F"</formula>
    </cfRule>
  </conditionalFormatting>
  <conditionalFormatting sqref="I74:Z74">
    <cfRule type="expression" dxfId="6109" priority="56">
      <formula>$C$2="F"</formula>
    </cfRule>
  </conditionalFormatting>
  <conditionalFormatting sqref="I74:Z74">
    <cfRule type="expression" dxfId="6108" priority="57">
      <formula>$D74="Facturacion"</formula>
    </cfRule>
  </conditionalFormatting>
  <conditionalFormatting sqref="I74:Z74">
    <cfRule type="expression" dxfId="6107" priority="58">
      <formula>$D74="Specialist"</formula>
    </cfRule>
  </conditionalFormatting>
  <conditionalFormatting sqref="I74:Z74">
    <cfRule type="cellIs" dxfId="6106" priority="59" operator="equal">
      <formula>1</formula>
    </cfRule>
  </conditionalFormatting>
  <conditionalFormatting sqref="I74:Z74">
    <cfRule type="expression" dxfId="6105" priority="60">
      <formula>$D74="SSMM"</formula>
    </cfRule>
  </conditionalFormatting>
  <conditionalFormatting sqref="I74:Z74">
    <cfRule type="cellIs" dxfId="6104" priority="61" operator="equal">
      <formula>"F"</formula>
    </cfRule>
  </conditionalFormatting>
  <conditionalFormatting sqref="AA75:AB75">
    <cfRule type="expression" dxfId="6103" priority="46">
      <formula>$C$2="F"</formula>
    </cfRule>
  </conditionalFormatting>
  <conditionalFormatting sqref="AA75:AB75">
    <cfRule type="expression" dxfId="6102" priority="47">
      <formula>$D75="Facturacion"</formula>
    </cfRule>
  </conditionalFormatting>
  <conditionalFormatting sqref="AA75:AB75">
    <cfRule type="expression" dxfId="6101" priority="48">
      <formula>$D75="Specialist"</formula>
    </cfRule>
  </conditionalFormatting>
  <conditionalFormatting sqref="AA75:AB75">
    <cfRule type="cellIs" dxfId="6100" priority="49" operator="equal">
      <formula>1</formula>
    </cfRule>
  </conditionalFormatting>
  <conditionalFormatting sqref="AA75:AB75">
    <cfRule type="expression" dxfId="6099" priority="50">
      <formula>$D75="SSMM"</formula>
    </cfRule>
  </conditionalFormatting>
  <conditionalFormatting sqref="AA75:AB75">
    <cfRule type="cellIs" dxfId="6098" priority="51" operator="equal">
      <formula>"F"</formula>
    </cfRule>
  </conditionalFormatting>
  <conditionalFormatting sqref="I75:W75">
    <cfRule type="expression" dxfId="6097" priority="36">
      <formula>$C$78="F"</formula>
    </cfRule>
  </conditionalFormatting>
  <conditionalFormatting sqref="I75:W75">
    <cfRule type="expression" dxfId="6096" priority="37">
      <formula>$C$59="F"</formula>
    </cfRule>
  </conditionalFormatting>
  <conditionalFormatting sqref="I75:W75">
    <cfRule type="expression" dxfId="6095" priority="38">
      <formula>$C$40="F"</formula>
    </cfRule>
  </conditionalFormatting>
  <conditionalFormatting sqref="I75:W75">
    <cfRule type="expression" dxfId="6094" priority="39">
      <formula>$C$21="F"</formula>
    </cfRule>
  </conditionalFormatting>
  <conditionalFormatting sqref="I75:Z75">
    <cfRule type="expression" dxfId="6093" priority="40">
      <formula>$C$2="F"</formula>
    </cfRule>
  </conditionalFormatting>
  <conditionalFormatting sqref="I75:Z75">
    <cfRule type="expression" dxfId="6092" priority="41">
      <formula>$D75="Facturacion"</formula>
    </cfRule>
  </conditionalFormatting>
  <conditionalFormatting sqref="I75:Z75">
    <cfRule type="expression" dxfId="6091" priority="42">
      <formula>$D75="Specialist"</formula>
    </cfRule>
  </conditionalFormatting>
  <conditionalFormatting sqref="I75:Z75">
    <cfRule type="cellIs" dxfId="6090" priority="43" operator="equal">
      <formula>1</formula>
    </cfRule>
  </conditionalFormatting>
  <conditionalFormatting sqref="I75:Z75">
    <cfRule type="expression" dxfId="6089" priority="44">
      <formula>$D75="SSMM"</formula>
    </cfRule>
  </conditionalFormatting>
  <conditionalFormatting sqref="I75:Z75">
    <cfRule type="cellIs" dxfId="6088" priority="45" operator="equal">
      <formula>"F"</formula>
    </cfRule>
  </conditionalFormatting>
  <conditionalFormatting sqref="I11:AD11">
    <cfRule type="expression" dxfId="6087" priority="30">
      <formula>$C$2="F"</formula>
    </cfRule>
  </conditionalFormatting>
  <conditionalFormatting sqref="I11:AD11">
    <cfRule type="expression" dxfId="6086" priority="31">
      <formula>$D11="Facturacion"</formula>
    </cfRule>
  </conditionalFormatting>
  <conditionalFormatting sqref="I11:AD11">
    <cfRule type="expression" dxfId="6085" priority="32">
      <formula>$D11="Specialist"</formula>
    </cfRule>
  </conditionalFormatting>
  <conditionalFormatting sqref="I11:AD11">
    <cfRule type="cellIs" dxfId="6084" priority="33" operator="equal">
      <formula>1</formula>
    </cfRule>
  </conditionalFormatting>
  <conditionalFormatting sqref="I11:AD11">
    <cfRule type="expression" dxfId="6083" priority="34">
      <formula>$D11="SSMM"</formula>
    </cfRule>
  </conditionalFormatting>
  <conditionalFormatting sqref="I11:AD11">
    <cfRule type="cellIs" dxfId="6082" priority="35" operator="equal">
      <formula>"F"</formula>
    </cfRule>
  </conditionalFormatting>
  <conditionalFormatting sqref="I49:AD49">
    <cfRule type="expression" dxfId="6081" priority="23">
      <formula>$C$2="F"</formula>
    </cfRule>
  </conditionalFormatting>
  <conditionalFormatting sqref="I49:AD49">
    <cfRule type="expression" dxfId="6080" priority="24">
      <formula>$D49="Facturacion"</formula>
    </cfRule>
  </conditionalFormatting>
  <conditionalFormatting sqref="I49:AD49">
    <cfRule type="expression" dxfId="6079" priority="25">
      <formula>$D49="Specialist"</formula>
    </cfRule>
  </conditionalFormatting>
  <conditionalFormatting sqref="I49:AD49">
    <cfRule type="cellIs" dxfId="6078" priority="26" operator="equal">
      <formula>1</formula>
    </cfRule>
  </conditionalFormatting>
  <conditionalFormatting sqref="I49:AD49">
    <cfRule type="expression" dxfId="6077" priority="27">
      <formula>$D49="SSMM"</formula>
    </cfRule>
  </conditionalFormatting>
  <conditionalFormatting sqref="I49:AD49">
    <cfRule type="cellIs" dxfId="6076" priority="28" operator="equal">
      <formula>"F"</formula>
    </cfRule>
  </conditionalFormatting>
  <conditionalFormatting sqref="I68:AD68">
    <cfRule type="expression" dxfId="6075" priority="16">
      <formula>$C$2="F"</formula>
    </cfRule>
  </conditionalFormatting>
  <conditionalFormatting sqref="I68:AD68">
    <cfRule type="expression" dxfId="6074" priority="17">
      <formula>$D68="Facturacion"</formula>
    </cfRule>
  </conditionalFormatting>
  <conditionalFormatting sqref="I68:AD68">
    <cfRule type="expression" dxfId="6073" priority="18">
      <formula>$D68="Specialist"</formula>
    </cfRule>
  </conditionalFormatting>
  <conditionalFormatting sqref="I68:AD68">
    <cfRule type="cellIs" dxfId="6072" priority="19" operator="equal">
      <formula>1</formula>
    </cfRule>
  </conditionalFormatting>
  <conditionalFormatting sqref="I68:AD68">
    <cfRule type="expression" dxfId="6071" priority="20">
      <formula>$D68="SSMM"</formula>
    </cfRule>
  </conditionalFormatting>
  <conditionalFormatting sqref="I68:AD68">
    <cfRule type="cellIs" dxfId="6070" priority="21" operator="equal">
      <formula>"F"</formula>
    </cfRule>
  </conditionalFormatting>
  <conditionalFormatting sqref="I106:AD106">
    <cfRule type="expression" dxfId="6069" priority="9">
      <formula>$C$2="F"</formula>
    </cfRule>
  </conditionalFormatting>
  <conditionalFormatting sqref="I106:AD106">
    <cfRule type="expression" dxfId="6068" priority="10">
      <formula>$D106="Facturacion"</formula>
    </cfRule>
  </conditionalFormatting>
  <conditionalFormatting sqref="I106:AD106">
    <cfRule type="expression" dxfId="6067" priority="11">
      <formula>$D106="Specialist"</formula>
    </cfRule>
  </conditionalFormatting>
  <conditionalFormatting sqref="I106:AD106">
    <cfRule type="cellIs" dxfId="6066" priority="12" operator="equal">
      <formula>1</formula>
    </cfRule>
  </conditionalFormatting>
  <conditionalFormatting sqref="I106:AD106">
    <cfRule type="expression" dxfId="6065" priority="13">
      <formula>$D106="SSMM"</formula>
    </cfRule>
  </conditionalFormatting>
  <conditionalFormatting sqref="I106:AD106">
    <cfRule type="cellIs" dxfId="6064" priority="14" operator="equal">
      <formula>"F"</formula>
    </cfRule>
  </conditionalFormatting>
  <conditionalFormatting sqref="I13:AD13">
    <cfRule type="expression" dxfId="6063" priority="2">
      <formula>$C$2="F"</formula>
    </cfRule>
  </conditionalFormatting>
  <conditionalFormatting sqref="I13:AD13">
    <cfRule type="expression" dxfId="6062" priority="3">
      <formula>$D13="Facturacion"</formula>
    </cfRule>
  </conditionalFormatting>
  <conditionalFormatting sqref="I13:AD13">
    <cfRule type="expression" dxfId="6061" priority="4">
      <formula>$D13="Specialist"</formula>
    </cfRule>
  </conditionalFormatting>
  <conditionalFormatting sqref="I13:AD13">
    <cfRule type="cellIs" dxfId="6060" priority="5" operator="equal">
      <formula>1</formula>
    </cfRule>
  </conditionalFormatting>
  <conditionalFormatting sqref="I13:AD13">
    <cfRule type="expression" dxfId="6059" priority="6">
      <formula>$D13="SSMM"</formula>
    </cfRule>
  </conditionalFormatting>
  <conditionalFormatting sqref="I13:AD13">
    <cfRule type="cellIs" dxfId="6058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9" id="{6F103240-93A7-4F79-B51E-AB053B7CF31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E14:AG16 E19:AG19 E17:H18 AC17:AG18 E13:H13 AE13:AG13</xm:sqref>
        </x14:conditionalFormatting>
        <x14:conditionalFormatting xmlns:xm="http://schemas.microsoft.com/office/excel/2006/main">
          <x14:cfRule type="expression" priority="508" id="{4C9745AA-C85C-49EF-92CF-C49569F3E52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E6:AG9 E4:H5 AE4:AG5 E12:AG12 E10:H11 AE10:AG11</xm:sqref>
        </x14:conditionalFormatting>
        <x14:conditionalFormatting xmlns:xm="http://schemas.microsoft.com/office/excel/2006/main">
          <x14:cfRule type="expression" priority="501" id="{60715C69-6C49-46F4-A4D9-AE0B78E8780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E38:AG38 E36:H37 AC36:AG37</xm:sqref>
        </x14:conditionalFormatting>
        <x14:conditionalFormatting xmlns:xm="http://schemas.microsoft.com/office/excel/2006/main">
          <x14:cfRule type="expression" priority="490" id="{DF593C9C-9306-417A-A065-B8F8C7C55CF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E25:AG28 E23:H24 AE23:AG24 E30:AG31 E29:H29 AE29:AG29</xm:sqref>
        </x14:conditionalFormatting>
        <x14:conditionalFormatting xmlns:xm="http://schemas.microsoft.com/office/excel/2006/main">
          <x14:cfRule type="expression" priority="483" id="{B8855425-0062-41B6-9143-1378A651080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E57:AG57 E55:H56 AC55:AG56</xm:sqref>
        </x14:conditionalFormatting>
        <x14:conditionalFormatting xmlns:xm="http://schemas.microsoft.com/office/excel/2006/main">
          <x14:cfRule type="expression" priority="472" id="{7586DA7F-95AE-4BA9-988F-7298AA76493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E44:AG47 E42:H43 AE42:AG43 E50:AG50 E48:H49 AE48:AG49</xm:sqref>
        </x14:conditionalFormatting>
        <x14:conditionalFormatting xmlns:xm="http://schemas.microsoft.com/office/excel/2006/main">
          <x14:cfRule type="expression" priority="465" id="{0B5C7D13-D233-456A-A821-960E8644961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E76:AG76 E74:H75 AC74:AG75</xm:sqref>
        </x14:conditionalFormatting>
        <x14:conditionalFormatting xmlns:xm="http://schemas.microsoft.com/office/excel/2006/main">
          <x14:cfRule type="expression" priority="454" id="{09964329-2A0E-4872-A0E7-BCECC3335AA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E63:AG66 E61:H62 AE61:AG62 E69:AG69 E67:H68 AE67:AG68</xm:sqref>
        </x14:conditionalFormatting>
        <x14:conditionalFormatting xmlns:xm="http://schemas.microsoft.com/office/excel/2006/main">
          <x14:cfRule type="expression" priority="447" id="{E2A5C2C4-4883-411B-961B-50A86D87D13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E89:AG95</xm:sqref>
        </x14:conditionalFormatting>
        <x14:conditionalFormatting xmlns:xm="http://schemas.microsoft.com/office/excel/2006/main">
          <x14:cfRule type="expression" priority="436" id="{7609179E-1C07-4BD4-B83D-F1CB97C3BD4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E82:AG85 E80:H81 AE80:AG81 E87:AG88 E86:H86 AE86:AG86</xm:sqref>
        </x14:conditionalFormatting>
        <x14:conditionalFormatting xmlns:xm="http://schemas.microsoft.com/office/excel/2006/main">
          <x14:cfRule type="expression" priority="429" id="{A249DCC7-ECA3-4051-8BAC-A5BD489F1E0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418" id="{1056740B-6E2A-4079-A089-C50CDFD8EDF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E101:AG104 E99:H100 AE99:AG100 E107:AG107 E105:H106 AE105:AG106</xm:sqref>
        </x14:conditionalFormatting>
        <x14:conditionalFormatting xmlns:xm="http://schemas.microsoft.com/office/excel/2006/main">
          <x14:cfRule type="expression" priority="411" id="{C4C8D8E0-905D-4A88-A07E-9BA6FFE00F7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400" id="{A67A5FD2-1E66-49EF-8D73-6298B03527F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E120:AG123 E118:H119 AE118:AG119 E125:AG126 E124:H124 AE124:AG124</xm:sqref>
        </x14:conditionalFormatting>
        <x14:conditionalFormatting xmlns:xm="http://schemas.microsoft.com/office/excel/2006/main">
          <x14:cfRule type="expression" priority="344" id="{4C8821A5-1B0E-4481-A15A-787ECB32737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I5:AD5</xm:sqref>
        </x14:conditionalFormatting>
        <x14:conditionalFormatting xmlns:xm="http://schemas.microsoft.com/office/excel/2006/main">
          <x14:cfRule type="expression" priority="337" id="{75DB1FDC-921F-40D9-8725-BB4014166C6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I24:AD24</xm:sqref>
        </x14:conditionalFormatting>
        <x14:conditionalFormatting xmlns:xm="http://schemas.microsoft.com/office/excel/2006/main">
          <x14:cfRule type="expression" priority="330" id="{E4299219-84C7-4E8F-A75C-2C7E7DFE619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I43:AD43</xm:sqref>
        </x14:conditionalFormatting>
        <x14:conditionalFormatting xmlns:xm="http://schemas.microsoft.com/office/excel/2006/main">
          <x14:cfRule type="expression" priority="323" id="{65D98BFE-E234-41B3-B628-0F3788CD14E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I62:AD62</xm:sqref>
        </x14:conditionalFormatting>
        <x14:conditionalFormatting xmlns:xm="http://schemas.microsoft.com/office/excel/2006/main">
          <x14:cfRule type="expression" priority="316" id="{15002F42-BC30-41BB-9D32-AB2A5F5C2DA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I81:AD81</xm:sqref>
        </x14:conditionalFormatting>
        <x14:conditionalFormatting xmlns:xm="http://schemas.microsoft.com/office/excel/2006/main">
          <x14:cfRule type="expression" priority="309" id="{E096DD56-2CC2-414B-9701-9C46036FE69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I100:AD100</xm:sqref>
        </x14:conditionalFormatting>
        <x14:conditionalFormatting xmlns:xm="http://schemas.microsoft.com/office/excel/2006/main">
          <x14:cfRule type="expression" priority="302" id="{A31066AB-91F5-441C-A67B-DDBCCE58AB3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I119:AD119</xm:sqref>
        </x14:conditionalFormatting>
        <x14:conditionalFormatting xmlns:xm="http://schemas.microsoft.com/office/excel/2006/main">
          <x14:cfRule type="expression" priority="295" id="{EDDA70C1-9C11-48D7-9DC9-09E4F97649C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I10:AD10</xm:sqref>
        </x14:conditionalFormatting>
        <x14:conditionalFormatting xmlns:xm="http://schemas.microsoft.com/office/excel/2006/main">
          <x14:cfRule type="expression" priority="288" id="{D52606CE-9B73-4084-BBF8-C61FD8D3041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I29:AD29</xm:sqref>
        </x14:conditionalFormatting>
        <x14:conditionalFormatting xmlns:xm="http://schemas.microsoft.com/office/excel/2006/main">
          <x14:cfRule type="expression" priority="281" id="{0FEC8C6D-7214-4BAB-9003-A5B2CD35B89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I48:AD48</xm:sqref>
        </x14:conditionalFormatting>
        <x14:conditionalFormatting xmlns:xm="http://schemas.microsoft.com/office/excel/2006/main">
          <x14:cfRule type="expression" priority="274" id="{F706DA27-86A9-4561-A468-459FB58ECEE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I67:AD67</xm:sqref>
        </x14:conditionalFormatting>
        <x14:conditionalFormatting xmlns:xm="http://schemas.microsoft.com/office/excel/2006/main">
          <x14:cfRule type="expression" priority="267" id="{100EE8CD-619E-4433-80CE-1EAE31C57BF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I86:AD86</xm:sqref>
        </x14:conditionalFormatting>
        <x14:conditionalFormatting xmlns:xm="http://schemas.microsoft.com/office/excel/2006/main">
          <x14:cfRule type="expression" priority="260" id="{BF903472-C01D-4361-9110-D8723A53DFE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I105:AD105</xm:sqref>
        </x14:conditionalFormatting>
        <x14:conditionalFormatting xmlns:xm="http://schemas.microsoft.com/office/excel/2006/main">
          <x14:cfRule type="expression" priority="253" id="{357164FE-FBD9-4291-9CDB-0059D6E7A43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I124:AD124</xm:sqref>
        </x14:conditionalFormatting>
        <x14:conditionalFormatting xmlns:xm="http://schemas.microsoft.com/office/excel/2006/main">
          <x14:cfRule type="expression" priority="246" id="{9B1EE2D2-3ACE-4A08-BBC2-9ADC9E1BDF7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I4:AD4</xm:sqref>
        </x14:conditionalFormatting>
        <x14:conditionalFormatting xmlns:xm="http://schemas.microsoft.com/office/excel/2006/main">
          <x14:cfRule type="expression" priority="239" id="{1E129EB6-57B5-4221-8443-25A3CC94367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I23:AD23</xm:sqref>
        </x14:conditionalFormatting>
        <x14:conditionalFormatting xmlns:xm="http://schemas.microsoft.com/office/excel/2006/main">
          <x14:cfRule type="expression" priority="232" id="{26E39CC1-4EE3-4E42-842D-542211DAFCD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I42:AD42</xm:sqref>
        </x14:conditionalFormatting>
        <x14:conditionalFormatting xmlns:xm="http://schemas.microsoft.com/office/excel/2006/main">
          <x14:cfRule type="expression" priority="225" id="{8E303641-D6F8-4895-BAB4-B531D3AADB0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I61:AD61</xm:sqref>
        </x14:conditionalFormatting>
        <x14:conditionalFormatting xmlns:xm="http://schemas.microsoft.com/office/excel/2006/main">
          <x14:cfRule type="expression" priority="218" id="{12E686E0-24C9-4404-A041-DC4B0114FEF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I80:AD80</xm:sqref>
        </x14:conditionalFormatting>
        <x14:conditionalFormatting xmlns:xm="http://schemas.microsoft.com/office/excel/2006/main">
          <x14:cfRule type="expression" priority="211" id="{E38540AA-437A-41C4-8EED-FD6F4737E13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I99:AD99</xm:sqref>
        </x14:conditionalFormatting>
        <x14:conditionalFormatting xmlns:xm="http://schemas.microsoft.com/office/excel/2006/main">
          <x14:cfRule type="expression" priority="204" id="{DCAF9546-96B3-4229-88DD-DC5F4811BB0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I118:AD118</xm:sqref>
        </x14:conditionalFormatting>
        <x14:conditionalFormatting xmlns:xm="http://schemas.microsoft.com/office/excel/2006/main">
          <x14:cfRule type="expression" priority="165" id="{003F91AE-B7A9-44EF-AE4E-1EADBB5AEEB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AA17:AB17</xm:sqref>
        </x14:conditionalFormatting>
        <x14:conditionalFormatting xmlns:xm="http://schemas.microsoft.com/office/excel/2006/main">
          <x14:cfRule type="expression" priority="131" id="{5036AA41-7FD0-4D9F-B9B4-D00391C3B95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AA36:AB36</xm:sqref>
        </x14:conditionalFormatting>
        <x14:conditionalFormatting xmlns:xm="http://schemas.microsoft.com/office/excel/2006/main">
          <x14:cfRule type="expression" priority="97" id="{3D0FA247-BF6B-4758-8A1C-CBB467B94C8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AA55:AB55</xm:sqref>
        </x14:conditionalFormatting>
        <x14:conditionalFormatting xmlns:xm="http://schemas.microsoft.com/office/excel/2006/main">
          <x14:cfRule type="expression" priority="63" id="{3E0CBC91-6135-4CC6-A080-B2F376ED00D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AA74:AB74</xm:sqref>
        </x14:conditionalFormatting>
        <x14:conditionalFormatting xmlns:xm="http://schemas.microsoft.com/office/excel/2006/main">
          <x14:cfRule type="expression" priority="29" id="{C16C8A2E-A1EC-4009-A26D-D42E55EDAB6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I11:AD11</xm:sqref>
        </x14:conditionalFormatting>
        <x14:conditionalFormatting xmlns:xm="http://schemas.microsoft.com/office/excel/2006/main">
          <x14:cfRule type="expression" priority="22" id="{DA72C1B2-7B01-4FA3-BADA-CF3579417B5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I49:AD49</xm:sqref>
        </x14:conditionalFormatting>
        <x14:conditionalFormatting xmlns:xm="http://schemas.microsoft.com/office/excel/2006/main">
          <x14:cfRule type="expression" priority="15" id="{C5DBC18C-3B16-4188-92BF-A9761651BE0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I68:AD68</xm:sqref>
        </x14:conditionalFormatting>
        <x14:conditionalFormatting xmlns:xm="http://schemas.microsoft.com/office/excel/2006/main">
          <x14:cfRule type="expression" priority="8" id="{7CCDF8E5-69E7-4F0A-BDBF-99140397870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I106:AD106</xm:sqref>
        </x14:conditionalFormatting>
        <x14:conditionalFormatting xmlns:xm="http://schemas.microsoft.com/office/excel/2006/main">
          <x14:cfRule type="expression" priority="1" id="{38781464-7471-4FBD-8F63-C500BA3AA7C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I13:AD13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2FD7ACD1-100B-4FED-940A-285E565C4A31}">
          <x14:formula1>
            <xm:f>Personal!$A$2:$A$50</xm:f>
          </x14:formula1>
          <xm:sqref>B99:B114 B4:B19 B23:B38 B42:B57 B61:B76 B80:B95 B118:B133</xm:sqref>
        </x14:dataValidation>
        <x14:dataValidation type="list" allowBlank="1" showInputMessage="1" showErrorMessage="1" prompt="Elige una de las opciones disponibles" xr:uid="{3272F27D-8595-4E9A-8187-E0D1787834D6}">
          <x14:formula1>
            <xm:f>Personal!$F$1:$F$15</xm:f>
          </x14:formula1>
          <xm:sqref>E23:AG38 E99:AG114 E80:AG95 E61:AG76 E118:AG133 E42:AG57 E4:AG19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32E7A-9B98-4F1E-8A3F-78ADD33923DA}">
  <sheetPr codeName="Hoja37">
    <tabColor rgb="FFFFFFFF"/>
    <outlinePr summaryBelow="0" summaryRight="0"/>
    <pageSetUpPr fitToPage="1"/>
  </sheetPr>
  <dimension ref="A1:AJ1000"/>
  <sheetViews>
    <sheetView topLeftCell="A110" workbookViewId="0">
      <selection activeCell="C81" sqref="C81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'S34'!C117+1</f>
        <v>45530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">
        <v>98</v>
      </c>
      <c r="D4" s="19" t="s">
        <v>99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 t="s">
        <v>28</v>
      </c>
      <c r="C5" s="19" t="s">
        <v>100</v>
      </c>
      <c r="D5" s="19" t="s">
        <v>95</v>
      </c>
      <c r="E5" s="8"/>
      <c r="F5" s="8"/>
      <c r="G5" s="8"/>
      <c r="H5" s="8"/>
      <c r="I5" s="8" t="s">
        <v>11</v>
      </c>
      <c r="J5" s="8" t="s">
        <v>11</v>
      </c>
      <c r="K5" s="8" t="s">
        <v>11</v>
      </c>
      <c r="L5" s="8" t="s">
        <v>11</v>
      </c>
      <c r="M5" s="8" t="s">
        <v>11</v>
      </c>
      <c r="N5" s="8" t="s">
        <v>11</v>
      </c>
      <c r="O5" s="8" t="s">
        <v>11</v>
      </c>
      <c r="P5" s="8" t="s">
        <v>11</v>
      </c>
      <c r="Q5" s="8" t="s">
        <v>11</v>
      </c>
      <c r="R5" s="8" t="s">
        <v>11</v>
      </c>
      <c r="S5" s="8" t="s">
        <v>11</v>
      </c>
      <c r="T5" s="8" t="s">
        <v>11</v>
      </c>
      <c r="U5" s="8" t="s">
        <v>11</v>
      </c>
      <c r="V5" s="8" t="s">
        <v>11</v>
      </c>
      <c r="W5" s="8" t="s">
        <v>11</v>
      </c>
      <c r="X5" s="8" t="s">
        <v>11</v>
      </c>
      <c r="Y5" s="8" t="s">
        <v>11</v>
      </c>
      <c r="Z5" s="8" t="s">
        <v>11</v>
      </c>
      <c r="AA5" s="8" t="s">
        <v>11</v>
      </c>
      <c r="AB5" s="8" t="s">
        <v>11</v>
      </c>
      <c r="AC5" s="8" t="s">
        <v>11</v>
      </c>
      <c r="AD5" s="8" t="s">
        <v>11</v>
      </c>
      <c r="AE5" s="8"/>
      <c r="AF5" s="8"/>
      <c r="AG5" s="8"/>
      <c r="AH5" s="1">
        <f t="shared" si="0"/>
        <v>0</v>
      </c>
      <c r="AI5" s="1"/>
      <c r="AJ5" s="1">
        <f t="shared" si="1"/>
        <v>0</v>
      </c>
    </row>
    <row r="6" spans="1:36" ht="15.75" customHeight="1" x14ac:dyDescent="0.15">
      <c r="A6" s="10"/>
      <c r="B6" s="18" t="s">
        <v>29</v>
      </c>
      <c r="C6" s="19" t="s">
        <v>101</v>
      </c>
      <c r="D6" s="19" t="s">
        <v>102</v>
      </c>
      <c r="E6" s="8"/>
      <c r="F6" s="8"/>
      <c r="G6" s="8"/>
      <c r="H6" s="8"/>
      <c r="I6" s="8" t="s">
        <v>11</v>
      </c>
      <c r="J6" s="8" t="s">
        <v>11</v>
      </c>
      <c r="K6" s="8" t="s">
        <v>11</v>
      </c>
      <c r="L6" s="8" t="s">
        <v>11</v>
      </c>
      <c r="M6" s="8" t="s">
        <v>11</v>
      </c>
      <c r="N6" s="8" t="s">
        <v>11</v>
      </c>
      <c r="O6" s="8" t="s">
        <v>11</v>
      </c>
      <c r="P6" s="8" t="s">
        <v>11</v>
      </c>
      <c r="Q6" s="8" t="s">
        <v>11</v>
      </c>
      <c r="R6" s="8" t="s">
        <v>11</v>
      </c>
      <c r="S6" s="8" t="s">
        <v>11</v>
      </c>
      <c r="T6" s="8" t="s">
        <v>11</v>
      </c>
      <c r="U6" s="8" t="s">
        <v>11</v>
      </c>
      <c r="V6" s="8" t="s">
        <v>11</v>
      </c>
      <c r="W6" s="8" t="s">
        <v>11</v>
      </c>
      <c r="X6" s="8" t="s">
        <v>11</v>
      </c>
      <c r="Y6" s="8" t="s">
        <v>11</v>
      </c>
      <c r="Z6" s="8" t="s">
        <v>11</v>
      </c>
      <c r="AA6" s="8" t="s">
        <v>11</v>
      </c>
      <c r="AB6" s="8" t="s">
        <v>11</v>
      </c>
      <c r="AC6" s="8" t="s">
        <v>11</v>
      </c>
      <c r="AD6" s="8" t="s">
        <v>11</v>
      </c>
      <c r="AE6" s="8"/>
      <c r="AF6" s="8"/>
      <c r="AG6" s="8"/>
      <c r="AH6" s="1">
        <f t="shared" si="0"/>
        <v>0</v>
      </c>
      <c r="AI6" s="1"/>
      <c r="AJ6" s="1">
        <f t="shared" si="1"/>
        <v>0</v>
      </c>
    </row>
    <row r="7" spans="1:36" ht="15.75" customHeight="1" x14ac:dyDescent="0.15">
      <c r="A7" s="10"/>
      <c r="B7" s="18" t="s">
        <v>30</v>
      </c>
      <c r="C7" s="19" t="s">
        <v>103</v>
      </c>
      <c r="D7" s="19" t="s">
        <v>53</v>
      </c>
      <c r="E7" s="8"/>
      <c r="F7" s="8"/>
      <c r="G7" s="8"/>
      <c r="H7" s="8"/>
      <c r="I7" s="8"/>
      <c r="J7" s="8"/>
      <c r="K7" s="8"/>
      <c r="L7" s="8"/>
      <c r="M7" s="8">
        <v>1</v>
      </c>
      <c r="N7" s="8">
        <v>1</v>
      </c>
      <c r="O7" s="8">
        <v>1</v>
      </c>
      <c r="P7" s="8">
        <v>1</v>
      </c>
      <c r="Q7" s="8">
        <v>1</v>
      </c>
      <c r="R7" s="8">
        <v>1</v>
      </c>
      <c r="S7" s="8">
        <v>1</v>
      </c>
      <c r="T7" s="8">
        <v>1</v>
      </c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8</v>
      </c>
      <c r="AI7" s="1"/>
      <c r="AJ7" s="1">
        <f t="shared" si="1"/>
        <v>40</v>
      </c>
    </row>
    <row r="8" spans="1:36" ht="15.75" customHeight="1" x14ac:dyDescent="0.15">
      <c r="A8" s="10"/>
      <c r="B8" s="18" t="s">
        <v>31</v>
      </c>
      <c r="C8" s="19" t="s">
        <v>104</v>
      </c>
      <c r="D8" s="19" t="s">
        <v>96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/>
      <c r="R8" s="8"/>
      <c r="S8" s="8">
        <v>1</v>
      </c>
      <c r="T8" s="8">
        <v>1</v>
      </c>
      <c r="U8" s="8">
        <v>1</v>
      </c>
      <c r="V8" s="8">
        <v>1</v>
      </c>
      <c r="W8" s="8">
        <v>1</v>
      </c>
      <c r="X8" s="8">
        <v>1</v>
      </c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8</v>
      </c>
      <c r="AI8" s="1"/>
      <c r="AJ8" s="1">
        <f t="shared" si="1"/>
        <v>38</v>
      </c>
    </row>
    <row r="9" spans="1:36" ht="15.75" customHeight="1" x14ac:dyDescent="0.15">
      <c r="A9" s="10"/>
      <c r="B9" s="18" t="s">
        <v>32</v>
      </c>
      <c r="C9" s="19" t="s">
        <v>105</v>
      </c>
      <c r="D9" s="19" t="s">
        <v>53</v>
      </c>
      <c r="E9" s="8"/>
      <c r="F9" s="8"/>
      <c r="G9" s="8"/>
      <c r="H9" s="8"/>
      <c r="I9" s="8">
        <v>1</v>
      </c>
      <c r="J9" s="8">
        <v>1</v>
      </c>
      <c r="K9" s="8">
        <v>1</v>
      </c>
      <c r="L9" s="8">
        <v>1</v>
      </c>
      <c r="M9" s="8">
        <v>1</v>
      </c>
      <c r="N9" s="8">
        <v>1</v>
      </c>
      <c r="O9" s="8">
        <v>1</v>
      </c>
      <c r="P9" s="8">
        <v>1</v>
      </c>
      <c r="Q9" s="8">
        <v>1</v>
      </c>
      <c r="R9" s="8">
        <v>1</v>
      </c>
      <c r="S9" s="8"/>
      <c r="T9" s="8"/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/>
      <c r="AB9" s="8"/>
      <c r="AC9" s="8"/>
      <c r="AD9" s="8"/>
      <c r="AE9" s="8"/>
      <c r="AF9" s="8"/>
      <c r="AG9" s="8"/>
      <c r="AH9" s="1">
        <f t="shared" si="0"/>
        <v>8</v>
      </c>
      <c r="AI9" s="1"/>
      <c r="AJ9" s="1">
        <f t="shared" si="1"/>
        <v>40</v>
      </c>
    </row>
    <row r="10" spans="1:36" ht="15.75" customHeight="1" x14ac:dyDescent="0.15">
      <c r="A10" s="10"/>
      <c r="B10" s="18" t="s">
        <v>33</v>
      </c>
      <c r="C10" s="19" t="s">
        <v>106</v>
      </c>
      <c r="D10" s="19" t="s">
        <v>53</v>
      </c>
      <c r="E10" s="8"/>
      <c r="F10" s="8"/>
      <c r="G10" s="8"/>
      <c r="H10" s="8"/>
      <c r="I10" s="8" t="s">
        <v>11</v>
      </c>
      <c r="J10" s="8" t="s">
        <v>11</v>
      </c>
      <c r="K10" s="8" t="s">
        <v>11</v>
      </c>
      <c r="L10" s="8" t="s">
        <v>11</v>
      </c>
      <c r="M10" s="8" t="s">
        <v>11</v>
      </c>
      <c r="N10" s="8" t="s">
        <v>11</v>
      </c>
      <c r="O10" s="8" t="s">
        <v>11</v>
      </c>
      <c r="P10" s="8" t="s">
        <v>11</v>
      </c>
      <c r="Q10" s="8" t="s">
        <v>11</v>
      </c>
      <c r="R10" s="8" t="s">
        <v>11</v>
      </c>
      <c r="S10" s="8" t="s">
        <v>11</v>
      </c>
      <c r="T10" s="8" t="s">
        <v>11</v>
      </c>
      <c r="U10" s="8" t="s">
        <v>11</v>
      </c>
      <c r="V10" s="8" t="s">
        <v>11</v>
      </c>
      <c r="W10" s="8" t="s">
        <v>11</v>
      </c>
      <c r="X10" s="8" t="s">
        <v>11</v>
      </c>
      <c r="Y10" s="8" t="s">
        <v>11</v>
      </c>
      <c r="Z10" s="8" t="s">
        <v>11</v>
      </c>
      <c r="AA10" s="8" t="s">
        <v>11</v>
      </c>
      <c r="AB10" s="8" t="s">
        <v>11</v>
      </c>
      <c r="AC10" s="8" t="s">
        <v>11</v>
      </c>
      <c r="AD10" s="8" t="s">
        <v>11</v>
      </c>
      <c r="AE10" s="8"/>
      <c r="AF10" s="8"/>
      <c r="AG10" s="8"/>
      <c r="AH10" s="1">
        <f t="shared" si="0"/>
        <v>0</v>
      </c>
      <c r="AI10" s="1"/>
      <c r="AJ10" s="1">
        <f t="shared" si="1"/>
        <v>0</v>
      </c>
    </row>
    <row r="11" spans="1:36" ht="15.75" customHeight="1" x14ac:dyDescent="0.15">
      <c r="A11" s="21"/>
      <c r="B11" s="18" t="s">
        <v>34</v>
      </c>
      <c r="C11" s="19" t="s">
        <v>107</v>
      </c>
      <c r="D11" s="19" t="s">
        <v>53</v>
      </c>
      <c r="E11" s="8"/>
      <c r="F11" s="8"/>
      <c r="G11" s="8"/>
      <c r="H11" s="8"/>
      <c r="I11" s="8" t="s">
        <v>15</v>
      </c>
      <c r="J11" s="8" t="s">
        <v>15</v>
      </c>
      <c r="K11" s="8" t="s">
        <v>15</v>
      </c>
      <c r="L11" s="8" t="s">
        <v>15</v>
      </c>
      <c r="M11" s="8" t="s">
        <v>15</v>
      </c>
      <c r="N11" s="8" t="s">
        <v>15</v>
      </c>
      <c r="O11" s="8" t="s">
        <v>15</v>
      </c>
      <c r="P11" s="8" t="s">
        <v>15</v>
      </c>
      <c r="Q11" s="8" t="s">
        <v>15</v>
      </c>
      <c r="R11" s="8" t="s">
        <v>15</v>
      </c>
      <c r="S11" s="8" t="s">
        <v>15</v>
      </c>
      <c r="T11" s="8" t="s">
        <v>15</v>
      </c>
      <c r="U11" s="8" t="s">
        <v>15</v>
      </c>
      <c r="V11" s="8" t="s">
        <v>15</v>
      </c>
      <c r="W11" s="8" t="s">
        <v>15</v>
      </c>
      <c r="X11" s="8" t="s">
        <v>15</v>
      </c>
      <c r="Y11" s="8" t="s">
        <v>15</v>
      </c>
      <c r="Z11" s="8" t="s">
        <v>15</v>
      </c>
      <c r="AA11" s="8" t="s">
        <v>15</v>
      </c>
      <c r="AB11" s="8" t="s">
        <v>15</v>
      </c>
      <c r="AC11" s="8" t="s">
        <v>15</v>
      </c>
      <c r="AD11" s="8" t="s">
        <v>15</v>
      </c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/>
      <c r="J12" s="8"/>
      <c r="K12" s="8"/>
      <c r="L12" s="8"/>
      <c r="M12" s="8">
        <v>1</v>
      </c>
      <c r="N12" s="8">
        <v>1</v>
      </c>
      <c r="O12" s="8">
        <v>1</v>
      </c>
      <c r="P12" s="8">
        <v>1</v>
      </c>
      <c r="Q12" s="8">
        <v>1</v>
      </c>
      <c r="R12" s="8">
        <v>1</v>
      </c>
      <c r="S12" s="8"/>
      <c r="T12" s="8"/>
      <c r="U12" s="8">
        <v>1</v>
      </c>
      <c r="V12" s="8">
        <v>1</v>
      </c>
      <c r="W12" s="8">
        <v>1</v>
      </c>
      <c r="X12" s="8">
        <v>1</v>
      </c>
      <c r="Y12" s="8">
        <v>1</v>
      </c>
      <c r="Z12" s="8">
        <v>1</v>
      </c>
      <c r="AA12" s="8">
        <v>1</v>
      </c>
      <c r="AB12" s="8">
        <v>1</v>
      </c>
      <c r="AC12" s="8">
        <v>1</v>
      </c>
      <c r="AD12" s="8">
        <v>1</v>
      </c>
      <c r="AE12" s="8"/>
      <c r="AF12" s="8"/>
      <c r="AG12" s="8"/>
      <c r="AH12" s="1">
        <f t="shared" si="0"/>
        <v>8</v>
      </c>
      <c r="AI12" s="1"/>
      <c r="AJ12" s="1">
        <f t="shared" si="1"/>
        <v>40</v>
      </c>
    </row>
    <row r="13" spans="1:36" ht="15.75" customHeight="1" x14ac:dyDescent="0.15">
      <c r="A13" s="10"/>
      <c r="B13" s="18" t="s">
        <v>133</v>
      </c>
      <c r="C13" s="62" t="s">
        <v>132</v>
      </c>
      <c r="D13" s="19" t="s">
        <v>53</v>
      </c>
      <c r="E13" s="59"/>
      <c r="F13" s="59"/>
      <c r="G13" s="59"/>
      <c r="H13" s="59"/>
      <c r="I13" s="59" t="s">
        <v>7</v>
      </c>
      <c r="J13" s="59" t="s">
        <v>7</v>
      </c>
      <c r="K13" s="59" t="s">
        <v>7</v>
      </c>
      <c r="L13" s="59" t="s">
        <v>7</v>
      </c>
      <c r="M13" s="59" t="s">
        <v>7</v>
      </c>
      <c r="N13" s="59" t="s">
        <v>7</v>
      </c>
      <c r="O13" s="59" t="s">
        <v>7</v>
      </c>
      <c r="P13" s="59" t="s">
        <v>7</v>
      </c>
      <c r="Q13" s="59" t="s">
        <v>7</v>
      </c>
      <c r="R13" s="59" t="s">
        <v>7</v>
      </c>
      <c r="S13" s="59" t="s">
        <v>7</v>
      </c>
      <c r="T13" s="59" t="s">
        <v>7</v>
      </c>
      <c r="U13" s="59" t="s">
        <v>7</v>
      </c>
      <c r="V13" s="59" t="s">
        <v>7</v>
      </c>
      <c r="W13" s="59" t="s">
        <v>7</v>
      </c>
      <c r="X13" s="59" t="s">
        <v>7</v>
      </c>
      <c r="Y13" s="59" t="s">
        <v>7</v>
      </c>
      <c r="Z13" s="59" t="s">
        <v>7</v>
      </c>
      <c r="AA13" s="59" t="s">
        <v>7</v>
      </c>
      <c r="AB13" s="59" t="s">
        <v>7</v>
      </c>
      <c r="AC13" s="59" t="s">
        <v>7</v>
      </c>
      <c r="AD13" s="59" t="s">
        <v>7</v>
      </c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36.5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 t="s">
        <v>11</v>
      </c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1</v>
      </c>
      <c r="I20" s="23">
        <f t="shared" si="3"/>
        <v>2</v>
      </c>
      <c r="J20" s="23">
        <f t="shared" si="3"/>
        <v>2</v>
      </c>
      <c r="K20" s="23">
        <f t="shared" si="3"/>
        <v>2</v>
      </c>
      <c r="L20" s="23">
        <f t="shared" si="3"/>
        <v>2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3</v>
      </c>
      <c r="R20" s="23">
        <f t="shared" si="3"/>
        <v>3</v>
      </c>
      <c r="S20" s="23">
        <f t="shared" si="3"/>
        <v>2</v>
      </c>
      <c r="T20" s="23">
        <f t="shared" si="3"/>
        <v>2</v>
      </c>
      <c r="U20" s="23">
        <f t="shared" si="3"/>
        <v>3</v>
      </c>
      <c r="V20" s="23">
        <f t="shared" si="3"/>
        <v>3</v>
      </c>
      <c r="W20" s="23">
        <f t="shared" si="3"/>
        <v>4</v>
      </c>
      <c r="X20" s="23">
        <f t="shared" si="3"/>
        <v>4</v>
      </c>
      <c r="Y20" s="23">
        <f t="shared" si="3"/>
        <v>3</v>
      </c>
      <c r="Z20" s="23">
        <f t="shared" si="3"/>
        <v>3</v>
      </c>
      <c r="AA20" s="23">
        <f t="shared" si="3"/>
        <v>2</v>
      </c>
      <c r="AB20" s="23">
        <f t="shared" si="3"/>
        <v>2</v>
      </c>
      <c r="AC20" s="23">
        <f t="shared" si="3"/>
        <v>2</v>
      </c>
      <c r="AD20" s="23">
        <f t="shared" si="3"/>
        <v>2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32</v>
      </c>
      <c r="AI20" s="1">
        <f>SUM(AI13:AI19)</f>
        <v>16</v>
      </c>
      <c r="AJ20" s="1">
        <f t="shared" si="1"/>
        <v>194.5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45531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">
        <v>99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">
        <v>95</v>
      </c>
      <c r="E24" s="8"/>
      <c r="F24" s="8"/>
      <c r="G24" s="8"/>
      <c r="H24" s="8"/>
      <c r="I24" s="8" t="s">
        <v>11</v>
      </c>
      <c r="J24" s="8" t="s">
        <v>11</v>
      </c>
      <c r="K24" s="8" t="s">
        <v>11</v>
      </c>
      <c r="L24" s="8" t="s">
        <v>11</v>
      </c>
      <c r="M24" s="8" t="s">
        <v>11</v>
      </c>
      <c r="N24" s="8" t="s">
        <v>11</v>
      </c>
      <c r="O24" s="8" t="s">
        <v>11</v>
      </c>
      <c r="P24" s="8" t="s">
        <v>11</v>
      </c>
      <c r="Q24" s="8" t="s">
        <v>11</v>
      </c>
      <c r="R24" s="8" t="s">
        <v>11</v>
      </c>
      <c r="S24" s="8" t="s">
        <v>11</v>
      </c>
      <c r="T24" s="8" t="s">
        <v>11</v>
      </c>
      <c r="U24" s="8" t="s">
        <v>11</v>
      </c>
      <c r="V24" s="8" t="s">
        <v>11</v>
      </c>
      <c r="W24" s="8" t="s">
        <v>11</v>
      </c>
      <c r="X24" s="8" t="s">
        <v>11</v>
      </c>
      <c r="Y24" s="8" t="s">
        <v>11</v>
      </c>
      <c r="Z24" s="8" t="s">
        <v>11</v>
      </c>
      <c r="AA24" s="8" t="s">
        <v>11</v>
      </c>
      <c r="AB24" s="8" t="s">
        <v>11</v>
      </c>
      <c r="AC24" s="8" t="s">
        <v>11</v>
      </c>
      <c r="AD24" s="8" t="s">
        <v>11</v>
      </c>
      <c r="AE24" s="8"/>
      <c r="AF24" s="8"/>
      <c r="AG24" s="8"/>
      <c r="AH24" s="1">
        <f t="shared" si="4"/>
        <v>0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">
        <v>102</v>
      </c>
      <c r="E25" s="8"/>
      <c r="F25" s="8"/>
      <c r="G25" s="8"/>
      <c r="H25" s="8"/>
      <c r="I25" s="8" t="s">
        <v>11</v>
      </c>
      <c r="J25" s="8" t="s">
        <v>11</v>
      </c>
      <c r="K25" s="8" t="s">
        <v>11</v>
      </c>
      <c r="L25" s="8" t="s">
        <v>11</v>
      </c>
      <c r="M25" s="8" t="s">
        <v>11</v>
      </c>
      <c r="N25" s="8" t="s">
        <v>11</v>
      </c>
      <c r="O25" s="8" t="s">
        <v>11</v>
      </c>
      <c r="P25" s="8" t="s">
        <v>11</v>
      </c>
      <c r="Q25" s="8" t="s">
        <v>11</v>
      </c>
      <c r="R25" s="8" t="s">
        <v>11</v>
      </c>
      <c r="S25" s="8" t="s">
        <v>11</v>
      </c>
      <c r="T25" s="8" t="s">
        <v>11</v>
      </c>
      <c r="U25" s="8" t="s">
        <v>11</v>
      </c>
      <c r="V25" s="8" t="s">
        <v>11</v>
      </c>
      <c r="W25" s="8" t="s">
        <v>11</v>
      </c>
      <c r="X25" s="8" t="s">
        <v>11</v>
      </c>
      <c r="Y25" s="8" t="s">
        <v>11</v>
      </c>
      <c r="Z25" s="8" t="s">
        <v>11</v>
      </c>
      <c r="AA25" s="8" t="s">
        <v>11</v>
      </c>
      <c r="AB25" s="8" t="s">
        <v>11</v>
      </c>
      <c r="AC25" s="8" t="s">
        <v>11</v>
      </c>
      <c r="AD25" s="8" t="s">
        <v>11</v>
      </c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">
        <v>53</v>
      </c>
      <c r="E26" s="8"/>
      <c r="F26" s="8"/>
      <c r="G26" s="8"/>
      <c r="H26" s="8"/>
      <c r="I26" s="8"/>
      <c r="J26" s="8"/>
      <c r="K26" s="8">
        <v>1</v>
      </c>
      <c r="L26" s="8">
        <v>1</v>
      </c>
      <c r="M26" s="8">
        <v>1</v>
      </c>
      <c r="N26" s="8">
        <v>1</v>
      </c>
      <c r="O26" s="8">
        <v>1</v>
      </c>
      <c r="P26" s="8">
        <v>1</v>
      </c>
      <c r="Q26" s="8">
        <v>1</v>
      </c>
      <c r="R26" s="8">
        <v>1</v>
      </c>
      <c r="S26" s="8">
        <v>1</v>
      </c>
      <c r="T26" s="8">
        <v>1</v>
      </c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/>
      <c r="AD26" s="8"/>
      <c r="AE26" s="8"/>
      <c r="AF26" s="8"/>
      <c r="AG26" s="8"/>
      <c r="AH26" s="1">
        <f t="shared" si="4"/>
        <v>8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">
        <v>96</v>
      </c>
      <c r="E27" s="8"/>
      <c r="F27" s="8"/>
      <c r="G27" s="8"/>
      <c r="H27" s="8"/>
      <c r="I27" s="8"/>
      <c r="J27" s="8"/>
      <c r="K27" s="8"/>
      <c r="L27" s="8"/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/>
      <c r="T27" s="8"/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8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">
        <v>53</v>
      </c>
      <c r="E28" s="8"/>
      <c r="F28" s="8"/>
      <c r="G28" s="8"/>
      <c r="H28" s="8">
        <v>1</v>
      </c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/>
      <c r="R28" s="8"/>
      <c r="S28" s="8">
        <v>1</v>
      </c>
      <c r="T28" s="8">
        <v>1</v>
      </c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/>
      <c r="AA28" s="8"/>
      <c r="AB28" s="8"/>
      <c r="AC28" s="8"/>
      <c r="AD28" s="8"/>
      <c r="AE28" s="8"/>
      <c r="AF28" s="8"/>
      <c r="AG28" s="8"/>
      <c r="AH28" s="1">
        <f t="shared" si="4"/>
        <v>8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">
        <v>53</v>
      </c>
      <c r="E29" s="8"/>
      <c r="F29" s="8"/>
      <c r="G29" s="8"/>
      <c r="H29" s="8"/>
      <c r="I29" s="8" t="s">
        <v>11</v>
      </c>
      <c r="J29" s="8" t="s">
        <v>11</v>
      </c>
      <c r="K29" s="8" t="s">
        <v>11</v>
      </c>
      <c r="L29" s="8" t="s">
        <v>11</v>
      </c>
      <c r="M29" s="8" t="s">
        <v>11</v>
      </c>
      <c r="N29" s="8" t="s">
        <v>11</v>
      </c>
      <c r="O29" s="8" t="s">
        <v>11</v>
      </c>
      <c r="P29" s="8" t="s">
        <v>11</v>
      </c>
      <c r="Q29" s="8" t="s">
        <v>11</v>
      </c>
      <c r="R29" s="8" t="s">
        <v>11</v>
      </c>
      <c r="S29" s="8" t="s">
        <v>11</v>
      </c>
      <c r="T29" s="8" t="s">
        <v>11</v>
      </c>
      <c r="U29" s="8" t="s">
        <v>11</v>
      </c>
      <c r="V29" s="8" t="s">
        <v>11</v>
      </c>
      <c r="W29" s="8" t="s">
        <v>11</v>
      </c>
      <c r="X29" s="8" t="s">
        <v>11</v>
      </c>
      <c r="Y29" s="8" t="s">
        <v>11</v>
      </c>
      <c r="Z29" s="8" t="s">
        <v>11</v>
      </c>
      <c r="AA29" s="8" t="s">
        <v>11</v>
      </c>
      <c r="AB29" s="8" t="s">
        <v>11</v>
      </c>
      <c r="AC29" s="8" t="s">
        <v>11</v>
      </c>
      <c r="AD29" s="8" t="s">
        <v>11</v>
      </c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">
        <v>53</v>
      </c>
      <c r="E30" s="8"/>
      <c r="F30" s="8"/>
      <c r="G30" s="8"/>
      <c r="H30" s="8"/>
      <c r="I30" s="8" t="s">
        <v>15</v>
      </c>
      <c r="J30" s="8" t="s">
        <v>15</v>
      </c>
      <c r="K30" s="8" t="s">
        <v>15</v>
      </c>
      <c r="L30" s="8" t="s">
        <v>15</v>
      </c>
      <c r="M30" s="8" t="s">
        <v>15</v>
      </c>
      <c r="N30" s="8" t="s">
        <v>15</v>
      </c>
      <c r="O30" s="8" t="s">
        <v>15</v>
      </c>
      <c r="P30" s="8" t="s">
        <v>15</v>
      </c>
      <c r="Q30" s="8" t="s">
        <v>15</v>
      </c>
      <c r="R30" s="8" t="s">
        <v>15</v>
      </c>
      <c r="S30" s="8" t="s">
        <v>15</v>
      </c>
      <c r="T30" s="8" t="s">
        <v>15</v>
      </c>
      <c r="U30" s="8" t="s">
        <v>15</v>
      </c>
      <c r="V30" s="8" t="s">
        <v>15</v>
      </c>
      <c r="W30" s="8" t="s">
        <v>15</v>
      </c>
      <c r="X30" s="8" t="s">
        <v>15</v>
      </c>
      <c r="Y30" s="8" t="s">
        <v>15</v>
      </c>
      <c r="Z30" s="8" t="s">
        <v>15</v>
      </c>
      <c r="AA30" s="8" t="s">
        <v>15</v>
      </c>
      <c r="AB30" s="8" t="s">
        <v>15</v>
      </c>
      <c r="AC30" s="8" t="s">
        <v>15</v>
      </c>
      <c r="AD30" s="8" t="s">
        <v>15</v>
      </c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 t="str">
        <f t="shared" si="5"/>
        <v>X218</v>
      </c>
      <c r="C31" s="19" t="str">
        <f>IF(ISNA(VLOOKUP(B31,Personal!$A$2:$D$21,2,FALSE)),,VLOOKUP(B31,Personal!$A$2:$D$21,2,FALSE))</f>
        <v>Nahia Campos</v>
      </c>
      <c r="D31" s="19" t="s">
        <v>53</v>
      </c>
      <c r="E31" s="8"/>
      <c r="F31" s="8"/>
      <c r="G31" s="8"/>
      <c r="H31" s="8"/>
      <c r="I31" s="8">
        <v>1</v>
      </c>
      <c r="J31" s="8">
        <v>1</v>
      </c>
      <c r="K31" s="8">
        <v>1</v>
      </c>
      <c r="L31" s="8">
        <v>1</v>
      </c>
      <c r="M31" s="8">
        <v>1</v>
      </c>
      <c r="N31" s="8">
        <v>1</v>
      </c>
      <c r="O31" s="8">
        <v>1</v>
      </c>
      <c r="P31" s="8">
        <v>1</v>
      </c>
      <c r="Q31" s="8">
        <v>1</v>
      </c>
      <c r="R31" s="8">
        <v>1</v>
      </c>
      <c r="S31" s="8"/>
      <c r="T31" s="8"/>
      <c r="U31" s="8">
        <v>1</v>
      </c>
      <c r="V31" s="8">
        <v>1</v>
      </c>
      <c r="W31" s="8">
        <v>1</v>
      </c>
      <c r="X31" s="8">
        <v>1</v>
      </c>
      <c r="Y31" s="8">
        <v>1</v>
      </c>
      <c r="Z31" s="8">
        <v>1</v>
      </c>
      <c r="AA31" s="8"/>
      <c r="AB31" s="8"/>
      <c r="AC31" s="8"/>
      <c r="AD31" s="8"/>
      <c r="AE31" s="8"/>
      <c r="AF31" s="8"/>
      <c r="AG31" s="8"/>
      <c r="AH31" s="1">
        <f t="shared" si="4"/>
        <v>8</v>
      </c>
      <c r="AI31" s="1"/>
    </row>
    <row r="32" spans="1:36" ht="15.75" customHeight="1" x14ac:dyDescent="0.15">
      <c r="A32" s="10"/>
      <c r="B32" s="18" t="s">
        <v>133</v>
      </c>
      <c r="C32" s="62" t="s">
        <v>132</v>
      </c>
      <c r="D32" s="19" t="s">
        <v>53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>
        <v>1</v>
      </c>
      <c r="T32" s="59">
        <v>1</v>
      </c>
      <c r="U32" s="59">
        <v>1</v>
      </c>
      <c r="V32" s="59">
        <v>1</v>
      </c>
      <c r="W32" s="59">
        <v>1</v>
      </c>
      <c r="X32" s="59">
        <v>1</v>
      </c>
      <c r="Y32" s="59">
        <v>1</v>
      </c>
      <c r="Z32" s="59">
        <v>1</v>
      </c>
      <c r="AA32" s="59">
        <v>1</v>
      </c>
      <c r="AB32" s="59">
        <v>1</v>
      </c>
      <c r="AC32" s="59">
        <v>1</v>
      </c>
      <c r="AD32" s="59">
        <v>1</v>
      </c>
      <c r="AE32" s="59"/>
      <c r="AF32" s="60"/>
      <c r="AG32" s="61"/>
      <c r="AH32" s="1">
        <f t="shared" si="4"/>
        <v>6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 t="s">
        <v>11</v>
      </c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3</v>
      </c>
      <c r="L39" s="23">
        <f t="shared" si="6"/>
        <v>3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3</v>
      </c>
      <c r="R39" s="23">
        <f t="shared" si="6"/>
        <v>3</v>
      </c>
      <c r="S39" s="23">
        <f t="shared" si="6"/>
        <v>3</v>
      </c>
      <c r="T39" s="23">
        <f t="shared" si="6"/>
        <v>3</v>
      </c>
      <c r="U39" s="23">
        <f t="shared" si="6"/>
        <v>4</v>
      </c>
      <c r="V39" s="23">
        <f t="shared" si="6"/>
        <v>4</v>
      </c>
      <c r="W39" s="23">
        <f t="shared" si="6"/>
        <v>5</v>
      </c>
      <c r="X39" s="23">
        <f t="shared" si="6"/>
        <v>5</v>
      </c>
      <c r="Y39" s="23">
        <f t="shared" si="6"/>
        <v>5</v>
      </c>
      <c r="Z39" s="23">
        <f t="shared" si="6"/>
        <v>4</v>
      </c>
      <c r="AA39" s="23">
        <f t="shared" si="6"/>
        <v>3</v>
      </c>
      <c r="AB39" s="23">
        <f t="shared" si="6"/>
        <v>3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38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45532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">
        <v>99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">
        <v>95</v>
      </c>
      <c r="E43" s="8"/>
      <c r="F43" s="8"/>
      <c r="G43" s="8"/>
      <c r="H43" s="8"/>
      <c r="I43" s="8" t="s">
        <v>11</v>
      </c>
      <c r="J43" s="8" t="s">
        <v>11</v>
      </c>
      <c r="K43" s="8" t="s">
        <v>11</v>
      </c>
      <c r="L43" s="8" t="s">
        <v>11</v>
      </c>
      <c r="M43" s="8" t="s">
        <v>11</v>
      </c>
      <c r="N43" s="8" t="s">
        <v>11</v>
      </c>
      <c r="O43" s="8" t="s">
        <v>11</v>
      </c>
      <c r="P43" s="8" t="s">
        <v>11</v>
      </c>
      <c r="Q43" s="8" t="s">
        <v>11</v>
      </c>
      <c r="R43" s="8" t="s">
        <v>11</v>
      </c>
      <c r="S43" s="8" t="s">
        <v>11</v>
      </c>
      <c r="T43" s="8" t="s">
        <v>11</v>
      </c>
      <c r="U43" s="8" t="s">
        <v>11</v>
      </c>
      <c r="V43" s="8" t="s">
        <v>11</v>
      </c>
      <c r="W43" s="8" t="s">
        <v>11</v>
      </c>
      <c r="X43" s="8" t="s">
        <v>11</v>
      </c>
      <c r="Y43" s="8" t="s">
        <v>11</v>
      </c>
      <c r="Z43" s="8" t="s">
        <v>11</v>
      </c>
      <c r="AA43" s="8" t="s">
        <v>11</v>
      </c>
      <c r="AB43" s="8" t="s">
        <v>11</v>
      </c>
      <c r="AC43" s="8" t="s">
        <v>11</v>
      </c>
      <c r="AD43" s="8" t="s">
        <v>11</v>
      </c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">
        <v>102</v>
      </c>
      <c r="E44" s="8"/>
      <c r="F44" s="8"/>
      <c r="G44" s="8"/>
      <c r="H44" s="8"/>
      <c r="I44" s="8" t="s">
        <v>11</v>
      </c>
      <c r="J44" s="8" t="s">
        <v>11</v>
      </c>
      <c r="K44" s="8" t="s">
        <v>11</v>
      </c>
      <c r="L44" s="8" t="s">
        <v>11</v>
      </c>
      <c r="M44" s="8" t="s">
        <v>11</v>
      </c>
      <c r="N44" s="8" t="s">
        <v>11</v>
      </c>
      <c r="O44" s="8" t="s">
        <v>11</v>
      </c>
      <c r="P44" s="8" t="s">
        <v>11</v>
      </c>
      <c r="Q44" s="8" t="s">
        <v>11</v>
      </c>
      <c r="R44" s="8" t="s">
        <v>11</v>
      </c>
      <c r="S44" s="8" t="s">
        <v>11</v>
      </c>
      <c r="T44" s="8" t="s">
        <v>11</v>
      </c>
      <c r="U44" s="8" t="s">
        <v>11</v>
      </c>
      <c r="V44" s="8" t="s">
        <v>11</v>
      </c>
      <c r="W44" s="8" t="s">
        <v>11</v>
      </c>
      <c r="X44" s="8" t="s">
        <v>11</v>
      </c>
      <c r="Y44" s="8" t="s">
        <v>11</v>
      </c>
      <c r="Z44" s="8" t="s">
        <v>11</v>
      </c>
      <c r="AA44" s="8" t="s">
        <v>11</v>
      </c>
      <c r="AB44" s="8" t="s">
        <v>11</v>
      </c>
      <c r="AC44" s="8" t="s">
        <v>11</v>
      </c>
      <c r="AD44" s="8" t="s">
        <v>11</v>
      </c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">
        <v>53</v>
      </c>
      <c r="E45" s="8"/>
      <c r="F45" s="8"/>
      <c r="G45" s="8"/>
      <c r="H45" s="8"/>
      <c r="I45" s="8"/>
      <c r="J45" s="8"/>
      <c r="K45" s="8"/>
      <c r="L45" s="8"/>
      <c r="M45" s="8">
        <v>1</v>
      </c>
      <c r="N45" s="8">
        <v>1</v>
      </c>
      <c r="O45" s="8">
        <v>1</v>
      </c>
      <c r="P45" s="8">
        <v>1</v>
      </c>
      <c r="Q45" s="8">
        <v>1</v>
      </c>
      <c r="R45" s="8">
        <v>1</v>
      </c>
      <c r="S45" s="8"/>
      <c r="T45" s="8"/>
      <c r="U45" s="8">
        <v>1</v>
      </c>
      <c r="V45" s="8">
        <v>1</v>
      </c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8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">
        <v>96</v>
      </c>
      <c r="E46" s="8"/>
      <c r="F46" s="8"/>
      <c r="G46" s="8"/>
      <c r="H46" s="8"/>
      <c r="I46" s="8"/>
      <c r="J46" s="8"/>
      <c r="K46" s="8"/>
      <c r="L46" s="8"/>
      <c r="M46" s="8">
        <v>1</v>
      </c>
      <c r="N46" s="8">
        <v>1</v>
      </c>
      <c r="O46" s="8">
        <v>1</v>
      </c>
      <c r="P46" s="8">
        <v>1</v>
      </c>
      <c r="Q46" s="8">
        <v>1</v>
      </c>
      <c r="R46" s="8">
        <v>1</v>
      </c>
      <c r="S46" s="8">
        <v>1</v>
      </c>
      <c r="T46" s="8">
        <v>1</v>
      </c>
      <c r="U46" s="8"/>
      <c r="V46" s="8"/>
      <c r="W46" s="8">
        <v>1</v>
      </c>
      <c r="X46" s="8">
        <v>1</v>
      </c>
      <c r="Y46" s="8">
        <v>1</v>
      </c>
      <c r="Z46" s="8">
        <v>1</v>
      </c>
      <c r="AA46" s="8">
        <v>1</v>
      </c>
      <c r="AB46" s="8">
        <v>1</v>
      </c>
      <c r="AC46" s="8">
        <v>1</v>
      </c>
      <c r="AD46" s="8">
        <v>1</v>
      </c>
      <c r="AE46" s="8"/>
      <c r="AF46" s="8"/>
      <c r="AG46" s="8"/>
      <c r="AH46" s="1">
        <f t="shared" si="7"/>
        <v>8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">
        <v>53</v>
      </c>
      <c r="E47" s="8"/>
      <c r="F47" s="8"/>
      <c r="G47" s="8"/>
      <c r="H47" s="8"/>
      <c r="I47" s="8" t="s">
        <v>7</v>
      </c>
      <c r="J47" s="8" t="s">
        <v>7</v>
      </c>
      <c r="K47" s="8" t="s">
        <v>7</v>
      </c>
      <c r="L47" s="8" t="s">
        <v>7</v>
      </c>
      <c r="M47" s="8" t="s">
        <v>7</v>
      </c>
      <c r="N47" s="8" t="s">
        <v>7</v>
      </c>
      <c r="O47" s="8" t="s">
        <v>7</v>
      </c>
      <c r="P47" s="8" t="s">
        <v>7</v>
      </c>
      <c r="Q47" s="8" t="s">
        <v>7</v>
      </c>
      <c r="R47" s="8" t="s">
        <v>7</v>
      </c>
      <c r="S47" s="8" t="s">
        <v>7</v>
      </c>
      <c r="T47" s="8" t="s">
        <v>7</v>
      </c>
      <c r="U47" s="8" t="s">
        <v>7</v>
      </c>
      <c r="V47" s="8" t="s">
        <v>7</v>
      </c>
      <c r="W47" s="8" t="s">
        <v>7</v>
      </c>
      <c r="X47" s="8" t="s">
        <v>7</v>
      </c>
      <c r="Y47" s="8" t="s">
        <v>7</v>
      </c>
      <c r="Z47" s="8" t="s">
        <v>7</v>
      </c>
      <c r="AA47" s="8" t="s">
        <v>7</v>
      </c>
      <c r="AB47" s="8" t="s">
        <v>7</v>
      </c>
      <c r="AC47" s="8" t="s">
        <v>7</v>
      </c>
      <c r="AD47" s="8" t="s">
        <v>7</v>
      </c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">
        <v>53</v>
      </c>
      <c r="E48" s="8"/>
      <c r="F48" s="8"/>
      <c r="G48" s="8"/>
      <c r="H48" s="8"/>
      <c r="I48" s="8" t="s">
        <v>11</v>
      </c>
      <c r="J48" s="8" t="s">
        <v>11</v>
      </c>
      <c r="K48" s="8" t="s">
        <v>11</v>
      </c>
      <c r="L48" s="8" t="s">
        <v>11</v>
      </c>
      <c r="M48" s="8" t="s">
        <v>11</v>
      </c>
      <c r="N48" s="8" t="s">
        <v>11</v>
      </c>
      <c r="O48" s="8" t="s">
        <v>11</v>
      </c>
      <c r="P48" s="8" t="s">
        <v>11</v>
      </c>
      <c r="Q48" s="8" t="s">
        <v>11</v>
      </c>
      <c r="R48" s="8" t="s">
        <v>11</v>
      </c>
      <c r="S48" s="8" t="s">
        <v>11</v>
      </c>
      <c r="T48" s="8" t="s">
        <v>11</v>
      </c>
      <c r="U48" s="8" t="s">
        <v>11</v>
      </c>
      <c r="V48" s="8" t="s">
        <v>11</v>
      </c>
      <c r="W48" s="8" t="s">
        <v>11</v>
      </c>
      <c r="X48" s="8" t="s">
        <v>11</v>
      </c>
      <c r="Y48" s="8" t="s">
        <v>11</v>
      </c>
      <c r="Z48" s="8" t="s">
        <v>11</v>
      </c>
      <c r="AA48" s="8" t="s">
        <v>11</v>
      </c>
      <c r="AB48" s="8" t="s">
        <v>11</v>
      </c>
      <c r="AC48" s="8" t="s">
        <v>11</v>
      </c>
      <c r="AD48" s="8" t="s">
        <v>11</v>
      </c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">
        <v>53</v>
      </c>
      <c r="E49" s="8"/>
      <c r="F49" s="8"/>
      <c r="G49" s="8"/>
      <c r="H49" s="8"/>
      <c r="I49" s="8" t="s">
        <v>15</v>
      </c>
      <c r="J49" s="8" t="s">
        <v>15</v>
      </c>
      <c r="K49" s="8" t="s">
        <v>15</v>
      </c>
      <c r="L49" s="8" t="s">
        <v>15</v>
      </c>
      <c r="M49" s="8" t="s">
        <v>15</v>
      </c>
      <c r="N49" s="8" t="s">
        <v>15</v>
      </c>
      <c r="O49" s="8" t="s">
        <v>15</v>
      </c>
      <c r="P49" s="8" t="s">
        <v>15</v>
      </c>
      <c r="Q49" s="8" t="s">
        <v>15</v>
      </c>
      <c r="R49" s="8" t="s">
        <v>15</v>
      </c>
      <c r="S49" s="8" t="s">
        <v>15</v>
      </c>
      <c r="T49" s="8" t="s">
        <v>15</v>
      </c>
      <c r="U49" s="8" t="s">
        <v>15</v>
      </c>
      <c r="V49" s="8" t="s">
        <v>15</v>
      </c>
      <c r="W49" s="8" t="s">
        <v>15</v>
      </c>
      <c r="X49" s="8" t="s">
        <v>15</v>
      </c>
      <c r="Y49" s="8" t="s">
        <v>15</v>
      </c>
      <c r="Z49" s="8" t="s">
        <v>15</v>
      </c>
      <c r="AA49" s="8" t="s">
        <v>15</v>
      </c>
      <c r="AB49" s="8" t="s">
        <v>15</v>
      </c>
      <c r="AC49" s="8" t="s">
        <v>15</v>
      </c>
      <c r="AD49" s="8" t="s">
        <v>15</v>
      </c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 t="str">
        <f t="shared" si="8"/>
        <v>X218</v>
      </c>
      <c r="C50" s="19" t="str">
        <f>IF(ISNA(VLOOKUP(B50,Personal!$A$2:$D$21,2,FALSE)),,VLOOKUP(B50,Personal!$A$2:$D$21,2,FALSE))</f>
        <v>Nahia Campos</v>
      </c>
      <c r="D50" s="19" t="s">
        <v>53</v>
      </c>
      <c r="E50" s="8"/>
      <c r="F50" s="8"/>
      <c r="G50" s="8"/>
      <c r="H50" s="8">
        <v>1</v>
      </c>
      <c r="I50" s="8">
        <v>1</v>
      </c>
      <c r="J50" s="8">
        <v>1</v>
      </c>
      <c r="K50" s="8">
        <v>1</v>
      </c>
      <c r="L50" s="8">
        <v>1</v>
      </c>
      <c r="M50" s="8">
        <v>1</v>
      </c>
      <c r="N50" s="8">
        <v>1</v>
      </c>
      <c r="O50" s="8">
        <v>1</v>
      </c>
      <c r="P50" s="8">
        <v>1</v>
      </c>
      <c r="Q50" s="8"/>
      <c r="R50" s="8"/>
      <c r="S50" s="8">
        <v>1</v>
      </c>
      <c r="T50" s="8">
        <v>1</v>
      </c>
      <c r="U50" s="8">
        <v>1</v>
      </c>
      <c r="V50" s="8">
        <v>1</v>
      </c>
      <c r="W50" s="8">
        <v>1</v>
      </c>
      <c r="X50" s="8">
        <v>1</v>
      </c>
      <c r="Y50" s="8">
        <v>1</v>
      </c>
      <c r="Z50" s="8"/>
      <c r="AA50" s="8"/>
      <c r="AB50" s="8"/>
      <c r="AC50" s="8"/>
      <c r="AD50" s="8"/>
      <c r="AE50" s="8"/>
      <c r="AF50" s="8"/>
      <c r="AG50" s="8"/>
      <c r="AH50" s="1">
        <f t="shared" si="7"/>
        <v>8</v>
      </c>
      <c r="AI50" s="1"/>
    </row>
    <row r="51" spans="1:35" ht="15.75" customHeight="1" x14ac:dyDescent="0.15">
      <c r="A51" s="10"/>
      <c r="B51" s="18" t="s">
        <v>133</v>
      </c>
      <c r="C51" s="62" t="s">
        <v>132</v>
      </c>
      <c r="D51" s="19" t="s">
        <v>53</v>
      </c>
      <c r="E51" s="59"/>
      <c r="F51" s="59"/>
      <c r="G51" s="59"/>
      <c r="H51" s="59"/>
      <c r="I51" s="59">
        <v>1</v>
      </c>
      <c r="J51" s="59">
        <v>1</v>
      </c>
      <c r="K51" s="59">
        <v>1</v>
      </c>
      <c r="L51" s="59">
        <v>1</v>
      </c>
      <c r="M51" s="59">
        <v>1</v>
      </c>
      <c r="N51" s="59">
        <v>1</v>
      </c>
      <c r="O51" s="59">
        <v>1</v>
      </c>
      <c r="P51" s="59">
        <v>1</v>
      </c>
      <c r="Q51" s="59">
        <v>1</v>
      </c>
      <c r="R51" s="59">
        <v>1</v>
      </c>
      <c r="S51" s="59"/>
      <c r="T51" s="59"/>
      <c r="U51" s="59">
        <v>1</v>
      </c>
      <c r="V51" s="59">
        <v>1</v>
      </c>
      <c r="W51" s="59">
        <v>1</v>
      </c>
      <c r="X51" s="59">
        <v>1</v>
      </c>
      <c r="Y51" s="59">
        <v>1</v>
      </c>
      <c r="Z51" s="59">
        <v>1</v>
      </c>
      <c r="AA51" s="59"/>
      <c r="AB51" s="59"/>
      <c r="AC51" s="59"/>
      <c r="AD51" s="59"/>
      <c r="AE51" s="59"/>
      <c r="AF51" s="60"/>
      <c r="AG51" s="61"/>
      <c r="AH51" s="1">
        <f t="shared" si="7"/>
        <v>8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 t="s">
        <v>11</v>
      </c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2</v>
      </c>
      <c r="L58" s="23">
        <f t="shared" si="9"/>
        <v>2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3</v>
      </c>
      <c r="R58" s="23">
        <f t="shared" si="9"/>
        <v>3</v>
      </c>
      <c r="S58" s="23">
        <f t="shared" si="9"/>
        <v>2</v>
      </c>
      <c r="T58" s="23">
        <f t="shared" si="9"/>
        <v>2</v>
      </c>
      <c r="U58" s="23">
        <f t="shared" si="9"/>
        <v>3</v>
      </c>
      <c r="V58" s="23">
        <f t="shared" si="9"/>
        <v>3</v>
      </c>
      <c r="W58" s="23">
        <f t="shared" si="9"/>
        <v>4</v>
      </c>
      <c r="X58" s="23">
        <f t="shared" si="9"/>
        <v>4</v>
      </c>
      <c r="Y58" s="23">
        <f t="shared" si="9"/>
        <v>4</v>
      </c>
      <c r="Z58" s="23">
        <f t="shared" si="9"/>
        <v>3</v>
      </c>
      <c r="AA58" s="23">
        <f t="shared" si="9"/>
        <v>2</v>
      </c>
      <c r="AB58" s="23">
        <f t="shared" si="9"/>
        <v>2</v>
      </c>
      <c r="AC58" s="23">
        <f t="shared" si="9"/>
        <v>2</v>
      </c>
      <c r="AD58" s="23">
        <f t="shared" si="9"/>
        <v>2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32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45533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">
        <v>99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">
        <v>95</v>
      </c>
      <c r="E62" s="8"/>
      <c r="F62" s="8"/>
      <c r="G62" s="8"/>
      <c r="H62" s="8"/>
      <c r="I62" s="8" t="s">
        <v>11</v>
      </c>
      <c r="J62" s="8" t="s">
        <v>11</v>
      </c>
      <c r="K62" s="8" t="s">
        <v>11</v>
      </c>
      <c r="L62" s="8" t="s">
        <v>11</v>
      </c>
      <c r="M62" s="8" t="s">
        <v>11</v>
      </c>
      <c r="N62" s="8" t="s">
        <v>11</v>
      </c>
      <c r="O62" s="8" t="s">
        <v>11</v>
      </c>
      <c r="P62" s="8" t="s">
        <v>11</v>
      </c>
      <c r="Q62" s="8" t="s">
        <v>11</v>
      </c>
      <c r="R62" s="8" t="s">
        <v>11</v>
      </c>
      <c r="S62" s="8" t="s">
        <v>11</v>
      </c>
      <c r="T62" s="8" t="s">
        <v>11</v>
      </c>
      <c r="U62" s="8" t="s">
        <v>11</v>
      </c>
      <c r="V62" s="8" t="s">
        <v>11</v>
      </c>
      <c r="W62" s="8" t="s">
        <v>11</v>
      </c>
      <c r="X62" s="8" t="s">
        <v>11</v>
      </c>
      <c r="Y62" s="8" t="s">
        <v>11</v>
      </c>
      <c r="Z62" s="8" t="s">
        <v>11</v>
      </c>
      <c r="AA62" s="8" t="s">
        <v>11</v>
      </c>
      <c r="AB62" s="8" t="s">
        <v>11</v>
      </c>
      <c r="AC62" s="8" t="s">
        <v>11</v>
      </c>
      <c r="AD62" s="8" t="s">
        <v>11</v>
      </c>
      <c r="AE62" s="8"/>
      <c r="AF62" s="8"/>
      <c r="AG62" s="8"/>
      <c r="AH62" s="1">
        <f t="shared" si="10"/>
        <v>0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">
        <v>102</v>
      </c>
      <c r="E63" s="8"/>
      <c r="F63" s="8"/>
      <c r="G63" s="8"/>
      <c r="H63" s="8"/>
      <c r="I63" s="8" t="s">
        <v>11</v>
      </c>
      <c r="J63" s="8" t="s">
        <v>11</v>
      </c>
      <c r="K63" s="8" t="s">
        <v>11</v>
      </c>
      <c r="L63" s="8" t="s">
        <v>11</v>
      </c>
      <c r="M63" s="8" t="s">
        <v>11</v>
      </c>
      <c r="N63" s="8" t="s">
        <v>11</v>
      </c>
      <c r="O63" s="8" t="s">
        <v>11</v>
      </c>
      <c r="P63" s="8" t="s">
        <v>11</v>
      </c>
      <c r="Q63" s="8" t="s">
        <v>11</v>
      </c>
      <c r="R63" s="8" t="s">
        <v>11</v>
      </c>
      <c r="S63" s="8" t="s">
        <v>11</v>
      </c>
      <c r="T63" s="8" t="s">
        <v>11</v>
      </c>
      <c r="U63" s="8" t="s">
        <v>11</v>
      </c>
      <c r="V63" s="8" t="s">
        <v>11</v>
      </c>
      <c r="W63" s="8" t="s">
        <v>11</v>
      </c>
      <c r="X63" s="8" t="s">
        <v>11</v>
      </c>
      <c r="Y63" s="8" t="s">
        <v>11</v>
      </c>
      <c r="Z63" s="8" t="s">
        <v>11</v>
      </c>
      <c r="AA63" s="8" t="s">
        <v>11</v>
      </c>
      <c r="AB63" s="8" t="s">
        <v>11</v>
      </c>
      <c r="AC63" s="8" t="s">
        <v>11</v>
      </c>
      <c r="AD63" s="8" t="s">
        <v>11</v>
      </c>
      <c r="AE63" s="8"/>
      <c r="AF63" s="8"/>
      <c r="AG63" s="8"/>
      <c r="AH63" s="1">
        <f t="shared" si="10"/>
        <v>0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">
        <v>53</v>
      </c>
      <c r="E64" s="8"/>
      <c r="F64" s="8"/>
      <c r="G64" s="8"/>
      <c r="H64" s="8"/>
      <c r="I64" s="8"/>
      <c r="J64" s="8"/>
      <c r="K64" s="8"/>
      <c r="L64" s="8"/>
      <c r="M64" s="8">
        <v>1</v>
      </c>
      <c r="N64" s="8">
        <v>1</v>
      </c>
      <c r="O64" s="8">
        <v>1</v>
      </c>
      <c r="P64" s="8">
        <v>1</v>
      </c>
      <c r="Q64" s="8">
        <v>1</v>
      </c>
      <c r="R64" s="8">
        <v>1</v>
      </c>
      <c r="S64" s="8"/>
      <c r="T64" s="8"/>
      <c r="U64" s="8">
        <v>1</v>
      </c>
      <c r="V64" s="8">
        <v>1</v>
      </c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8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">
        <v>96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 t="s">
        <v>7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">
        <v>53</v>
      </c>
      <c r="E66" s="8"/>
      <c r="F66" s="8"/>
      <c r="G66" s="8"/>
      <c r="H66" s="8">
        <v>1</v>
      </c>
      <c r="I66" s="8">
        <v>1</v>
      </c>
      <c r="J66" s="8">
        <v>1</v>
      </c>
      <c r="K66" s="8">
        <v>1</v>
      </c>
      <c r="L66" s="8">
        <v>1</v>
      </c>
      <c r="M66" s="8">
        <v>1</v>
      </c>
      <c r="N66" s="8">
        <v>1</v>
      </c>
      <c r="O66" s="8">
        <v>1</v>
      </c>
      <c r="P66" s="8">
        <v>1</v>
      </c>
      <c r="Q66" s="8"/>
      <c r="R66" s="8"/>
      <c r="S66" s="8">
        <v>1</v>
      </c>
      <c r="T66" s="8">
        <v>1</v>
      </c>
      <c r="U66" s="8">
        <v>1</v>
      </c>
      <c r="V66" s="8">
        <v>1</v>
      </c>
      <c r="W66" s="8">
        <v>1</v>
      </c>
      <c r="X66" s="8">
        <v>1</v>
      </c>
      <c r="Y66" s="8">
        <v>1</v>
      </c>
      <c r="Z66" s="8"/>
      <c r="AA66" s="8"/>
      <c r="AB66" s="8"/>
      <c r="AC66" s="8"/>
      <c r="AD66" s="8"/>
      <c r="AE66" s="8"/>
      <c r="AF66" s="8"/>
      <c r="AG66" s="8"/>
      <c r="AH66" s="1">
        <f t="shared" si="10"/>
        <v>8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">
        <v>53</v>
      </c>
      <c r="E67" s="8"/>
      <c r="F67" s="8"/>
      <c r="G67" s="8"/>
      <c r="H67" s="8"/>
      <c r="I67" s="8" t="s">
        <v>11</v>
      </c>
      <c r="J67" s="8" t="s">
        <v>11</v>
      </c>
      <c r="K67" s="8" t="s">
        <v>11</v>
      </c>
      <c r="L67" s="8" t="s">
        <v>11</v>
      </c>
      <c r="M67" s="8" t="s">
        <v>11</v>
      </c>
      <c r="N67" s="8" t="s">
        <v>11</v>
      </c>
      <c r="O67" s="8" t="s">
        <v>11</v>
      </c>
      <c r="P67" s="8" t="s">
        <v>11</v>
      </c>
      <c r="Q67" s="8" t="s">
        <v>11</v>
      </c>
      <c r="R67" s="8" t="s">
        <v>11</v>
      </c>
      <c r="S67" s="8" t="s">
        <v>11</v>
      </c>
      <c r="T67" s="8" t="s">
        <v>11</v>
      </c>
      <c r="U67" s="8" t="s">
        <v>11</v>
      </c>
      <c r="V67" s="8" t="s">
        <v>11</v>
      </c>
      <c r="W67" s="8" t="s">
        <v>11</v>
      </c>
      <c r="X67" s="8" t="s">
        <v>11</v>
      </c>
      <c r="Y67" s="8" t="s">
        <v>11</v>
      </c>
      <c r="Z67" s="8" t="s">
        <v>11</v>
      </c>
      <c r="AA67" s="8" t="s">
        <v>11</v>
      </c>
      <c r="AB67" s="8" t="s">
        <v>11</v>
      </c>
      <c r="AC67" s="8" t="s">
        <v>11</v>
      </c>
      <c r="AD67" s="8" t="s">
        <v>11</v>
      </c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">
        <v>53</v>
      </c>
      <c r="E68" s="8"/>
      <c r="F68" s="8"/>
      <c r="G68" s="8"/>
      <c r="H68" s="8"/>
      <c r="I68" s="8" t="s">
        <v>7</v>
      </c>
      <c r="J68" s="8" t="s">
        <v>7</v>
      </c>
      <c r="K68" s="8" t="s">
        <v>7</v>
      </c>
      <c r="L68" s="8" t="s">
        <v>7</v>
      </c>
      <c r="M68" s="8" t="s">
        <v>7</v>
      </c>
      <c r="N68" s="8" t="s">
        <v>7</v>
      </c>
      <c r="O68" s="8" t="s">
        <v>7</v>
      </c>
      <c r="P68" s="8" t="s">
        <v>7</v>
      </c>
      <c r="Q68" s="8" t="s">
        <v>7</v>
      </c>
      <c r="R68" s="8" t="s">
        <v>7</v>
      </c>
      <c r="S68" s="8" t="s">
        <v>7</v>
      </c>
      <c r="T68" s="8" t="s">
        <v>7</v>
      </c>
      <c r="U68" s="8" t="s">
        <v>7</v>
      </c>
      <c r="V68" s="8" t="s">
        <v>7</v>
      </c>
      <c r="W68" s="8" t="s">
        <v>7</v>
      </c>
      <c r="X68" s="8" t="s">
        <v>7</v>
      </c>
      <c r="Y68" s="8" t="s">
        <v>7</v>
      </c>
      <c r="Z68" s="8" t="s">
        <v>7</v>
      </c>
      <c r="AA68" s="8" t="s">
        <v>7</v>
      </c>
      <c r="AB68" s="8" t="s">
        <v>7</v>
      </c>
      <c r="AC68" s="8" t="s">
        <v>7</v>
      </c>
      <c r="AD68" s="8" t="s">
        <v>7</v>
      </c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 t="str">
        <f t="shared" si="11"/>
        <v>X218</v>
      </c>
      <c r="C69" s="19" t="str">
        <f>IF(ISNA(VLOOKUP(B69,Personal!$A$2:$D$21,2,FALSE)),,VLOOKUP(B69,Personal!$A$2:$D$21,2,FALSE))</f>
        <v>Nahia Campos</v>
      </c>
      <c r="D69" s="19" t="s">
        <v>53</v>
      </c>
      <c r="E69" s="8"/>
      <c r="F69" s="8"/>
      <c r="G69" s="8"/>
      <c r="H69" s="8"/>
      <c r="I69" s="8"/>
      <c r="J69" s="8"/>
      <c r="K69" s="8"/>
      <c r="L69" s="8"/>
      <c r="M69" s="8">
        <v>1</v>
      </c>
      <c r="N69" s="8">
        <v>1</v>
      </c>
      <c r="O69" s="8">
        <v>1</v>
      </c>
      <c r="P69" s="8">
        <v>1</v>
      </c>
      <c r="Q69" s="8">
        <v>1</v>
      </c>
      <c r="R69" s="8">
        <v>1</v>
      </c>
      <c r="S69" s="8"/>
      <c r="T69" s="8"/>
      <c r="U69" s="8">
        <v>1</v>
      </c>
      <c r="V69" s="8">
        <v>1</v>
      </c>
      <c r="W69" s="8">
        <v>1</v>
      </c>
      <c r="X69" s="8">
        <v>1</v>
      </c>
      <c r="Y69" s="8">
        <v>1</v>
      </c>
      <c r="Z69" s="8">
        <v>1</v>
      </c>
      <c r="AA69" s="8">
        <v>1</v>
      </c>
      <c r="AB69" s="8">
        <v>1</v>
      </c>
      <c r="AC69" s="8">
        <v>1</v>
      </c>
      <c r="AD69" s="8">
        <v>1</v>
      </c>
      <c r="AE69" s="8"/>
      <c r="AF69" s="8"/>
      <c r="AG69" s="8"/>
      <c r="AH69" s="1">
        <f t="shared" si="10"/>
        <v>8</v>
      </c>
      <c r="AI69" s="1"/>
    </row>
    <row r="70" spans="1:35" ht="15.75" customHeight="1" x14ac:dyDescent="0.15">
      <c r="A70" s="10"/>
      <c r="B70" s="18" t="s">
        <v>133</v>
      </c>
      <c r="C70" s="62" t="s">
        <v>132</v>
      </c>
      <c r="D70" s="19" t="s">
        <v>53</v>
      </c>
      <c r="E70" s="59"/>
      <c r="F70" s="59"/>
      <c r="G70" s="59"/>
      <c r="H70" s="59"/>
      <c r="I70" s="59">
        <v>1</v>
      </c>
      <c r="J70" s="59">
        <v>1</v>
      </c>
      <c r="K70" s="59">
        <v>1</v>
      </c>
      <c r="L70" s="59">
        <v>1</v>
      </c>
      <c r="M70" s="59">
        <v>1</v>
      </c>
      <c r="N70" s="59">
        <v>1</v>
      </c>
      <c r="O70" s="59">
        <v>1</v>
      </c>
      <c r="P70" s="59">
        <v>1</v>
      </c>
      <c r="Q70" s="59"/>
      <c r="R70" s="59"/>
      <c r="S70" s="59">
        <v>1</v>
      </c>
      <c r="T70" s="59">
        <v>1</v>
      </c>
      <c r="U70" s="59">
        <v>1</v>
      </c>
      <c r="V70" s="59">
        <v>1</v>
      </c>
      <c r="W70" s="59">
        <v>1</v>
      </c>
      <c r="X70" s="59">
        <v>1</v>
      </c>
      <c r="Y70" s="59">
        <v>1</v>
      </c>
      <c r="Z70" s="59">
        <v>1</v>
      </c>
      <c r="AA70" s="59"/>
      <c r="AB70" s="59"/>
      <c r="AC70" s="59"/>
      <c r="AD70" s="59"/>
      <c r="AE70" s="59"/>
      <c r="AF70" s="60"/>
      <c r="AG70" s="61"/>
      <c r="AH70" s="1">
        <f t="shared" si="10"/>
        <v>8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 t="s">
        <v>11</v>
      </c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2</v>
      </c>
      <c r="L77" s="23">
        <f t="shared" si="12"/>
        <v>2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2</v>
      </c>
      <c r="R77" s="23">
        <f t="shared" si="12"/>
        <v>2</v>
      </c>
      <c r="S77" s="23">
        <f t="shared" si="12"/>
        <v>2</v>
      </c>
      <c r="T77" s="23">
        <f t="shared" si="12"/>
        <v>2</v>
      </c>
      <c r="U77" s="23">
        <f t="shared" si="12"/>
        <v>4</v>
      </c>
      <c r="V77" s="23">
        <f t="shared" si="12"/>
        <v>4</v>
      </c>
      <c r="W77" s="23">
        <f t="shared" si="12"/>
        <v>4</v>
      </c>
      <c r="X77" s="23">
        <f t="shared" si="12"/>
        <v>4</v>
      </c>
      <c r="Y77" s="23">
        <f t="shared" si="12"/>
        <v>4</v>
      </c>
      <c r="Z77" s="23">
        <f t="shared" si="12"/>
        <v>3</v>
      </c>
      <c r="AA77" s="23">
        <f t="shared" si="12"/>
        <v>2</v>
      </c>
      <c r="AB77" s="23">
        <f t="shared" si="12"/>
        <v>2</v>
      </c>
      <c r="AC77" s="23">
        <f t="shared" si="12"/>
        <v>2</v>
      </c>
      <c r="AD77" s="23">
        <f t="shared" si="12"/>
        <v>2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32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45534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">
        <v>99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">
        <v>95</v>
      </c>
      <c r="E81" s="8"/>
      <c r="F81" s="8"/>
      <c r="G81" s="8"/>
      <c r="H81" s="8"/>
      <c r="I81" s="8" t="s">
        <v>11</v>
      </c>
      <c r="J81" s="8" t="s">
        <v>11</v>
      </c>
      <c r="K81" s="8" t="s">
        <v>11</v>
      </c>
      <c r="L81" s="8" t="s">
        <v>11</v>
      </c>
      <c r="M81" s="8" t="s">
        <v>11</v>
      </c>
      <c r="N81" s="8" t="s">
        <v>11</v>
      </c>
      <c r="O81" s="8" t="s">
        <v>11</v>
      </c>
      <c r="P81" s="8" t="s">
        <v>11</v>
      </c>
      <c r="Q81" s="8" t="s">
        <v>11</v>
      </c>
      <c r="R81" s="8" t="s">
        <v>11</v>
      </c>
      <c r="S81" s="8" t="s">
        <v>11</v>
      </c>
      <c r="T81" s="8" t="s">
        <v>11</v>
      </c>
      <c r="U81" s="8" t="s">
        <v>11</v>
      </c>
      <c r="V81" s="8" t="s">
        <v>11</v>
      </c>
      <c r="W81" s="8" t="s">
        <v>11</v>
      </c>
      <c r="X81" s="8" t="s">
        <v>11</v>
      </c>
      <c r="Y81" s="8" t="s">
        <v>11</v>
      </c>
      <c r="Z81" s="8" t="s">
        <v>11</v>
      </c>
      <c r="AA81" s="8" t="s">
        <v>11</v>
      </c>
      <c r="AB81" s="8" t="s">
        <v>11</v>
      </c>
      <c r="AC81" s="8" t="s">
        <v>11</v>
      </c>
      <c r="AD81" s="8" t="s">
        <v>11</v>
      </c>
      <c r="AE81" s="8"/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">
        <v>102</v>
      </c>
      <c r="E82" s="8"/>
      <c r="F82" s="8"/>
      <c r="G82" s="8"/>
      <c r="H82" s="8"/>
      <c r="I82" s="8" t="s">
        <v>11</v>
      </c>
      <c r="J82" s="8" t="s">
        <v>11</v>
      </c>
      <c r="K82" s="8" t="s">
        <v>11</v>
      </c>
      <c r="L82" s="8" t="s">
        <v>11</v>
      </c>
      <c r="M82" s="8" t="s">
        <v>11</v>
      </c>
      <c r="N82" s="8" t="s">
        <v>11</v>
      </c>
      <c r="O82" s="8" t="s">
        <v>11</v>
      </c>
      <c r="P82" s="8" t="s">
        <v>11</v>
      </c>
      <c r="Q82" s="8" t="s">
        <v>11</v>
      </c>
      <c r="R82" s="8" t="s">
        <v>11</v>
      </c>
      <c r="S82" s="8" t="s">
        <v>11</v>
      </c>
      <c r="T82" s="8" t="s">
        <v>11</v>
      </c>
      <c r="U82" s="8" t="s">
        <v>11</v>
      </c>
      <c r="V82" s="8" t="s">
        <v>11</v>
      </c>
      <c r="W82" s="8" t="s">
        <v>11</v>
      </c>
      <c r="X82" s="8" t="s">
        <v>11</v>
      </c>
      <c r="Y82" s="8" t="s">
        <v>11</v>
      </c>
      <c r="Z82" s="8" t="s">
        <v>11</v>
      </c>
      <c r="AA82" s="8" t="s">
        <v>11</v>
      </c>
      <c r="AB82" s="8" t="s">
        <v>11</v>
      </c>
      <c r="AC82" s="8" t="s">
        <v>11</v>
      </c>
      <c r="AD82" s="8" t="s">
        <v>11</v>
      </c>
      <c r="AE82" s="8"/>
      <c r="AF82" s="8"/>
      <c r="AG82" s="8"/>
      <c r="AH82" s="1">
        <f t="shared" si="13"/>
        <v>0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">
        <v>53</v>
      </c>
      <c r="E83" s="8"/>
      <c r="F83" s="8"/>
      <c r="G83" s="8"/>
      <c r="H83" s="8"/>
      <c r="I83" s="8"/>
      <c r="J83" s="8"/>
      <c r="K83" s="8"/>
      <c r="L83" s="8"/>
      <c r="M83" s="8">
        <v>1</v>
      </c>
      <c r="N83" s="8">
        <v>1</v>
      </c>
      <c r="O83" s="8">
        <v>1</v>
      </c>
      <c r="P83" s="8">
        <v>1</v>
      </c>
      <c r="Q83" s="8">
        <v>1</v>
      </c>
      <c r="R83" s="8">
        <v>1</v>
      </c>
      <c r="S83" s="8"/>
      <c r="T83" s="8"/>
      <c r="U83" s="8">
        <v>1</v>
      </c>
      <c r="V83" s="8">
        <v>1</v>
      </c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8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">
        <v>96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/>
      <c r="R84" s="8"/>
      <c r="S84" s="8">
        <v>1</v>
      </c>
      <c r="T84" s="8">
        <v>1</v>
      </c>
      <c r="U84" s="8">
        <v>1</v>
      </c>
      <c r="V84" s="8">
        <v>1</v>
      </c>
      <c r="W84" s="8">
        <v>1</v>
      </c>
      <c r="X84" s="8">
        <v>1</v>
      </c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8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">
        <v>53</v>
      </c>
      <c r="E85" s="8"/>
      <c r="F85" s="8"/>
      <c r="G85" s="8"/>
      <c r="H85" s="8"/>
      <c r="I85" s="8">
        <v>1</v>
      </c>
      <c r="J85" s="8">
        <v>1</v>
      </c>
      <c r="K85" s="8">
        <v>1</v>
      </c>
      <c r="L85" s="8">
        <v>1</v>
      </c>
      <c r="M85" s="8">
        <v>1</v>
      </c>
      <c r="N85" s="8">
        <v>1</v>
      </c>
      <c r="O85" s="8">
        <v>1</v>
      </c>
      <c r="P85" s="8">
        <v>1</v>
      </c>
      <c r="Q85" s="8">
        <v>1</v>
      </c>
      <c r="R85" s="8">
        <v>1</v>
      </c>
      <c r="S85" s="8"/>
      <c r="T85" s="8"/>
      <c r="U85" s="8">
        <v>1</v>
      </c>
      <c r="V85" s="8">
        <v>1</v>
      </c>
      <c r="W85" s="8">
        <v>1</v>
      </c>
      <c r="X85" s="8">
        <v>1</v>
      </c>
      <c r="Y85" s="8">
        <v>1</v>
      </c>
      <c r="Z85" s="8">
        <v>1</v>
      </c>
      <c r="AA85" s="8"/>
      <c r="AB85" s="8"/>
      <c r="AC85" s="8"/>
      <c r="AD85" s="8"/>
      <c r="AE85" s="8"/>
      <c r="AF85" s="8"/>
      <c r="AG85" s="8"/>
      <c r="AH85" s="1">
        <f t="shared" si="13"/>
        <v>8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">
        <v>53</v>
      </c>
      <c r="E86" s="8"/>
      <c r="F86" s="8"/>
      <c r="G86" s="8"/>
      <c r="H86" s="8"/>
      <c r="I86" s="8" t="s">
        <v>11</v>
      </c>
      <c r="J86" s="8" t="s">
        <v>11</v>
      </c>
      <c r="K86" s="8" t="s">
        <v>11</v>
      </c>
      <c r="L86" s="8" t="s">
        <v>11</v>
      </c>
      <c r="M86" s="8" t="s">
        <v>11</v>
      </c>
      <c r="N86" s="8" t="s">
        <v>11</v>
      </c>
      <c r="O86" s="8" t="s">
        <v>11</v>
      </c>
      <c r="P86" s="8" t="s">
        <v>11</v>
      </c>
      <c r="Q86" s="8" t="s">
        <v>11</v>
      </c>
      <c r="R86" s="8" t="s">
        <v>11</v>
      </c>
      <c r="S86" s="8" t="s">
        <v>11</v>
      </c>
      <c r="T86" s="8" t="s">
        <v>11</v>
      </c>
      <c r="U86" s="8" t="s">
        <v>11</v>
      </c>
      <c r="V86" s="8" t="s">
        <v>11</v>
      </c>
      <c r="W86" s="8" t="s">
        <v>11</v>
      </c>
      <c r="X86" s="8" t="s">
        <v>11</v>
      </c>
      <c r="Y86" s="8" t="s">
        <v>11</v>
      </c>
      <c r="Z86" s="8" t="s">
        <v>11</v>
      </c>
      <c r="AA86" s="8" t="s">
        <v>11</v>
      </c>
      <c r="AB86" s="8" t="s">
        <v>11</v>
      </c>
      <c r="AC86" s="8" t="s">
        <v>11</v>
      </c>
      <c r="AD86" s="8" t="s">
        <v>11</v>
      </c>
      <c r="AE86" s="8"/>
      <c r="AF86" s="8"/>
      <c r="AG86" s="8"/>
      <c r="AH86" s="1">
        <f t="shared" si="13"/>
        <v>0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">
        <v>53</v>
      </c>
      <c r="E87" s="8"/>
      <c r="F87" s="8"/>
      <c r="G87" s="8"/>
      <c r="H87" s="8"/>
      <c r="I87" s="8" t="s">
        <v>15</v>
      </c>
      <c r="J87" s="8" t="s">
        <v>15</v>
      </c>
      <c r="K87" s="8" t="s">
        <v>15</v>
      </c>
      <c r="L87" s="8" t="s">
        <v>15</v>
      </c>
      <c r="M87" s="8" t="s">
        <v>15</v>
      </c>
      <c r="N87" s="8" t="s">
        <v>15</v>
      </c>
      <c r="O87" s="8" t="s">
        <v>15</v>
      </c>
      <c r="P87" s="8" t="s">
        <v>15</v>
      </c>
      <c r="Q87" s="8" t="s">
        <v>15</v>
      </c>
      <c r="R87" s="8" t="s">
        <v>15</v>
      </c>
      <c r="S87" s="8" t="s">
        <v>15</v>
      </c>
      <c r="T87" s="8" t="s">
        <v>15</v>
      </c>
      <c r="U87" s="8" t="s">
        <v>15</v>
      </c>
      <c r="V87" s="8" t="s">
        <v>15</v>
      </c>
      <c r="W87" s="8" t="s">
        <v>15</v>
      </c>
      <c r="X87" s="8" t="s">
        <v>15</v>
      </c>
      <c r="Y87" s="8" t="s">
        <v>15</v>
      </c>
      <c r="Z87" s="8" t="s">
        <v>15</v>
      </c>
      <c r="AA87" s="8" t="s">
        <v>15</v>
      </c>
      <c r="AB87" s="8" t="s">
        <v>15</v>
      </c>
      <c r="AC87" s="8" t="s">
        <v>15</v>
      </c>
      <c r="AD87" s="8" t="s">
        <v>15</v>
      </c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tr">
        <f t="shared" si="14"/>
        <v>X218</v>
      </c>
      <c r="C88" s="19" t="str">
        <f>IF(ISNA(VLOOKUP(B88,Personal!$A$2:$D$21,2,FALSE)),,VLOOKUP(B88,Personal!$A$2:$D$21,2,FALSE))</f>
        <v>Nahia Campos</v>
      </c>
      <c r="D88" s="19" t="s">
        <v>53</v>
      </c>
      <c r="E88" s="8"/>
      <c r="F88" s="8"/>
      <c r="G88" s="8"/>
      <c r="H88" s="8"/>
      <c r="I88" s="8" t="s">
        <v>7</v>
      </c>
      <c r="J88" s="8" t="s">
        <v>7</v>
      </c>
      <c r="K88" s="8" t="s">
        <v>7</v>
      </c>
      <c r="L88" s="8" t="s">
        <v>7</v>
      </c>
      <c r="M88" s="8" t="s">
        <v>7</v>
      </c>
      <c r="N88" s="8" t="s">
        <v>7</v>
      </c>
      <c r="O88" s="8" t="s">
        <v>7</v>
      </c>
      <c r="P88" s="8" t="s">
        <v>7</v>
      </c>
      <c r="Q88" s="8" t="s">
        <v>7</v>
      </c>
      <c r="R88" s="8" t="s">
        <v>7</v>
      </c>
      <c r="S88" s="8" t="s">
        <v>7</v>
      </c>
      <c r="T88" s="8" t="s">
        <v>7</v>
      </c>
      <c r="U88" s="8" t="s">
        <v>7</v>
      </c>
      <c r="V88" s="8" t="s">
        <v>7</v>
      </c>
      <c r="W88" s="8" t="s">
        <v>7</v>
      </c>
      <c r="X88" s="8" t="s">
        <v>7</v>
      </c>
      <c r="Y88" s="8" t="s">
        <v>7</v>
      </c>
      <c r="Z88" s="8" t="s">
        <v>7</v>
      </c>
      <c r="AA88" s="8" t="s">
        <v>7</v>
      </c>
      <c r="AB88" s="8" t="s">
        <v>7</v>
      </c>
      <c r="AC88" s="8" t="s">
        <v>7</v>
      </c>
      <c r="AD88" s="8" t="s">
        <v>7</v>
      </c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 t="s">
        <v>133</v>
      </c>
      <c r="C89" s="62" t="s">
        <v>132</v>
      </c>
      <c r="D89" s="19" t="s">
        <v>53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>
        <v>1</v>
      </c>
      <c r="S89" s="59">
        <v>1</v>
      </c>
      <c r="T89" s="59">
        <v>1</v>
      </c>
      <c r="U89" s="59">
        <v>1</v>
      </c>
      <c r="V89" s="59">
        <v>1</v>
      </c>
      <c r="W89" s="59">
        <v>1</v>
      </c>
      <c r="X89" s="59">
        <v>1</v>
      </c>
      <c r="Y89" s="59">
        <v>1</v>
      </c>
      <c r="Z89" s="59">
        <v>1</v>
      </c>
      <c r="AA89" s="59">
        <v>1</v>
      </c>
      <c r="AB89" s="59">
        <v>1</v>
      </c>
      <c r="AC89" s="59">
        <v>1</v>
      </c>
      <c r="AD89" s="59">
        <v>1</v>
      </c>
      <c r="AE89" s="59"/>
      <c r="AF89" s="60"/>
      <c r="AG89" s="61"/>
      <c r="AH89" s="1">
        <f t="shared" si="13"/>
        <v>6.5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 t="s">
        <v>11</v>
      </c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1</v>
      </c>
      <c r="I96" s="23">
        <f t="shared" si="15"/>
        <v>2</v>
      </c>
      <c r="J96" s="23">
        <f t="shared" si="15"/>
        <v>2</v>
      </c>
      <c r="K96" s="23">
        <f t="shared" si="15"/>
        <v>2</v>
      </c>
      <c r="L96" s="23">
        <f t="shared" si="15"/>
        <v>2</v>
      </c>
      <c r="M96" s="23">
        <f t="shared" si="15"/>
        <v>3</v>
      </c>
      <c r="N96" s="23">
        <f t="shared" si="15"/>
        <v>3</v>
      </c>
      <c r="O96" s="23">
        <f t="shared" si="15"/>
        <v>3</v>
      </c>
      <c r="P96" s="23">
        <f t="shared" si="15"/>
        <v>3</v>
      </c>
      <c r="Q96" s="23">
        <f t="shared" si="15"/>
        <v>2</v>
      </c>
      <c r="R96" s="23">
        <f t="shared" si="15"/>
        <v>3</v>
      </c>
      <c r="S96" s="23">
        <f t="shared" si="15"/>
        <v>2</v>
      </c>
      <c r="T96" s="23">
        <f t="shared" si="15"/>
        <v>2</v>
      </c>
      <c r="U96" s="23">
        <f t="shared" si="15"/>
        <v>4</v>
      </c>
      <c r="V96" s="23">
        <f t="shared" si="15"/>
        <v>4</v>
      </c>
      <c r="W96" s="23">
        <f t="shared" si="15"/>
        <v>4</v>
      </c>
      <c r="X96" s="23">
        <f t="shared" si="15"/>
        <v>4</v>
      </c>
      <c r="Y96" s="23">
        <f t="shared" si="15"/>
        <v>3</v>
      </c>
      <c r="Z96" s="23">
        <f t="shared" si="15"/>
        <v>3</v>
      </c>
      <c r="AA96" s="23">
        <f t="shared" si="15"/>
        <v>2</v>
      </c>
      <c r="AB96" s="23">
        <f t="shared" si="15"/>
        <v>2</v>
      </c>
      <c r="AC96" s="23">
        <f t="shared" si="15"/>
        <v>2</v>
      </c>
      <c r="AD96" s="23">
        <f t="shared" si="15"/>
        <v>2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30.5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45535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">
        <v>99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">
        <v>95</v>
      </c>
      <c r="E100" s="8"/>
      <c r="F100" s="8"/>
      <c r="G100" s="8"/>
      <c r="H100" s="8"/>
      <c r="I100" s="8" t="s">
        <v>11</v>
      </c>
      <c r="J100" s="8" t="s">
        <v>11</v>
      </c>
      <c r="K100" s="8" t="s">
        <v>11</v>
      </c>
      <c r="L100" s="8" t="s">
        <v>11</v>
      </c>
      <c r="M100" s="8" t="s">
        <v>11</v>
      </c>
      <c r="N100" s="8" t="s">
        <v>11</v>
      </c>
      <c r="O100" s="8" t="s">
        <v>11</v>
      </c>
      <c r="P100" s="8" t="s">
        <v>11</v>
      </c>
      <c r="Q100" s="8" t="s">
        <v>11</v>
      </c>
      <c r="R100" s="8" t="s">
        <v>11</v>
      </c>
      <c r="S100" s="8" t="s">
        <v>11</v>
      </c>
      <c r="T100" s="8" t="s">
        <v>11</v>
      </c>
      <c r="U100" s="8" t="s">
        <v>11</v>
      </c>
      <c r="V100" s="8" t="s">
        <v>11</v>
      </c>
      <c r="W100" s="8" t="s">
        <v>11</v>
      </c>
      <c r="X100" s="8" t="s">
        <v>11</v>
      </c>
      <c r="Y100" s="8" t="s">
        <v>11</v>
      </c>
      <c r="Z100" s="8" t="s">
        <v>11</v>
      </c>
      <c r="AA100" s="8" t="s">
        <v>11</v>
      </c>
      <c r="AB100" s="8" t="s">
        <v>11</v>
      </c>
      <c r="AC100" s="8" t="s">
        <v>11</v>
      </c>
      <c r="AD100" s="8" t="s">
        <v>11</v>
      </c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">
        <v>102</v>
      </c>
      <c r="E101" s="8"/>
      <c r="F101" s="8"/>
      <c r="G101" s="8"/>
      <c r="H101" s="8"/>
      <c r="I101" s="8" t="s">
        <v>11</v>
      </c>
      <c r="J101" s="8" t="s">
        <v>11</v>
      </c>
      <c r="K101" s="8" t="s">
        <v>11</v>
      </c>
      <c r="L101" s="8" t="s">
        <v>11</v>
      </c>
      <c r="M101" s="8" t="s">
        <v>11</v>
      </c>
      <c r="N101" s="8" t="s">
        <v>11</v>
      </c>
      <c r="O101" s="8" t="s">
        <v>11</v>
      </c>
      <c r="P101" s="8" t="s">
        <v>11</v>
      </c>
      <c r="Q101" s="8" t="s">
        <v>11</v>
      </c>
      <c r="R101" s="8" t="s">
        <v>11</v>
      </c>
      <c r="S101" s="8" t="s">
        <v>11</v>
      </c>
      <c r="T101" s="8" t="s">
        <v>11</v>
      </c>
      <c r="U101" s="8" t="s">
        <v>11</v>
      </c>
      <c r="V101" s="8" t="s">
        <v>11</v>
      </c>
      <c r="W101" s="8" t="s">
        <v>11</v>
      </c>
      <c r="X101" s="8" t="s">
        <v>11</v>
      </c>
      <c r="Y101" s="8" t="s">
        <v>11</v>
      </c>
      <c r="Z101" s="8" t="s">
        <v>11</v>
      </c>
      <c r="AA101" s="8" t="s">
        <v>11</v>
      </c>
      <c r="AB101" s="8" t="s">
        <v>11</v>
      </c>
      <c r="AC101" s="8" t="s">
        <v>11</v>
      </c>
      <c r="AD101" s="8" t="s">
        <v>11</v>
      </c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">
        <v>53</v>
      </c>
      <c r="E102" s="8"/>
      <c r="F102" s="8"/>
      <c r="G102" s="8"/>
      <c r="H102" s="8"/>
      <c r="I102" t="s">
        <v>7</v>
      </c>
      <c r="J102" t="s">
        <v>7</v>
      </c>
      <c r="K102" t="s">
        <v>7</v>
      </c>
      <c r="L102" t="s">
        <v>7</v>
      </c>
      <c r="M102" t="s">
        <v>7</v>
      </c>
      <c r="N102" t="s">
        <v>7</v>
      </c>
      <c r="O102" t="s">
        <v>7</v>
      </c>
      <c r="P102" t="s">
        <v>7</v>
      </c>
      <c r="Q102" t="s">
        <v>7</v>
      </c>
      <c r="R102" t="s">
        <v>7</v>
      </c>
      <c r="S102" t="s">
        <v>7</v>
      </c>
      <c r="T102" t="s">
        <v>7</v>
      </c>
      <c r="U102" t="s">
        <v>7</v>
      </c>
      <c r="V102" t="s">
        <v>7</v>
      </c>
      <c r="W102" t="s">
        <v>7</v>
      </c>
      <c r="X102" t="s">
        <v>7</v>
      </c>
      <c r="Y102" t="s">
        <v>7</v>
      </c>
      <c r="Z102" t="s">
        <v>7</v>
      </c>
      <c r="AA102" t="s">
        <v>7</v>
      </c>
      <c r="AB102" t="s">
        <v>7</v>
      </c>
      <c r="AC102" t="s">
        <v>7</v>
      </c>
      <c r="AD102" t="s">
        <v>7</v>
      </c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">
        <v>96</v>
      </c>
      <c r="E103" s="8"/>
      <c r="F103" s="8"/>
      <c r="G103" s="8"/>
      <c r="H103" s="8">
        <v>1</v>
      </c>
      <c r="I103">
        <v>1</v>
      </c>
      <c r="J103">
        <v>1</v>
      </c>
      <c r="K103">
        <v>1</v>
      </c>
      <c r="L103">
        <v>1</v>
      </c>
      <c r="M103">
        <v>1</v>
      </c>
      <c r="N103">
        <v>1</v>
      </c>
      <c r="O103">
        <v>1</v>
      </c>
      <c r="P103">
        <v>1</v>
      </c>
      <c r="Q103">
        <v>1</v>
      </c>
      <c r="R103">
        <v>1</v>
      </c>
      <c r="S103">
        <v>1</v>
      </c>
      <c r="AE103" s="8"/>
      <c r="AF103" s="8"/>
      <c r="AG103" s="8"/>
      <c r="AH103" s="1">
        <f t="shared" si="16"/>
        <v>6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">
        <v>53</v>
      </c>
      <c r="E104" s="8"/>
      <c r="F104" s="8"/>
      <c r="G104" s="8"/>
      <c r="H104" s="8"/>
      <c r="M104" s="8">
        <v>1</v>
      </c>
      <c r="N104" s="8">
        <v>1</v>
      </c>
      <c r="O104" s="8">
        <v>1</v>
      </c>
      <c r="P104" s="8">
        <v>1</v>
      </c>
      <c r="Q104" s="8">
        <v>1</v>
      </c>
      <c r="R104" s="8">
        <v>1</v>
      </c>
      <c r="S104" s="8">
        <v>1</v>
      </c>
      <c r="T104" s="8">
        <v>1</v>
      </c>
      <c r="U104" s="8"/>
      <c r="V104" s="8"/>
      <c r="W104" s="8">
        <v>1</v>
      </c>
      <c r="X104" s="8">
        <v>1</v>
      </c>
      <c r="Y104" s="8">
        <v>1</v>
      </c>
      <c r="Z104" s="8">
        <v>1</v>
      </c>
      <c r="AA104" s="8">
        <v>1</v>
      </c>
      <c r="AB104" s="8">
        <v>1</v>
      </c>
      <c r="AC104" s="8">
        <v>1</v>
      </c>
      <c r="AD104" s="8">
        <v>1</v>
      </c>
      <c r="AE104" s="8"/>
      <c r="AF104" s="8"/>
      <c r="AG104" s="8"/>
      <c r="AH104" s="1">
        <f t="shared" si="16"/>
        <v>8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">
        <v>53</v>
      </c>
      <c r="E105" s="8"/>
      <c r="F105" s="8"/>
      <c r="G105" s="8"/>
      <c r="H105" s="8"/>
      <c r="I105" s="8" t="s">
        <v>11</v>
      </c>
      <c r="J105" s="8" t="s">
        <v>11</v>
      </c>
      <c r="K105" s="8" t="s">
        <v>11</v>
      </c>
      <c r="L105" s="8" t="s">
        <v>11</v>
      </c>
      <c r="M105" s="8" t="s">
        <v>11</v>
      </c>
      <c r="N105" s="8" t="s">
        <v>11</v>
      </c>
      <c r="O105" s="8" t="s">
        <v>11</v>
      </c>
      <c r="P105" s="8" t="s">
        <v>11</v>
      </c>
      <c r="Q105" s="8" t="s">
        <v>11</v>
      </c>
      <c r="R105" s="8" t="s">
        <v>11</v>
      </c>
      <c r="S105" s="8" t="s">
        <v>11</v>
      </c>
      <c r="T105" s="8" t="s">
        <v>11</v>
      </c>
      <c r="U105" s="8" t="s">
        <v>11</v>
      </c>
      <c r="V105" s="8" t="s">
        <v>11</v>
      </c>
      <c r="W105" s="8" t="s">
        <v>11</v>
      </c>
      <c r="X105" s="8" t="s">
        <v>11</v>
      </c>
      <c r="Y105" s="8" t="s">
        <v>11</v>
      </c>
      <c r="Z105" s="8" t="s">
        <v>11</v>
      </c>
      <c r="AA105" s="8" t="s">
        <v>11</v>
      </c>
      <c r="AB105" s="8" t="s">
        <v>11</v>
      </c>
      <c r="AC105" s="8" t="s">
        <v>11</v>
      </c>
      <c r="AD105" s="8" t="s">
        <v>11</v>
      </c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">
        <v>53</v>
      </c>
      <c r="E106" s="8"/>
      <c r="F106" s="8"/>
      <c r="G106" s="8"/>
      <c r="H106" s="8"/>
      <c r="I106" s="8" t="s">
        <v>15</v>
      </c>
      <c r="J106" s="8" t="s">
        <v>15</v>
      </c>
      <c r="K106" s="8" t="s">
        <v>15</v>
      </c>
      <c r="L106" s="8" t="s">
        <v>15</v>
      </c>
      <c r="M106" s="8" t="s">
        <v>15</v>
      </c>
      <c r="N106" s="8" t="s">
        <v>15</v>
      </c>
      <c r="O106" s="8" t="s">
        <v>15</v>
      </c>
      <c r="P106" s="8" t="s">
        <v>15</v>
      </c>
      <c r="Q106" s="8" t="s">
        <v>15</v>
      </c>
      <c r="R106" s="8" t="s">
        <v>15</v>
      </c>
      <c r="S106" s="8" t="s">
        <v>15</v>
      </c>
      <c r="T106" s="8" t="s">
        <v>15</v>
      </c>
      <c r="U106" s="8" t="s">
        <v>15</v>
      </c>
      <c r="V106" s="8" t="s">
        <v>15</v>
      </c>
      <c r="W106" s="8" t="s">
        <v>15</v>
      </c>
      <c r="X106" s="8" t="s">
        <v>15</v>
      </c>
      <c r="Y106" s="8" t="s">
        <v>15</v>
      </c>
      <c r="Z106" s="8" t="s">
        <v>15</v>
      </c>
      <c r="AA106" s="8" t="s">
        <v>15</v>
      </c>
      <c r="AB106" s="8" t="s">
        <v>15</v>
      </c>
      <c r="AC106" s="8" t="s">
        <v>15</v>
      </c>
      <c r="AD106" s="8" t="s">
        <v>15</v>
      </c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 t="str">
        <f t="shared" si="17"/>
        <v>X218</v>
      </c>
      <c r="C107" s="19" t="str">
        <f>IF(ISNA(VLOOKUP(B107,Personal!$A$2:$D$21,2,FALSE)),,VLOOKUP(B107,Personal!$A$2:$D$21,2,FALSE))</f>
        <v>Nahia Campos</v>
      </c>
      <c r="D107" s="19" t="s">
        <v>53</v>
      </c>
      <c r="E107" s="8"/>
      <c r="F107" s="8"/>
      <c r="G107" s="8"/>
      <c r="H107" s="8"/>
      <c r="I107" s="8"/>
      <c r="J107" s="8"/>
      <c r="K107" s="8"/>
      <c r="L107" s="8"/>
      <c r="M107" s="8">
        <v>1</v>
      </c>
      <c r="N107" s="8">
        <v>1</v>
      </c>
      <c r="O107" s="8">
        <v>1</v>
      </c>
      <c r="P107" s="8">
        <v>1</v>
      </c>
      <c r="Q107" s="8">
        <v>1</v>
      </c>
      <c r="R107" s="8">
        <v>1</v>
      </c>
      <c r="S107" s="8"/>
      <c r="T107" s="8"/>
      <c r="U107" s="8">
        <v>1</v>
      </c>
      <c r="V107" s="8">
        <v>1</v>
      </c>
      <c r="W107" s="8">
        <v>1</v>
      </c>
      <c r="X107" s="8">
        <v>1</v>
      </c>
      <c r="Y107" s="8">
        <v>1</v>
      </c>
      <c r="Z107" s="8">
        <v>1</v>
      </c>
      <c r="AA107" s="8">
        <v>1</v>
      </c>
      <c r="AB107" s="8">
        <v>1</v>
      </c>
      <c r="AC107" s="8">
        <v>1</v>
      </c>
      <c r="AD107" s="8">
        <v>1</v>
      </c>
      <c r="AE107" s="8"/>
      <c r="AF107" s="8"/>
      <c r="AG107" s="8"/>
      <c r="AH107" s="1">
        <f t="shared" si="16"/>
        <v>8</v>
      </c>
      <c r="AI107" s="1"/>
    </row>
    <row r="108" spans="1:35" ht="15.75" customHeight="1" x14ac:dyDescent="0.15">
      <c r="A108" s="10"/>
      <c r="B108" s="18" t="s">
        <v>133</v>
      </c>
      <c r="C108" s="62" t="s">
        <v>132</v>
      </c>
      <c r="D108" s="19" t="s">
        <v>53</v>
      </c>
      <c r="E108" s="59"/>
      <c r="F108" s="59"/>
      <c r="G108" s="59"/>
      <c r="H108" s="59"/>
      <c r="I108" s="59">
        <v>1</v>
      </c>
      <c r="J108" s="59">
        <v>1</v>
      </c>
      <c r="K108" s="59">
        <v>1</v>
      </c>
      <c r="L108" s="59">
        <v>1</v>
      </c>
      <c r="M108" s="59">
        <v>1</v>
      </c>
      <c r="N108" s="59">
        <v>1</v>
      </c>
      <c r="O108" s="59">
        <v>1</v>
      </c>
      <c r="P108" s="59">
        <v>1</v>
      </c>
      <c r="Q108" s="59"/>
      <c r="R108" s="59"/>
      <c r="S108" s="59">
        <v>1</v>
      </c>
      <c r="T108" s="59">
        <v>1</v>
      </c>
      <c r="U108" s="59">
        <v>1</v>
      </c>
      <c r="V108" s="59">
        <v>1</v>
      </c>
      <c r="W108" s="59">
        <v>1</v>
      </c>
      <c r="X108" s="59">
        <v>1</v>
      </c>
      <c r="Y108" s="59">
        <v>1</v>
      </c>
      <c r="Z108" s="59">
        <v>1</v>
      </c>
      <c r="AA108" s="59"/>
      <c r="AB108" s="59"/>
      <c r="AC108" s="59"/>
      <c r="AD108" s="59"/>
      <c r="AE108" s="59"/>
      <c r="AF108" s="60"/>
      <c r="AG108" s="61"/>
      <c r="AH108" s="1">
        <f t="shared" si="16"/>
        <v>8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2</v>
      </c>
      <c r="L115" s="23">
        <f t="shared" si="18"/>
        <v>2</v>
      </c>
      <c r="M115" s="23">
        <f t="shared" si="18"/>
        <v>4</v>
      </c>
      <c r="N115" s="23">
        <f t="shared" si="18"/>
        <v>4</v>
      </c>
      <c r="O115" s="23">
        <f t="shared" si="18"/>
        <v>4</v>
      </c>
      <c r="P115" s="23">
        <f t="shared" si="18"/>
        <v>4</v>
      </c>
      <c r="Q115" s="23">
        <f t="shared" si="18"/>
        <v>3</v>
      </c>
      <c r="R115" s="23">
        <f t="shared" si="18"/>
        <v>3</v>
      </c>
      <c r="S115" s="23">
        <f t="shared" si="18"/>
        <v>3</v>
      </c>
      <c r="T115" s="23">
        <f t="shared" si="18"/>
        <v>2</v>
      </c>
      <c r="U115" s="23">
        <f t="shared" si="18"/>
        <v>2</v>
      </c>
      <c r="V115" s="23">
        <f t="shared" si="18"/>
        <v>2</v>
      </c>
      <c r="W115" s="23">
        <f t="shared" si="18"/>
        <v>3</v>
      </c>
      <c r="X115" s="23">
        <f t="shared" si="18"/>
        <v>3</v>
      </c>
      <c r="Y115" s="23">
        <f t="shared" si="18"/>
        <v>3</v>
      </c>
      <c r="Z115" s="23">
        <f t="shared" si="18"/>
        <v>3</v>
      </c>
      <c r="AA115" s="23">
        <f t="shared" si="18"/>
        <v>2</v>
      </c>
      <c r="AB115" s="23">
        <f t="shared" si="18"/>
        <v>2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30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45536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">
        <v>99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">
        <v>95</v>
      </c>
      <c r="E119" s="8"/>
      <c r="F119" s="8"/>
      <c r="G119" s="8"/>
      <c r="H119" s="8"/>
      <c r="I119" s="8" t="s">
        <v>11</v>
      </c>
      <c r="J119" s="8" t="s">
        <v>11</v>
      </c>
      <c r="K119" s="8" t="s">
        <v>11</v>
      </c>
      <c r="L119" s="8" t="s">
        <v>11</v>
      </c>
      <c r="M119" s="8" t="s">
        <v>11</v>
      </c>
      <c r="N119" s="8" t="s">
        <v>11</v>
      </c>
      <c r="O119" s="8" t="s">
        <v>11</v>
      </c>
      <c r="P119" s="8" t="s">
        <v>11</v>
      </c>
      <c r="Q119" s="8" t="s">
        <v>11</v>
      </c>
      <c r="R119" s="8" t="s">
        <v>11</v>
      </c>
      <c r="S119" s="8" t="s">
        <v>11</v>
      </c>
      <c r="T119" s="8" t="s">
        <v>11</v>
      </c>
      <c r="U119" s="8" t="s">
        <v>11</v>
      </c>
      <c r="V119" s="8" t="s">
        <v>11</v>
      </c>
      <c r="W119" s="8" t="s">
        <v>11</v>
      </c>
      <c r="X119" s="8" t="s">
        <v>11</v>
      </c>
      <c r="Y119" s="8" t="s">
        <v>11</v>
      </c>
      <c r="Z119" s="8" t="s">
        <v>11</v>
      </c>
      <c r="AA119" s="8" t="s">
        <v>11</v>
      </c>
      <c r="AB119" s="8" t="s">
        <v>11</v>
      </c>
      <c r="AC119" s="8" t="s">
        <v>11</v>
      </c>
      <c r="AD119" s="8" t="s">
        <v>11</v>
      </c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">
        <v>102</v>
      </c>
      <c r="E120" s="8"/>
      <c r="F120" s="8"/>
      <c r="G120" s="8"/>
      <c r="H120" s="8"/>
      <c r="I120" s="8" t="s">
        <v>11</v>
      </c>
      <c r="J120" s="8" t="s">
        <v>11</v>
      </c>
      <c r="K120" s="8" t="s">
        <v>11</v>
      </c>
      <c r="L120" s="8" t="s">
        <v>11</v>
      </c>
      <c r="M120" s="8" t="s">
        <v>11</v>
      </c>
      <c r="N120" s="8" t="s">
        <v>11</v>
      </c>
      <c r="O120" s="8" t="s">
        <v>11</v>
      </c>
      <c r="P120" s="8" t="s">
        <v>11</v>
      </c>
      <c r="Q120" s="8" t="s">
        <v>11</v>
      </c>
      <c r="R120" s="8" t="s">
        <v>11</v>
      </c>
      <c r="S120" s="8" t="s">
        <v>11</v>
      </c>
      <c r="T120" s="8" t="s">
        <v>11</v>
      </c>
      <c r="U120" s="8" t="s">
        <v>11</v>
      </c>
      <c r="V120" s="8" t="s">
        <v>11</v>
      </c>
      <c r="W120" s="8" t="s">
        <v>11</v>
      </c>
      <c r="X120" s="8" t="s">
        <v>11</v>
      </c>
      <c r="Y120" s="8" t="s">
        <v>11</v>
      </c>
      <c r="Z120" s="8" t="s">
        <v>11</v>
      </c>
      <c r="AA120" s="8" t="s">
        <v>11</v>
      </c>
      <c r="AB120" s="8" t="s">
        <v>11</v>
      </c>
      <c r="AC120" s="8" t="s">
        <v>11</v>
      </c>
      <c r="AD120" s="8" t="s">
        <v>11</v>
      </c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">
        <v>53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">
        <v>96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">
        <v>53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">
        <v>53</v>
      </c>
      <c r="E124" s="8"/>
      <c r="F124" s="8"/>
      <c r="G124" s="8"/>
      <c r="H124" s="8"/>
      <c r="I124" s="8" t="s">
        <v>11</v>
      </c>
      <c r="J124" s="8" t="s">
        <v>11</v>
      </c>
      <c r="K124" s="8" t="s">
        <v>11</v>
      </c>
      <c r="L124" s="8" t="s">
        <v>11</v>
      </c>
      <c r="M124" s="8" t="s">
        <v>11</v>
      </c>
      <c r="N124" s="8" t="s">
        <v>11</v>
      </c>
      <c r="O124" s="8" t="s">
        <v>11</v>
      </c>
      <c r="P124" s="8" t="s">
        <v>11</v>
      </c>
      <c r="Q124" s="8" t="s">
        <v>11</v>
      </c>
      <c r="R124" s="8" t="s">
        <v>11</v>
      </c>
      <c r="S124" s="8" t="s">
        <v>11</v>
      </c>
      <c r="T124" s="8" t="s">
        <v>11</v>
      </c>
      <c r="U124" s="8" t="s">
        <v>11</v>
      </c>
      <c r="V124" s="8" t="s">
        <v>11</v>
      </c>
      <c r="W124" s="8" t="s">
        <v>11</v>
      </c>
      <c r="X124" s="8" t="s">
        <v>11</v>
      </c>
      <c r="Y124" s="8" t="s">
        <v>11</v>
      </c>
      <c r="Z124" s="8" t="s">
        <v>11</v>
      </c>
      <c r="AA124" s="8" t="s">
        <v>11</v>
      </c>
      <c r="AB124" s="8" t="s">
        <v>11</v>
      </c>
      <c r="AC124" s="8" t="s">
        <v>11</v>
      </c>
      <c r="AD124" s="8" t="s">
        <v>11</v>
      </c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">
        <v>53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X218</v>
      </c>
      <c r="C126" s="19" t="str">
        <f>IF(ISNA(VLOOKUP(B126,Personal!$A$2:$D$21,2,FALSE)),,VLOOKUP(B126,Personal!$A$2:$D$21,2,FALSE))</f>
        <v>Nahia Campos</v>
      </c>
      <c r="D126" s="19" t="s">
        <v>53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 t="s">
        <v>133</v>
      </c>
      <c r="C127" s="62" t="s">
        <v>132</v>
      </c>
      <c r="D127" s="19" t="s">
        <v>53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8AQESVzPsAC0hXgHYINDVbgnF/s88ET/2osR5AHXDdf+s8CadURBk12J8/VJLKJbU/qgzlfhzz+ffCtZ8opNDQ==" saltValue="LAQYP1hr7ql2gcK4AOEFCw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4 E7:AG9 E5:H6 AE5:AG6 E10:H10 AE10:AG10 E18:H19 AC18:AG19 G84:R84 M104:AD104 E11:AG17 I30:AD30 I49:AD49 I87:AD87 I106:AD106" name="Rango2_3"/>
    <protectedRange algorithmName="SHA-512" hashValue="G5FAzGJX5ML8jdfkYHQa+XaFR9QNG29PKoYkCgHl9WmXxPVaBd5PCzjSk5Uim+XS6Movcs1vrN10mr+qn1crdA==" saltValue="5PigA186qshsPexNZFi/+w==" spinCount="100000" sqref="E23:AG23 E26:AG28 E24:H25 AE24:AG25 E31:AG36 E37:H38 AC37:AG38 E29:H30 AE29:AG30" name="Rango2_3_1"/>
    <protectedRange algorithmName="SHA-512" hashValue="G5FAzGJX5ML8jdfkYHQa+XaFR9QNG29PKoYkCgHl9WmXxPVaBd5PCzjSk5Uim+XS6Movcs1vrN10mr+qn1crdA==" saltValue="5PigA186qshsPexNZFi/+w==" spinCount="100000" sqref="E42:AG42 E45:AG47 E43:H44 AE43:AG44 E50:AG55 E56:H57 AC56:AG57 E48:H49 AE48:AG49" name="Rango2_3_2"/>
    <protectedRange algorithmName="SHA-512" hashValue="G5FAzGJX5ML8jdfkYHQa+XaFR9QNG29PKoYkCgHl9WmXxPVaBd5PCzjSk5Uim+XS6Movcs1vrN10mr+qn1crdA==" saltValue="5PigA186qshsPexNZFi/+w==" spinCount="100000" sqref="E61:AG61 E62:H63 AE62:AG63 E67:H67 AE67:AG67 E75:H76 AC75:AG76 E68:AG74 E64:AG66" name="Rango2_3_3"/>
    <protectedRange algorithmName="SHA-512" hashValue="G5FAzGJX5ML8jdfkYHQa+XaFR9QNG29PKoYkCgHl9WmXxPVaBd5PCzjSk5Uim+XS6Movcs1vrN10mr+qn1crdA==" saltValue="5PigA186qshsPexNZFi/+w==" spinCount="100000" sqref="E80:AG80 E83:AG83 E81:H82 AE81:AG82 E88:AG93 E94:H95 AC94:AG95 E85:AG85 E84:F84 S84:AG84 E86:H87 AE86:AG87" name="Rango2_3_4"/>
    <protectedRange algorithmName="SHA-512" hashValue="G5FAzGJX5ML8jdfkYHQa+XaFR9QNG29PKoYkCgHl9WmXxPVaBd5PCzjSk5Uim+XS6Movcs1vrN10mr+qn1crdA==" saltValue="5PigA186qshsPexNZFi/+w==" spinCount="100000" sqref="E99:AG99 E107:AG114 E100:H106 AE100:AG106" name="Rango2_3_5"/>
    <protectedRange algorithmName="SHA-512" hashValue="G5FAzGJX5ML8jdfkYHQa+XaFR9QNG29PKoYkCgHl9WmXxPVaBd5PCzjSk5Uim+XS6Movcs1vrN10mr+qn1crdA==" saltValue="5PigA186qshsPexNZFi/+w==" spinCount="100000" sqref="E118:AG118 E121:AG123 E119:H120 AE119:AG120 E125:AG133 E124:H124 AE124:AG124" name="Rango2_3_6"/>
    <protectedRange algorithmName="SHA-512" hashValue="G5FAzGJX5ML8jdfkYHQa+XaFR9QNG29PKoYkCgHl9WmXxPVaBd5PCzjSk5Uim+XS6Movcs1vrN10mr+qn1crdA==" saltValue="5PigA186qshsPexNZFi/+w==" spinCount="100000" sqref="I5:AD6 I10:AD10 I25:AD25 I29:AD29 I44:AD44 I48:AD48 I63:AD63 I67:AD67 I82:AD82 I86:AD86 I101:AD101 I105:AD105 I120:AD120 I124:AD124" name="Rango2_3_1_1"/>
    <protectedRange algorithmName="SHA-512" hashValue="G5FAzGJX5ML8jdfkYHQa+XaFR9QNG29PKoYkCgHl9WmXxPVaBd5PCzjSk5Uim+XS6Movcs1vrN10mr+qn1crdA==" saltValue="5PigA186qshsPexNZFi/+w==" spinCount="100000" sqref="I24:AD24" name="Rango2_3_1_2"/>
    <protectedRange algorithmName="SHA-512" hashValue="G5FAzGJX5ML8jdfkYHQa+XaFR9QNG29PKoYkCgHl9WmXxPVaBd5PCzjSk5Uim+XS6Movcs1vrN10mr+qn1crdA==" saltValue="5PigA186qshsPexNZFi/+w==" spinCount="100000" sqref="I43:AD43" name="Rango2_3_1_3"/>
    <protectedRange algorithmName="SHA-512" hashValue="G5FAzGJX5ML8jdfkYHQa+XaFR9QNG29PKoYkCgHl9WmXxPVaBd5PCzjSk5Uim+XS6Movcs1vrN10mr+qn1crdA==" saltValue="5PigA186qshsPexNZFi/+w==" spinCount="100000" sqref="I62:AD62" name="Rango2_3_1_4"/>
    <protectedRange algorithmName="SHA-512" hashValue="G5FAzGJX5ML8jdfkYHQa+XaFR9QNG29PKoYkCgHl9WmXxPVaBd5PCzjSk5Uim+XS6Movcs1vrN10mr+qn1crdA==" saltValue="5PigA186qshsPexNZFi/+w==" spinCount="100000" sqref="I81:AD81" name="Rango2_3_1_5"/>
    <protectedRange algorithmName="SHA-512" hashValue="G5FAzGJX5ML8jdfkYHQa+XaFR9QNG29PKoYkCgHl9WmXxPVaBd5PCzjSk5Uim+XS6Movcs1vrN10mr+qn1crdA==" saltValue="5PigA186qshsPexNZFi/+w==" spinCount="100000" sqref="I100:AD100" name="Rango2_3_1_6"/>
    <protectedRange algorithmName="SHA-512" hashValue="G5FAzGJX5ML8jdfkYHQa+XaFR9QNG29PKoYkCgHl9WmXxPVaBd5PCzjSk5Uim+XS6Movcs1vrN10mr+qn1crdA==" saltValue="5PigA186qshsPexNZFi/+w==" spinCount="100000" sqref="I119:AD119" name="Rango2_3_1_7"/>
    <protectedRange algorithmName="SHA-512" hashValue="G5FAzGJX5ML8jdfkYHQa+XaFR9QNG29PKoYkCgHl9WmXxPVaBd5PCzjSk5Uim+XS6Movcs1vrN10mr+qn1crdA==" saltValue="5PigA186qshsPexNZFi/+w==" spinCount="100000" sqref="I18:AB19" name="Rango2_2_3_4_3_1_2"/>
    <protectedRange algorithmName="SHA-512" hashValue="G5FAzGJX5ML8jdfkYHQa+XaFR9QNG29PKoYkCgHl9WmXxPVaBd5PCzjSk5Uim+XS6Movcs1vrN10mr+qn1crdA==" saltValue="5PigA186qshsPexNZFi/+w==" spinCount="100000" sqref="I37:AB38" name="Rango2_2_3_4_3_1_2_1"/>
    <protectedRange algorithmName="SHA-512" hashValue="G5FAzGJX5ML8jdfkYHQa+XaFR9QNG29PKoYkCgHl9WmXxPVaBd5PCzjSk5Uim+XS6Movcs1vrN10mr+qn1crdA==" saltValue="5PigA186qshsPexNZFi/+w==" spinCount="100000" sqref="I56:AB57" name="Rango2_2_3_4_3_1_2_2"/>
    <protectedRange algorithmName="SHA-512" hashValue="G5FAzGJX5ML8jdfkYHQa+XaFR9QNG29PKoYkCgHl9WmXxPVaBd5PCzjSk5Uim+XS6Movcs1vrN10mr+qn1crdA==" saltValue="5PigA186qshsPexNZFi/+w==" spinCount="100000" sqref="I75:AB76" name="Rango2_2_3_4_3_1_2_3"/>
    <protectedRange algorithmName="SHA-512" hashValue="G5FAzGJX5ML8jdfkYHQa+XaFR9QNG29PKoYkCgHl9WmXxPVaBd5PCzjSk5Uim+XS6Movcs1vrN10mr+qn1crdA==" saltValue="5PigA186qshsPexNZFi/+w==" spinCount="100000" sqref="I94:AB95" name="Rango2_2_3_4_3_1_2_4"/>
  </protectedRanges>
  <conditionalFormatting sqref="E20:AG20 E39:AG39 E58:AG58 E77:AG77 E96:AG96 E115:AG115 E134:AG134">
    <cfRule type="colorScale" priority="700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7">
    <cfRule type="expression" dxfId="6013" priority="489">
      <formula>$C$21="F"</formula>
    </cfRule>
  </conditionalFormatting>
  <conditionalFormatting sqref="E13:AG17 E18:H19 AC18:AG19 E104:H104 AE104:AG104 E102:AG103">
    <cfRule type="expression" dxfId="6012" priority="491">
      <formula>$C$2="F"</formula>
    </cfRule>
  </conditionalFormatting>
  <conditionalFormatting sqref="E13:AG17 E18:H19 AC18:AG19 E102:AG102 E103:H104 AE103:AG104">
    <cfRule type="expression" dxfId="6011" priority="492">
      <formula>$D13="Facturacion"</formula>
    </cfRule>
  </conditionalFormatting>
  <conditionalFormatting sqref="E13:AG17 E18:H19 AC18:AG19 E102:AG102 E103:H104 AE103:AG104">
    <cfRule type="expression" dxfId="6010" priority="493">
      <formula>$D13="Specialist"</formula>
    </cfRule>
  </conditionalFormatting>
  <conditionalFormatting sqref="E13:AG17 E18:H19 AC18:AG19 E104:H104 AE104:AG104 E102:AG103">
    <cfRule type="cellIs" dxfId="6009" priority="494" operator="equal">
      <formula>1</formula>
    </cfRule>
  </conditionalFormatting>
  <conditionalFormatting sqref="E13:AG17 E18:H19 AC18:AG19 E102:AG102 E103:H104 AE103:AG104">
    <cfRule type="expression" dxfId="6008" priority="495">
      <formula>$D13="SSMM"</formula>
    </cfRule>
  </conditionalFormatting>
  <conditionalFormatting sqref="E13:AG17 E18:H19 AC18:AG19 E104:H104 AE104:AG104 E102:AG103">
    <cfRule type="cellIs" dxfId="6007" priority="496" operator="equal">
      <formula>"F"</formula>
    </cfRule>
  </conditionalFormatting>
  <conditionalFormatting sqref="E4:AG4 E7:AG9 E5:H6 AE5:AG6 E10:H10 AE10:AG10 E11:AG12">
    <cfRule type="expression" dxfId="6006" priority="480">
      <formula>$C$2="F"</formula>
    </cfRule>
  </conditionalFormatting>
  <conditionalFormatting sqref="E4:AG4 E7:AG9 E5:H6 AE5:AG6 E10:H10 AE10:AG10 E11:AG12">
    <cfRule type="expression" dxfId="6005" priority="481">
      <formula>$D4="Facturacion"</formula>
    </cfRule>
  </conditionalFormatting>
  <conditionalFormatting sqref="E4:AG4 E7:AG9 E5:H6 AE5:AG6 E10:H10 AE10:AG10 E11:AG12">
    <cfRule type="expression" dxfId="6004" priority="482">
      <formula>$D4="Specialist"</formula>
    </cfRule>
  </conditionalFormatting>
  <conditionalFormatting sqref="E4:AG4 E7:AG9 E5:H6 AE5:AG6 E10:H10 AE10:AG10 E11:AG12">
    <cfRule type="cellIs" dxfId="6003" priority="483" operator="equal">
      <formula>1</formula>
    </cfRule>
  </conditionalFormatting>
  <conditionalFormatting sqref="E4:AG4 E7:AG9 E5:H6 AE5:AG6 E10:H10 AE10:AG10 E11:AG12">
    <cfRule type="expression" dxfId="6002" priority="484">
      <formula>$D4="SSMM"</formula>
    </cfRule>
  </conditionalFormatting>
  <conditionalFormatting sqref="E4:AG4 E7:AG9 E5:H6 AE5:AG6 E10:H10 AE10:AG10 E11:AG12">
    <cfRule type="cellIs" dxfId="6001" priority="485" operator="equal">
      <formula>"F"</formula>
    </cfRule>
  </conditionalFormatting>
  <conditionalFormatting sqref="E32:AG36">
    <cfRule type="expression" dxfId="6000" priority="471">
      <formula>$C$21="F"</formula>
    </cfRule>
  </conditionalFormatting>
  <conditionalFormatting sqref="E32:AG36 E37:H38 AC37:AG38">
    <cfRule type="expression" dxfId="5999" priority="473">
      <formula>$C$2="F"</formula>
    </cfRule>
  </conditionalFormatting>
  <conditionalFormatting sqref="E32:AG36 E37:H38 AC37:AG38">
    <cfRule type="expression" dxfId="5998" priority="474">
      <formula>$D32="Facturacion"</formula>
    </cfRule>
  </conditionalFormatting>
  <conditionalFormatting sqref="E32:AG36 E37:H38 AC37:AG38">
    <cfRule type="expression" dxfId="5997" priority="475">
      <formula>$D32="Specialist"</formula>
    </cfRule>
  </conditionalFormatting>
  <conditionalFormatting sqref="E32:AG36 E37:H38 AC37:AG38">
    <cfRule type="cellIs" dxfId="5996" priority="476" operator="equal">
      <formula>1</formula>
    </cfRule>
  </conditionalFormatting>
  <conditionalFormatting sqref="E32:AG36 E37:H38 AC37:AG38">
    <cfRule type="expression" dxfId="5995" priority="477">
      <formula>$D32="SSMM"</formula>
    </cfRule>
  </conditionalFormatting>
  <conditionalFormatting sqref="E32:AG36 E37:H38 AC37:AG38">
    <cfRule type="cellIs" dxfId="5994" priority="478" operator="equal">
      <formula>"F"</formula>
    </cfRule>
  </conditionalFormatting>
  <conditionalFormatting sqref="E23:AG23 E26:AG28 E24:H25 AE24:AG25 E31:AG31 E29:H30 AE29:AG30">
    <cfRule type="expression" dxfId="5993" priority="462">
      <formula>$C$2="F"</formula>
    </cfRule>
  </conditionalFormatting>
  <conditionalFormatting sqref="E23:AG23 E26:AG28 E24:H25 AE24:AG25 E31:AG31 E29:H30 AE29:AG30">
    <cfRule type="expression" dxfId="5992" priority="463">
      <formula>$D23="Facturacion"</formula>
    </cfRule>
  </conditionalFormatting>
  <conditionalFormatting sqref="E23:AG23 E26:AG28 E24:H25 AE24:AG25 E31:AG31 E29:H30 AE29:AG30">
    <cfRule type="expression" dxfId="5991" priority="464">
      <formula>$D23="Specialist"</formula>
    </cfRule>
  </conditionalFormatting>
  <conditionalFormatting sqref="E23:AG23 E26:AG28 E24:H25 AE24:AG25 E31:AG31 E29:H30 AE29:AG30">
    <cfRule type="cellIs" dxfId="5990" priority="465" operator="equal">
      <formula>1</formula>
    </cfRule>
  </conditionalFormatting>
  <conditionalFormatting sqref="E23:AG23 E26:AG28 E24:H25 AE24:AG25 E31:AG31 E29:H30 AE29:AG30">
    <cfRule type="expression" dxfId="5989" priority="466">
      <formula>$D23="SSMM"</formula>
    </cfRule>
  </conditionalFormatting>
  <conditionalFormatting sqref="E23:AG23 E26:AG28 E24:H25 AE24:AG25 E31:AG31 E29:H30 AE29:AG30">
    <cfRule type="cellIs" dxfId="5988" priority="467" operator="equal">
      <formula>"F"</formula>
    </cfRule>
  </conditionalFormatting>
  <conditionalFormatting sqref="E51:AG55">
    <cfRule type="expression" dxfId="5987" priority="453">
      <formula>$C$21="F"</formula>
    </cfRule>
  </conditionalFormatting>
  <conditionalFormatting sqref="E51:AG55 E56:H57 AC56:AG57">
    <cfRule type="expression" dxfId="5986" priority="455">
      <formula>$C$2="F"</formula>
    </cfRule>
  </conditionalFormatting>
  <conditionalFormatting sqref="E51:AG55 E56:H57 AC56:AG57">
    <cfRule type="expression" dxfId="5985" priority="456">
      <formula>$D51="Facturacion"</formula>
    </cfRule>
  </conditionalFormatting>
  <conditionalFormatting sqref="E51:AG55 E56:H57 AC56:AG57">
    <cfRule type="expression" dxfId="5984" priority="457">
      <formula>$D51="Specialist"</formula>
    </cfRule>
  </conditionalFormatting>
  <conditionalFormatting sqref="E51:AG55 E56:H57 AC56:AG57">
    <cfRule type="cellIs" dxfId="5983" priority="458" operator="equal">
      <formula>1</formula>
    </cfRule>
  </conditionalFormatting>
  <conditionalFormatting sqref="E51:AG55 E56:H57 AC56:AG57">
    <cfRule type="expression" dxfId="5982" priority="459">
      <formula>$D51="SSMM"</formula>
    </cfRule>
  </conditionalFormatting>
  <conditionalFormatting sqref="E51:AG55 E56:H57 AC56:AG57">
    <cfRule type="cellIs" dxfId="5981" priority="460" operator="equal">
      <formula>"F"</formula>
    </cfRule>
  </conditionalFormatting>
  <conditionalFormatting sqref="E42:AG42 E45:AG47 E43:H44 AE43:AG44 E50:AG50 E48:H49 AE48:AG49">
    <cfRule type="expression" dxfId="5980" priority="444">
      <formula>$C$2="F"</formula>
    </cfRule>
  </conditionalFormatting>
  <conditionalFormatting sqref="E42:AG42 E45:AG47 E43:H44 AE43:AG44 E50:AG50 E48:H49 AE48:AG49">
    <cfRule type="expression" dxfId="5979" priority="445">
      <formula>$D42="Facturacion"</formula>
    </cfRule>
  </conditionalFormatting>
  <conditionalFormatting sqref="E42:AG42 E45:AG47 E43:H44 AE43:AG44 E50:AG50 E48:H49 AE48:AG49">
    <cfRule type="expression" dxfId="5978" priority="446">
      <formula>$D42="Specialist"</formula>
    </cfRule>
  </conditionalFormatting>
  <conditionalFormatting sqref="E42:AG42 E45:AG47 E43:H44 AE43:AG44 E50:AG50 E48:H49 AE48:AG49">
    <cfRule type="cellIs" dxfId="5977" priority="447" operator="equal">
      <formula>1</formula>
    </cfRule>
  </conditionalFormatting>
  <conditionalFormatting sqref="E42:AG42 E45:AG47 E43:H44 AE43:AG44 E50:AG50 E48:H49 AE48:AG49">
    <cfRule type="expression" dxfId="5976" priority="448">
      <formula>$D42="SSMM"</formula>
    </cfRule>
  </conditionalFormatting>
  <conditionalFormatting sqref="E42:AG42 E45:AG47 E43:H44 AE43:AG44 E50:AG50 E48:H49 AE48:AG49">
    <cfRule type="cellIs" dxfId="5975" priority="449" operator="equal">
      <formula>"F"</formula>
    </cfRule>
  </conditionalFormatting>
  <conditionalFormatting sqref="E70:AG74">
    <cfRule type="expression" dxfId="5974" priority="435">
      <formula>$C$21="F"</formula>
    </cfRule>
  </conditionalFormatting>
  <conditionalFormatting sqref="E70:AG74 E75:H76 AC75:AG76">
    <cfRule type="expression" dxfId="5973" priority="437">
      <formula>$C$2="F"</formula>
    </cfRule>
  </conditionalFormatting>
  <conditionalFormatting sqref="E70:AG74 E75:H76 AC75:AG76">
    <cfRule type="expression" dxfId="5972" priority="438">
      <formula>$D70="Facturacion"</formula>
    </cfRule>
  </conditionalFormatting>
  <conditionalFormatting sqref="E70:AG74 E75:H76 AC75:AG76">
    <cfRule type="expression" dxfId="5971" priority="439">
      <formula>$D70="Specialist"</formula>
    </cfRule>
  </conditionalFormatting>
  <conditionalFormatting sqref="E70:AG74 E75:H76 AC75:AG76">
    <cfRule type="cellIs" dxfId="5970" priority="440" operator="equal">
      <formula>1</formula>
    </cfRule>
  </conditionalFormatting>
  <conditionalFormatting sqref="E70:AG74 E75:H76 AC75:AG76">
    <cfRule type="expression" dxfId="5969" priority="441">
      <formula>$D70="SSMM"</formula>
    </cfRule>
  </conditionalFormatting>
  <conditionalFormatting sqref="E70:AG74 E75:H76 AC75:AG76">
    <cfRule type="cellIs" dxfId="5968" priority="442" operator="equal">
      <formula>"F"</formula>
    </cfRule>
  </conditionalFormatting>
  <conditionalFormatting sqref="E61:AG61 E62:H63 AE62:AG63 E67:H67 AE67:AG67 E68:AG69 E64:AG66">
    <cfRule type="expression" dxfId="5967" priority="426">
      <formula>$C$2="F"</formula>
    </cfRule>
  </conditionalFormatting>
  <conditionalFormatting sqref="E61:AG61 E62:H63 AE62:AG63 E67:H67 AE67:AG67 E68:AG69 E64:AG66">
    <cfRule type="expression" dxfId="5966" priority="427">
      <formula>$D61="Facturacion"</formula>
    </cfRule>
  </conditionalFormatting>
  <conditionalFormatting sqref="E61:AG61 E62:H63 AE62:AG63 E67:H67 AE67:AG67 E68:AG69 E64:AG66">
    <cfRule type="expression" dxfId="5965" priority="428">
      <formula>$D61="Specialist"</formula>
    </cfRule>
  </conditionalFormatting>
  <conditionalFormatting sqref="E61:AG61 E62:H63 AE62:AG63 E67:H67 AE67:AG67 E68:AG69 E64:AG66">
    <cfRule type="cellIs" dxfId="5964" priority="429" operator="equal">
      <formula>1</formula>
    </cfRule>
  </conditionalFormatting>
  <conditionalFormatting sqref="E61:AG61 E62:H63 AE62:AG63 E67:H67 AE67:AG67 E68:AG69 E64:AG66">
    <cfRule type="expression" dxfId="5963" priority="430">
      <formula>$D61="SSMM"</formula>
    </cfRule>
  </conditionalFormatting>
  <conditionalFormatting sqref="E61:AG61 E62:H63 AE62:AG63 E67:H67 AE67:AG67 E68:AG69 E64:AG66">
    <cfRule type="cellIs" dxfId="5962" priority="431" operator="equal">
      <formula>"F"</formula>
    </cfRule>
  </conditionalFormatting>
  <conditionalFormatting sqref="E89:AG93">
    <cfRule type="expression" dxfId="5961" priority="417">
      <formula>$C$21="F"</formula>
    </cfRule>
  </conditionalFormatting>
  <conditionalFormatting sqref="E89:AG93 E94:H95 AC94:AG95">
    <cfRule type="expression" dxfId="5960" priority="419">
      <formula>$C$2="F"</formula>
    </cfRule>
  </conditionalFormatting>
  <conditionalFormatting sqref="E89:AG93 E94:H95 AC94:AG95">
    <cfRule type="expression" dxfId="5959" priority="420">
      <formula>$D89="Facturacion"</formula>
    </cfRule>
  </conditionalFormatting>
  <conditionalFormatting sqref="E89:AG93 E94:H95 AC94:AG95">
    <cfRule type="expression" dxfId="5958" priority="421">
      <formula>$D89="Specialist"</formula>
    </cfRule>
  </conditionalFormatting>
  <conditionalFormatting sqref="E89:AG93 E94:H95 AC94:AG95">
    <cfRule type="cellIs" dxfId="5957" priority="422" operator="equal">
      <formula>1</formula>
    </cfRule>
  </conditionalFormatting>
  <conditionalFormatting sqref="E89:AG93 E94:H95 AC94:AG95">
    <cfRule type="expression" dxfId="5956" priority="423">
      <formula>$D89="SSMM"</formula>
    </cfRule>
  </conditionalFormatting>
  <conditionalFormatting sqref="E89:AG93 E94:H95 AC94:AG95">
    <cfRule type="cellIs" dxfId="5955" priority="424" operator="equal">
      <formula>"F"</formula>
    </cfRule>
  </conditionalFormatting>
  <conditionalFormatting sqref="E80:AG80 E83:AG83 E81:H82 AE81:AG82 E88:AG88 E85:AG85 E84:F84 S84:AG84 E86:H87 AE86:AG87">
    <cfRule type="expression" dxfId="5954" priority="408">
      <formula>$C$2="F"</formula>
    </cfRule>
  </conditionalFormatting>
  <conditionalFormatting sqref="E80:AG80 E83:AG83 E81:H82 AE81:AG82 E88:AG88 E85:AG85 E84:F84 S84:AG84 E86:H87 AE86:AG87">
    <cfRule type="expression" dxfId="5953" priority="409">
      <formula>$D80="Facturacion"</formula>
    </cfRule>
  </conditionalFormatting>
  <conditionalFormatting sqref="E80:AG80 E83:AG83 E81:H82 AE81:AG82 E88:AG88 E85:AG85 E84:F84 S84:AG84 E86:H87 AE86:AG87">
    <cfRule type="expression" dxfId="5952" priority="410">
      <formula>$D80="Specialist"</formula>
    </cfRule>
  </conditionalFormatting>
  <conditionalFormatting sqref="E80:AG80 E83:AG83 E81:H82 AE81:AG82 E88:AG88 E85:AG85 E84:F84 S84:AG84 E86:H87 AE86:AG87">
    <cfRule type="cellIs" dxfId="5951" priority="411" operator="equal">
      <formula>1</formula>
    </cfRule>
  </conditionalFormatting>
  <conditionalFormatting sqref="E80:AG80 E83:AG83 E81:H82 AE81:AG82 E88:AG88 E85:AG85 E84:F84 S84:AG84 E86:H87 AE86:AG87">
    <cfRule type="expression" dxfId="5950" priority="412">
      <formula>$D80="SSMM"</formula>
    </cfRule>
  </conditionalFormatting>
  <conditionalFormatting sqref="E80:AG80 E83:AG83 E81:H82 AE81:AG82 E88:AG88 E85:AG85 E84:F84 S84:AG84 E86:H87 AE86:AG87">
    <cfRule type="cellIs" dxfId="5949" priority="413" operator="equal">
      <formula>"F"</formula>
    </cfRule>
  </conditionalFormatting>
  <conditionalFormatting sqref="I113:W113">
    <cfRule type="expression" dxfId="5948" priority="396">
      <formula>$C$78="F"</formula>
    </cfRule>
  </conditionalFormatting>
  <conditionalFormatting sqref="I113:W113">
    <cfRule type="expression" dxfId="5947" priority="397">
      <formula>$C$59="F"</formula>
    </cfRule>
  </conditionalFormatting>
  <conditionalFormatting sqref="I113:W113">
    <cfRule type="expression" dxfId="5946" priority="398">
      <formula>$C$40="F"</formula>
    </cfRule>
  </conditionalFormatting>
  <conditionalFormatting sqref="E108:H112 I108:W113 X108:AG112">
    <cfRule type="expression" dxfId="5945" priority="399">
      <formula>$C$21="F"</formula>
    </cfRule>
  </conditionalFormatting>
  <conditionalFormatting sqref="E108:AG114">
    <cfRule type="expression" dxfId="5944" priority="401">
      <formula>$C$2="F"</formula>
    </cfRule>
  </conditionalFormatting>
  <conditionalFormatting sqref="E108:AG114">
    <cfRule type="expression" dxfId="5943" priority="402">
      <formula>$D108="Facturacion"</formula>
    </cfRule>
  </conditionalFormatting>
  <conditionalFormatting sqref="E108:AG114">
    <cfRule type="expression" dxfId="5942" priority="403">
      <formula>$D108="Specialist"</formula>
    </cfRule>
  </conditionalFormatting>
  <conditionalFormatting sqref="E108:AG114">
    <cfRule type="cellIs" dxfId="5941" priority="404" operator="equal">
      <formula>1</formula>
    </cfRule>
  </conditionalFormatting>
  <conditionalFormatting sqref="E108:AG114">
    <cfRule type="expression" dxfId="5940" priority="405">
      <formula>$D108="SSMM"</formula>
    </cfRule>
  </conditionalFormatting>
  <conditionalFormatting sqref="E108:AG114">
    <cfRule type="cellIs" dxfId="5939" priority="406" operator="equal">
      <formula>"F"</formula>
    </cfRule>
  </conditionalFormatting>
  <conditionalFormatting sqref="E99:AG99 E100:H101 AE100:AG101 E107:AG107 E105:H106 AE105:AG106">
    <cfRule type="expression" dxfId="5938" priority="390">
      <formula>$C$2="F"</formula>
    </cfRule>
  </conditionalFormatting>
  <conditionalFormatting sqref="E99:AG99 E100:H101 AE100:AG101 E107:AG107 E105:H106 AE105:AG106">
    <cfRule type="expression" dxfId="5937" priority="391">
      <formula>$D99="Facturacion"</formula>
    </cfRule>
  </conditionalFormatting>
  <conditionalFormatting sqref="E99:AG99 E100:H101 AE100:AG101 E107:AG107 E105:H106 AE105:AG106">
    <cfRule type="expression" dxfId="5936" priority="392">
      <formula>$D99="Specialist"</formula>
    </cfRule>
  </conditionalFormatting>
  <conditionalFormatting sqref="E99:AG99 E100:H101 AE100:AG101 E107:AG107 E105:H106 AE105:AG106">
    <cfRule type="cellIs" dxfId="5935" priority="393" operator="equal">
      <formula>1</formula>
    </cfRule>
  </conditionalFormatting>
  <conditionalFormatting sqref="E99:AG99 E100:H101 AE100:AG101 E107:AG107 E105:H106 AE105:AG106">
    <cfRule type="expression" dxfId="5934" priority="394">
      <formula>$D99="SSMM"</formula>
    </cfRule>
  </conditionalFormatting>
  <conditionalFormatting sqref="E99:AG99 E100:H101 AE100:AG101 E107:AG107 E105:H106 AE105:AG106">
    <cfRule type="cellIs" dxfId="5933" priority="395" operator="equal">
      <formula>"F"</formula>
    </cfRule>
  </conditionalFormatting>
  <conditionalFormatting sqref="I132:W132">
    <cfRule type="expression" dxfId="5932" priority="378">
      <formula>$C$78="F"</formula>
    </cfRule>
  </conditionalFormatting>
  <conditionalFormatting sqref="I132:W132">
    <cfRule type="expression" dxfId="5931" priority="379">
      <formula>$C$59="F"</formula>
    </cfRule>
  </conditionalFormatting>
  <conditionalFormatting sqref="I132:W132">
    <cfRule type="expression" dxfId="5930" priority="380">
      <formula>$C$40="F"</formula>
    </cfRule>
  </conditionalFormatting>
  <conditionalFormatting sqref="E127:H131 I127:W132 X127:AG131">
    <cfRule type="expression" dxfId="5929" priority="381">
      <formula>$C$21="F"</formula>
    </cfRule>
  </conditionalFormatting>
  <conditionalFormatting sqref="E127:AG133">
    <cfRule type="expression" dxfId="5928" priority="383">
      <formula>$C$2="F"</formula>
    </cfRule>
  </conditionalFormatting>
  <conditionalFormatting sqref="E127:AG133">
    <cfRule type="expression" dxfId="5927" priority="384">
      <formula>$D127="Facturacion"</formula>
    </cfRule>
  </conditionalFormatting>
  <conditionalFormatting sqref="E127:AG133">
    <cfRule type="expression" dxfId="5926" priority="385">
      <formula>$D127="Specialist"</formula>
    </cfRule>
  </conditionalFormatting>
  <conditionalFormatting sqref="E127:AG133">
    <cfRule type="cellIs" dxfId="5925" priority="386" operator="equal">
      <formula>1</formula>
    </cfRule>
  </conditionalFormatting>
  <conditionalFormatting sqref="E127:AG133">
    <cfRule type="expression" dxfId="5924" priority="387">
      <formula>$D127="SSMM"</formula>
    </cfRule>
  </conditionalFormatting>
  <conditionalFormatting sqref="E127:AG133">
    <cfRule type="cellIs" dxfId="5923" priority="388" operator="equal">
      <formula>"F"</formula>
    </cfRule>
  </conditionalFormatting>
  <conditionalFormatting sqref="E118:AG118 E121:AG123 E119:H120 AE119:AG120 E125:AG126 E124:H124 AE124:AG124">
    <cfRule type="expression" dxfId="5922" priority="372">
      <formula>$C$2="F"</formula>
    </cfRule>
  </conditionalFormatting>
  <conditionalFormatting sqref="E118:AG118 E121:AG123 E119:H120 AE119:AG120 E125:AG126 E124:H124 AE124:AG124">
    <cfRule type="expression" dxfId="5921" priority="373">
      <formula>$D118="Facturacion"</formula>
    </cfRule>
  </conditionalFormatting>
  <conditionalFormatting sqref="E118:AG118 E121:AG123 E119:H120 AE119:AG120 E125:AG126 E124:H124 AE124:AG124">
    <cfRule type="expression" dxfId="5920" priority="374">
      <formula>$D118="Specialist"</formula>
    </cfRule>
  </conditionalFormatting>
  <conditionalFormatting sqref="E118:AG118 E121:AG123 E119:H120 AE119:AG120 E125:AG126 E124:H124 AE124:AG124">
    <cfRule type="cellIs" dxfId="5919" priority="375" operator="equal">
      <formula>1</formula>
    </cfRule>
  </conditionalFormatting>
  <conditionalFormatting sqref="E118:AG118 E121:AG123 E119:H120 AE119:AG120 E125:AG126 E124:H124 AE124:AG124">
    <cfRule type="expression" dxfId="5918" priority="376">
      <formula>$D118="SSMM"</formula>
    </cfRule>
  </conditionalFormatting>
  <conditionalFormatting sqref="E118:AG118 E121:AG123 E119:H120 AE119:AG120 E125:AG126 E124:H124 AE124:AG124">
    <cfRule type="cellIs" dxfId="5917" priority="377" operator="equal">
      <formula>"F"</formula>
    </cfRule>
  </conditionalFormatting>
  <conditionalFormatting sqref="I5:AD5">
    <cfRule type="expression" dxfId="5916" priority="365">
      <formula>$C$2="F"</formula>
    </cfRule>
  </conditionalFormatting>
  <conditionalFormatting sqref="I5:AD5">
    <cfRule type="expression" dxfId="5915" priority="366">
      <formula>$D5="Facturacion"</formula>
    </cfRule>
  </conditionalFormatting>
  <conditionalFormatting sqref="I5:AD5">
    <cfRule type="expression" dxfId="5914" priority="367">
      <formula>$D5="Specialist"</formula>
    </cfRule>
  </conditionalFormatting>
  <conditionalFormatting sqref="I5:AD5">
    <cfRule type="cellIs" dxfId="5913" priority="368" operator="equal">
      <formula>1</formula>
    </cfRule>
  </conditionalFormatting>
  <conditionalFormatting sqref="I5:AD5">
    <cfRule type="expression" dxfId="5912" priority="369">
      <formula>$D5="SSMM"</formula>
    </cfRule>
  </conditionalFormatting>
  <conditionalFormatting sqref="I5:AD5">
    <cfRule type="cellIs" dxfId="5911" priority="370" operator="equal">
      <formula>"F"</formula>
    </cfRule>
  </conditionalFormatting>
  <conditionalFormatting sqref="I24:AD24">
    <cfRule type="expression" dxfId="5910" priority="358">
      <formula>$C$2="F"</formula>
    </cfRule>
  </conditionalFormatting>
  <conditionalFormatting sqref="I24:AD24">
    <cfRule type="expression" dxfId="5909" priority="359">
      <formula>$D24="Facturacion"</formula>
    </cfRule>
  </conditionalFormatting>
  <conditionalFormatting sqref="I24:AD24">
    <cfRule type="expression" dxfId="5908" priority="360">
      <formula>$D24="Specialist"</formula>
    </cfRule>
  </conditionalFormatting>
  <conditionalFormatting sqref="I24:AD24">
    <cfRule type="cellIs" dxfId="5907" priority="361" operator="equal">
      <formula>1</formula>
    </cfRule>
  </conditionalFormatting>
  <conditionalFormatting sqref="I24:AD24">
    <cfRule type="expression" dxfId="5906" priority="362">
      <formula>$D24="SSMM"</formula>
    </cfRule>
  </conditionalFormatting>
  <conditionalFormatting sqref="I24:AD24">
    <cfRule type="cellIs" dxfId="5905" priority="363" operator="equal">
      <formula>"F"</formula>
    </cfRule>
  </conditionalFormatting>
  <conditionalFormatting sqref="I43:AD43">
    <cfRule type="expression" dxfId="5904" priority="351">
      <formula>$C$2="F"</formula>
    </cfRule>
  </conditionalFormatting>
  <conditionalFormatting sqref="I43:AD43">
    <cfRule type="expression" dxfId="5903" priority="352">
      <formula>$D43="Facturacion"</formula>
    </cfRule>
  </conditionalFormatting>
  <conditionalFormatting sqref="I43:AD43">
    <cfRule type="expression" dxfId="5902" priority="353">
      <formula>$D43="Specialist"</formula>
    </cfRule>
  </conditionalFormatting>
  <conditionalFormatting sqref="I43:AD43">
    <cfRule type="cellIs" dxfId="5901" priority="354" operator="equal">
      <formula>1</formula>
    </cfRule>
  </conditionalFormatting>
  <conditionalFormatting sqref="I43:AD43">
    <cfRule type="expression" dxfId="5900" priority="355">
      <formula>$D43="SSMM"</formula>
    </cfRule>
  </conditionalFormatting>
  <conditionalFormatting sqref="I43:AD43">
    <cfRule type="cellIs" dxfId="5899" priority="356" operator="equal">
      <formula>"F"</formula>
    </cfRule>
  </conditionalFormatting>
  <conditionalFormatting sqref="I62:AD62">
    <cfRule type="expression" dxfId="5898" priority="344">
      <formula>$C$2="F"</formula>
    </cfRule>
  </conditionalFormatting>
  <conditionalFormatting sqref="I62:AD62">
    <cfRule type="expression" dxfId="5897" priority="345">
      <formula>$D62="Facturacion"</formula>
    </cfRule>
  </conditionalFormatting>
  <conditionalFormatting sqref="I62:AD62">
    <cfRule type="expression" dxfId="5896" priority="346">
      <formula>$D62="Specialist"</formula>
    </cfRule>
  </conditionalFormatting>
  <conditionalFormatting sqref="I62:AD62">
    <cfRule type="cellIs" dxfId="5895" priority="347" operator="equal">
      <formula>1</formula>
    </cfRule>
  </conditionalFormatting>
  <conditionalFormatting sqref="I62:AD62">
    <cfRule type="expression" dxfId="5894" priority="348">
      <formula>$D62="SSMM"</formula>
    </cfRule>
  </conditionalFormatting>
  <conditionalFormatting sqref="I62:AD62">
    <cfRule type="cellIs" dxfId="5893" priority="349" operator="equal">
      <formula>"F"</formula>
    </cfRule>
  </conditionalFormatting>
  <conditionalFormatting sqref="I81:AD81">
    <cfRule type="expression" dxfId="5892" priority="337">
      <formula>$C$2="F"</formula>
    </cfRule>
  </conditionalFormatting>
  <conditionalFormatting sqref="I81:AD81">
    <cfRule type="expression" dxfId="5891" priority="338">
      <formula>$D81="Facturacion"</formula>
    </cfRule>
  </conditionalFormatting>
  <conditionalFormatting sqref="I81:AD81">
    <cfRule type="expression" dxfId="5890" priority="339">
      <formula>$D81="Specialist"</formula>
    </cfRule>
  </conditionalFormatting>
  <conditionalFormatting sqref="I81:AD81">
    <cfRule type="cellIs" dxfId="5889" priority="340" operator="equal">
      <formula>1</formula>
    </cfRule>
  </conditionalFormatting>
  <conditionalFormatting sqref="I81:AD81">
    <cfRule type="expression" dxfId="5888" priority="341">
      <formula>$D81="SSMM"</formula>
    </cfRule>
  </conditionalFormatting>
  <conditionalFormatting sqref="I81:AD81">
    <cfRule type="cellIs" dxfId="5887" priority="342" operator="equal">
      <formula>"F"</formula>
    </cfRule>
  </conditionalFormatting>
  <conditionalFormatting sqref="I100:AD100">
    <cfRule type="expression" dxfId="5886" priority="330">
      <formula>$C$2="F"</formula>
    </cfRule>
  </conditionalFormatting>
  <conditionalFormatting sqref="I100:AD100">
    <cfRule type="expression" dxfId="5885" priority="331">
      <formula>$D100="Facturacion"</formula>
    </cfRule>
  </conditionalFormatting>
  <conditionalFormatting sqref="I100:AD100">
    <cfRule type="expression" dxfId="5884" priority="332">
      <formula>$D100="Specialist"</formula>
    </cfRule>
  </conditionalFormatting>
  <conditionalFormatting sqref="I100:AD100">
    <cfRule type="cellIs" dxfId="5883" priority="333" operator="equal">
      <formula>1</formula>
    </cfRule>
  </conditionalFormatting>
  <conditionalFormatting sqref="I100:AD100">
    <cfRule type="expression" dxfId="5882" priority="334">
      <formula>$D100="SSMM"</formula>
    </cfRule>
  </conditionalFormatting>
  <conditionalFormatting sqref="I100:AD100">
    <cfRule type="cellIs" dxfId="5881" priority="335" operator="equal">
      <formula>"F"</formula>
    </cfRule>
  </conditionalFormatting>
  <conditionalFormatting sqref="I119:AD119">
    <cfRule type="expression" dxfId="5880" priority="323">
      <formula>$C$2="F"</formula>
    </cfRule>
  </conditionalFormatting>
  <conditionalFormatting sqref="I119:AD119">
    <cfRule type="expression" dxfId="5879" priority="324">
      <formula>$D119="Facturacion"</formula>
    </cfRule>
  </conditionalFormatting>
  <conditionalFormatting sqref="I119:AD119">
    <cfRule type="expression" dxfId="5878" priority="325">
      <formula>$D119="Specialist"</formula>
    </cfRule>
  </conditionalFormatting>
  <conditionalFormatting sqref="I119:AD119">
    <cfRule type="cellIs" dxfId="5877" priority="326" operator="equal">
      <formula>1</formula>
    </cfRule>
  </conditionalFormatting>
  <conditionalFormatting sqref="I119:AD119">
    <cfRule type="expression" dxfId="5876" priority="327">
      <formula>$D119="SSMM"</formula>
    </cfRule>
  </conditionalFormatting>
  <conditionalFormatting sqref="I119:AD119">
    <cfRule type="cellIs" dxfId="5875" priority="328" operator="equal">
      <formula>"F"</formula>
    </cfRule>
  </conditionalFormatting>
  <conditionalFormatting sqref="I6:AD6">
    <cfRule type="expression" dxfId="5874" priority="316">
      <formula>$C$2="F"</formula>
    </cfRule>
  </conditionalFormatting>
  <conditionalFormatting sqref="I6:AD6">
    <cfRule type="expression" dxfId="5873" priority="317">
      <formula>$D6="Facturacion"</formula>
    </cfRule>
  </conditionalFormatting>
  <conditionalFormatting sqref="I6:AD6">
    <cfRule type="expression" dxfId="5872" priority="318">
      <formula>$D6="Specialist"</formula>
    </cfRule>
  </conditionalFormatting>
  <conditionalFormatting sqref="I6:AD6">
    <cfRule type="cellIs" dxfId="5871" priority="319" operator="equal">
      <formula>1</formula>
    </cfRule>
  </conditionalFormatting>
  <conditionalFormatting sqref="I6:AD6">
    <cfRule type="expression" dxfId="5870" priority="320">
      <formula>$D6="SSMM"</formula>
    </cfRule>
  </conditionalFormatting>
  <conditionalFormatting sqref="I6:AD6">
    <cfRule type="cellIs" dxfId="5869" priority="321" operator="equal">
      <formula>"F"</formula>
    </cfRule>
  </conditionalFormatting>
  <conditionalFormatting sqref="I10:AD10">
    <cfRule type="expression" dxfId="5868" priority="309">
      <formula>$C$2="F"</formula>
    </cfRule>
  </conditionalFormatting>
  <conditionalFormatting sqref="I10:AD10">
    <cfRule type="expression" dxfId="5867" priority="310">
      <formula>$D10="Facturacion"</formula>
    </cfRule>
  </conditionalFormatting>
  <conditionalFormatting sqref="I10:AD10">
    <cfRule type="expression" dxfId="5866" priority="311">
      <formula>$D10="Specialist"</formula>
    </cfRule>
  </conditionalFormatting>
  <conditionalFormatting sqref="I10:AD10">
    <cfRule type="cellIs" dxfId="5865" priority="312" operator="equal">
      <formula>1</formula>
    </cfRule>
  </conditionalFormatting>
  <conditionalFormatting sqref="I10:AD10">
    <cfRule type="expression" dxfId="5864" priority="313">
      <formula>$D10="SSMM"</formula>
    </cfRule>
  </conditionalFormatting>
  <conditionalFormatting sqref="I10:AD10">
    <cfRule type="cellIs" dxfId="5863" priority="314" operator="equal">
      <formula>"F"</formula>
    </cfRule>
  </conditionalFormatting>
  <conditionalFormatting sqref="I25:AD25">
    <cfRule type="expression" dxfId="5862" priority="302">
      <formula>$C$2="F"</formula>
    </cfRule>
  </conditionalFormatting>
  <conditionalFormatting sqref="I25:AD25">
    <cfRule type="expression" dxfId="5861" priority="303">
      <formula>$D25="Facturacion"</formula>
    </cfRule>
  </conditionalFormatting>
  <conditionalFormatting sqref="I25:AD25">
    <cfRule type="expression" dxfId="5860" priority="304">
      <formula>$D25="Specialist"</formula>
    </cfRule>
  </conditionalFormatting>
  <conditionalFormatting sqref="I25:AD25">
    <cfRule type="cellIs" dxfId="5859" priority="305" operator="equal">
      <formula>1</formula>
    </cfRule>
  </conditionalFormatting>
  <conditionalFormatting sqref="I25:AD25">
    <cfRule type="expression" dxfId="5858" priority="306">
      <formula>$D25="SSMM"</formula>
    </cfRule>
  </conditionalFormatting>
  <conditionalFormatting sqref="I25:AD25">
    <cfRule type="cellIs" dxfId="5857" priority="307" operator="equal">
      <formula>"F"</formula>
    </cfRule>
  </conditionalFormatting>
  <conditionalFormatting sqref="I29:AD29">
    <cfRule type="expression" dxfId="5856" priority="295">
      <formula>$C$2="F"</formula>
    </cfRule>
  </conditionalFormatting>
  <conditionalFormatting sqref="I29:AD29">
    <cfRule type="expression" dxfId="5855" priority="296">
      <formula>$D29="Facturacion"</formula>
    </cfRule>
  </conditionalFormatting>
  <conditionalFormatting sqref="I29:AD29">
    <cfRule type="expression" dxfId="5854" priority="297">
      <formula>$D29="Specialist"</formula>
    </cfRule>
  </conditionalFormatting>
  <conditionalFormatting sqref="I29:AD29">
    <cfRule type="cellIs" dxfId="5853" priority="298" operator="equal">
      <formula>1</formula>
    </cfRule>
  </conditionalFormatting>
  <conditionalFormatting sqref="I29:AD29">
    <cfRule type="expression" dxfId="5852" priority="299">
      <formula>$D29="SSMM"</formula>
    </cfRule>
  </conditionalFormatting>
  <conditionalFormatting sqref="I29:AD29">
    <cfRule type="cellIs" dxfId="5851" priority="300" operator="equal">
      <formula>"F"</formula>
    </cfRule>
  </conditionalFormatting>
  <conditionalFormatting sqref="I44:AD44">
    <cfRule type="expression" dxfId="5850" priority="288">
      <formula>$C$2="F"</formula>
    </cfRule>
  </conditionalFormatting>
  <conditionalFormatting sqref="I44:AD44">
    <cfRule type="expression" dxfId="5849" priority="289">
      <formula>$D44="Facturacion"</formula>
    </cfRule>
  </conditionalFormatting>
  <conditionalFormatting sqref="I44:AD44">
    <cfRule type="expression" dxfId="5848" priority="290">
      <formula>$D44="Specialist"</formula>
    </cfRule>
  </conditionalFormatting>
  <conditionalFormatting sqref="I44:AD44">
    <cfRule type="cellIs" dxfId="5847" priority="291" operator="equal">
      <formula>1</formula>
    </cfRule>
  </conditionalFormatting>
  <conditionalFormatting sqref="I44:AD44">
    <cfRule type="expression" dxfId="5846" priority="292">
      <formula>$D44="SSMM"</formula>
    </cfRule>
  </conditionalFormatting>
  <conditionalFormatting sqref="I44:AD44">
    <cfRule type="cellIs" dxfId="5845" priority="293" operator="equal">
      <formula>"F"</formula>
    </cfRule>
  </conditionalFormatting>
  <conditionalFormatting sqref="I48:AD48">
    <cfRule type="expression" dxfId="5844" priority="281">
      <formula>$C$2="F"</formula>
    </cfRule>
  </conditionalFormatting>
  <conditionalFormatting sqref="I48:AD48">
    <cfRule type="expression" dxfId="5843" priority="282">
      <formula>$D48="Facturacion"</formula>
    </cfRule>
  </conditionalFormatting>
  <conditionalFormatting sqref="I48:AD48">
    <cfRule type="expression" dxfId="5842" priority="283">
      <formula>$D48="Specialist"</formula>
    </cfRule>
  </conditionalFormatting>
  <conditionalFormatting sqref="I48:AD48">
    <cfRule type="cellIs" dxfId="5841" priority="284" operator="equal">
      <formula>1</formula>
    </cfRule>
  </conditionalFormatting>
  <conditionalFormatting sqref="I48:AD48">
    <cfRule type="expression" dxfId="5840" priority="285">
      <formula>$D48="SSMM"</formula>
    </cfRule>
  </conditionalFormatting>
  <conditionalFormatting sqref="I48:AD48">
    <cfRule type="cellIs" dxfId="5839" priority="286" operator="equal">
      <formula>"F"</formula>
    </cfRule>
  </conditionalFormatting>
  <conditionalFormatting sqref="I63:AD63">
    <cfRule type="expression" dxfId="5838" priority="274">
      <formula>$C$2="F"</formula>
    </cfRule>
  </conditionalFormatting>
  <conditionalFormatting sqref="I63:AD63">
    <cfRule type="expression" dxfId="5837" priority="275">
      <formula>$D63="Facturacion"</formula>
    </cfRule>
  </conditionalFormatting>
  <conditionalFormatting sqref="I63:AD63">
    <cfRule type="expression" dxfId="5836" priority="276">
      <formula>$D63="Specialist"</formula>
    </cfRule>
  </conditionalFormatting>
  <conditionalFormatting sqref="I63:AD63">
    <cfRule type="cellIs" dxfId="5835" priority="277" operator="equal">
      <formula>1</formula>
    </cfRule>
  </conditionalFormatting>
  <conditionalFormatting sqref="I63:AD63">
    <cfRule type="expression" dxfId="5834" priority="278">
      <formula>$D63="SSMM"</formula>
    </cfRule>
  </conditionalFormatting>
  <conditionalFormatting sqref="I63:AD63">
    <cfRule type="cellIs" dxfId="5833" priority="279" operator="equal">
      <formula>"F"</formula>
    </cfRule>
  </conditionalFormatting>
  <conditionalFormatting sqref="I67:AD67">
    <cfRule type="expression" dxfId="5832" priority="267">
      <formula>$C$2="F"</formula>
    </cfRule>
  </conditionalFormatting>
  <conditionalFormatting sqref="I67:AD67">
    <cfRule type="expression" dxfId="5831" priority="268">
      <formula>$D67="Facturacion"</formula>
    </cfRule>
  </conditionalFormatting>
  <conditionalFormatting sqref="I67:AD67">
    <cfRule type="expression" dxfId="5830" priority="269">
      <formula>$D67="Specialist"</formula>
    </cfRule>
  </conditionalFormatting>
  <conditionalFormatting sqref="I67:AD67">
    <cfRule type="cellIs" dxfId="5829" priority="270" operator="equal">
      <formula>1</formula>
    </cfRule>
  </conditionalFormatting>
  <conditionalFormatting sqref="I67:AD67">
    <cfRule type="expression" dxfId="5828" priority="271">
      <formula>$D67="SSMM"</formula>
    </cfRule>
  </conditionalFormatting>
  <conditionalFormatting sqref="I67:AD67">
    <cfRule type="cellIs" dxfId="5827" priority="272" operator="equal">
      <formula>"F"</formula>
    </cfRule>
  </conditionalFormatting>
  <conditionalFormatting sqref="I82:AD82">
    <cfRule type="expression" dxfId="5826" priority="260">
      <formula>$C$2="F"</formula>
    </cfRule>
  </conditionalFormatting>
  <conditionalFormatting sqref="I82:AD82">
    <cfRule type="expression" dxfId="5825" priority="261">
      <formula>$D82="Facturacion"</formula>
    </cfRule>
  </conditionalFormatting>
  <conditionalFormatting sqref="I82:AD82">
    <cfRule type="expression" dxfId="5824" priority="262">
      <formula>$D82="Specialist"</formula>
    </cfRule>
  </conditionalFormatting>
  <conditionalFormatting sqref="I82:AD82">
    <cfRule type="cellIs" dxfId="5823" priority="263" operator="equal">
      <formula>1</formula>
    </cfRule>
  </conditionalFormatting>
  <conditionalFormatting sqref="I82:AD82">
    <cfRule type="expression" dxfId="5822" priority="264">
      <formula>$D82="SSMM"</formula>
    </cfRule>
  </conditionalFormatting>
  <conditionalFormatting sqref="I82:AD82">
    <cfRule type="cellIs" dxfId="5821" priority="265" operator="equal">
      <formula>"F"</formula>
    </cfRule>
  </conditionalFormatting>
  <conditionalFormatting sqref="I86:AD86">
    <cfRule type="expression" dxfId="5820" priority="253">
      <formula>$C$2="F"</formula>
    </cfRule>
  </conditionalFormatting>
  <conditionalFormatting sqref="I86:AD86">
    <cfRule type="expression" dxfId="5819" priority="254">
      <formula>$D86="Facturacion"</formula>
    </cfRule>
  </conditionalFormatting>
  <conditionalFormatting sqref="I86:AD86">
    <cfRule type="expression" dxfId="5818" priority="255">
      <formula>$D86="Specialist"</formula>
    </cfRule>
  </conditionalFormatting>
  <conditionalFormatting sqref="I86:AD86">
    <cfRule type="cellIs" dxfId="5817" priority="256" operator="equal">
      <formula>1</formula>
    </cfRule>
  </conditionalFormatting>
  <conditionalFormatting sqref="I86:AD86">
    <cfRule type="expression" dxfId="5816" priority="257">
      <formula>$D86="SSMM"</formula>
    </cfRule>
  </conditionalFormatting>
  <conditionalFormatting sqref="I86:AD86">
    <cfRule type="cellIs" dxfId="5815" priority="258" operator="equal">
      <formula>"F"</formula>
    </cfRule>
  </conditionalFormatting>
  <conditionalFormatting sqref="I101:AD101">
    <cfRule type="expression" dxfId="5814" priority="246">
      <formula>$C$2="F"</formula>
    </cfRule>
  </conditionalFormatting>
  <conditionalFormatting sqref="I101:AD101">
    <cfRule type="expression" dxfId="5813" priority="247">
      <formula>$D101="Facturacion"</formula>
    </cfRule>
  </conditionalFormatting>
  <conditionalFormatting sqref="I101:AD101">
    <cfRule type="expression" dxfId="5812" priority="248">
      <formula>$D101="Specialist"</formula>
    </cfRule>
  </conditionalFormatting>
  <conditionalFormatting sqref="I101:AD101">
    <cfRule type="cellIs" dxfId="5811" priority="249" operator="equal">
      <formula>1</formula>
    </cfRule>
  </conditionalFormatting>
  <conditionalFormatting sqref="I101:AD101">
    <cfRule type="expression" dxfId="5810" priority="250">
      <formula>$D101="SSMM"</formula>
    </cfRule>
  </conditionalFormatting>
  <conditionalFormatting sqref="I101:AD101">
    <cfRule type="cellIs" dxfId="5809" priority="251" operator="equal">
      <formula>"F"</formula>
    </cfRule>
  </conditionalFormatting>
  <conditionalFormatting sqref="I105:AD105">
    <cfRule type="expression" dxfId="5808" priority="239">
      <formula>$C$2="F"</formula>
    </cfRule>
  </conditionalFormatting>
  <conditionalFormatting sqref="I105:AD105">
    <cfRule type="expression" dxfId="5807" priority="240">
      <formula>$D105="Facturacion"</formula>
    </cfRule>
  </conditionalFormatting>
  <conditionalFormatting sqref="I105:AD105">
    <cfRule type="expression" dxfId="5806" priority="241">
      <formula>$D105="Specialist"</formula>
    </cfRule>
  </conditionalFormatting>
  <conditionalFormatting sqref="I105:AD105">
    <cfRule type="cellIs" dxfId="5805" priority="242" operator="equal">
      <formula>1</formula>
    </cfRule>
  </conditionalFormatting>
  <conditionalFormatting sqref="I105:AD105">
    <cfRule type="expression" dxfId="5804" priority="243">
      <formula>$D105="SSMM"</formula>
    </cfRule>
  </conditionalFormatting>
  <conditionalFormatting sqref="I105:AD105">
    <cfRule type="cellIs" dxfId="5803" priority="244" operator="equal">
      <formula>"F"</formula>
    </cfRule>
  </conditionalFormatting>
  <conditionalFormatting sqref="I120:AD120">
    <cfRule type="expression" dxfId="5802" priority="232">
      <formula>$C$2="F"</formula>
    </cfRule>
  </conditionalFormatting>
  <conditionalFormatting sqref="I120:AD120">
    <cfRule type="expression" dxfId="5801" priority="233">
      <formula>$D120="Facturacion"</formula>
    </cfRule>
  </conditionalFormatting>
  <conditionalFormatting sqref="I120:AD120">
    <cfRule type="expression" dxfId="5800" priority="234">
      <formula>$D120="Specialist"</formula>
    </cfRule>
  </conditionalFormatting>
  <conditionalFormatting sqref="I120:AD120">
    <cfRule type="cellIs" dxfId="5799" priority="235" operator="equal">
      <formula>1</formula>
    </cfRule>
  </conditionalFormatting>
  <conditionalFormatting sqref="I120:AD120">
    <cfRule type="expression" dxfId="5798" priority="236">
      <formula>$D120="SSMM"</formula>
    </cfRule>
  </conditionalFormatting>
  <conditionalFormatting sqref="I120:AD120">
    <cfRule type="cellIs" dxfId="5797" priority="237" operator="equal">
      <formula>"F"</formula>
    </cfRule>
  </conditionalFormatting>
  <conditionalFormatting sqref="I124:AD124">
    <cfRule type="expression" dxfId="5796" priority="225">
      <formula>$C$2="F"</formula>
    </cfRule>
  </conditionalFormatting>
  <conditionalFormatting sqref="I124:AD124">
    <cfRule type="expression" dxfId="5795" priority="226">
      <formula>$D124="Facturacion"</formula>
    </cfRule>
  </conditionalFormatting>
  <conditionalFormatting sqref="I124:AD124">
    <cfRule type="expression" dxfId="5794" priority="227">
      <formula>$D124="Specialist"</formula>
    </cfRule>
  </conditionalFormatting>
  <conditionalFormatting sqref="I124:AD124">
    <cfRule type="cellIs" dxfId="5793" priority="228" operator="equal">
      <formula>1</formula>
    </cfRule>
  </conditionalFormatting>
  <conditionalFormatting sqref="I124:AD124">
    <cfRule type="expression" dxfId="5792" priority="229">
      <formula>$D124="SSMM"</formula>
    </cfRule>
  </conditionalFormatting>
  <conditionalFormatting sqref="I124:AD124">
    <cfRule type="cellIs" dxfId="5791" priority="230" operator="equal">
      <formula>"F"</formula>
    </cfRule>
  </conditionalFormatting>
  <conditionalFormatting sqref="AA18:AB18">
    <cfRule type="expression" dxfId="5790" priority="218">
      <formula>$C$2="F"</formula>
    </cfRule>
  </conditionalFormatting>
  <conditionalFormatting sqref="AA18:AB18">
    <cfRule type="expression" dxfId="5789" priority="219">
      <formula>$D18="Facturacion"</formula>
    </cfRule>
  </conditionalFormatting>
  <conditionalFormatting sqref="AA18:AB18">
    <cfRule type="expression" dxfId="5788" priority="220">
      <formula>$D18="Specialist"</formula>
    </cfRule>
  </conditionalFormatting>
  <conditionalFormatting sqref="AA18:AB18">
    <cfRule type="cellIs" dxfId="5787" priority="221" operator="equal">
      <formula>1</formula>
    </cfRule>
  </conditionalFormatting>
  <conditionalFormatting sqref="AA18:AB18">
    <cfRule type="expression" dxfId="5786" priority="222">
      <formula>$D18="SSMM"</formula>
    </cfRule>
  </conditionalFormatting>
  <conditionalFormatting sqref="AA18:AB18">
    <cfRule type="cellIs" dxfId="5785" priority="223" operator="equal">
      <formula>"F"</formula>
    </cfRule>
  </conditionalFormatting>
  <conditionalFormatting sqref="I18:W18">
    <cfRule type="expression" dxfId="5784" priority="208">
      <formula>$C$78="F"</formula>
    </cfRule>
  </conditionalFormatting>
  <conditionalFormatting sqref="I18:W18">
    <cfRule type="expression" dxfId="5783" priority="209">
      <formula>$C$59="F"</formula>
    </cfRule>
  </conditionalFormatting>
  <conditionalFormatting sqref="I18:W18">
    <cfRule type="expression" dxfId="5782" priority="210">
      <formula>$C$40="F"</formula>
    </cfRule>
  </conditionalFormatting>
  <conditionalFormatting sqref="I18:W18">
    <cfRule type="expression" dxfId="5781" priority="211">
      <formula>$C$21="F"</formula>
    </cfRule>
  </conditionalFormatting>
  <conditionalFormatting sqref="I18:Z18">
    <cfRule type="expression" dxfId="5780" priority="212">
      <formula>$C$2="F"</formula>
    </cfRule>
  </conditionalFormatting>
  <conditionalFormatting sqref="I18:Z18">
    <cfRule type="expression" dxfId="5779" priority="213">
      <formula>$D18="Facturacion"</formula>
    </cfRule>
  </conditionalFormatting>
  <conditionalFormatting sqref="I18:Z18">
    <cfRule type="expression" dxfId="5778" priority="214">
      <formula>$D18="Specialist"</formula>
    </cfRule>
  </conditionalFormatting>
  <conditionalFormatting sqref="I18:Z18">
    <cfRule type="cellIs" dxfId="5777" priority="215" operator="equal">
      <formula>1</formula>
    </cfRule>
  </conditionalFormatting>
  <conditionalFormatting sqref="I18:Z18">
    <cfRule type="expression" dxfId="5776" priority="216">
      <formula>$D18="SSMM"</formula>
    </cfRule>
  </conditionalFormatting>
  <conditionalFormatting sqref="I18:Z18">
    <cfRule type="cellIs" dxfId="5775" priority="217" operator="equal">
      <formula>"F"</formula>
    </cfRule>
  </conditionalFormatting>
  <conditionalFormatting sqref="AA19:AB19">
    <cfRule type="expression" dxfId="5774" priority="202">
      <formula>$C$2="F"</formula>
    </cfRule>
  </conditionalFormatting>
  <conditionalFormatting sqref="AA19:AB19">
    <cfRule type="expression" dxfId="5773" priority="203">
      <formula>$D19="Facturacion"</formula>
    </cfRule>
  </conditionalFormatting>
  <conditionalFormatting sqref="AA19:AB19">
    <cfRule type="expression" dxfId="5772" priority="204">
      <formula>$D19="Specialist"</formula>
    </cfRule>
  </conditionalFormatting>
  <conditionalFormatting sqref="AA19:AB19">
    <cfRule type="cellIs" dxfId="5771" priority="205" operator="equal">
      <formula>1</formula>
    </cfRule>
  </conditionalFormatting>
  <conditionalFormatting sqref="AA19:AB19">
    <cfRule type="expression" dxfId="5770" priority="206">
      <formula>$D19="SSMM"</formula>
    </cfRule>
  </conditionalFormatting>
  <conditionalFormatting sqref="AA19:AB19">
    <cfRule type="cellIs" dxfId="5769" priority="207" operator="equal">
      <formula>"F"</formula>
    </cfRule>
  </conditionalFormatting>
  <conditionalFormatting sqref="I19:W19">
    <cfRule type="expression" dxfId="5768" priority="192">
      <formula>$C$78="F"</formula>
    </cfRule>
  </conditionalFormatting>
  <conditionalFormatting sqref="I19:W19">
    <cfRule type="expression" dxfId="5767" priority="193">
      <formula>$C$59="F"</formula>
    </cfRule>
  </conditionalFormatting>
  <conditionalFormatting sqref="I19:W19">
    <cfRule type="expression" dxfId="5766" priority="194">
      <formula>$C$40="F"</formula>
    </cfRule>
  </conditionalFormatting>
  <conditionalFormatting sqref="I19:W19">
    <cfRule type="expression" dxfId="5765" priority="195">
      <formula>$C$21="F"</formula>
    </cfRule>
  </conditionalFormatting>
  <conditionalFormatting sqref="I19:Z19">
    <cfRule type="expression" dxfId="5764" priority="196">
      <formula>$C$2="F"</formula>
    </cfRule>
  </conditionalFormatting>
  <conditionalFormatting sqref="I19:Z19">
    <cfRule type="expression" dxfId="5763" priority="197">
      <formula>$D19="Facturacion"</formula>
    </cfRule>
  </conditionalFormatting>
  <conditionalFormatting sqref="I19:Z19">
    <cfRule type="expression" dxfId="5762" priority="198">
      <formula>$D19="Specialist"</formula>
    </cfRule>
  </conditionalFormatting>
  <conditionalFormatting sqref="I19:Z19">
    <cfRule type="cellIs" dxfId="5761" priority="199" operator="equal">
      <formula>1</formula>
    </cfRule>
  </conditionalFormatting>
  <conditionalFormatting sqref="I19:Z19">
    <cfRule type="expression" dxfId="5760" priority="200">
      <formula>$D19="SSMM"</formula>
    </cfRule>
  </conditionalFormatting>
  <conditionalFormatting sqref="I19:Z19">
    <cfRule type="cellIs" dxfId="5759" priority="201" operator="equal">
      <formula>"F"</formula>
    </cfRule>
  </conditionalFormatting>
  <conditionalFormatting sqref="AA37:AB37">
    <cfRule type="expression" dxfId="5758" priority="186">
      <formula>$C$2="F"</formula>
    </cfRule>
  </conditionalFormatting>
  <conditionalFormatting sqref="AA37:AB37">
    <cfRule type="expression" dxfId="5757" priority="187">
      <formula>$D37="Facturacion"</formula>
    </cfRule>
  </conditionalFormatting>
  <conditionalFormatting sqref="AA37:AB37">
    <cfRule type="expression" dxfId="5756" priority="188">
      <formula>$D37="Specialist"</formula>
    </cfRule>
  </conditionalFormatting>
  <conditionalFormatting sqref="AA37:AB37">
    <cfRule type="cellIs" dxfId="5755" priority="189" operator="equal">
      <formula>1</formula>
    </cfRule>
  </conditionalFormatting>
  <conditionalFormatting sqref="AA37:AB37">
    <cfRule type="expression" dxfId="5754" priority="190">
      <formula>$D37="SSMM"</formula>
    </cfRule>
  </conditionalFormatting>
  <conditionalFormatting sqref="AA37:AB37">
    <cfRule type="cellIs" dxfId="5753" priority="191" operator="equal">
      <formula>"F"</formula>
    </cfRule>
  </conditionalFormatting>
  <conditionalFormatting sqref="I37:W37">
    <cfRule type="expression" dxfId="5752" priority="176">
      <formula>$C$78="F"</formula>
    </cfRule>
  </conditionalFormatting>
  <conditionalFormatting sqref="I37:W37">
    <cfRule type="expression" dxfId="5751" priority="177">
      <formula>$C$59="F"</formula>
    </cfRule>
  </conditionalFormatting>
  <conditionalFormatting sqref="I37:W37">
    <cfRule type="expression" dxfId="5750" priority="178">
      <formula>$C$40="F"</formula>
    </cfRule>
  </conditionalFormatting>
  <conditionalFormatting sqref="I37:W37">
    <cfRule type="expression" dxfId="5749" priority="179">
      <formula>$C$21="F"</formula>
    </cfRule>
  </conditionalFormatting>
  <conditionalFormatting sqref="I37:Z37">
    <cfRule type="expression" dxfId="5748" priority="180">
      <formula>$C$2="F"</formula>
    </cfRule>
  </conditionalFormatting>
  <conditionalFormatting sqref="I37:Z37">
    <cfRule type="expression" dxfId="5747" priority="181">
      <formula>$D37="Facturacion"</formula>
    </cfRule>
  </conditionalFormatting>
  <conditionalFormatting sqref="I37:Z37">
    <cfRule type="expression" dxfId="5746" priority="182">
      <formula>$D37="Specialist"</formula>
    </cfRule>
  </conditionalFormatting>
  <conditionalFormatting sqref="I37:Z37">
    <cfRule type="cellIs" dxfId="5745" priority="183" operator="equal">
      <formula>1</formula>
    </cfRule>
  </conditionalFormatting>
  <conditionalFormatting sqref="I37:Z37">
    <cfRule type="expression" dxfId="5744" priority="184">
      <formula>$D37="SSMM"</formula>
    </cfRule>
  </conditionalFormatting>
  <conditionalFormatting sqref="I37:Z37">
    <cfRule type="cellIs" dxfId="5743" priority="185" operator="equal">
      <formula>"F"</formula>
    </cfRule>
  </conditionalFormatting>
  <conditionalFormatting sqref="AA38:AB38">
    <cfRule type="expression" dxfId="5742" priority="170">
      <formula>$C$2="F"</formula>
    </cfRule>
  </conditionalFormatting>
  <conditionalFormatting sqref="AA38:AB38">
    <cfRule type="expression" dxfId="5741" priority="171">
      <formula>$D38="Facturacion"</formula>
    </cfRule>
  </conditionalFormatting>
  <conditionalFormatting sqref="AA38:AB38">
    <cfRule type="expression" dxfId="5740" priority="172">
      <formula>$D38="Specialist"</formula>
    </cfRule>
  </conditionalFormatting>
  <conditionalFormatting sqref="AA38:AB38">
    <cfRule type="cellIs" dxfId="5739" priority="173" operator="equal">
      <formula>1</formula>
    </cfRule>
  </conditionalFormatting>
  <conditionalFormatting sqref="AA38:AB38">
    <cfRule type="expression" dxfId="5738" priority="174">
      <formula>$D38="SSMM"</formula>
    </cfRule>
  </conditionalFormatting>
  <conditionalFormatting sqref="AA38:AB38">
    <cfRule type="cellIs" dxfId="5737" priority="175" operator="equal">
      <formula>"F"</formula>
    </cfRule>
  </conditionalFormatting>
  <conditionalFormatting sqref="I38:W38">
    <cfRule type="expression" dxfId="5736" priority="160">
      <formula>$C$78="F"</formula>
    </cfRule>
  </conditionalFormatting>
  <conditionalFormatting sqref="I38:W38">
    <cfRule type="expression" dxfId="5735" priority="161">
      <formula>$C$59="F"</formula>
    </cfRule>
  </conditionalFormatting>
  <conditionalFormatting sqref="I38:W38">
    <cfRule type="expression" dxfId="5734" priority="162">
      <formula>$C$40="F"</formula>
    </cfRule>
  </conditionalFormatting>
  <conditionalFormatting sqref="I38:W38">
    <cfRule type="expression" dxfId="5733" priority="163">
      <formula>$C$21="F"</formula>
    </cfRule>
  </conditionalFormatting>
  <conditionalFormatting sqref="I38:Z38">
    <cfRule type="expression" dxfId="5732" priority="164">
      <formula>$C$2="F"</formula>
    </cfRule>
  </conditionalFormatting>
  <conditionalFormatting sqref="I38:Z38">
    <cfRule type="expression" dxfId="5731" priority="165">
      <formula>$D38="Facturacion"</formula>
    </cfRule>
  </conditionalFormatting>
  <conditionalFormatting sqref="I38:Z38">
    <cfRule type="expression" dxfId="5730" priority="166">
      <formula>$D38="Specialist"</formula>
    </cfRule>
  </conditionalFormatting>
  <conditionalFormatting sqref="I38:Z38">
    <cfRule type="cellIs" dxfId="5729" priority="167" operator="equal">
      <formula>1</formula>
    </cfRule>
  </conditionalFormatting>
  <conditionalFormatting sqref="I38:Z38">
    <cfRule type="expression" dxfId="5728" priority="168">
      <formula>$D38="SSMM"</formula>
    </cfRule>
  </conditionalFormatting>
  <conditionalFormatting sqref="I38:Z38">
    <cfRule type="cellIs" dxfId="5727" priority="169" operator="equal">
      <formula>"F"</formula>
    </cfRule>
  </conditionalFormatting>
  <conditionalFormatting sqref="AA56:AB56">
    <cfRule type="expression" dxfId="5726" priority="154">
      <formula>$C$2="F"</formula>
    </cfRule>
  </conditionalFormatting>
  <conditionalFormatting sqref="AA56:AB56">
    <cfRule type="expression" dxfId="5725" priority="155">
      <formula>$D56="Facturacion"</formula>
    </cfRule>
  </conditionalFormatting>
  <conditionalFormatting sqref="AA56:AB56">
    <cfRule type="expression" dxfId="5724" priority="156">
      <formula>$D56="Specialist"</formula>
    </cfRule>
  </conditionalFormatting>
  <conditionalFormatting sqref="AA56:AB56">
    <cfRule type="cellIs" dxfId="5723" priority="157" operator="equal">
      <formula>1</formula>
    </cfRule>
  </conditionalFormatting>
  <conditionalFormatting sqref="AA56:AB56">
    <cfRule type="expression" dxfId="5722" priority="158">
      <formula>$D56="SSMM"</formula>
    </cfRule>
  </conditionalFormatting>
  <conditionalFormatting sqref="AA56:AB56">
    <cfRule type="cellIs" dxfId="5721" priority="159" operator="equal">
      <formula>"F"</formula>
    </cfRule>
  </conditionalFormatting>
  <conditionalFormatting sqref="I56:W56">
    <cfRule type="expression" dxfId="5720" priority="144">
      <formula>$C$78="F"</formula>
    </cfRule>
  </conditionalFormatting>
  <conditionalFormatting sqref="I56:W56">
    <cfRule type="expression" dxfId="5719" priority="145">
      <formula>$C$59="F"</formula>
    </cfRule>
  </conditionalFormatting>
  <conditionalFormatting sqref="I56:W56">
    <cfRule type="expression" dxfId="5718" priority="146">
      <formula>$C$40="F"</formula>
    </cfRule>
  </conditionalFormatting>
  <conditionalFormatting sqref="I56:W56">
    <cfRule type="expression" dxfId="5717" priority="147">
      <formula>$C$21="F"</formula>
    </cfRule>
  </conditionalFormatting>
  <conditionalFormatting sqref="I56:Z56">
    <cfRule type="expression" dxfId="5716" priority="148">
      <formula>$C$2="F"</formula>
    </cfRule>
  </conditionalFormatting>
  <conditionalFormatting sqref="I56:Z56">
    <cfRule type="expression" dxfId="5715" priority="149">
      <formula>$D56="Facturacion"</formula>
    </cfRule>
  </conditionalFormatting>
  <conditionalFormatting sqref="I56:Z56">
    <cfRule type="expression" dxfId="5714" priority="150">
      <formula>$D56="Specialist"</formula>
    </cfRule>
  </conditionalFormatting>
  <conditionalFormatting sqref="I56:Z56">
    <cfRule type="cellIs" dxfId="5713" priority="151" operator="equal">
      <formula>1</formula>
    </cfRule>
  </conditionalFormatting>
  <conditionalFormatting sqref="I56:Z56">
    <cfRule type="expression" dxfId="5712" priority="152">
      <formula>$D56="SSMM"</formula>
    </cfRule>
  </conditionalFormatting>
  <conditionalFormatting sqref="I56:Z56">
    <cfRule type="cellIs" dxfId="5711" priority="153" operator="equal">
      <formula>"F"</formula>
    </cfRule>
  </conditionalFormatting>
  <conditionalFormatting sqref="AA57:AB57">
    <cfRule type="expression" dxfId="5710" priority="138">
      <formula>$C$2="F"</formula>
    </cfRule>
  </conditionalFormatting>
  <conditionalFormatting sqref="AA57:AB57">
    <cfRule type="expression" dxfId="5709" priority="139">
      <formula>$D57="Facturacion"</formula>
    </cfRule>
  </conditionalFormatting>
  <conditionalFormatting sqref="AA57:AB57">
    <cfRule type="expression" dxfId="5708" priority="140">
      <formula>$D57="Specialist"</formula>
    </cfRule>
  </conditionalFormatting>
  <conditionalFormatting sqref="AA57:AB57">
    <cfRule type="cellIs" dxfId="5707" priority="141" operator="equal">
      <formula>1</formula>
    </cfRule>
  </conditionalFormatting>
  <conditionalFormatting sqref="AA57:AB57">
    <cfRule type="expression" dxfId="5706" priority="142">
      <formula>$D57="SSMM"</formula>
    </cfRule>
  </conditionalFormatting>
  <conditionalFormatting sqref="AA57:AB57">
    <cfRule type="cellIs" dxfId="5705" priority="143" operator="equal">
      <formula>"F"</formula>
    </cfRule>
  </conditionalFormatting>
  <conditionalFormatting sqref="I57:W57">
    <cfRule type="expression" dxfId="5704" priority="128">
      <formula>$C$78="F"</formula>
    </cfRule>
  </conditionalFormatting>
  <conditionalFormatting sqref="I57:W57">
    <cfRule type="expression" dxfId="5703" priority="129">
      <formula>$C$59="F"</formula>
    </cfRule>
  </conditionalFormatting>
  <conditionalFormatting sqref="I57:W57">
    <cfRule type="expression" dxfId="5702" priority="130">
      <formula>$C$40="F"</formula>
    </cfRule>
  </conditionalFormatting>
  <conditionalFormatting sqref="I57:W57">
    <cfRule type="expression" dxfId="5701" priority="131">
      <formula>$C$21="F"</formula>
    </cfRule>
  </conditionalFormatting>
  <conditionalFormatting sqref="I57:Z57">
    <cfRule type="expression" dxfId="5700" priority="132">
      <formula>$C$2="F"</formula>
    </cfRule>
  </conditionalFormatting>
  <conditionalFormatting sqref="I57:Z57">
    <cfRule type="expression" dxfId="5699" priority="133">
      <formula>$D57="Facturacion"</formula>
    </cfRule>
  </conditionalFormatting>
  <conditionalFormatting sqref="I57:Z57">
    <cfRule type="expression" dxfId="5698" priority="134">
      <formula>$D57="Specialist"</formula>
    </cfRule>
  </conditionalFormatting>
  <conditionalFormatting sqref="I57:Z57">
    <cfRule type="cellIs" dxfId="5697" priority="135" operator="equal">
      <formula>1</formula>
    </cfRule>
  </conditionalFormatting>
  <conditionalFormatting sqref="I57:Z57">
    <cfRule type="expression" dxfId="5696" priority="136">
      <formula>$D57="SSMM"</formula>
    </cfRule>
  </conditionalFormatting>
  <conditionalFormatting sqref="I57:Z57">
    <cfRule type="cellIs" dxfId="5695" priority="137" operator="equal">
      <formula>"F"</formula>
    </cfRule>
  </conditionalFormatting>
  <conditionalFormatting sqref="AA75:AB75">
    <cfRule type="expression" dxfId="5694" priority="122">
      <formula>$C$2="F"</formula>
    </cfRule>
  </conditionalFormatting>
  <conditionalFormatting sqref="AA75:AB75">
    <cfRule type="expression" dxfId="5693" priority="123">
      <formula>$D75="Facturacion"</formula>
    </cfRule>
  </conditionalFormatting>
  <conditionalFormatting sqref="AA75:AB75">
    <cfRule type="expression" dxfId="5692" priority="124">
      <formula>$D75="Specialist"</formula>
    </cfRule>
  </conditionalFormatting>
  <conditionalFormatting sqref="AA75:AB75">
    <cfRule type="cellIs" dxfId="5691" priority="125" operator="equal">
      <formula>1</formula>
    </cfRule>
  </conditionalFormatting>
  <conditionalFormatting sqref="AA75:AB75">
    <cfRule type="expression" dxfId="5690" priority="126">
      <formula>$D75="SSMM"</formula>
    </cfRule>
  </conditionalFormatting>
  <conditionalFormatting sqref="AA75:AB75">
    <cfRule type="cellIs" dxfId="5689" priority="127" operator="equal">
      <formula>"F"</formula>
    </cfRule>
  </conditionalFormatting>
  <conditionalFormatting sqref="I75:W75">
    <cfRule type="expression" dxfId="5688" priority="112">
      <formula>$C$78="F"</formula>
    </cfRule>
  </conditionalFormatting>
  <conditionalFormatting sqref="I75:W75">
    <cfRule type="expression" dxfId="5687" priority="113">
      <formula>$C$59="F"</formula>
    </cfRule>
  </conditionalFormatting>
  <conditionalFormatting sqref="I75:W75">
    <cfRule type="expression" dxfId="5686" priority="114">
      <formula>$C$40="F"</formula>
    </cfRule>
  </conditionalFormatting>
  <conditionalFormatting sqref="I75:W75">
    <cfRule type="expression" dxfId="5685" priority="115">
      <formula>$C$21="F"</formula>
    </cfRule>
  </conditionalFormatting>
  <conditionalFormatting sqref="I75:Z75">
    <cfRule type="expression" dxfId="5684" priority="116">
      <formula>$C$2="F"</formula>
    </cfRule>
  </conditionalFormatting>
  <conditionalFormatting sqref="I75:Z75">
    <cfRule type="expression" dxfId="5683" priority="117">
      <formula>$D75="Facturacion"</formula>
    </cfRule>
  </conditionalFormatting>
  <conditionalFormatting sqref="I75:Z75">
    <cfRule type="expression" dxfId="5682" priority="118">
      <formula>$D75="Specialist"</formula>
    </cfRule>
  </conditionalFormatting>
  <conditionalFormatting sqref="I75:Z75">
    <cfRule type="cellIs" dxfId="5681" priority="119" operator="equal">
      <formula>1</formula>
    </cfRule>
  </conditionalFormatting>
  <conditionalFormatting sqref="I75:Z75">
    <cfRule type="expression" dxfId="5680" priority="120">
      <formula>$D75="SSMM"</formula>
    </cfRule>
  </conditionalFormatting>
  <conditionalFormatting sqref="I75:Z75">
    <cfRule type="cellIs" dxfId="5679" priority="121" operator="equal">
      <formula>"F"</formula>
    </cfRule>
  </conditionalFormatting>
  <conditionalFormatting sqref="AA76:AB76">
    <cfRule type="expression" dxfId="5678" priority="106">
      <formula>$C$2="F"</formula>
    </cfRule>
  </conditionalFormatting>
  <conditionalFormatting sqref="AA76:AB76">
    <cfRule type="expression" dxfId="5677" priority="107">
      <formula>$D76="Facturacion"</formula>
    </cfRule>
  </conditionalFormatting>
  <conditionalFormatting sqref="AA76:AB76">
    <cfRule type="expression" dxfId="5676" priority="108">
      <formula>$D76="Specialist"</formula>
    </cfRule>
  </conditionalFormatting>
  <conditionalFormatting sqref="AA76:AB76">
    <cfRule type="cellIs" dxfId="5675" priority="109" operator="equal">
      <formula>1</formula>
    </cfRule>
  </conditionalFormatting>
  <conditionalFormatting sqref="AA76:AB76">
    <cfRule type="expression" dxfId="5674" priority="110">
      <formula>$D76="SSMM"</formula>
    </cfRule>
  </conditionalFormatting>
  <conditionalFormatting sqref="AA76:AB76">
    <cfRule type="cellIs" dxfId="5673" priority="111" operator="equal">
      <formula>"F"</formula>
    </cfRule>
  </conditionalFormatting>
  <conditionalFormatting sqref="I76:W76">
    <cfRule type="expression" dxfId="5672" priority="96">
      <formula>$C$78="F"</formula>
    </cfRule>
  </conditionalFormatting>
  <conditionalFormatting sqref="I76:W76">
    <cfRule type="expression" dxfId="5671" priority="97">
      <formula>$C$59="F"</formula>
    </cfRule>
  </conditionalFormatting>
  <conditionalFormatting sqref="I76:W76">
    <cfRule type="expression" dxfId="5670" priority="98">
      <formula>$C$40="F"</formula>
    </cfRule>
  </conditionalFormatting>
  <conditionalFormatting sqref="I76:W76">
    <cfRule type="expression" dxfId="5669" priority="99">
      <formula>$C$21="F"</formula>
    </cfRule>
  </conditionalFormatting>
  <conditionalFormatting sqref="I76:Z76">
    <cfRule type="expression" dxfId="5668" priority="100">
      <formula>$C$2="F"</formula>
    </cfRule>
  </conditionalFormatting>
  <conditionalFormatting sqref="I76:Z76">
    <cfRule type="expression" dxfId="5667" priority="101">
      <formula>$D76="Facturacion"</formula>
    </cfRule>
  </conditionalFormatting>
  <conditionalFormatting sqref="I76:Z76">
    <cfRule type="expression" dxfId="5666" priority="102">
      <formula>$D76="Specialist"</formula>
    </cfRule>
  </conditionalFormatting>
  <conditionalFormatting sqref="I76:Z76">
    <cfRule type="cellIs" dxfId="5665" priority="103" operator="equal">
      <formula>1</formula>
    </cfRule>
  </conditionalFormatting>
  <conditionalFormatting sqref="I76:Z76">
    <cfRule type="expression" dxfId="5664" priority="104">
      <formula>$D76="SSMM"</formula>
    </cfRule>
  </conditionalFormatting>
  <conditionalFormatting sqref="I76:Z76">
    <cfRule type="cellIs" dxfId="5663" priority="105" operator="equal">
      <formula>"F"</formula>
    </cfRule>
  </conditionalFormatting>
  <conditionalFormatting sqref="AA94:AB94">
    <cfRule type="expression" dxfId="5662" priority="90">
      <formula>$C$2="F"</formula>
    </cfRule>
  </conditionalFormatting>
  <conditionalFormatting sqref="AA94:AB94">
    <cfRule type="expression" dxfId="5661" priority="91">
      <formula>$D94="Facturacion"</formula>
    </cfRule>
  </conditionalFormatting>
  <conditionalFormatting sqref="AA94:AB94">
    <cfRule type="expression" dxfId="5660" priority="92">
      <formula>$D94="Specialist"</formula>
    </cfRule>
  </conditionalFormatting>
  <conditionalFormatting sqref="AA94:AB94">
    <cfRule type="cellIs" dxfId="5659" priority="93" operator="equal">
      <formula>1</formula>
    </cfRule>
  </conditionalFormatting>
  <conditionalFormatting sqref="AA94:AB94">
    <cfRule type="expression" dxfId="5658" priority="94">
      <formula>$D94="SSMM"</formula>
    </cfRule>
  </conditionalFormatting>
  <conditionalFormatting sqref="AA94:AB94">
    <cfRule type="cellIs" dxfId="5657" priority="95" operator="equal">
      <formula>"F"</formula>
    </cfRule>
  </conditionalFormatting>
  <conditionalFormatting sqref="I94:W94">
    <cfRule type="expression" dxfId="5656" priority="80">
      <formula>$C$78="F"</formula>
    </cfRule>
  </conditionalFormatting>
  <conditionalFormatting sqref="I94:W94">
    <cfRule type="expression" dxfId="5655" priority="81">
      <formula>$C$59="F"</formula>
    </cfRule>
  </conditionalFormatting>
  <conditionalFormatting sqref="I94:W94">
    <cfRule type="expression" dxfId="5654" priority="82">
      <formula>$C$40="F"</formula>
    </cfRule>
  </conditionalFormatting>
  <conditionalFormatting sqref="I94:W94">
    <cfRule type="expression" dxfId="5653" priority="83">
      <formula>$C$21="F"</formula>
    </cfRule>
  </conditionalFormatting>
  <conditionalFormatting sqref="I94:Z94">
    <cfRule type="expression" dxfId="5652" priority="84">
      <formula>$C$2="F"</formula>
    </cfRule>
  </conditionalFormatting>
  <conditionalFormatting sqref="I94:Z94">
    <cfRule type="expression" dxfId="5651" priority="85">
      <formula>$D94="Facturacion"</formula>
    </cfRule>
  </conditionalFormatting>
  <conditionalFormatting sqref="I94:Z94">
    <cfRule type="expression" dxfId="5650" priority="86">
      <formula>$D94="Specialist"</formula>
    </cfRule>
  </conditionalFormatting>
  <conditionalFormatting sqref="I94:Z94">
    <cfRule type="cellIs" dxfId="5649" priority="87" operator="equal">
      <formula>1</formula>
    </cfRule>
  </conditionalFormatting>
  <conditionalFormatting sqref="I94:Z94">
    <cfRule type="expression" dxfId="5648" priority="88">
      <formula>$D94="SSMM"</formula>
    </cfRule>
  </conditionalFormatting>
  <conditionalFormatting sqref="I94:Z94">
    <cfRule type="cellIs" dxfId="5647" priority="89" operator="equal">
      <formula>"F"</formula>
    </cfRule>
  </conditionalFormatting>
  <conditionalFormatting sqref="AA95:AB95">
    <cfRule type="expression" dxfId="5646" priority="74">
      <formula>$C$2="F"</formula>
    </cfRule>
  </conditionalFormatting>
  <conditionalFormatting sqref="AA95:AB95">
    <cfRule type="expression" dxfId="5645" priority="75">
      <formula>$D95="Facturacion"</formula>
    </cfRule>
  </conditionalFormatting>
  <conditionalFormatting sqref="AA95:AB95">
    <cfRule type="expression" dxfId="5644" priority="76">
      <formula>$D95="Specialist"</formula>
    </cfRule>
  </conditionalFormatting>
  <conditionalFormatting sqref="AA95:AB95">
    <cfRule type="cellIs" dxfId="5643" priority="77" operator="equal">
      <formula>1</formula>
    </cfRule>
  </conditionalFormatting>
  <conditionalFormatting sqref="AA95:AB95">
    <cfRule type="expression" dxfId="5642" priority="78">
      <formula>$D95="SSMM"</formula>
    </cfRule>
  </conditionalFormatting>
  <conditionalFormatting sqref="AA95:AB95">
    <cfRule type="cellIs" dxfId="5641" priority="79" operator="equal">
      <formula>"F"</formula>
    </cfRule>
  </conditionalFormatting>
  <conditionalFormatting sqref="I95:W95">
    <cfRule type="expression" dxfId="5640" priority="64">
      <formula>$C$78="F"</formula>
    </cfRule>
  </conditionalFormatting>
  <conditionalFormatting sqref="I95:W95">
    <cfRule type="expression" dxfId="5639" priority="65">
      <formula>$C$59="F"</formula>
    </cfRule>
  </conditionalFormatting>
  <conditionalFormatting sqref="I95:W95">
    <cfRule type="expression" dxfId="5638" priority="66">
      <formula>$C$40="F"</formula>
    </cfRule>
  </conditionalFormatting>
  <conditionalFormatting sqref="I95:W95">
    <cfRule type="expression" dxfId="5637" priority="67">
      <formula>$C$21="F"</formula>
    </cfRule>
  </conditionalFormatting>
  <conditionalFormatting sqref="I95:Z95">
    <cfRule type="expression" dxfId="5636" priority="68">
      <formula>$C$2="F"</formula>
    </cfRule>
  </conditionalFormatting>
  <conditionalFormatting sqref="I95:Z95">
    <cfRule type="expression" dxfId="5635" priority="69">
      <formula>$D95="Facturacion"</formula>
    </cfRule>
  </conditionalFormatting>
  <conditionalFormatting sqref="I95:Z95">
    <cfRule type="expression" dxfId="5634" priority="70">
      <formula>$D95="Specialist"</formula>
    </cfRule>
  </conditionalFormatting>
  <conditionalFormatting sqref="I95:Z95">
    <cfRule type="cellIs" dxfId="5633" priority="71" operator="equal">
      <formula>1</formula>
    </cfRule>
  </conditionalFormatting>
  <conditionalFormatting sqref="I95:Z95">
    <cfRule type="expression" dxfId="5632" priority="72">
      <formula>$D95="SSMM"</formula>
    </cfRule>
  </conditionalFormatting>
  <conditionalFormatting sqref="I95:Z95">
    <cfRule type="cellIs" dxfId="5631" priority="73" operator="equal">
      <formula>"F"</formula>
    </cfRule>
  </conditionalFormatting>
  <conditionalFormatting sqref="G84:R84">
    <cfRule type="expression" dxfId="5630" priority="58">
      <formula>$C$2="F"</formula>
    </cfRule>
  </conditionalFormatting>
  <conditionalFormatting sqref="G84:R84">
    <cfRule type="expression" dxfId="5629" priority="59">
      <formula>$D84="Facturacion"</formula>
    </cfRule>
  </conditionalFormatting>
  <conditionalFormatting sqref="G84:R84">
    <cfRule type="expression" dxfId="5628" priority="60">
      <formula>$D84="Specialist"</formula>
    </cfRule>
  </conditionalFormatting>
  <conditionalFormatting sqref="G84:R84">
    <cfRule type="cellIs" dxfId="5627" priority="61" operator="equal">
      <formula>1</formula>
    </cfRule>
  </conditionalFormatting>
  <conditionalFormatting sqref="G84:R84">
    <cfRule type="expression" dxfId="5626" priority="62">
      <formula>$D84="SSMM"</formula>
    </cfRule>
  </conditionalFormatting>
  <conditionalFormatting sqref="G84:R84">
    <cfRule type="cellIs" dxfId="5625" priority="63" operator="equal">
      <formula>"F"</formula>
    </cfRule>
  </conditionalFormatting>
  <conditionalFormatting sqref="P104:AD104">
    <cfRule type="expression" dxfId="5624" priority="51">
      <formula>$C$2="F"</formula>
    </cfRule>
  </conditionalFormatting>
  <conditionalFormatting sqref="P104:AD104">
    <cfRule type="expression" dxfId="5623" priority="52">
      <formula>$D104="Facturacion"</formula>
    </cfRule>
  </conditionalFormatting>
  <conditionalFormatting sqref="P104:AD104">
    <cfRule type="expression" dxfId="5622" priority="53">
      <formula>$D104="Specialist"</formula>
    </cfRule>
  </conditionalFormatting>
  <conditionalFormatting sqref="P104:AD104">
    <cfRule type="cellIs" dxfId="5621" priority="54" operator="equal">
      <formula>1</formula>
    </cfRule>
  </conditionalFormatting>
  <conditionalFormatting sqref="P104:AD104">
    <cfRule type="expression" dxfId="5620" priority="55">
      <formula>$D104="SSMM"</formula>
    </cfRule>
  </conditionalFormatting>
  <conditionalFormatting sqref="P104:AD104">
    <cfRule type="cellIs" dxfId="5619" priority="56" operator="equal">
      <formula>"F"</formula>
    </cfRule>
  </conditionalFormatting>
  <conditionalFormatting sqref="M104">
    <cfRule type="expression" dxfId="5618" priority="44">
      <formula>$C$2="F"</formula>
    </cfRule>
  </conditionalFormatting>
  <conditionalFormatting sqref="M104">
    <cfRule type="expression" dxfId="5617" priority="45">
      <formula>$D104="Facturacion"</formula>
    </cfRule>
  </conditionalFormatting>
  <conditionalFormatting sqref="M104">
    <cfRule type="expression" dxfId="5616" priority="46">
      <formula>$D104="Specialist"</formula>
    </cfRule>
  </conditionalFormatting>
  <conditionalFormatting sqref="M104">
    <cfRule type="cellIs" dxfId="5615" priority="47" operator="equal">
      <formula>1</formula>
    </cfRule>
  </conditionalFormatting>
  <conditionalFormatting sqref="M104">
    <cfRule type="expression" dxfId="5614" priority="48">
      <formula>$D104="SSMM"</formula>
    </cfRule>
  </conditionalFormatting>
  <conditionalFormatting sqref="M104">
    <cfRule type="cellIs" dxfId="5613" priority="49" operator="equal">
      <formula>"F"</formula>
    </cfRule>
  </conditionalFormatting>
  <conditionalFormatting sqref="N104">
    <cfRule type="expression" dxfId="5612" priority="37">
      <formula>$C$2="F"</formula>
    </cfRule>
  </conditionalFormatting>
  <conditionalFormatting sqref="N104">
    <cfRule type="expression" dxfId="5611" priority="38">
      <formula>$D104="Facturacion"</formula>
    </cfRule>
  </conditionalFormatting>
  <conditionalFormatting sqref="N104">
    <cfRule type="expression" dxfId="5610" priority="39">
      <formula>$D104="Specialist"</formula>
    </cfRule>
  </conditionalFormatting>
  <conditionalFormatting sqref="N104">
    <cfRule type="cellIs" dxfId="5609" priority="40" operator="equal">
      <formula>1</formula>
    </cfRule>
  </conditionalFormatting>
  <conditionalFormatting sqref="N104">
    <cfRule type="expression" dxfId="5608" priority="41">
      <formula>$D104="SSMM"</formula>
    </cfRule>
  </conditionalFormatting>
  <conditionalFormatting sqref="N104">
    <cfRule type="cellIs" dxfId="5607" priority="42" operator="equal">
      <formula>"F"</formula>
    </cfRule>
  </conditionalFormatting>
  <conditionalFormatting sqref="O104">
    <cfRule type="expression" dxfId="5606" priority="30">
      <formula>$C$2="F"</formula>
    </cfRule>
  </conditionalFormatting>
  <conditionalFormatting sqref="O104">
    <cfRule type="expression" dxfId="5605" priority="31">
      <formula>$D104="Facturacion"</formula>
    </cfRule>
  </conditionalFormatting>
  <conditionalFormatting sqref="O104">
    <cfRule type="expression" dxfId="5604" priority="32">
      <formula>$D104="Specialist"</formula>
    </cfRule>
  </conditionalFormatting>
  <conditionalFormatting sqref="O104">
    <cfRule type="cellIs" dxfId="5603" priority="33" operator="equal">
      <formula>1</formula>
    </cfRule>
  </conditionalFormatting>
  <conditionalFormatting sqref="O104">
    <cfRule type="expression" dxfId="5602" priority="34">
      <formula>$D104="SSMM"</formula>
    </cfRule>
  </conditionalFormatting>
  <conditionalFormatting sqref="O104">
    <cfRule type="cellIs" dxfId="5601" priority="35" operator="equal">
      <formula>"F"</formula>
    </cfRule>
  </conditionalFormatting>
  <conditionalFormatting sqref="I30:AD30">
    <cfRule type="expression" dxfId="5600" priority="23">
      <formula>$C$2="F"</formula>
    </cfRule>
  </conditionalFormatting>
  <conditionalFormatting sqref="I30:AD30">
    <cfRule type="expression" dxfId="5599" priority="24">
      <formula>$D30="Facturacion"</formula>
    </cfRule>
  </conditionalFormatting>
  <conditionalFormatting sqref="I30:AD30">
    <cfRule type="expression" dxfId="5598" priority="25">
      <formula>$D30="Specialist"</formula>
    </cfRule>
  </conditionalFormatting>
  <conditionalFormatting sqref="I30:AD30">
    <cfRule type="cellIs" dxfId="5597" priority="26" operator="equal">
      <formula>1</formula>
    </cfRule>
  </conditionalFormatting>
  <conditionalFormatting sqref="I30:AD30">
    <cfRule type="expression" dxfId="5596" priority="27">
      <formula>$D30="SSMM"</formula>
    </cfRule>
  </conditionalFormatting>
  <conditionalFormatting sqref="I30:AD30">
    <cfRule type="cellIs" dxfId="5595" priority="28" operator="equal">
      <formula>"F"</formula>
    </cfRule>
  </conditionalFormatting>
  <conditionalFormatting sqref="I49:AD49">
    <cfRule type="expression" dxfId="5594" priority="16">
      <formula>$C$2="F"</formula>
    </cfRule>
  </conditionalFormatting>
  <conditionalFormatting sqref="I49:AD49">
    <cfRule type="expression" dxfId="5593" priority="17">
      <formula>$D49="Facturacion"</formula>
    </cfRule>
  </conditionalFormatting>
  <conditionalFormatting sqref="I49:AD49">
    <cfRule type="expression" dxfId="5592" priority="18">
      <formula>$D49="Specialist"</formula>
    </cfRule>
  </conditionalFormatting>
  <conditionalFormatting sqref="I49:AD49">
    <cfRule type="cellIs" dxfId="5591" priority="19" operator="equal">
      <formula>1</formula>
    </cfRule>
  </conditionalFormatting>
  <conditionalFormatting sqref="I49:AD49">
    <cfRule type="expression" dxfId="5590" priority="20">
      <formula>$D49="SSMM"</formula>
    </cfRule>
  </conditionalFormatting>
  <conditionalFormatting sqref="I49:AD49">
    <cfRule type="cellIs" dxfId="5589" priority="21" operator="equal">
      <formula>"F"</formula>
    </cfRule>
  </conditionalFormatting>
  <conditionalFormatting sqref="I87:AD87">
    <cfRule type="expression" dxfId="5588" priority="9">
      <formula>$C$2="F"</formula>
    </cfRule>
  </conditionalFormatting>
  <conditionalFormatting sqref="I87:AD87">
    <cfRule type="expression" dxfId="5587" priority="10">
      <formula>$D87="Facturacion"</formula>
    </cfRule>
  </conditionalFormatting>
  <conditionalFormatting sqref="I87:AD87">
    <cfRule type="expression" dxfId="5586" priority="11">
      <formula>$D87="Specialist"</formula>
    </cfRule>
  </conditionalFormatting>
  <conditionalFormatting sqref="I87:AD87">
    <cfRule type="cellIs" dxfId="5585" priority="12" operator="equal">
      <formula>1</formula>
    </cfRule>
  </conditionalFormatting>
  <conditionalFormatting sqref="I87:AD87">
    <cfRule type="expression" dxfId="5584" priority="13">
      <formula>$D87="SSMM"</formula>
    </cfRule>
  </conditionalFormatting>
  <conditionalFormatting sqref="I87:AD87">
    <cfRule type="cellIs" dxfId="5583" priority="14" operator="equal">
      <formula>"F"</formula>
    </cfRule>
  </conditionalFormatting>
  <conditionalFormatting sqref="I106:AD106">
    <cfRule type="expression" dxfId="5582" priority="2">
      <formula>$C$2="F"</formula>
    </cfRule>
  </conditionalFormatting>
  <conditionalFormatting sqref="I106:AD106">
    <cfRule type="expression" dxfId="5581" priority="3">
      <formula>$D106="Facturacion"</formula>
    </cfRule>
  </conditionalFormatting>
  <conditionalFormatting sqref="I106:AD106">
    <cfRule type="expression" dxfId="5580" priority="4">
      <formula>$D106="Specialist"</formula>
    </cfRule>
  </conditionalFormatting>
  <conditionalFormatting sqref="I106:AD106">
    <cfRule type="cellIs" dxfId="5579" priority="5" operator="equal">
      <formula>1</formula>
    </cfRule>
  </conditionalFormatting>
  <conditionalFormatting sqref="I106:AD106">
    <cfRule type="expression" dxfId="5578" priority="6">
      <formula>$D106="SSMM"</formula>
    </cfRule>
  </conditionalFormatting>
  <conditionalFormatting sqref="I106:AD106">
    <cfRule type="cellIs" dxfId="5577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90" id="{EDA0790E-8EBB-49EE-9A90-91797696A36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E13:AG17 E18:H19 AC18:AG19 E104:H104 AE104:AG104 E102:AG103</xm:sqref>
        </x14:conditionalFormatting>
        <x14:conditionalFormatting xmlns:xm="http://schemas.microsoft.com/office/excel/2006/main">
          <x14:cfRule type="expression" priority="479" id="{24CE3FBE-B695-4626-B32A-CF049233257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E4:AG4 E7:AG9 E5:H6 AE5:AG6 E10:H10 AE10:AG10 E11:AG12</xm:sqref>
        </x14:conditionalFormatting>
        <x14:conditionalFormatting xmlns:xm="http://schemas.microsoft.com/office/excel/2006/main">
          <x14:cfRule type="expression" priority="472" id="{765BFC86-B3DE-4DDE-AC65-E4DF74C0372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E32:AG36 E37:H38 AC37:AG38</xm:sqref>
        </x14:conditionalFormatting>
        <x14:conditionalFormatting xmlns:xm="http://schemas.microsoft.com/office/excel/2006/main">
          <x14:cfRule type="expression" priority="461" id="{516846B4-0559-4C0A-B9AE-6C71E480CC9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E23:AG23 E26:AG28 E24:H25 AE24:AG25 E31:AG31 E29:H30 AE29:AG30</xm:sqref>
        </x14:conditionalFormatting>
        <x14:conditionalFormatting xmlns:xm="http://schemas.microsoft.com/office/excel/2006/main">
          <x14:cfRule type="expression" priority="454" id="{6A937966-C90D-4191-B018-8F268B6C16C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E51:AG55 E56:H57 AC56:AG57</xm:sqref>
        </x14:conditionalFormatting>
        <x14:conditionalFormatting xmlns:xm="http://schemas.microsoft.com/office/excel/2006/main">
          <x14:cfRule type="expression" priority="443" id="{0F8190E1-A667-47DE-B931-E2CA1B3C206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E42:AG42 E45:AG47 E43:H44 AE43:AG44 E50:AG50 E48:H49 AE48:AG49</xm:sqref>
        </x14:conditionalFormatting>
        <x14:conditionalFormatting xmlns:xm="http://schemas.microsoft.com/office/excel/2006/main">
          <x14:cfRule type="expression" priority="436" id="{40E81D2A-A4D1-4281-A355-32B010BFE30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E70:AG74 E75:H76 AC75:AG76</xm:sqref>
        </x14:conditionalFormatting>
        <x14:conditionalFormatting xmlns:xm="http://schemas.microsoft.com/office/excel/2006/main">
          <x14:cfRule type="expression" priority="425" id="{A3FAE80B-7CC8-4756-9C06-907AB27B9B9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E61:AG61 E62:H63 AE62:AG63 E67:H67 AE67:AG67 E68:AG69 E64:AG66</xm:sqref>
        </x14:conditionalFormatting>
        <x14:conditionalFormatting xmlns:xm="http://schemas.microsoft.com/office/excel/2006/main">
          <x14:cfRule type="expression" priority="418" id="{2E706A62-4138-4EE5-B71D-3F84D8D837E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E89:AG93 E94:H95 AC94:AG95</xm:sqref>
        </x14:conditionalFormatting>
        <x14:conditionalFormatting xmlns:xm="http://schemas.microsoft.com/office/excel/2006/main">
          <x14:cfRule type="expression" priority="407" id="{0E7854BF-5093-450D-B008-541704EFEB2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E80:AG80 E83:AG83 E81:H82 AE81:AG82 E88:AG88 E85:AG85 E84:F84 S84:AG84 E86:H87 AE86:AG87</xm:sqref>
        </x14:conditionalFormatting>
        <x14:conditionalFormatting xmlns:xm="http://schemas.microsoft.com/office/excel/2006/main">
          <x14:cfRule type="expression" priority="400" id="{C1D93202-DCB4-43A8-A73C-6827D516716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389" id="{08BDDAFE-D740-4534-BBE5-3C19561D2AC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E99:AG99 E100:H101 AE100:AG101 E107:AG107 E105:H106 AE105:AG106</xm:sqref>
        </x14:conditionalFormatting>
        <x14:conditionalFormatting xmlns:xm="http://schemas.microsoft.com/office/excel/2006/main">
          <x14:cfRule type="expression" priority="382" id="{4B78D6C0-865A-43C0-BFFF-B47518D2AC5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371" id="{C57F5770-6A3A-414B-BB82-F6904EC32B6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E118:AG118 E121:AG123 E119:H120 AE119:AG120 E125:AG126 E124:H124 AE124:AG124</xm:sqref>
        </x14:conditionalFormatting>
        <x14:conditionalFormatting xmlns:xm="http://schemas.microsoft.com/office/excel/2006/main">
          <x14:cfRule type="expression" priority="364" id="{CE045CB3-63A6-4844-8F99-4869CCEB20A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I5:AD5</xm:sqref>
        </x14:conditionalFormatting>
        <x14:conditionalFormatting xmlns:xm="http://schemas.microsoft.com/office/excel/2006/main">
          <x14:cfRule type="expression" priority="357" id="{A1CBD15F-AAD9-4D36-8207-42B38A27EAF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I24:AD24</xm:sqref>
        </x14:conditionalFormatting>
        <x14:conditionalFormatting xmlns:xm="http://schemas.microsoft.com/office/excel/2006/main">
          <x14:cfRule type="expression" priority="350" id="{27849B14-9AE0-46E6-BF3B-6AB7627A829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I43:AD43</xm:sqref>
        </x14:conditionalFormatting>
        <x14:conditionalFormatting xmlns:xm="http://schemas.microsoft.com/office/excel/2006/main">
          <x14:cfRule type="expression" priority="343" id="{8394F79D-32AC-4358-A015-E46783C4D83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I62:AD62</xm:sqref>
        </x14:conditionalFormatting>
        <x14:conditionalFormatting xmlns:xm="http://schemas.microsoft.com/office/excel/2006/main">
          <x14:cfRule type="expression" priority="336" id="{65149F90-A5B0-4EF4-AA33-920836D1762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I81:AD81</xm:sqref>
        </x14:conditionalFormatting>
        <x14:conditionalFormatting xmlns:xm="http://schemas.microsoft.com/office/excel/2006/main">
          <x14:cfRule type="expression" priority="329" id="{6ECD1C2A-A8A1-40A7-A797-A5966D88FE4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I100:AD100</xm:sqref>
        </x14:conditionalFormatting>
        <x14:conditionalFormatting xmlns:xm="http://schemas.microsoft.com/office/excel/2006/main">
          <x14:cfRule type="expression" priority="322" id="{79490BFA-EB50-4EB1-829F-F026A8AA65C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I119:AD119</xm:sqref>
        </x14:conditionalFormatting>
        <x14:conditionalFormatting xmlns:xm="http://schemas.microsoft.com/office/excel/2006/main">
          <x14:cfRule type="expression" priority="315" id="{B936A5ED-44C7-4526-B9AD-153125B28F5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I6:AD6</xm:sqref>
        </x14:conditionalFormatting>
        <x14:conditionalFormatting xmlns:xm="http://schemas.microsoft.com/office/excel/2006/main">
          <x14:cfRule type="expression" priority="308" id="{A4F15CD6-73E5-4D56-B07D-28296925633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I10:AD10</xm:sqref>
        </x14:conditionalFormatting>
        <x14:conditionalFormatting xmlns:xm="http://schemas.microsoft.com/office/excel/2006/main">
          <x14:cfRule type="expression" priority="301" id="{65100F1B-316C-4B06-B513-07A9B5F0A29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I25:AD25</xm:sqref>
        </x14:conditionalFormatting>
        <x14:conditionalFormatting xmlns:xm="http://schemas.microsoft.com/office/excel/2006/main">
          <x14:cfRule type="expression" priority="294" id="{4712EAB2-5C88-4B60-BDEC-096A39931C7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I29:AD29</xm:sqref>
        </x14:conditionalFormatting>
        <x14:conditionalFormatting xmlns:xm="http://schemas.microsoft.com/office/excel/2006/main">
          <x14:cfRule type="expression" priority="287" id="{42163FF4-3FF4-4BFA-B2F3-58BBCA0B2E4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I44:AD44</xm:sqref>
        </x14:conditionalFormatting>
        <x14:conditionalFormatting xmlns:xm="http://schemas.microsoft.com/office/excel/2006/main">
          <x14:cfRule type="expression" priority="280" id="{F6CEB8B6-7382-4B8E-9907-A386F2401C8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I48:AD48</xm:sqref>
        </x14:conditionalFormatting>
        <x14:conditionalFormatting xmlns:xm="http://schemas.microsoft.com/office/excel/2006/main">
          <x14:cfRule type="expression" priority="273" id="{5022BD11-A1A3-4AE7-9ECE-2B86AD2ABF5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I63:AD63</xm:sqref>
        </x14:conditionalFormatting>
        <x14:conditionalFormatting xmlns:xm="http://schemas.microsoft.com/office/excel/2006/main">
          <x14:cfRule type="expression" priority="266" id="{996DC376-F2C8-4D46-8750-074BA8A6DB1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I67:AD67</xm:sqref>
        </x14:conditionalFormatting>
        <x14:conditionalFormatting xmlns:xm="http://schemas.microsoft.com/office/excel/2006/main">
          <x14:cfRule type="expression" priority="259" id="{7AC499C9-7480-4181-9166-E8636CF95BA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I82:AD82</xm:sqref>
        </x14:conditionalFormatting>
        <x14:conditionalFormatting xmlns:xm="http://schemas.microsoft.com/office/excel/2006/main">
          <x14:cfRule type="expression" priority="252" id="{7C844273-5E1C-46A7-A801-3677B523F23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I86:AD86</xm:sqref>
        </x14:conditionalFormatting>
        <x14:conditionalFormatting xmlns:xm="http://schemas.microsoft.com/office/excel/2006/main">
          <x14:cfRule type="expression" priority="245" id="{D5F7F957-13C5-4E15-AA8C-7701F24079F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I101:AD101</xm:sqref>
        </x14:conditionalFormatting>
        <x14:conditionalFormatting xmlns:xm="http://schemas.microsoft.com/office/excel/2006/main">
          <x14:cfRule type="expression" priority="238" id="{EF9C240A-882E-4232-A968-EFEF9FBE122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I105:AD105</xm:sqref>
        </x14:conditionalFormatting>
        <x14:conditionalFormatting xmlns:xm="http://schemas.microsoft.com/office/excel/2006/main">
          <x14:cfRule type="expression" priority="231" id="{5E089959-E583-4910-AA83-2AD7F0AE71C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I120:AD120</xm:sqref>
        </x14:conditionalFormatting>
        <x14:conditionalFormatting xmlns:xm="http://schemas.microsoft.com/office/excel/2006/main">
          <x14:cfRule type="expression" priority="224" id="{F1F04FFB-63D8-4D3B-878F-D1994213C06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I124:AD124</xm:sqref>
        </x14:conditionalFormatting>
        <x14:conditionalFormatting xmlns:xm="http://schemas.microsoft.com/office/excel/2006/main">
          <x14:cfRule type="expression" priority="57" id="{B5155DA7-BEC5-4131-8E7E-F10D9296225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G84:R84</xm:sqref>
        </x14:conditionalFormatting>
        <x14:conditionalFormatting xmlns:xm="http://schemas.microsoft.com/office/excel/2006/main">
          <x14:cfRule type="expression" priority="50" id="{185DE0A1-B9A6-4723-B5F4-B6596A633ED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P104:AD104</xm:sqref>
        </x14:conditionalFormatting>
        <x14:conditionalFormatting xmlns:xm="http://schemas.microsoft.com/office/excel/2006/main">
          <x14:cfRule type="expression" priority="43" id="{89AAFE0C-F96B-42D8-82DC-618807375B3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M104</xm:sqref>
        </x14:conditionalFormatting>
        <x14:conditionalFormatting xmlns:xm="http://schemas.microsoft.com/office/excel/2006/main">
          <x14:cfRule type="expression" priority="36" id="{FAC20728-3AF6-48BC-B9D0-3202AA6C309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N104</xm:sqref>
        </x14:conditionalFormatting>
        <x14:conditionalFormatting xmlns:xm="http://schemas.microsoft.com/office/excel/2006/main">
          <x14:cfRule type="expression" priority="29" id="{5DC3D2E1-4E8B-4A48-82DD-28598E8BDE7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O104</xm:sqref>
        </x14:conditionalFormatting>
        <x14:conditionalFormatting xmlns:xm="http://schemas.microsoft.com/office/excel/2006/main">
          <x14:cfRule type="expression" priority="22" id="{1B5C3080-BD71-44E1-A324-81D48E757B5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I30:AD30</xm:sqref>
        </x14:conditionalFormatting>
        <x14:conditionalFormatting xmlns:xm="http://schemas.microsoft.com/office/excel/2006/main">
          <x14:cfRule type="expression" priority="15" id="{FC01476B-4C4E-48FE-9C99-B8851109BF3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I49:AD49</xm:sqref>
        </x14:conditionalFormatting>
        <x14:conditionalFormatting xmlns:xm="http://schemas.microsoft.com/office/excel/2006/main">
          <x14:cfRule type="expression" priority="8" id="{74115385-FE29-470B-8DF8-D13779432E4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I87:AD87</xm:sqref>
        </x14:conditionalFormatting>
        <x14:conditionalFormatting xmlns:xm="http://schemas.microsoft.com/office/excel/2006/main">
          <x14:cfRule type="expression" priority="1" id="{7724D4F4-AF27-4D7C-87BE-6316178302B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I106:AD106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75D652B3-FBB3-481D-BC88-C4BBDF639BB3}">
          <x14:formula1>
            <xm:f>Personal!$A$2:$A$50</xm:f>
          </x14:formula1>
          <xm:sqref>B99:B114 B4:B19 B23:B38 B42:B57 B61:B76 B80:B95 B118:B133</xm:sqref>
        </x14:dataValidation>
        <x14:dataValidation type="list" allowBlank="1" showInputMessage="1" showErrorMessage="1" prompt="Elige una de las opciones disponibles" xr:uid="{597725AC-7CEB-4905-9163-16F688A5D3F4}">
          <x14:formula1>
            <xm:f>Personal!$F$1:$F$15</xm:f>
          </x14:formula1>
          <xm:sqref>E118:AG133 M104:AD104 E4:AG19 E23:AG38 E42:AG57 E80:AG95 E105:AG114 E99:H104 AE99:AG104 I99:AD101 E61:AG76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3A9FE-EBC7-4349-9C0C-7A9012DBB5F9}">
  <sheetPr codeName="Hoja38">
    <tabColor rgb="FFFFFFFF"/>
    <outlinePr summaryBelow="0" summaryRight="0"/>
    <pageSetUpPr fitToPage="1"/>
  </sheetPr>
  <dimension ref="A1:AJ1000"/>
  <sheetViews>
    <sheetView topLeftCell="A2" workbookViewId="0">
      <selection activeCell="S111" sqref="S111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26.96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'S35'!C117+1</f>
        <v>45537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">
        <v>98</v>
      </c>
      <c r="D4" s="19" t="s">
        <v>99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 t="s">
        <v>28</v>
      </c>
      <c r="C5" s="19" t="s">
        <v>100</v>
      </c>
      <c r="D5" s="19" t="s">
        <v>95</v>
      </c>
      <c r="E5" s="8"/>
      <c r="F5" s="8"/>
      <c r="G5" s="8"/>
      <c r="H5" s="8"/>
      <c r="I5" s="8"/>
      <c r="J5" s="8"/>
      <c r="K5" s="8"/>
      <c r="L5" s="8"/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>
        <v>1</v>
      </c>
      <c r="T5" s="8">
        <v>1</v>
      </c>
      <c r="U5" s="8"/>
      <c r="V5" s="8"/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>
        <v>1</v>
      </c>
      <c r="AC5" s="8">
        <v>1</v>
      </c>
      <c r="AD5" s="8">
        <v>1</v>
      </c>
      <c r="AE5" s="8"/>
      <c r="AF5" s="8"/>
      <c r="AG5" s="8"/>
      <c r="AH5" s="1">
        <f t="shared" si="0"/>
        <v>8</v>
      </c>
      <c r="AI5" s="1"/>
      <c r="AJ5" s="1">
        <f t="shared" si="1"/>
        <v>40</v>
      </c>
    </row>
    <row r="6" spans="1:36" ht="15.75" customHeight="1" x14ac:dyDescent="0.15">
      <c r="A6" s="10"/>
      <c r="B6" s="18" t="s">
        <v>29</v>
      </c>
      <c r="C6" s="19" t="s">
        <v>101</v>
      </c>
      <c r="D6" s="19" t="s">
        <v>102</v>
      </c>
      <c r="E6" s="8"/>
      <c r="F6" s="8"/>
      <c r="G6" s="8"/>
      <c r="H6" s="8"/>
      <c r="I6" s="8" t="s">
        <v>11</v>
      </c>
      <c r="J6" s="8" t="s">
        <v>11</v>
      </c>
      <c r="K6" s="8" t="s">
        <v>11</v>
      </c>
      <c r="L6" s="8" t="s">
        <v>11</v>
      </c>
      <c r="M6" s="8" t="s">
        <v>11</v>
      </c>
      <c r="N6" s="8" t="s">
        <v>11</v>
      </c>
      <c r="O6" s="8" t="s">
        <v>11</v>
      </c>
      <c r="P6" s="8" t="s">
        <v>11</v>
      </c>
      <c r="Q6" s="8" t="s">
        <v>11</v>
      </c>
      <c r="R6" s="8" t="s">
        <v>11</v>
      </c>
      <c r="S6" s="8" t="s">
        <v>11</v>
      </c>
      <c r="T6" s="8" t="s">
        <v>11</v>
      </c>
      <c r="U6" s="8" t="s">
        <v>11</v>
      </c>
      <c r="V6" s="8" t="s">
        <v>11</v>
      </c>
      <c r="W6" s="8" t="s">
        <v>11</v>
      </c>
      <c r="X6" s="8" t="s">
        <v>11</v>
      </c>
      <c r="Y6" s="8" t="s">
        <v>11</v>
      </c>
      <c r="Z6" s="8" t="s">
        <v>11</v>
      </c>
      <c r="AA6" s="8" t="s">
        <v>11</v>
      </c>
      <c r="AB6" s="8" t="s">
        <v>11</v>
      </c>
      <c r="AC6" s="8" t="s">
        <v>11</v>
      </c>
      <c r="AD6" s="8" t="s">
        <v>11</v>
      </c>
      <c r="AE6" s="8"/>
      <c r="AF6" s="8"/>
      <c r="AG6" s="8"/>
      <c r="AH6" s="1">
        <f t="shared" si="0"/>
        <v>0</v>
      </c>
      <c r="AI6" s="1"/>
      <c r="AJ6" s="1">
        <f t="shared" si="1"/>
        <v>0</v>
      </c>
    </row>
    <row r="7" spans="1:36" ht="15.75" customHeight="1" x14ac:dyDescent="0.15">
      <c r="A7" s="10"/>
      <c r="B7" s="18" t="s">
        <v>30</v>
      </c>
      <c r="C7" s="19" t="s">
        <v>103</v>
      </c>
      <c r="D7" s="19" t="s">
        <v>53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 t="shared" si="1"/>
        <v>20.5</v>
      </c>
    </row>
    <row r="8" spans="1:36" ht="15.75" customHeight="1" x14ac:dyDescent="0.15">
      <c r="A8" s="10"/>
      <c r="B8" s="18" t="s">
        <v>31</v>
      </c>
      <c r="C8" s="19" t="s">
        <v>104</v>
      </c>
      <c r="D8" s="19" t="s">
        <v>96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 t="shared" si="1"/>
        <v>38</v>
      </c>
    </row>
    <row r="9" spans="1:36" ht="15.75" customHeight="1" x14ac:dyDescent="0.15">
      <c r="A9" s="10"/>
      <c r="B9" s="18" t="s">
        <v>32</v>
      </c>
      <c r="C9" s="19" t="s">
        <v>105</v>
      </c>
      <c r="D9" s="19" t="s">
        <v>53</v>
      </c>
      <c r="E9" s="8"/>
      <c r="F9" s="8"/>
      <c r="G9" s="8"/>
      <c r="H9" s="8">
        <v>1</v>
      </c>
      <c r="I9" s="8">
        <v>1</v>
      </c>
      <c r="J9" s="8">
        <v>1</v>
      </c>
      <c r="K9" s="8">
        <v>1</v>
      </c>
      <c r="L9" s="8">
        <v>1</v>
      </c>
      <c r="M9" s="8">
        <v>1</v>
      </c>
      <c r="N9" s="8">
        <v>1</v>
      </c>
      <c r="O9" s="8">
        <v>1</v>
      </c>
      <c r="P9" s="8">
        <v>1</v>
      </c>
      <c r="Q9" s="8"/>
      <c r="R9" s="8"/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/>
      <c r="AA9" s="8"/>
      <c r="AB9" s="8"/>
      <c r="AC9" s="8"/>
      <c r="AD9" s="8"/>
      <c r="AE9" s="8"/>
      <c r="AF9" s="8"/>
      <c r="AG9" s="8"/>
      <c r="AH9" s="1">
        <f t="shared" si="0"/>
        <v>8</v>
      </c>
      <c r="AI9" s="1"/>
      <c r="AJ9" s="1">
        <f t="shared" si="1"/>
        <v>40</v>
      </c>
    </row>
    <row r="10" spans="1:36" ht="15.75" customHeight="1" x14ac:dyDescent="0.15">
      <c r="A10" s="10"/>
      <c r="B10" s="18" t="s">
        <v>33</v>
      </c>
      <c r="C10" s="19" t="s">
        <v>106</v>
      </c>
      <c r="D10" s="19" t="s">
        <v>53</v>
      </c>
      <c r="E10" s="8"/>
      <c r="F10" s="8"/>
      <c r="G10" s="8"/>
      <c r="H10" s="8"/>
      <c r="I10" s="8"/>
      <c r="J10" s="8"/>
      <c r="K10" s="8">
        <v>1</v>
      </c>
      <c r="L10" s="8">
        <v>1</v>
      </c>
      <c r="M10" s="8">
        <v>1</v>
      </c>
      <c r="N10" s="8">
        <v>1</v>
      </c>
      <c r="O10" s="8">
        <v>1</v>
      </c>
      <c r="P10" s="8">
        <v>1</v>
      </c>
      <c r="Q10" s="8">
        <v>1</v>
      </c>
      <c r="R10" s="8">
        <v>1</v>
      </c>
      <c r="S10" s="8"/>
      <c r="T10" s="8"/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>
        <v>1</v>
      </c>
      <c r="AC10" s="8"/>
      <c r="AD10" s="8"/>
      <c r="AE10" s="8"/>
      <c r="AF10" s="8"/>
      <c r="AG10" s="8"/>
      <c r="AH10" s="1">
        <f t="shared" si="0"/>
        <v>8</v>
      </c>
      <c r="AI10" s="1"/>
      <c r="AJ10" s="1">
        <f t="shared" si="1"/>
        <v>24</v>
      </c>
    </row>
    <row r="11" spans="1:36" ht="15.75" customHeight="1" x14ac:dyDescent="0.15">
      <c r="A11" s="21"/>
      <c r="B11" s="18" t="s">
        <v>34</v>
      </c>
      <c r="C11" s="19" t="s">
        <v>107</v>
      </c>
      <c r="D11" s="19" t="s">
        <v>53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>
        <v>1</v>
      </c>
      <c r="T12" s="8">
        <v>1</v>
      </c>
      <c r="U12" s="8">
        <v>1</v>
      </c>
      <c r="V12" s="8">
        <v>1</v>
      </c>
      <c r="W12" s="8">
        <v>1</v>
      </c>
      <c r="X12" s="8">
        <v>1</v>
      </c>
      <c r="Y12" s="8">
        <v>1</v>
      </c>
      <c r="Z12" s="8">
        <v>1</v>
      </c>
      <c r="AA12" s="8">
        <v>1</v>
      </c>
      <c r="AB12" s="8">
        <v>1</v>
      </c>
      <c r="AC12" s="8">
        <v>1</v>
      </c>
      <c r="AD12" s="8">
        <v>1</v>
      </c>
      <c r="AE12" s="8"/>
      <c r="AF12" s="8"/>
      <c r="AG12" s="8"/>
      <c r="AH12" s="1">
        <f t="shared" si="0"/>
        <v>6</v>
      </c>
      <c r="AI12" s="1"/>
      <c r="AJ12" s="1">
        <f t="shared" si="1"/>
        <v>14</v>
      </c>
    </row>
    <row r="13" spans="1:36" ht="15.75" customHeight="1" x14ac:dyDescent="0.15">
      <c r="A13" s="10"/>
      <c r="B13" s="18" t="s">
        <v>133</v>
      </c>
      <c r="C13" s="62" t="s">
        <v>132</v>
      </c>
      <c r="D13" s="19" t="s">
        <v>53</v>
      </c>
      <c r="E13" s="59"/>
      <c r="F13" s="59"/>
      <c r="G13" s="59"/>
      <c r="H13" s="59"/>
      <c r="I13" s="59" t="s">
        <v>7</v>
      </c>
      <c r="J13" s="59" t="s">
        <v>7</v>
      </c>
      <c r="K13" s="59" t="s">
        <v>7</v>
      </c>
      <c r="L13" s="59" t="s">
        <v>7</v>
      </c>
      <c r="M13" s="59" t="s">
        <v>7</v>
      </c>
      <c r="N13" s="59" t="s">
        <v>7</v>
      </c>
      <c r="O13" s="59" t="s">
        <v>7</v>
      </c>
      <c r="P13" s="59" t="s">
        <v>7</v>
      </c>
      <c r="Q13" s="59" t="s">
        <v>7</v>
      </c>
      <c r="R13" s="59" t="s">
        <v>7</v>
      </c>
      <c r="S13" s="59" t="s">
        <v>7</v>
      </c>
      <c r="T13" s="59" t="s">
        <v>7</v>
      </c>
      <c r="U13" s="59" t="s">
        <v>7</v>
      </c>
      <c r="V13" s="59" t="s">
        <v>7</v>
      </c>
      <c r="W13" s="59" t="s">
        <v>7</v>
      </c>
      <c r="X13" s="59" t="s">
        <v>7</v>
      </c>
      <c r="Y13" s="59" t="s">
        <v>7</v>
      </c>
      <c r="Z13" s="59" t="s">
        <v>7</v>
      </c>
      <c r="AA13" s="59" t="s">
        <v>7</v>
      </c>
      <c r="AB13" s="59" t="s">
        <v>7</v>
      </c>
      <c r="AC13" s="59" t="s">
        <v>7</v>
      </c>
      <c r="AD13" s="59" t="s">
        <v>7</v>
      </c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26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6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/>
      <c r="R17" s="8"/>
      <c r="S17" s="8" t="s">
        <v>9</v>
      </c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 t="s">
        <v>21</v>
      </c>
      <c r="F19" s="59"/>
      <c r="G19" s="59"/>
      <c r="H19" s="59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0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2</v>
      </c>
      <c r="J20" s="23">
        <f t="shared" si="3"/>
        <v>2</v>
      </c>
      <c r="K20" s="23">
        <f t="shared" si="3"/>
        <v>3</v>
      </c>
      <c r="L20" s="23">
        <f t="shared" si="3"/>
        <v>3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3</v>
      </c>
      <c r="R20" s="23">
        <f t="shared" si="3"/>
        <v>3</v>
      </c>
      <c r="S20" s="23">
        <f t="shared" si="3"/>
        <v>3</v>
      </c>
      <c r="T20" s="23">
        <f t="shared" si="3"/>
        <v>3</v>
      </c>
      <c r="U20" s="23">
        <f t="shared" si="3"/>
        <v>3</v>
      </c>
      <c r="V20" s="23">
        <f t="shared" si="3"/>
        <v>3</v>
      </c>
      <c r="W20" s="23">
        <f t="shared" si="3"/>
        <v>5</v>
      </c>
      <c r="X20" s="23">
        <f t="shared" si="3"/>
        <v>5</v>
      </c>
      <c r="Y20" s="23">
        <f t="shared" si="3"/>
        <v>5</v>
      </c>
      <c r="Z20" s="23">
        <f t="shared" si="3"/>
        <v>4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40</v>
      </c>
      <c r="AI20" s="1">
        <f>SUM(AI13:AI19)</f>
        <v>16</v>
      </c>
      <c r="AJ20" s="1">
        <f t="shared" si="1"/>
        <v>208.5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45538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">
        <v>27</v>
      </c>
      <c r="C23" s="19" t="s">
        <v>98</v>
      </c>
      <c r="D23" s="19" t="s">
        <v>99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">
        <v>28</v>
      </c>
      <c r="C24" s="19" t="s">
        <v>100</v>
      </c>
      <c r="D24" s="19" t="s">
        <v>95</v>
      </c>
      <c r="E24" s="8"/>
      <c r="F24" s="8"/>
      <c r="G24" s="8"/>
      <c r="H24" s="8"/>
      <c r="I24" s="8"/>
      <c r="J24" s="8"/>
      <c r="K24" s="8"/>
      <c r="L24" s="8"/>
      <c r="M24" s="8">
        <v>1</v>
      </c>
      <c r="N24" s="8">
        <v>1</v>
      </c>
      <c r="O24" s="8">
        <v>1</v>
      </c>
      <c r="P24" s="8">
        <v>1</v>
      </c>
      <c r="Q24" s="8">
        <v>1</v>
      </c>
      <c r="R24" s="8">
        <v>1</v>
      </c>
      <c r="S24" s="8">
        <v>1</v>
      </c>
      <c r="T24" s="8">
        <v>1</v>
      </c>
      <c r="U24" s="8"/>
      <c r="V24" s="8"/>
      <c r="W24" s="8">
        <v>1</v>
      </c>
      <c r="X24" s="8">
        <v>1</v>
      </c>
      <c r="Y24" s="8">
        <v>1</v>
      </c>
      <c r="Z24" s="8">
        <v>1</v>
      </c>
      <c r="AA24" s="8">
        <v>1</v>
      </c>
      <c r="AB24" s="8">
        <v>1</v>
      </c>
      <c r="AC24" s="8">
        <v>1</v>
      </c>
      <c r="AD24" s="8">
        <v>1</v>
      </c>
      <c r="AE24" s="8"/>
      <c r="AF24" s="8"/>
      <c r="AG24" s="8"/>
      <c r="AH24" s="1">
        <f t="shared" si="4"/>
        <v>8</v>
      </c>
      <c r="AI24" s="1"/>
    </row>
    <row r="25" spans="1:36" ht="15.75" customHeight="1" x14ac:dyDescent="0.15">
      <c r="A25" s="10"/>
      <c r="B25" s="18" t="s">
        <v>29</v>
      </c>
      <c r="C25" s="19" t="s">
        <v>101</v>
      </c>
      <c r="D25" s="19" t="s">
        <v>102</v>
      </c>
      <c r="E25" s="8"/>
      <c r="F25" s="8"/>
      <c r="G25" s="8"/>
      <c r="H25" s="8"/>
      <c r="I25" s="8" t="s">
        <v>11</v>
      </c>
      <c r="J25" s="8" t="s">
        <v>11</v>
      </c>
      <c r="K25" s="8" t="s">
        <v>11</v>
      </c>
      <c r="L25" s="8" t="s">
        <v>11</v>
      </c>
      <c r="M25" s="8" t="s">
        <v>11</v>
      </c>
      <c r="N25" s="8" t="s">
        <v>11</v>
      </c>
      <c r="O25" s="8" t="s">
        <v>11</v>
      </c>
      <c r="P25" s="8" t="s">
        <v>11</v>
      </c>
      <c r="Q25" s="8" t="s">
        <v>11</v>
      </c>
      <c r="R25" s="8" t="s">
        <v>11</v>
      </c>
      <c r="S25" s="8" t="s">
        <v>11</v>
      </c>
      <c r="T25" s="8" t="s">
        <v>11</v>
      </c>
      <c r="U25" s="8" t="s">
        <v>11</v>
      </c>
      <c r="V25" s="8" t="s">
        <v>11</v>
      </c>
      <c r="W25" s="8" t="s">
        <v>11</v>
      </c>
      <c r="X25" s="8" t="s">
        <v>11</v>
      </c>
      <c r="Y25" s="8" t="s">
        <v>11</v>
      </c>
      <c r="Z25" s="8" t="s">
        <v>11</v>
      </c>
      <c r="AA25" s="8" t="s">
        <v>11</v>
      </c>
      <c r="AB25" s="8" t="s">
        <v>11</v>
      </c>
      <c r="AC25" s="8" t="s">
        <v>11</v>
      </c>
      <c r="AD25" s="8" t="s">
        <v>11</v>
      </c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 t="s">
        <v>30</v>
      </c>
      <c r="C26" s="19" t="s">
        <v>103</v>
      </c>
      <c r="D26" s="19" t="s">
        <v>53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</row>
    <row r="27" spans="1:36" ht="15.75" customHeight="1" x14ac:dyDescent="0.15">
      <c r="A27" s="10"/>
      <c r="B27" s="18" t="s">
        <v>31</v>
      </c>
      <c r="C27" s="19" t="s">
        <v>104</v>
      </c>
      <c r="D27" s="19" t="s">
        <v>96</v>
      </c>
      <c r="E27" s="8"/>
      <c r="F27" s="8"/>
      <c r="G27" s="8"/>
      <c r="H27" s="8"/>
      <c r="I27" s="8"/>
      <c r="J27" s="8"/>
      <c r="K27" s="8"/>
      <c r="L27" s="8">
        <v>1</v>
      </c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>
        <v>1</v>
      </c>
      <c r="T27" s="8"/>
      <c r="U27" s="8"/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/>
      <c r="AE27" s="8"/>
      <c r="AF27" s="8"/>
      <c r="AG27" s="8"/>
      <c r="AH27" s="1">
        <f t="shared" si="4"/>
        <v>8</v>
      </c>
      <c r="AI27" s="1"/>
    </row>
    <row r="28" spans="1:36" ht="15.75" customHeight="1" x14ac:dyDescent="0.15">
      <c r="A28" s="10"/>
      <c r="B28" s="18" t="s">
        <v>32</v>
      </c>
      <c r="C28" s="19" t="s">
        <v>105</v>
      </c>
      <c r="D28" s="19" t="s">
        <v>53</v>
      </c>
      <c r="E28" s="8"/>
      <c r="F28" s="8"/>
      <c r="G28" s="8"/>
      <c r="H28" s="8">
        <v>1</v>
      </c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>
        <v>1</v>
      </c>
      <c r="R28" s="8"/>
      <c r="S28" s="8"/>
      <c r="T28" s="8">
        <v>1</v>
      </c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/>
      <c r="AA28" s="8"/>
      <c r="AB28" s="8"/>
      <c r="AC28" s="8"/>
      <c r="AD28" s="8"/>
      <c r="AE28" s="8"/>
      <c r="AF28" s="8"/>
      <c r="AG28" s="8"/>
      <c r="AH28" s="1">
        <f t="shared" si="4"/>
        <v>8</v>
      </c>
      <c r="AI28" s="1"/>
    </row>
    <row r="29" spans="1:36" ht="15.75" customHeight="1" x14ac:dyDescent="0.15">
      <c r="A29" s="10"/>
      <c r="B29" s="18" t="s">
        <v>33</v>
      </c>
      <c r="C29" s="19" t="s">
        <v>106</v>
      </c>
      <c r="D29" s="19" t="s">
        <v>53</v>
      </c>
      <c r="E29" s="8"/>
      <c r="F29" s="8"/>
      <c r="G29" s="8"/>
      <c r="H29" s="8"/>
      <c r="I29" s="8">
        <v>1</v>
      </c>
      <c r="J29" s="8">
        <v>1</v>
      </c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/>
      <c r="R29" s="8"/>
      <c r="S29" s="8">
        <v>1</v>
      </c>
      <c r="T29" s="8">
        <v>1</v>
      </c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/>
      <c r="AB29" s="8"/>
      <c r="AC29" s="8"/>
      <c r="AD29" s="8"/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">
        <v>34</v>
      </c>
      <c r="C30" s="19" t="s">
        <v>107</v>
      </c>
      <c r="D30" s="19" t="s">
        <v>53</v>
      </c>
      <c r="E30" s="8"/>
      <c r="F30" s="8"/>
      <c r="G30" s="8"/>
      <c r="H30" s="8"/>
      <c r="I30" s="8" t="s">
        <v>7</v>
      </c>
      <c r="J30" s="8" t="s">
        <v>7</v>
      </c>
      <c r="K30" s="8" t="s">
        <v>7</v>
      </c>
      <c r="L30" s="8" t="s">
        <v>7</v>
      </c>
      <c r="M30" s="8" t="s">
        <v>7</v>
      </c>
      <c r="N30" s="8" t="s">
        <v>7</v>
      </c>
      <c r="O30" s="8" t="s">
        <v>7</v>
      </c>
      <c r="P30" s="8" t="s">
        <v>7</v>
      </c>
      <c r="Q30" s="8" t="s">
        <v>7</v>
      </c>
      <c r="R30" s="8" t="s">
        <v>7</v>
      </c>
      <c r="S30" s="8" t="s">
        <v>7</v>
      </c>
      <c r="T30" s="8" t="s">
        <v>7</v>
      </c>
      <c r="U30" s="8" t="s">
        <v>7</v>
      </c>
      <c r="V30" s="8" t="s">
        <v>7</v>
      </c>
      <c r="W30" s="8" t="s">
        <v>7</v>
      </c>
      <c r="X30" s="8" t="s">
        <v>7</v>
      </c>
      <c r="Y30" s="8" t="s">
        <v>7</v>
      </c>
      <c r="Z30" s="8" t="s">
        <v>7</v>
      </c>
      <c r="AA30" s="8" t="s">
        <v>7</v>
      </c>
      <c r="AB30" s="8" t="s">
        <v>7</v>
      </c>
      <c r="AC30" s="8" t="s">
        <v>7</v>
      </c>
      <c r="AD30" s="8" t="s">
        <v>7</v>
      </c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 t="s">
        <v>35</v>
      </c>
      <c r="C31" s="19" t="s">
        <v>128</v>
      </c>
      <c r="D31" s="19" t="s">
        <v>53</v>
      </c>
      <c r="E31" s="8"/>
      <c r="F31" s="8"/>
      <c r="G31" s="8"/>
      <c r="H31" s="8"/>
      <c r="I31" s="8" t="s">
        <v>7</v>
      </c>
      <c r="J31" s="8" t="s">
        <v>7</v>
      </c>
      <c r="K31" s="8" t="s">
        <v>7</v>
      </c>
      <c r="L31" s="8" t="s">
        <v>7</v>
      </c>
      <c r="M31" s="8" t="s">
        <v>7</v>
      </c>
      <c r="N31" s="8" t="s">
        <v>7</v>
      </c>
      <c r="O31" s="8" t="s">
        <v>7</v>
      </c>
      <c r="P31" s="8" t="s">
        <v>7</v>
      </c>
      <c r="Q31" s="8" t="s">
        <v>7</v>
      </c>
      <c r="R31" s="8" t="s">
        <v>7</v>
      </c>
      <c r="S31" s="8" t="s">
        <v>7</v>
      </c>
      <c r="T31" s="8" t="s">
        <v>7</v>
      </c>
      <c r="U31" s="8" t="s">
        <v>7</v>
      </c>
      <c r="V31" s="8" t="s">
        <v>7</v>
      </c>
      <c r="W31" s="8" t="s">
        <v>7</v>
      </c>
      <c r="X31" s="8" t="s">
        <v>7</v>
      </c>
      <c r="Y31" s="8" t="s">
        <v>7</v>
      </c>
      <c r="Z31" s="8" t="s">
        <v>7</v>
      </c>
      <c r="AA31" s="8" t="s">
        <v>7</v>
      </c>
      <c r="AB31" s="8" t="s">
        <v>7</v>
      </c>
      <c r="AC31" s="8" t="s">
        <v>7</v>
      </c>
      <c r="AD31" s="8" t="s">
        <v>7</v>
      </c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 t="s">
        <v>133</v>
      </c>
      <c r="C32" s="62" t="s">
        <v>132</v>
      </c>
      <c r="D32" s="19" t="s">
        <v>53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>
        <v>1</v>
      </c>
      <c r="X32" s="59">
        <v>1</v>
      </c>
      <c r="Y32" s="59">
        <v>1</v>
      </c>
      <c r="Z32" s="59">
        <v>1</v>
      </c>
      <c r="AA32" s="59">
        <v>1</v>
      </c>
      <c r="AB32" s="59">
        <v>1</v>
      </c>
      <c r="AC32" s="59">
        <v>1</v>
      </c>
      <c r="AD32" s="59">
        <v>1</v>
      </c>
      <c r="AE32" s="59"/>
      <c r="AF32" s="60"/>
      <c r="AG32" s="61"/>
      <c r="AH32" s="1">
        <f t="shared" si="4"/>
        <v>4</v>
      </c>
      <c r="AI32" s="1"/>
    </row>
    <row r="33" spans="1:35" ht="15.75" customHeight="1" x14ac:dyDescent="0.15">
      <c r="A33" s="10"/>
      <c r="B33" s="18">
        <f t="shared" ref="B24:B38" si="5">B14</f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2</v>
      </c>
      <c r="L39" s="23">
        <f t="shared" si="6"/>
        <v>3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3</v>
      </c>
      <c r="R39" s="23">
        <f t="shared" si="6"/>
        <v>2</v>
      </c>
      <c r="S39" s="23">
        <f t="shared" si="6"/>
        <v>3</v>
      </c>
      <c r="T39" s="23">
        <f t="shared" si="6"/>
        <v>3</v>
      </c>
      <c r="U39" s="23">
        <f t="shared" si="6"/>
        <v>2</v>
      </c>
      <c r="V39" s="23">
        <f t="shared" si="6"/>
        <v>3</v>
      </c>
      <c r="W39" s="23">
        <f t="shared" si="6"/>
        <v>6</v>
      </c>
      <c r="X39" s="23">
        <f t="shared" si="6"/>
        <v>6</v>
      </c>
      <c r="Y39" s="23">
        <f t="shared" si="6"/>
        <v>6</v>
      </c>
      <c r="Z39" s="23">
        <f t="shared" si="6"/>
        <v>5</v>
      </c>
      <c r="AA39" s="23">
        <f t="shared" si="6"/>
        <v>4</v>
      </c>
      <c r="AB39" s="23">
        <f t="shared" si="6"/>
        <v>4</v>
      </c>
      <c r="AC39" s="23">
        <f t="shared" si="6"/>
        <v>4</v>
      </c>
      <c r="AD39" s="23">
        <f t="shared" si="6"/>
        <v>3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40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45539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">
        <v>27</v>
      </c>
      <c r="C42" s="19" t="s">
        <v>98</v>
      </c>
      <c r="D42" s="19" t="s">
        <v>99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">
        <v>28</v>
      </c>
      <c r="C43" s="19" t="s">
        <v>100</v>
      </c>
      <c r="D43" s="19" t="s">
        <v>95</v>
      </c>
      <c r="E43" s="8"/>
      <c r="F43" s="8"/>
      <c r="G43" s="8"/>
      <c r="H43" s="8"/>
      <c r="I43" s="8" t="s">
        <v>7</v>
      </c>
      <c r="J43" s="8" t="s">
        <v>7</v>
      </c>
      <c r="K43" s="8" t="s">
        <v>7</v>
      </c>
      <c r="L43" s="8" t="s">
        <v>7</v>
      </c>
      <c r="M43" s="8" t="s">
        <v>7</v>
      </c>
      <c r="N43" s="8" t="s">
        <v>7</v>
      </c>
      <c r="O43" s="8" t="s">
        <v>7</v>
      </c>
      <c r="P43" s="8" t="s">
        <v>7</v>
      </c>
      <c r="Q43" s="8" t="s">
        <v>7</v>
      </c>
      <c r="R43" s="8" t="s">
        <v>7</v>
      </c>
      <c r="S43" s="8" t="s">
        <v>7</v>
      </c>
      <c r="T43" s="8" t="s">
        <v>7</v>
      </c>
      <c r="U43" s="8" t="s">
        <v>7</v>
      </c>
      <c r="V43" s="8" t="s">
        <v>7</v>
      </c>
      <c r="W43" s="8" t="s">
        <v>7</v>
      </c>
      <c r="X43" s="8" t="s">
        <v>7</v>
      </c>
      <c r="Y43" s="8" t="s">
        <v>7</v>
      </c>
      <c r="Z43" s="8" t="s">
        <v>7</v>
      </c>
      <c r="AA43" s="8" t="s">
        <v>7</v>
      </c>
      <c r="AB43" s="8" t="s">
        <v>7</v>
      </c>
      <c r="AC43" s="8" t="s">
        <v>7</v>
      </c>
      <c r="AD43" s="8" t="s">
        <v>7</v>
      </c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 t="s">
        <v>29</v>
      </c>
      <c r="C44" s="19" t="s">
        <v>101</v>
      </c>
      <c r="D44" s="19" t="s">
        <v>102</v>
      </c>
      <c r="E44" s="8"/>
      <c r="F44" s="8"/>
      <c r="G44" s="8"/>
      <c r="H44" s="8"/>
      <c r="I44" s="8" t="s">
        <v>11</v>
      </c>
      <c r="J44" s="8" t="s">
        <v>11</v>
      </c>
      <c r="K44" s="8" t="s">
        <v>11</v>
      </c>
      <c r="L44" s="8" t="s">
        <v>11</v>
      </c>
      <c r="M44" s="8" t="s">
        <v>11</v>
      </c>
      <c r="N44" s="8" t="s">
        <v>11</v>
      </c>
      <c r="O44" s="8" t="s">
        <v>11</v>
      </c>
      <c r="P44" s="8" t="s">
        <v>11</v>
      </c>
      <c r="Q44" s="8" t="s">
        <v>11</v>
      </c>
      <c r="R44" s="8" t="s">
        <v>11</v>
      </c>
      <c r="S44" s="8" t="s">
        <v>11</v>
      </c>
      <c r="T44" s="8" t="s">
        <v>11</v>
      </c>
      <c r="U44" s="8" t="s">
        <v>11</v>
      </c>
      <c r="V44" s="8" t="s">
        <v>11</v>
      </c>
      <c r="W44" s="8" t="s">
        <v>11</v>
      </c>
      <c r="X44" s="8" t="s">
        <v>11</v>
      </c>
      <c r="Y44" s="8" t="s">
        <v>11</v>
      </c>
      <c r="Z44" s="8" t="s">
        <v>11</v>
      </c>
      <c r="AA44" s="8" t="s">
        <v>11</v>
      </c>
      <c r="AB44" s="8" t="s">
        <v>11</v>
      </c>
      <c r="AC44" s="8" t="s">
        <v>11</v>
      </c>
      <c r="AD44" s="8" t="s">
        <v>11</v>
      </c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 t="s">
        <v>30</v>
      </c>
      <c r="C45" s="19" t="s">
        <v>103</v>
      </c>
      <c r="D45" s="19" t="s">
        <v>53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 t="s">
        <v>31</v>
      </c>
      <c r="C46" s="19" t="s">
        <v>104</v>
      </c>
      <c r="D46" s="19" t="s">
        <v>96</v>
      </c>
      <c r="E46" s="8"/>
      <c r="F46" s="8"/>
      <c r="G46" s="8"/>
      <c r="H46" s="8">
        <v>1</v>
      </c>
      <c r="I46" s="8">
        <v>1</v>
      </c>
      <c r="J46" s="8">
        <v>1</v>
      </c>
      <c r="K46" s="8">
        <v>1</v>
      </c>
      <c r="L46" s="8">
        <v>1</v>
      </c>
      <c r="M46" s="8">
        <v>1</v>
      </c>
      <c r="N46" s="8">
        <v>1</v>
      </c>
      <c r="O46" s="8">
        <v>1</v>
      </c>
      <c r="P46" s="8">
        <v>1</v>
      </c>
      <c r="Q46" s="8"/>
      <c r="R46" s="8"/>
      <c r="S46" s="8">
        <v>1</v>
      </c>
      <c r="T46" s="8">
        <v>1</v>
      </c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/>
      <c r="AA46" s="8"/>
      <c r="AB46" s="8"/>
      <c r="AC46" s="8"/>
      <c r="AD46" s="8"/>
      <c r="AE46" s="8"/>
      <c r="AF46" s="8"/>
      <c r="AG46" s="8"/>
      <c r="AH46" s="1">
        <f t="shared" si="7"/>
        <v>8</v>
      </c>
      <c r="AI46" s="1"/>
    </row>
    <row r="47" spans="1:35" ht="15.75" customHeight="1" x14ac:dyDescent="0.15">
      <c r="A47" s="10"/>
      <c r="B47" s="18" t="s">
        <v>32</v>
      </c>
      <c r="C47" s="19" t="s">
        <v>105</v>
      </c>
      <c r="D47" s="19" t="s">
        <v>53</v>
      </c>
      <c r="E47" s="8"/>
      <c r="F47" s="8"/>
      <c r="G47" s="8"/>
      <c r="H47" s="8"/>
      <c r="I47" s="8"/>
      <c r="J47" s="8"/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>
        <v>1</v>
      </c>
      <c r="R47" s="8">
        <v>1</v>
      </c>
      <c r="S47" s="8">
        <v>1</v>
      </c>
      <c r="T47" s="8">
        <v>1</v>
      </c>
      <c r="U47" s="8"/>
      <c r="V47" s="8"/>
      <c r="W47" s="8">
        <v>1</v>
      </c>
      <c r="X47" s="8">
        <v>1</v>
      </c>
      <c r="Y47" s="8">
        <v>1</v>
      </c>
      <c r="Z47" s="8">
        <v>1</v>
      </c>
      <c r="AA47" s="8">
        <v>1</v>
      </c>
      <c r="AB47" s="8">
        <v>1</v>
      </c>
      <c r="AC47" s="8"/>
      <c r="AD47" s="8"/>
      <c r="AE47" s="8"/>
      <c r="AF47" s="8"/>
      <c r="AG47" s="8"/>
      <c r="AH47" s="1">
        <f t="shared" si="7"/>
        <v>8</v>
      </c>
      <c r="AI47" s="1"/>
    </row>
    <row r="48" spans="1:35" ht="15.75" customHeight="1" x14ac:dyDescent="0.15">
      <c r="A48" s="10"/>
      <c r="B48" s="18" t="s">
        <v>33</v>
      </c>
      <c r="C48" s="19" t="s">
        <v>106</v>
      </c>
      <c r="D48" s="19" t="s">
        <v>53</v>
      </c>
      <c r="E48" s="8"/>
      <c r="F48" s="8"/>
      <c r="G48" s="8"/>
      <c r="H48" s="8"/>
      <c r="I48" s="8" t="s">
        <v>7</v>
      </c>
      <c r="J48" s="8" t="s">
        <v>7</v>
      </c>
      <c r="K48" s="8" t="s">
        <v>7</v>
      </c>
      <c r="L48" s="8" t="s">
        <v>7</v>
      </c>
      <c r="M48" s="8" t="s">
        <v>7</v>
      </c>
      <c r="N48" s="8" t="s">
        <v>7</v>
      </c>
      <c r="O48" s="8" t="s">
        <v>7</v>
      </c>
      <c r="P48" s="8" t="s">
        <v>7</v>
      </c>
      <c r="Q48" s="8" t="s">
        <v>7</v>
      </c>
      <c r="R48" s="8" t="s">
        <v>7</v>
      </c>
      <c r="S48" s="8" t="s">
        <v>7</v>
      </c>
      <c r="T48" s="8" t="s">
        <v>7</v>
      </c>
      <c r="U48" s="8" t="s">
        <v>7</v>
      </c>
      <c r="V48" s="8" t="s">
        <v>7</v>
      </c>
      <c r="W48" s="8" t="s">
        <v>7</v>
      </c>
      <c r="X48" s="8" t="s">
        <v>7</v>
      </c>
      <c r="Y48" s="8" t="s">
        <v>7</v>
      </c>
      <c r="Z48" s="8" t="s">
        <v>7</v>
      </c>
      <c r="AA48" s="8" t="s">
        <v>7</v>
      </c>
      <c r="AB48" s="8" t="s">
        <v>7</v>
      </c>
      <c r="AC48" s="8" t="s">
        <v>7</v>
      </c>
      <c r="AD48" s="8" t="s">
        <v>7</v>
      </c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 t="s">
        <v>34</v>
      </c>
      <c r="C49" s="19" t="s">
        <v>107</v>
      </c>
      <c r="D49" s="19" t="s">
        <v>53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 t="s">
        <v>35</v>
      </c>
      <c r="C50" s="19" t="s">
        <v>128</v>
      </c>
      <c r="D50" s="19" t="s">
        <v>53</v>
      </c>
      <c r="E50" s="8"/>
      <c r="F50" s="8"/>
      <c r="G50" s="8"/>
      <c r="H50" s="8"/>
      <c r="I50" s="8">
        <v>1</v>
      </c>
      <c r="J50" s="8">
        <v>1</v>
      </c>
      <c r="K50" s="8">
        <v>1</v>
      </c>
      <c r="L50" s="8">
        <v>1</v>
      </c>
      <c r="M50" s="8">
        <v>1</v>
      </c>
      <c r="N50" s="8">
        <v>1</v>
      </c>
      <c r="O50" s="8">
        <v>1</v>
      </c>
      <c r="P50" s="8">
        <v>1</v>
      </c>
      <c r="Q50" s="8">
        <v>1</v>
      </c>
      <c r="R50" s="8">
        <v>1</v>
      </c>
      <c r="S50" s="8"/>
      <c r="T50" s="8"/>
      <c r="U50" s="8">
        <v>1</v>
      </c>
      <c r="V50" s="8">
        <v>1</v>
      </c>
      <c r="W50" s="8">
        <v>1</v>
      </c>
      <c r="X50" s="8">
        <v>1</v>
      </c>
      <c r="Y50" s="8">
        <v>1</v>
      </c>
      <c r="Z50" s="8">
        <v>1</v>
      </c>
      <c r="AA50" s="8"/>
      <c r="AB50" s="8"/>
      <c r="AC50" s="8"/>
      <c r="AD50" s="8"/>
      <c r="AE50" s="8"/>
      <c r="AF50" s="8"/>
      <c r="AG50" s="8"/>
      <c r="AH50" s="1">
        <f t="shared" si="7"/>
        <v>8</v>
      </c>
      <c r="AI50" s="1"/>
    </row>
    <row r="51" spans="1:35" ht="15.75" customHeight="1" x14ac:dyDescent="0.15">
      <c r="A51" s="10"/>
      <c r="B51" s="18" t="s">
        <v>133</v>
      </c>
      <c r="C51" s="62" t="s">
        <v>132</v>
      </c>
      <c r="D51" s="19" t="s">
        <v>53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>
        <v>1</v>
      </c>
      <c r="X51" s="59">
        <v>1</v>
      </c>
      <c r="Y51" s="59">
        <v>1</v>
      </c>
      <c r="Z51" s="59">
        <v>1</v>
      </c>
      <c r="AA51" s="59">
        <v>1</v>
      </c>
      <c r="AB51" s="59">
        <v>1</v>
      </c>
      <c r="AC51" s="59">
        <v>1</v>
      </c>
      <c r="AD51" s="59">
        <v>1</v>
      </c>
      <c r="AE51" s="59"/>
      <c r="AF51" s="60"/>
      <c r="AG51" s="61"/>
      <c r="AH51" s="1">
        <f t="shared" si="7"/>
        <v>4</v>
      </c>
      <c r="AI51" s="1"/>
    </row>
    <row r="52" spans="1:35" ht="15.75" customHeight="1" x14ac:dyDescent="0.15">
      <c r="A52" s="10"/>
      <c r="B52" s="18">
        <f t="shared" ref="B43:B57" si="8">B33</f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 t="s">
        <v>21</v>
      </c>
      <c r="F57" s="59"/>
      <c r="G57" s="59"/>
      <c r="H57" s="59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3</v>
      </c>
      <c r="N58" s="23">
        <f t="shared" si="9"/>
        <v>3</v>
      </c>
      <c r="O58" s="23">
        <f t="shared" si="9"/>
        <v>3</v>
      </c>
      <c r="P58" s="23">
        <f t="shared" si="9"/>
        <v>3</v>
      </c>
      <c r="Q58" s="23">
        <f t="shared" si="9"/>
        <v>2</v>
      </c>
      <c r="R58" s="23">
        <f t="shared" si="9"/>
        <v>2</v>
      </c>
      <c r="S58" s="23">
        <f t="shared" si="9"/>
        <v>2</v>
      </c>
      <c r="T58" s="23">
        <f t="shared" si="9"/>
        <v>2</v>
      </c>
      <c r="U58" s="23">
        <f t="shared" si="9"/>
        <v>2</v>
      </c>
      <c r="V58" s="23">
        <f t="shared" si="9"/>
        <v>2</v>
      </c>
      <c r="W58" s="23">
        <f t="shared" si="9"/>
        <v>5</v>
      </c>
      <c r="X58" s="23">
        <f t="shared" si="9"/>
        <v>5</v>
      </c>
      <c r="Y58" s="23">
        <f t="shared" si="9"/>
        <v>5</v>
      </c>
      <c r="Z58" s="23">
        <f t="shared" si="9"/>
        <v>4</v>
      </c>
      <c r="AA58" s="23">
        <f t="shared" si="9"/>
        <v>3</v>
      </c>
      <c r="AB58" s="23">
        <f t="shared" si="9"/>
        <v>3</v>
      </c>
      <c r="AC58" s="23">
        <f t="shared" si="9"/>
        <v>2</v>
      </c>
      <c r="AD58" s="23">
        <f t="shared" si="9"/>
        <v>2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32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45540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">
        <v>27</v>
      </c>
      <c r="C61" s="19" t="s">
        <v>98</v>
      </c>
      <c r="D61" s="19" t="s">
        <v>99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">
        <v>28</v>
      </c>
      <c r="C62" s="19" t="s">
        <v>100</v>
      </c>
      <c r="D62" s="19" t="s">
        <v>95</v>
      </c>
      <c r="E62" s="8"/>
      <c r="F62" s="8"/>
      <c r="G62" s="8"/>
      <c r="H62" s="8">
        <v>1</v>
      </c>
      <c r="I62" s="8">
        <v>1</v>
      </c>
      <c r="J62" s="8">
        <v>1</v>
      </c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>
        <v>1</v>
      </c>
      <c r="R62" s="8">
        <v>1</v>
      </c>
      <c r="S62" s="8"/>
      <c r="T62" s="8"/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/>
      <c r="AA62" s="8"/>
      <c r="AB62" s="8"/>
      <c r="AC62" s="8"/>
      <c r="AD62" s="8"/>
      <c r="AE62" s="8"/>
      <c r="AF62" s="8"/>
      <c r="AG62" s="8"/>
      <c r="AH62" s="1">
        <f t="shared" si="10"/>
        <v>8</v>
      </c>
      <c r="AI62" s="1"/>
    </row>
    <row r="63" spans="1:35" ht="15.75" customHeight="1" x14ac:dyDescent="0.15">
      <c r="A63" s="10"/>
      <c r="B63" s="18" t="s">
        <v>29</v>
      </c>
      <c r="C63" s="19" t="s">
        <v>101</v>
      </c>
      <c r="D63" s="19" t="s">
        <v>102</v>
      </c>
      <c r="E63" s="8"/>
      <c r="F63" s="8"/>
      <c r="G63" s="8"/>
      <c r="H63" s="8"/>
      <c r="I63" s="8" t="s">
        <v>11</v>
      </c>
      <c r="J63" s="8" t="s">
        <v>11</v>
      </c>
      <c r="K63" s="8" t="s">
        <v>11</v>
      </c>
      <c r="L63" s="8" t="s">
        <v>11</v>
      </c>
      <c r="M63" s="8" t="s">
        <v>11</v>
      </c>
      <c r="N63" s="8" t="s">
        <v>11</v>
      </c>
      <c r="O63" s="8" t="s">
        <v>11</v>
      </c>
      <c r="P63" s="8" t="s">
        <v>11</v>
      </c>
      <c r="Q63" s="8" t="s">
        <v>11</v>
      </c>
      <c r="R63" s="8" t="s">
        <v>11</v>
      </c>
      <c r="S63" s="8" t="s">
        <v>11</v>
      </c>
      <c r="T63" s="8" t="s">
        <v>11</v>
      </c>
      <c r="U63" s="8" t="s">
        <v>11</v>
      </c>
      <c r="V63" s="8" t="s">
        <v>11</v>
      </c>
      <c r="W63" s="8" t="s">
        <v>11</v>
      </c>
      <c r="X63" s="8" t="s">
        <v>11</v>
      </c>
      <c r="Y63" s="8" t="s">
        <v>11</v>
      </c>
      <c r="Z63" s="8" t="s">
        <v>11</v>
      </c>
      <c r="AA63" s="8" t="s">
        <v>11</v>
      </c>
      <c r="AB63" s="8" t="s">
        <v>11</v>
      </c>
      <c r="AC63" s="8" t="s">
        <v>11</v>
      </c>
      <c r="AD63" s="8" t="s">
        <v>11</v>
      </c>
      <c r="AE63" s="8"/>
      <c r="AF63" s="8"/>
      <c r="AG63" s="8"/>
      <c r="AH63" s="1">
        <f t="shared" si="10"/>
        <v>0</v>
      </c>
      <c r="AI63" s="1"/>
    </row>
    <row r="64" spans="1:35" ht="15.75" customHeight="1" x14ac:dyDescent="0.15">
      <c r="A64" s="10"/>
      <c r="B64" s="18" t="s">
        <v>30</v>
      </c>
      <c r="C64" s="19" t="s">
        <v>103</v>
      </c>
      <c r="D64" s="19" t="s">
        <v>53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 t="s">
        <v>31</v>
      </c>
      <c r="C65" s="19" t="s">
        <v>104</v>
      </c>
      <c r="D65" s="19" t="s">
        <v>96</v>
      </c>
      <c r="E65" s="8"/>
      <c r="F65" s="8"/>
      <c r="G65" s="8"/>
      <c r="H65" s="8"/>
      <c r="I65" s="59" t="s">
        <v>7</v>
      </c>
      <c r="J65" s="59" t="s">
        <v>7</v>
      </c>
      <c r="K65" s="59" t="s">
        <v>7</v>
      </c>
      <c r="L65" s="59" t="s">
        <v>7</v>
      </c>
      <c r="M65" s="59" t="s">
        <v>7</v>
      </c>
      <c r="N65" s="59" t="s">
        <v>7</v>
      </c>
      <c r="O65" s="59" t="s">
        <v>7</v>
      </c>
      <c r="P65" s="59" t="s">
        <v>7</v>
      </c>
      <c r="Q65" s="59" t="s">
        <v>7</v>
      </c>
      <c r="R65" s="59" t="s">
        <v>7</v>
      </c>
      <c r="S65" s="59" t="s">
        <v>7</v>
      </c>
      <c r="T65" s="59" t="s">
        <v>7</v>
      </c>
      <c r="U65" s="59" t="s">
        <v>7</v>
      </c>
      <c r="V65" s="59" t="s">
        <v>7</v>
      </c>
      <c r="W65" s="59" t="s">
        <v>7</v>
      </c>
      <c r="X65" s="59" t="s">
        <v>7</v>
      </c>
      <c r="Y65" s="59" t="s">
        <v>7</v>
      </c>
      <c r="Z65" s="59" t="s">
        <v>7</v>
      </c>
      <c r="AA65" s="59" t="s">
        <v>7</v>
      </c>
      <c r="AB65" s="59" t="s">
        <v>7</v>
      </c>
      <c r="AC65" s="59" t="s">
        <v>7</v>
      </c>
      <c r="AD65" s="59" t="s">
        <v>7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">
        <v>32</v>
      </c>
      <c r="C66" s="19" t="s">
        <v>105</v>
      </c>
      <c r="D66" s="19" t="s">
        <v>53</v>
      </c>
      <c r="E66" s="8"/>
      <c r="F66" s="8"/>
      <c r="G66" s="8"/>
      <c r="H66" s="8"/>
      <c r="I66" s="8">
        <v>1</v>
      </c>
      <c r="J66" s="8">
        <v>1</v>
      </c>
      <c r="K66" s="8">
        <v>1</v>
      </c>
      <c r="L66" s="8">
        <v>1</v>
      </c>
      <c r="M66" s="8">
        <v>1</v>
      </c>
      <c r="N66" s="8">
        <v>1</v>
      </c>
      <c r="O66" s="8">
        <v>1</v>
      </c>
      <c r="P66" s="8">
        <v>1</v>
      </c>
      <c r="Q66" s="8"/>
      <c r="R66" s="8"/>
      <c r="S66" s="8">
        <v>1</v>
      </c>
      <c r="T66" s="8">
        <v>1</v>
      </c>
      <c r="U66" s="8">
        <v>1</v>
      </c>
      <c r="V66" s="8">
        <v>1</v>
      </c>
      <c r="W66" s="8">
        <v>1</v>
      </c>
      <c r="X66" s="8">
        <v>1</v>
      </c>
      <c r="Y66" s="8">
        <v>1</v>
      </c>
      <c r="Z66" s="8">
        <v>1</v>
      </c>
      <c r="AA66" s="8"/>
      <c r="AB66" s="8"/>
      <c r="AC66" s="8"/>
      <c r="AD66" s="8"/>
      <c r="AE66" s="8"/>
      <c r="AF66" s="8"/>
      <c r="AG66" s="8"/>
      <c r="AH66" s="1">
        <f t="shared" si="10"/>
        <v>8</v>
      </c>
      <c r="AI66" s="1"/>
    </row>
    <row r="67" spans="1:35" ht="15.75" customHeight="1" x14ac:dyDescent="0.15">
      <c r="A67" s="10"/>
      <c r="B67" s="18" t="s">
        <v>33</v>
      </c>
      <c r="C67" s="19" t="s">
        <v>106</v>
      </c>
      <c r="D67" s="19" t="s">
        <v>53</v>
      </c>
      <c r="E67" s="8"/>
      <c r="F67" s="8"/>
      <c r="G67" s="8"/>
      <c r="H67" s="8"/>
      <c r="I67" s="8" t="s">
        <v>15</v>
      </c>
      <c r="J67" s="8" t="s">
        <v>15</v>
      </c>
      <c r="K67" s="8" t="s">
        <v>15</v>
      </c>
      <c r="L67" s="8" t="s">
        <v>15</v>
      </c>
      <c r="M67" s="8" t="s">
        <v>15</v>
      </c>
      <c r="N67" s="8" t="s">
        <v>15</v>
      </c>
      <c r="O67" s="8" t="s">
        <v>15</v>
      </c>
      <c r="P67" s="8" t="s">
        <v>15</v>
      </c>
      <c r="Q67" s="8" t="s">
        <v>15</v>
      </c>
      <c r="R67" s="8" t="s">
        <v>15</v>
      </c>
      <c r="S67" s="8" t="s">
        <v>15</v>
      </c>
      <c r="T67" s="8" t="s">
        <v>15</v>
      </c>
      <c r="U67" s="8" t="s">
        <v>15</v>
      </c>
      <c r="V67" s="8" t="s">
        <v>15</v>
      </c>
      <c r="W67" s="8" t="s">
        <v>15</v>
      </c>
      <c r="X67" s="8" t="s">
        <v>15</v>
      </c>
      <c r="Y67" s="8" t="s">
        <v>15</v>
      </c>
      <c r="Z67" s="8" t="s">
        <v>15</v>
      </c>
      <c r="AA67" s="8" t="s">
        <v>15</v>
      </c>
      <c r="AB67" s="8" t="s">
        <v>15</v>
      </c>
      <c r="AC67" s="8" t="s">
        <v>15</v>
      </c>
      <c r="AD67" s="8" t="s">
        <v>15</v>
      </c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 t="s">
        <v>34</v>
      </c>
      <c r="C68" s="19" t="s">
        <v>107</v>
      </c>
      <c r="D68" s="19" t="s">
        <v>53</v>
      </c>
      <c r="E68" s="8"/>
      <c r="F68" s="8"/>
      <c r="G68" s="8"/>
      <c r="H68" s="8"/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 t="s">
        <v>35</v>
      </c>
      <c r="C69" s="19" t="s">
        <v>128</v>
      </c>
      <c r="D69" s="19" t="s">
        <v>53</v>
      </c>
      <c r="E69" s="8"/>
      <c r="F69" s="8"/>
      <c r="G69" s="8"/>
      <c r="H69" s="8"/>
      <c r="I69" s="8" t="s">
        <v>15</v>
      </c>
      <c r="J69" s="8" t="s">
        <v>15</v>
      </c>
      <c r="K69" s="8" t="s">
        <v>15</v>
      </c>
      <c r="L69" s="8" t="s">
        <v>15</v>
      </c>
      <c r="M69" s="8" t="s">
        <v>15</v>
      </c>
      <c r="N69" s="8" t="s">
        <v>15</v>
      </c>
      <c r="O69" s="8" t="s">
        <v>15</v>
      </c>
      <c r="P69" s="8" t="s">
        <v>15</v>
      </c>
      <c r="Q69" s="8" t="s">
        <v>15</v>
      </c>
      <c r="R69" s="8" t="s">
        <v>15</v>
      </c>
      <c r="S69" s="8" t="s">
        <v>15</v>
      </c>
      <c r="T69" s="8" t="s">
        <v>15</v>
      </c>
      <c r="U69" s="8" t="s">
        <v>15</v>
      </c>
      <c r="V69" s="8" t="s">
        <v>15</v>
      </c>
      <c r="W69" s="8" t="s">
        <v>15</v>
      </c>
      <c r="X69" s="8" t="s">
        <v>15</v>
      </c>
      <c r="Y69" s="8" t="s">
        <v>15</v>
      </c>
      <c r="Z69" s="8" t="s">
        <v>15</v>
      </c>
      <c r="AA69" s="8" t="s">
        <v>15</v>
      </c>
      <c r="AB69" s="8" t="s">
        <v>15</v>
      </c>
      <c r="AC69" s="8" t="s">
        <v>15</v>
      </c>
      <c r="AD69" s="8" t="s">
        <v>15</v>
      </c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 t="s">
        <v>133</v>
      </c>
      <c r="C70" s="62" t="s">
        <v>132</v>
      </c>
      <c r="D70" s="19" t="s">
        <v>53</v>
      </c>
      <c r="E70" s="59"/>
      <c r="F70" s="59"/>
      <c r="G70" s="59"/>
      <c r="H70" s="59"/>
      <c r="I70" s="59"/>
      <c r="J70" s="59"/>
      <c r="K70" s="59"/>
      <c r="L70" s="59"/>
      <c r="M70" s="59">
        <v>1</v>
      </c>
      <c r="N70" s="59">
        <v>1</v>
      </c>
      <c r="O70" s="59">
        <v>1</v>
      </c>
      <c r="P70" s="59">
        <v>1</v>
      </c>
      <c r="Q70" s="59">
        <v>1</v>
      </c>
      <c r="R70" s="59">
        <v>1</v>
      </c>
      <c r="S70" s="59">
        <v>1</v>
      </c>
      <c r="T70" s="59">
        <v>1</v>
      </c>
      <c r="U70" s="59"/>
      <c r="V70" s="59"/>
      <c r="W70" s="59">
        <v>1</v>
      </c>
      <c r="X70" s="59">
        <v>1</v>
      </c>
      <c r="Y70" s="59">
        <v>1</v>
      </c>
      <c r="Z70" s="59">
        <v>1</v>
      </c>
      <c r="AA70" s="59">
        <v>1</v>
      </c>
      <c r="AB70" s="59">
        <v>1</v>
      </c>
      <c r="AC70" s="59">
        <v>1</v>
      </c>
      <c r="AD70" s="59">
        <v>1</v>
      </c>
      <c r="AE70" s="59"/>
      <c r="AF70" s="60"/>
      <c r="AG70" s="61"/>
      <c r="AH70" s="1">
        <f t="shared" si="10"/>
        <v>8</v>
      </c>
      <c r="AI70" s="1"/>
    </row>
    <row r="71" spans="1:35" ht="15.75" customHeight="1" x14ac:dyDescent="0.15">
      <c r="A71" s="10"/>
      <c r="B71" s="18">
        <f t="shared" ref="B62:B76" si="11">B52</f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2</v>
      </c>
      <c r="L77" s="23">
        <f t="shared" si="12"/>
        <v>2</v>
      </c>
      <c r="M77" s="23">
        <f t="shared" si="12"/>
        <v>3</v>
      </c>
      <c r="N77" s="23">
        <f t="shared" si="12"/>
        <v>3</v>
      </c>
      <c r="O77" s="23">
        <f t="shared" si="12"/>
        <v>3</v>
      </c>
      <c r="P77" s="23">
        <f t="shared" si="12"/>
        <v>3</v>
      </c>
      <c r="Q77" s="23">
        <f t="shared" si="12"/>
        <v>2</v>
      </c>
      <c r="R77" s="23">
        <f t="shared" si="12"/>
        <v>2</v>
      </c>
      <c r="S77" s="23">
        <f t="shared" si="12"/>
        <v>2</v>
      </c>
      <c r="T77" s="23">
        <f t="shared" si="12"/>
        <v>2</v>
      </c>
      <c r="U77" s="23">
        <f t="shared" si="12"/>
        <v>2</v>
      </c>
      <c r="V77" s="23">
        <f t="shared" si="12"/>
        <v>2</v>
      </c>
      <c r="W77" s="23">
        <f t="shared" si="12"/>
        <v>4</v>
      </c>
      <c r="X77" s="23">
        <f t="shared" si="12"/>
        <v>4</v>
      </c>
      <c r="Y77" s="23">
        <f t="shared" si="12"/>
        <v>4</v>
      </c>
      <c r="Z77" s="23">
        <f t="shared" si="12"/>
        <v>3</v>
      </c>
      <c r="AA77" s="23">
        <f t="shared" si="12"/>
        <v>2</v>
      </c>
      <c r="AB77" s="23">
        <f t="shared" si="12"/>
        <v>2</v>
      </c>
      <c r="AC77" s="23">
        <f t="shared" si="12"/>
        <v>2</v>
      </c>
      <c r="AD77" s="23">
        <f t="shared" si="12"/>
        <v>2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28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45541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">
        <v>27</v>
      </c>
      <c r="C80" s="19" t="s">
        <v>98</v>
      </c>
      <c r="D80" s="19" t="s">
        <v>99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">
        <v>28</v>
      </c>
      <c r="C81" s="19" t="s">
        <v>100</v>
      </c>
      <c r="D81" s="19" t="s">
        <v>95</v>
      </c>
      <c r="E81" s="8"/>
      <c r="F81" s="8"/>
      <c r="G81" s="8"/>
      <c r="H81" s="8">
        <v>1</v>
      </c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/>
      <c r="R81" s="8"/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/>
      <c r="AA81" s="8"/>
      <c r="AB81" s="8"/>
      <c r="AC81" s="8"/>
      <c r="AD81" s="8"/>
      <c r="AE81" s="8"/>
      <c r="AF81" s="8"/>
      <c r="AG81" s="8"/>
      <c r="AH81" s="1">
        <f t="shared" si="13"/>
        <v>8</v>
      </c>
      <c r="AI81" s="1"/>
    </row>
    <row r="82" spans="1:35" ht="15.75" customHeight="1" x14ac:dyDescent="0.15">
      <c r="A82" s="10"/>
      <c r="B82" s="18" t="s">
        <v>29</v>
      </c>
      <c r="C82" s="19" t="s">
        <v>101</v>
      </c>
      <c r="D82" s="19" t="s">
        <v>102</v>
      </c>
      <c r="E82" s="8"/>
      <c r="F82" s="8"/>
      <c r="G82" s="8"/>
      <c r="H82" s="8"/>
      <c r="I82" s="8" t="s">
        <v>11</v>
      </c>
      <c r="J82" s="8" t="s">
        <v>11</v>
      </c>
      <c r="K82" s="8" t="s">
        <v>11</v>
      </c>
      <c r="L82" s="8" t="s">
        <v>11</v>
      </c>
      <c r="M82" s="8" t="s">
        <v>11</v>
      </c>
      <c r="N82" s="8" t="s">
        <v>11</v>
      </c>
      <c r="O82" s="8" t="s">
        <v>11</v>
      </c>
      <c r="P82" s="8" t="s">
        <v>11</v>
      </c>
      <c r="Q82" s="8" t="s">
        <v>11</v>
      </c>
      <c r="R82" s="8" t="s">
        <v>11</v>
      </c>
      <c r="S82" s="8" t="s">
        <v>11</v>
      </c>
      <c r="T82" s="8" t="s">
        <v>11</v>
      </c>
      <c r="U82" s="8" t="s">
        <v>11</v>
      </c>
      <c r="V82" s="8" t="s">
        <v>11</v>
      </c>
      <c r="W82" s="8" t="s">
        <v>11</v>
      </c>
      <c r="X82" s="8" t="s">
        <v>11</v>
      </c>
      <c r="Y82" s="8" t="s">
        <v>11</v>
      </c>
      <c r="Z82" s="8" t="s">
        <v>11</v>
      </c>
      <c r="AA82" s="8" t="s">
        <v>11</v>
      </c>
      <c r="AB82" s="8" t="s">
        <v>11</v>
      </c>
      <c r="AC82" s="8" t="s">
        <v>11</v>
      </c>
      <c r="AD82" s="8" t="s">
        <v>11</v>
      </c>
      <c r="AE82" s="8"/>
      <c r="AF82" s="8"/>
      <c r="AG82" s="8"/>
      <c r="AH82" s="1">
        <f t="shared" si="13"/>
        <v>0</v>
      </c>
      <c r="AI82" s="1"/>
    </row>
    <row r="83" spans="1:35" ht="15.75" customHeight="1" x14ac:dyDescent="0.15">
      <c r="A83" s="10"/>
      <c r="B83" s="18" t="s">
        <v>30</v>
      </c>
      <c r="C83" s="19" t="s">
        <v>103</v>
      </c>
      <c r="D83" s="19" t="s">
        <v>53</v>
      </c>
      <c r="E83" s="8"/>
      <c r="F83" s="8"/>
      <c r="G83" s="8"/>
      <c r="H83" s="8"/>
      <c r="I83" s="8" t="s">
        <v>7</v>
      </c>
      <c r="J83" s="8" t="s">
        <v>7</v>
      </c>
      <c r="K83" s="8" t="s">
        <v>7</v>
      </c>
      <c r="L83" s="8" t="s">
        <v>7</v>
      </c>
      <c r="M83" s="8" t="s">
        <v>7</v>
      </c>
      <c r="N83" s="8" t="s">
        <v>7</v>
      </c>
      <c r="O83" s="8" t="s">
        <v>7</v>
      </c>
      <c r="P83" s="8" t="s">
        <v>7</v>
      </c>
      <c r="Q83" s="8" t="s">
        <v>7</v>
      </c>
      <c r="R83" s="8" t="s">
        <v>7</v>
      </c>
      <c r="S83" s="8" t="s">
        <v>7</v>
      </c>
      <c r="T83" s="8" t="s">
        <v>7</v>
      </c>
      <c r="U83" s="8" t="s">
        <v>7</v>
      </c>
      <c r="V83" s="8" t="s">
        <v>7</v>
      </c>
      <c r="W83" s="8" t="s">
        <v>7</v>
      </c>
      <c r="X83" s="8" t="s">
        <v>7</v>
      </c>
      <c r="Y83" s="8" t="s">
        <v>7</v>
      </c>
      <c r="Z83" s="8" t="s">
        <v>7</v>
      </c>
      <c r="AA83" s="8" t="s">
        <v>7</v>
      </c>
      <c r="AB83" s="8" t="s">
        <v>7</v>
      </c>
      <c r="AC83" s="8" t="s">
        <v>7</v>
      </c>
      <c r="AD83" s="8" t="s">
        <v>7</v>
      </c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 t="s">
        <v>31</v>
      </c>
      <c r="C84" s="19" t="s">
        <v>104</v>
      </c>
      <c r="D84" s="19" t="s">
        <v>96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/>
      <c r="R84" s="8"/>
      <c r="S84" s="8">
        <v>1</v>
      </c>
      <c r="T84" s="8">
        <v>1</v>
      </c>
      <c r="U84" s="8">
        <v>1</v>
      </c>
      <c r="V84" s="8">
        <v>1</v>
      </c>
      <c r="W84" s="8">
        <v>1</v>
      </c>
      <c r="X84" s="8">
        <v>1</v>
      </c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8</v>
      </c>
      <c r="AI84" s="1"/>
    </row>
    <row r="85" spans="1:35" ht="15.75" customHeight="1" x14ac:dyDescent="0.15">
      <c r="A85" s="10"/>
      <c r="B85" s="18" t="s">
        <v>32</v>
      </c>
      <c r="C85" s="19" t="s">
        <v>105</v>
      </c>
      <c r="D85" s="19" t="s">
        <v>53</v>
      </c>
      <c r="E85" s="8"/>
      <c r="F85" s="8"/>
      <c r="G85" s="8"/>
      <c r="H85" s="8"/>
      <c r="I85" s="8"/>
      <c r="J85" s="8"/>
      <c r="K85" s="8"/>
      <c r="L85" s="8"/>
      <c r="M85" s="8">
        <v>1</v>
      </c>
      <c r="N85" s="8">
        <v>1</v>
      </c>
      <c r="O85" s="8">
        <v>1</v>
      </c>
      <c r="P85" s="8">
        <v>1</v>
      </c>
      <c r="Q85" s="8">
        <v>1</v>
      </c>
      <c r="R85" s="8">
        <v>1</v>
      </c>
      <c r="S85" s="8">
        <v>1</v>
      </c>
      <c r="T85" s="8">
        <v>1</v>
      </c>
      <c r="U85" s="8"/>
      <c r="V85" s="8"/>
      <c r="W85" s="8">
        <v>1</v>
      </c>
      <c r="X85" s="8">
        <v>1</v>
      </c>
      <c r="Y85" s="8">
        <v>1</v>
      </c>
      <c r="Z85" s="8">
        <v>1</v>
      </c>
      <c r="AA85" s="8">
        <v>1</v>
      </c>
      <c r="AB85" s="8">
        <v>1</v>
      </c>
      <c r="AC85" s="8">
        <v>1</v>
      </c>
      <c r="AD85" s="8">
        <v>1</v>
      </c>
      <c r="AE85" s="8"/>
      <c r="AF85" s="8"/>
      <c r="AG85" s="8"/>
      <c r="AH85" s="1">
        <f t="shared" si="13"/>
        <v>8</v>
      </c>
      <c r="AI85" s="1"/>
    </row>
    <row r="86" spans="1:35" ht="15.75" customHeight="1" x14ac:dyDescent="0.15">
      <c r="A86" s="10"/>
      <c r="B86" s="18" t="s">
        <v>33</v>
      </c>
      <c r="C86" s="19" t="s">
        <v>106</v>
      </c>
      <c r="D86" s="19" t="s">
        <v>53</v>
      </c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1">
        <f t="shared" si="13"/>
        <v>0</v>
      </c>
      <c r="AI86" s="1"/>
    </row>
    <row r="87" spans="1:35" ht="15.75" customHeight="1" x14ac:dyDescent="0.15">
      <c r="A87" s="21"/>
      <c r="B87" s="18" t="s">
        <v>34</v>
      </c>
      <c r="C87" s="19" t="s">
        <v>107</v>
      </c>
      <c r="D87" s="19" t="s">
        <v>53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">
        <v>35</v>
      </c>
      <c r="C88" s="19" t="s">
        <v>128</v>
      </c>
      <c r="D88" s="19" t="s">
        <v>53</v>
      </c>
      <c r="E88" s="8"/>
      <c r="F88" s="8"/>
      <c r="G88" s="8"/>
      <c r="H88" s="8"/>
      <c r="I88" s="8" t="s">
        <v>11</v>
      </c>
      <c r="J88" s="8" t="s">
        <v>11</v>
      </c>
      <c r="K88" s="8" t="s">
        <v>11</v>
      </c>
      <c r="L88" s="8" t="s">
        <v>11</v>
      </c>
      <c r="M88" s="8" t="s">
        <v>11</v>
      </c>
      <c r="N88" s="8" t="s">
        <v>11</v>
      </c>
      <c r="O88" s="8" t="s">
        <v>11</v>
      </c>
      <c r="P88" s="8" t="s">
        <v>11</v>
      </c>
      <c r="Q88" s="8" t="s">
        <v>11</v>
      </c>
      <c r="R88" s="8" t="s">
        <v>11</v>
      </c>
      <c r="S88" s="8" t="s">
        <v>11</v>
      </c>
      <c r="T88" s="8" t="s">
        <v>11</v>
      </c>
      <c r="U88" s="8" t="s">
        <v>11</v>
      </c>
      <c r="V88" s="8" t="s">
        <v>11</v>
      </c>
      <c r="W88" s="8" t="s">
        <v>11</v>
      </c>
      <c r="X88" s="8" t="s">
        <v>11</v>
      </c>
      <c r="Y88" s="8" t="s">
        <v>11</v>
      </c>
      <c r="Z88" s="8" t="s">
        <v>11</v>
      </c>
      <c r="AA88" s="8" t="s">
        <v>11</v>
      </c>
      <c r="AB88" s="8" t="s">
        <v>11</v>
      </c>
      <c r="AC88" s="8" t="s">
        <v>11</v>
      </c>
      <c r="AD88" s="8" t="s">
        <v>11</v>
      </c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 t="s">
        <v>133</v>
      </c>
      <c r="C89" s="62" t="s">
        <v>132</v>
      </c>
      <c r="D89" s="19" t="s">
        <v>53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>
        <v>1</v>
      </c>
      <c r="X89" s="59">
        <v>1</v>
      </c>
      <c r="Y89" s="59">
        <v>1</v>
      </c>
      <c r="Z89" s="59">
        <v>1</v>
      </c>
      <c r="AA89" s="59">
        <v>1</v>
      </c>
      <c r="AB89" s="59">
        <v>1</v>
      </c>
      <c r="AC89" s="59">
        <v>1</v>
      </c>
      <c r="AD89" s="59">
        <v>1</v>
      </c>
      <c r="AE89" s="59"/>
      <c r="AF89" s="60"/>
      <c r="AG89" s="61"/>
      <c r="AH89" s="1">
        <f t="shared" si="13"/>
        <v>4</v>
      </c>
      <c r="AI89" s="1"/>
    </row>
    <row r="90" spans="1:35" ht="15.75" customHeight="1" x14ac:dyDescent="0.15">
      <c r="A90" s="10"/>
      <c r="B90" s="18">
        <f t="shared" ref="B81:B95" si="14">B71</f>
        <v>0</v>
      </c>
      <c r="C90" s="19" t="s">
        <v>134</v>
      </c>
      <c r="D90" s="19" t="s">
        <v>53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>
        <v>1</v>
      </c>
      <c r="R90" s="59">
        <v>1</v>
      </c>
      <c r="S90" s="59">
        <v>1</v>
      </c>
      <c r="T90" s="59">
        <v>1</v>
      </c>
      <c r="U90" s="59">
        <v>1</v>
      </c>
      <c r="V90" s="59">
        <v>1</v>
      </c>
      <c r="W90" s="59">
        <v>1</v>
      </c>
      <c r="X90" s="59">
        <v>1</v>
      </c>
      <c r="Y90" s="59">
        <v>1</v>
      </c>
      <c r="Z90" s="59">
        <v>1</v>
      </c>
      <c r="AA90" s="59">
        <v>1</v>
      </c>
      <c r="AB90" s="59">
        <v>1</v>
      </c>
      <c r="AC90" s="59"/>
      <c r="AD90" s="59"/>
      <c r="AE90" s="59"/>
      <c r="AF90" s="60"/>
      <c r="AG90" s="61"/>
      <c r="AH90" s="1">
        <f t="shared" si="13"/>
        <v>6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/>
      <c r="R93" s="8"/>
      <c r="S93" s="8" t="s">
        <v>9</v>
      </c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 t="s">
        <v>21</v>
      </c>
      <c r="F95" s="59"/>
      <c r="G95" s="59"/>
      <c r="H95" s="59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2</v>
      </c>
      <c r="I96" s="23">
        <f t="shared" si="15"/>
        <v>2</v>
      </c>
      <c r="J96" s="23">
        <f t="shared" si="15"/>
        <v>2</v>
      </c>
      <c r="K96" s="23">
        <f t="shared" si="15"/>
        <v>2</v>
      </c>
      <c r="L96" s="23">
        <f t="shared" si="15"/>
        <v>2</v>
      </c>
      <c r="M96" s="23">
        <f t="shared" si="15"/>
        <v>3</v>
      </c>
      <c r="N96" s="23">
        <f t="shared" si="15"/>
        <v>3</v>
      </c>
      <c r="O96" s="23">
        <f t="shared" si="15"/>
        <v>3</v>
      </c>
      <c r="P96" s="23">
        <f t="shared" si="15"/>
        <v>3</v>
      </c>
      <c r="Q96" s="23">
        <f t="shared" si="15"/>
        <v>2</v>
      </c>
      <c r="R96" s="23">
        <f t="shared" si="15"/>
        <v>2</v>
      </c>
      <c r="S96" s="23">
        <f t="shared" si="15"/>
        <v>4</v>
      </c>
      <c r="T96" s="23">
        <f t="shared" si="15"/>
        <v>4</v>
      </c>
      <c r="U96" s="23">
        <f t="shared" si="15"/>
        <v>3</v>
      </c>
      <c r="V96" s="23">
        <f t="shared" si="15"/>
        <v>3</v>
      </c>
      <c r="W96" s="23">
        <f t="shared" si="15"/>
        <v>5</v>
      </c>
      <c r="X96" s="23">
        <f t="shared" si="15"/>
        <v>5</v>
      </c>
      <c r="Y96" s="23">
        <f t="shared" si="15"/>
        <v>4</v>
      </c>
      <c r="Z96" s="23">
        <f t="shared" si="15"/>
        <v>3</v>
      </c>
      <c r="AA96" s="23">
        <f t="shared" si="15"/>
        <v>3</v>
      </c>
      <c r="AB96" s="23">
        <f t="shared" si="15"/>
        <v>3</v>
      </c>
      <c r="AC96" s="23">
        <f t="shared" si="15"/>
        <v>2</v>
      </c>
      <c r="AD96" s="23">
        <f t="shared" si="15"/>
        <v>2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34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45542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">
        <v>27</v>
      </c>
      <c r="C99" s="19" t="s">
        <v>98</v>
      </c>
      <c r="D99" s="19" t="s">
        <v>99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">
        <v>28</v>
      </c>
      <c r="C100" s="19" t="s">
        <v>100</v>
      </c>
      <c r="D100" s="19" t="s">
        <v>95</v>
      </c>
      <c r="E100" s="8"/>
      <c r="F100" s="8"/>
      <c r="G100" s="8"/>
      <c r="H100" s="8"/>
      <c r="I100" s="8"/>
      <c r="J100" s="8"/>
      <c r="K100" s="8"/>
      <c r="L100" s="8"/>
      <c r="M100" s="8">
        <v>1</v>
      </c>
      <c r="N100" s="8">
        <v>1</v>
      </c>
      <c r="O100" s="8">
        <v>1</v>
      </c>
      <c r="P100" s="8">
        <v>1</v>
      </c>
      <c r="Q100" s="8">
        <v>1</v>
      </c>
      <c r="R100" s="8">
        <v>1</v>
      </c>
      <c r="S100" s="8">
        <v>1</v>
      </c>
      <c r="T100" s="8">
        <v>1</v>
      </c>
      <c r="U100" s="8"/>
      <c r="V100" s="8"/>
      <c r="W100" s="8">
        <v>1</v>
      </c>
      <c r="X100" s="8">
        <v>1</v>
      </c>
      <c r="Y100" s="8">
        <v>1</v>
      </c>
      <c r="Z100" s="8">
        <v>1</v>
      </c>
      <c r="AA100" s="8">
        <v>1</v>
      </c>
      <c r="AB100" s="8">
        <v>1</v>
      </c>
      <c r="AC100" s="8">
        <v>1</v>
      </c>
      <c r="AD100" s="8">
        <v>1</v>
      </c>
      <c r="AE100" s="8"/>
      <c r="AF100" s="8"/>
      <c r="AG100" s="8"/>
      <c r="AH100" s="1">
        <f t="shared" si="16"/>
        <v>8</v>
      </c>
      <c r="AI100" s="1"/>
    </row>
    <row r="101" spans="1:35" ht="15.75" customHeight="1" x14ac:dyDescent="0.15">
      <c r="A101" s="10"/>
      <c r="B101" s="18" t="s">
        <v>29</v>
      </c>
      <c r="C101" s="19" t="s">
        <v>101</v>
      </c>
      <c r="D101" s="19" t="s">
        <v>102</v>
      </c>
      <c r="E101" s="8"/>
      <c r="F101" s="8"/>
      <c r="G101" s="8"/>
      <c r="H101" s="8"/>
      <c r="I101" s="8" t="s">
        <v>11</v>
      </c>
      <c r="J101" s="8" t="s">
        <v>11</v>
      </c>
      <c r="K101" s="8" t="s">
        <v>11</v>
      </c>
      <c r="L101" s="8" t="s">
        <v>11</v>
      </c>
      <c r="M101" s="8" t="s">
        <v>11</v>
      </c>
      <c r="N101" s="8" t="s">
        <v>11</v>
      </c>
      <c r="O101" s="8" t="s">
        <v>11</v>
      </c>
      <c r="P101" s="8" t="s">
        <v>11</v>
      </c>
      <c r="Q101" s="8" t="s">
        <v>11</v>
      </c>
      <c r="R101" s="8" t="s">
        <v>11</v>
      </c>
      <c r="S101" s="8" t="s">
        <v>11</v>
      </c>
      <c r="T101" s="8" t="s">
        <v>11</v>
      </c>
      <c r="U101" s="8" t="s">
        <v>11</v>
      </c>
      <c r="V101" s="8" t="s">
        <v>11</v>
      </c>
      <c r="W101" s="8" t="s">
        <v>11</v>
      </c>
      <c r="X101" s="8" t="s">
        <v>11</v>
      </c>
      <c r="Y101" s="8" t="s">
        <v>11</v>
      </c>
      <c r="Z101" s="8" t="s">
        <v>11</v>
      </c>
      <c r="AA101" s="8" t="s">
        <v>11</v>
      </c>
      <c r="AB101" s="8" t="s">
        <v>11</v>
      </c>
      <c r="AC101" s="8" t="s">
        <v>11</v>
      </c>
      <c r="AD101" s="8" t="s">
        <v>11</v>
      </c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 t="s">
        <v>30</v>
      </c>
      <c r="C102" s="19" t="s">
        <v>103</v>
      </c>
      <c r="D102" s="19" t="s">
        <v>53</v>
      </c>
      <c r="E102" s="8"/>
      <c r="F102" s="8"/>
      <c r="G102" s="8"/>
      <c r="H102" s="8">
        <v>1</v>
      </c>
      <c r="I102" s="8">
        <v>1</v>
      </c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>
        <v>1</v>
      </c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4.5</v>
      </c>
      <c r="AI102" s="1"/>
    </row>
    <row r="103" spans="1:35" ht="15.75" customHeight="1" x14ac:dyDescent="0.15">
      <c r="A103" s="10"/>
      <c r="B103" s="18" t="s">
        <v>31</v>
      </c>
      <c r="C103" s="19" t="s">
        <v>104</v>
      </c>
      <c r="D103" s="19" t="s">
        <v>96</v>
      </c>
      <c r="E103" s="8"/>
      <c r="F103" s="8"/>
      <c r="G103" s="8"/>
      <c r="H103" s="8"/>
      <c r="I103" s="8"/>
      <c r="J103" s="8"/>
      <c r="K103" s="8"/>
      <c r="L103" s="8"/>
      <c r="M103" s="8">
        <v>1</v>
      </c>
      <c r="N103" s="8">
        <v>1</v>
      </c>
      <c r="O103" s="8">
        <v>1</v>
      </c>
      <c r="P103" s="8">
        <v>1</v>
      </c>
      <c r="Q103" s="8">
        <v>1</v>
      </c>
      <c r="R103" s="8">
        <v>1</v>
      </c>
      <c r="S103" s="8">
        <v>1</v>
      </c>
      <c r="T103" s="8">
        <v>1</v>
      </c>
      <c r="U103" s="8"/>
      <c r="V103" s="8"/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 t="shared" si="16"/>
        <v>8</v>
      </c>
      <c r="AI103" s="1"/>
    </row>
    <row r="104" spans="1:35" ht="15.75" customHeight="1" x14ac:dyDescent="0.15">
      <c r="A104" s="10"/>
      <c r="B104" s="18" t="s">
        <v>32</v>
      </c>
      <c r="C104" s="19" t="s">
        <v>105</v>
      </c>
      <c r="D104" s="19" t="s">
        <v>53</v>
      </c>
      <c r="E104" s="8"/>
      <c r="F104" s="8"/>
      <c r="G104" s="8"/>
      <c r="H104" s="8"/>
      <c r="I104" s="8" t="s">
        <v>7</v>
      </c>
      <c r="J104" s="8" t="s">
        <v>7</v>
      </c>
      <c r="K104" s="8" t="s">
        <v>7</v>
      </c>
      <c r="L104" s="8" t="s">
        <v>7</v>
      </c>
      <c r="M104" s="8" t="s">
        <v>7</v>
      </c>
      <c r="N104" s="8" t="s">
        <v>7</v>
      </c>
      <c r="O104" s="8" t="s">
        <v>7</v>
      </c>
      <c r="P104" s="8" t="s">
        <v>7</v>
      </c>
      <c r="Q104" s="8" t="s">
        <v>7</v>
      </c>
      <c r="R104" s="8" t="s">
        <v>7</v>
      </c>
      <c r="S104" s="8" t="s">
        <v>7</v>
      </c>
      <c r="T104" s="8" t="s">
        <v>7</v>
      </c>
      <c r="U104" s="8" t="s">
        <v>7</v>
      </c>
      <c r="V104" s="8" t="s">
        <v>7</v>
      </c>
      <c r="W104" s="8" t="s">
        <v>7</v>
      </c>
      <c r="X104" s="8" t="s">
        <v>7</v>
      </c>
      <c r="Y104" s="8" t="s">
        <v>7</v>
      </c>
      <c r="Z104" s="8" t="s">
        <v>7</v>
      </c>
      <c r="AA104" s="8" t="s">
        <v>7</v>
      </c>
      <c r="AB104" s="8" t="s">
        <v>7</v>
      </c>
      <c r="AC104" s="8" t="s">
        <v>7</v>
      </c>
      <c r="AD104" s="8" t="s">
        <v>7</v>
      </c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 t="s">
        <v>33</v>
      </c>
      <c r="C105" s="19" t="s">
        <v>106</v>
      </c>
      <c r="D105" s="19" t="s">
        <v>53</v>
      </c>
      <c r="E105" s="8"/>
      <c r="F105" s="8"/>
      <c r="G105" s="8"/>
      <c r="H105" s="8"/>
      <c r="I105" s="8">
        <v>1</v>
      </c>
      <c r="J105" s="8">
        <v>1</v>
      </c>
      <c r="K105" s="8">
        <v>1</v>
      </c>
      <c r="L105" s="8">
        <v>1</v>
      </c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/>
      <c r="T105" s="8"/>
      <c r="U105" s="8">
        <v>1</v>
      </c>
      <c r="V105" s="8">
        <v>1</v>
      </c>
      <c r="W105" s="8">
        <v>1</v>
      </c>
      <c r="X105" s="8">
        <v>1</v>
      </c>
      <c r="Y105" s="8">
        <v>1</v>
      </c>
      <c r="Z105" s="8">
        <v>1</v>
      </c>
      <c r="AA105" s="8"/>
      <c r="AB105" s="8"/>
      <c r="AC105" s="8"/>
      <c r="AD105" s="8"/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">
        <v>34</v>
      </c>
      <c r="C106" s="19" t="s">
        <v>107</v>
      </c>
      <c r="D106" s="19" t="s">
        <v>53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 t="s">
        <v>35</v>
      </c>
      <c r="C107" s="19" t="s">
        <v>128</v>
      </c>
      <c r="D107" s="19" t="s">
        <v>53</v>
      </c>
      <c r="E107" s="8"/>
      <c r="F107" s="8"/>
      <c r="G107" s="8"/>
      <c r="H107" s="8"/>
      <c r="I107" s="8" t="s">
        <v>11</v>
      </c>
      <c r="J107" s="8" t="s">
        <v>11</v>
      </c>
      <c r="K107" s="8" t="s">
        <v>11</v>
      </c>
      <c r="L107" s="8" t="s">
        <v>11</v>
      </c>
      <c r="M107" s="8" t="s">
        <v>11</v>
      </c>
      <c r="N107" s="8" t="s">
        <v>11</v>
      </c>
      <c r="O107" s="8" t="s">
        <v>11</v>
      </c>
      <c r="P107" s="8" t="s">
        <v>11</v>
      </c>
      <c r="Q107" s="8" t="s">
        <v>11</v>
      </c>
      <c r="R107" s="8" t="s">
        <v>11</v>
      </c>
      <c r="S107" s="8" t="s">
        <v>11</v>
      </c>
      <c r="T107" s="8" t="s">
        <v>11</v>
      </c>
      <c r="U107" s="8" t="s">
        <v>11</v>
      </c>
      <c r="V107" s="8" t="s">
        <v>11</v>
      </c>
      <c r="W107" s="8" t="s">
        <v>11</v>
      </c>
      <c r="X107" s="8" t="s">
        <v>11</v>
      </c>
      <c r="Y107" s="8" t="s">
        <v>11</v>
      </c>
      <c r="Z107" s="8" t="s">
        <v>11</v>
      </c>
      <c r="AA107" s="8" t="s">
        <v>11</v>
      </c>
      <c r="AB107" s="8" t="s">
        <v>11</v>
      </c>
      <c r="AC107" s="8" t="s">
        <v>11</v>
      </c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 t="s">
        <v>133</v>
      </c>
      <c r="C108" s="62" t="s">
        <v>132</v>
      </c>
      <c r="D108" s="19" t="s">
        <v>53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>
        <v>1</v>
      </c>
      <c r="R108" s="59">
        <v>1</v>
      </c>
      <c r="S108" s="59">
        <v>1</v>
      </c>
      <c r="T108" s="59">
        <v>1</v>
      </c>
      <c r="U108" s="59">
        <v>1</v>
      </c>
      <c r="V108" s="59">
        <v>1</v>
      </c>
      <c r="W108" s="59">
        <v>1</v>
      </c>
      <c r="X108" s="59">
        <v>1</v>
      </c>
      <c r="Y108" s="59">
        <v>1</v>
      </c>
      <c r="Z108" s="59">
        <v>1</v>
      </c>
      <c r="AA108" s="59">
        <v>1</v>
      </c>
      <c r="AB108" s="59">
        <v>1</v>
      </c>
      <c r="AC108" s="59"/>
      <c r="AD108" s="59"/>
      <c r="AE108" s="59"/>
      <c r="AF108" s="60"/>
      <c r="AG108" s="61"/>
      <c r="AH108" s="1">
        <f t="shared" si="16"/>
        <v>6</v>
      </c>
      <c r="AI108" s="1"/>
    </row>
    <row r="109" spans="1:35" ht="15.75" customHeight="1" x14ac:dyDescent="0.15">
      <c r="A109" s="10"/>
      <c r="B109" s="18">
        <f t="shared" ref="B100:B114" si="17">B90</f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2</v>
      </c>
      <c r="L115" s="23">
        <f t="shared" si="18"/>
        <v>2</v>
      </c>
      <c r="M115" s="23">
        <f t="shared" si="18"/>
        <v>4</v>
      </c>
      <c r="N115" s="23">
        <f t="shared" si="18"/>
        <v>4</v>
      </c>
      <c r="O115" s="23">
        <f t="shared" si="18"/>
        <v>4</v>
      </c>
      <c r="P115" s="23">
        <f t="shared" si="18"/>
        <v>4</v>
      </c>
      <c r="Q115" s="23">
        <f t="shared" si="18"/>
        <v>4</v>
      </c>
      <c r="R115" s="23">
        <f t="shared" si="18"/>
        <v>4</v>
      </c>
      <c r="S115" s="23">
        <f t="shared" si="18"/>
        <v>3</v>
      </c>
      <c r="T115" s="23">
        <f t="shared" si="18"/>
        <v>3</v>
      </c>
      <c r="U115" s="23">
        <f t="shared" si="18"/>
        <v>2</v>
      </c>
      <c r="V115" s="23">
        <f t="shared" si="18"/>
        <v>2</v>
      </c>
      <c r="W115" s="23">
        <f t="shared" si="18"/>
        <v>4</v>
      </c>
      <c r="X115" s="23">
        <f t="shared" si="18"/>
        <v>4</v>
      </c>
      <c r="Y115" s="23">
        <f t="shared" si="18"/>
        <v>4</v>
      </c>
      <c r="Z115" s="23">
        <f t="shared" si="18"/>
        <v>4</v>
      </c>
      <c r="AA115" s="23">
        <f t="shared" si="18"/>
        <v>3</v>
      </c>
      <c r="AB115" s="23">
        <f t="shared" si="18"/>
        <v>3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34.5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45543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 t="s">
        <v>11</v>
      </c>
      <c r="J120" s="8" t="s">
        <v>11</v>
      </c>
      <c r="K120" s="8" t="s">
        <v>11</v>
      </c>
      <c r="L120" s="8" t="s">
        <v>11</v>
      </c>
      <c r="M120" s="8" t="s">
        <v>11</v>
      </c>
      <c r="N120" s="8" t="s">
        <v>11</v>
      </c>
      <c r="O120" s="8" t="s">
        <v>11</v>
      </c>
      <c r="P120" s="8" t="s">
        <v>11</v>
      </c>
      <c r="Q120" s="8" t="s">
        <v>11</v>
      </c>
      <c r="R120" s="8" t="s">
        <v>11</v>
      </c>
      <c r="S120" s="8" t="s">
        <v>11</v>
      </c>
      <c r="T120" s="8" t="s">
        <v>11</v>
      </c>
      <c r="U120" s="8" t="s">
        <v>11</v>
      </c>
      <c r="V120" s="8" t="s">
        <v>11</v>
      </c>
      <c r="W120" s="8" t="s">
        <v>11</v>
      </c>
      <c r="X120" s="8" t="s">
        <v>11</v>
      </c>
      <c r="Y120" s="8" t="s">
        <v>11</v>
      </c>
      <c r="Z120" s="8" t="s">
        <v>11</v>
      </c>
      <c r="AA120" s="8" t="s">
        <v>11</v>
      </c>
      <c r="AB120" s="8" t="s">
        <v>11</v>
      </c>
      <c r="AC120" s="8" t="s">
        <v>11</v>
      </c>
      <c r="AD120" s="8" t="s">
        <v>11</v>
      </c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X218</v>
      </c>
      <c r="C126" s="19" t="str">
        <f>IF(ISNA(VLOOKUP(B126,Personal!$A$2:$D$21,2,FALSE)),,VLOOKUP(B126,Personal!$A$2:$D$21,2,FALSE))</f>
        <v>Nahia Campos</v>
      </c>
      <c r="D126" s="19" t="str">
        <f>IF(ISNA(VLOOKUP(B126,Personal!$A$2:$D$23,3,FALSE)),,VLOOKUP(B126,Personal!$A$2:$D$32,3,FALSE))</f>
        <v>Comercial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 t="s">
        <v>133</v>
      </c>
      <c r="C127" s="62" t="s">
        <v>132</v>
      </c>
      <c r="D127" s="19" t="s">
        <v>53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vr8ewDPbU982zAk9M/3B67CegkpC2QP1GxuKnobpXQR/5PCPrAK1C45wqTfJs9+7g451hC3dG/Z5m3aPlBc4Yg==" saltValue="LaCeUUthEK5BZ2NV8WUWVw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5 E6:H6 AE6:AG6 M24:AD24 M43:AD43 M62:AD62 M81:AD81 M100:AD100 G84:R84 E7:AG16 I65:AD65 W26:AD26 V45:AD45 W64:AD64 AC18:AG19 E17:H17 AA17:AG17 E36:H36 AA36:AB36 E55:H55 AA55:AB55 E74:H74 AA74:AB74 E93:H93 AA93:AB93 AC57 AC95" name="Rango2_3"/>
    <protectedRange algorithmName="SHA-512" hashValue="G5FAzGJX5ML8jdfkYHQa+XaFR9QNG29PKoYkCgHl9WmXxPVaBd5PCzjSk5Uim+XS6Movcs1vrN10mr+qn1crdA==" saltValue="5PigA186qshsPexNZFi/+w==" spinCount="100000" sqref="E23:AG23 E24:L24 E25:H35 AE24:AG38 I27:AD29 I31:AD35 I26:V26 AC36:AD38" name="Rango2_3_1"/>
    <protectedRange algorithmName="SHA-512" hashValue="G5FAzGJX5ML8jdfkYHQa+XaFR9QNG29PKoYkCgHl9WmXxPVaBd5PCzjSk5Uim+XS6Movcs1vrN10mr+qn1crdA==" saltValue="5PigA186qshsPexNZFi/+w==" spinCount="100000" sqref="E42:AG42 E46:AG54 E44:H44 E43:L43 E45:U45 AE43:AG45 AC55:AG56 AD57:AG57" name="Rango2_3_2"/>
    <protectedRange algorithmName="SHA-512" hashValue="G5FAzGJX5ML8jdfkYHQa+XaFR9QNG29PKoYkCgHl9WmXxPVaBd5PCzjSk5Uim+XS6Movcs1vrN10mr+qn1crdA==" saltValue="5PigA186qshsPexNZFi/+w==" spinCount="100000" sqref="E61:AG61 E64:V64 E63:H63 E62:L62 E65:H65 E68:H68 AE68:AG68 AE62:AG65 S80:AD80 W89:AD89 AC74:AG76 E69:AG73 E66:AG67" name="Rango2_3_3"/>
    <protectedRange algorithmName="SHA-512" hashValue="G5FAzGJX5ML8jdfkYHQa+XaFR9QNG29PKoYkCgHl9WmXxPVaBd5PCzjSk5Uim+XS6Movcs1vrN10mr+qn1crdA==" saltValue="5PigA186qshsPexNZFi/+w==" spinCount="100000" sqref="E80:R80 E82:H83 E81:L81 E85:AG88 E84:F84 S84:AG84 AE80:AG83 E90:AG92 E89:V89 AE89:AG89 AC93:AG94 AD95:AG95" name="Rango2_3_4"/>
    <protectedRange algorithmName="SHA-512" hashValue="G5FAzGJX5ML8jdfkYHQa+XaFR9QNG29PKoYkCgHl9WmXxPVaBd5PCzjSk5Uim+XS6Movcs1vrN10mr+qn1crdA==" saltValue="5PigA186qshsPexNZFi/+w==" spinCount="100000" sqref="E102:AG114 E101:H101 E100:L100 AE100:AG101 I30:AD30 E99:AG99 I83:AD83" name="Rango2_3_5"/>
    <protectedRange algorithmName="SHA-512" hashValue="G5FAzGJX5ML8jdfkYHQa+XaFR9QNG29PKoYkCgHl9WmXxPVaBd5PCzjSk5Uim+XS6Movcs1vrN10mr+qn1crdA==" saltValue="5PigA186qshsPexNZFi/+w==" spinCount="100000" sqref="E118:AG119 E121:AG133 E120:H120 AE120:AG120" name="Rango2_3_6"/>
    <protectedRange algorithmName="SHA-512" hashValue="G5FAzGJX5ML8jdfkYHQa+XaFR9QNG29PKoYkCgHl9WmXxPVaBd5PCzjSk5Uim+XS6Movcs1vrN10mr+qn1crdA==" saltValue="5PigA186qshsPexNZFi/+w==" spinCount="100000" sqref="I6:AD6" name="Rango2_3_1_1"/>
    <protectedRange algorithmName="SHA-512" hashValue="G5FAzGJX5ML8jdfkYHQa+XaFR9QNG29PKoYkCgHl9WmXxPVaBd5PCzjSk5Uim+XS6Movcs1vrN10mr+qn1crdA==" saltValue="5PigA186qshsPexNZFi/+w==" spinCount="100000" sqref="I25:AD25" name="Rango2_3_1_1_1"/>
    <protectedRange algorithmName="SHA-512" hashValue="G5FAzGJX5ML8jdfkYHQa+XaFR9QNG29PKoYkCgHl9WmXxPVaBd5PCzjSk5Uim+XS6Movcs1vrN10mr+qn1crdA==" saltValue="5PigA186qshsPexNZFi/+w==" spinCount="100000" sqref="I44:AD44" name="Rango2_3_1_1_2"/>
    <protectedRange algorithmName="SHA-512" hashValue="G5FAzGJX5ML8jdfkYHQa+XaFR9QNG29PKoYkCgHl9WmXxPVaBd5PCzjSk5Uim+XS6Movcs1vrN10mr+qn1crdA==" saltValue="5PigA186qshsPexNZFi/+w==" spinCount="100000" sqref="I63:AD63 I82:AD82 I101:AD101 I120:AD120" name="Rango2_3_1_1_3"/>
    <protectedRange algorithmName="SHA-512" hashValue="G5FAzGJX5ML8jdfkYHQa+XaFR9QNG29PKoYkCgHl9WmXxPVaBd5PCzjSk5Uim+XS6Movcs1vrN10mr+qn1crdA==" saltValue="5PigA186qshsPexNZFi/+w==" spinCount="100000" sqref="E18:H19 E37:H38 E75:H76 E56:H57 E94:H95" name="Rango2_3_7"/>
    <protectedRange algorithmName="SHA-512" hashValue="G5FAzGJX5ML8jdfkYHQa+XaFR9QNG29PKoYkCgHl9WmXxPVaBd5PCzjSk5Uim+XS6Movcs1vrN10mr+qn1crdA==" saltValue="5PigA186qshsPexNZFi/+w==" spinCount="100000" sqref="I18:AB19 I17:Z17 I37:AB38 I36:Z36 I55:Z55 I75:AB76 I74:Z74 I93:Z93 I56:AB57 I94:AB95" name="Rango2_2_3_4_3_1_2"/>
  </protectedRanges>
  <conditionalFormatting sqref="E20:AG20 E39:AG39 E58:AG58 E77:AG77 E96:AG96 E115:AG115 E134:AG134">
    <cfRule type="colorScale" priority="830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E17:H17 AA17:AG17">
    <cfRule type="expression" dxfId="5532" priority="619">
      <formula>$C$21="F"</formula>
    </cfRule>
  </conditionalFormatting>
  <conditionalFormatting sqref="E13:AG16 AC18:AG19 E17:H17 AA17:AG17">
    <cfRule type="expression" dxfId="5531" priority="621">
      <formula>$C$2="F"</formula>
    </cfRule>
  </conditionalFormatting>
  <conditionalFormatting sqref="E13:AG16 AC18:AG19 E17:H17 AA17:AG17">
    <cfRule type="expression" dxfId="5530" priority="622">
      <formula>$D13="Facturacion"</formula>
    </cfRule>
  </conditionalFormatting>
  <conditionalFormatting sqref="E13:AG16 AC18:AG19 E17:H17 AA17:AG17">
    <cfRule type="expression" dxfId="5529" priority="623">
      <formula>$D13="Specialist"</formula>
    </cfRule>
  </conditionalFormatting>
  <conditionalFormatting sqref="E13:AG16 AC18:AG19 E17:H17 AA17:AG17">
    <cfRule type="cellIs" dxfId="5528" priority="624" operator="equal">
      <formula>1</formula>
    </cfRule>
  </conditionalFormatting>
  <conditionalFormatting sqref="E13:AG16 AC18:AG19 E17:H17 AA17:AG17">
    <cfRule type="expression" dxfId="5527" priority="625">
      <formula>$D13="SSMM"</formula>
    </cfRule>
  </conditionalFormatting>
  <conditionalFormatting sqref="E13:AG16 AC18:AG19 E17:H17 AA17:AG17">
    <cfRule type="cellIs" dxfId="5526" priority="626" operator="equal">
      <formula>"F"</formula>
    </cfRule>
  </conditionalFormatting>
  <conditionalFormatting sqref="E4:AG5 E6:H6 AE6:AG6 E7:AG12">
    <cfRule type="expression" dxfId="5525" priority="610">
      <formula>$C$2="F"</formula>
    </cfRule>
  </conditionalFormatting>
  <conditionalFormatting sqref="E4:AG5 E6:H6 AE6:AG6 E7:AG12">
    <cfRule type="expression" dxfId="5524" priority="611">
      <formula>$D4="Facturacion"</formula>
    </cfRule>
  </conditionalFormatting>
  <conditionalFormatting sqref="E4:AG5 E6:H6 AE6:AG6 E7:AG12">
    <cfRule type="expression" dxfId="5523" priority="612">
      <formula>$D4="Specialist"</formula>
    </cfRule>
  </conditionalFormatting>
  <conditionalFormatting sqref="E4:AG5 E6:H6 AE6:AG6 E7:AG12">
    <cfRule type="cellIs" dxfId="5522" priority="613" operator="equal">
      <formula>1</formula>
    </cfRule>
  </conditionalFormatting>
  <conditionalFormatting sqref="E4:AG5 E6:H6 AE6:AG6 E7:AG12">
    <cfRule type="expression" dxfId="5521" priority="614">
      <formula>$D4="SSMM"</formula>
    </cfRule>
  </conditionalFormatting>
  <conditionalFormatting sqref="E4:AG5 E6:H6 AE6:AG6 E7:AG12">
    <cfRule type="cellIs" dxfId="5520" priority="615" operator="equal">
      <formula>"F"</formula>
    </cfRule>
  </conditionalFormatting>
  <conditionalFormatting sqref="E32:AG35 AC36:AG36">
    <cfRule type="expression" dxfId="5519" priority="601">
      <formula>$C$21="F"</formula>
    </cfRule>
  </conditionalFormatting>
  <conditionalFormatting sqref="E32:AG35 AC36:AG38">
    <cfRule type="expression" dxfId="5518" priority="603">
      <formula>$C$2="F"</formula>
    </cfRule>
  </conditionalFormatting>
  <conditionalFormatting sqref="E32:AG35 AC36:AG38">
    <cfRule type="expression" dxfId="5517" priority="604">
      <formula>$D32="Facturacion"</formula>
    </cfRule>
  </conditionalFormatting>
  <conditionalFormatting sqref="E32:AG35 AC36:AG38">
    <cfRule type="expression" dxfId="5516" priority="605">
      <formula>$D32="Specialist"</formula>
    </cfRule>
  </conditionalFormatting>
  <conditionalFormatting sqref="E32:AG35 AC36:AG38">
    <cfRule type="cellIs" dxfId="5515" priority="606" operator="equal">
      <formula>1</formula>
    </cfRule>
  </conditionalFormatting>
  <conditionalFormatting sqref="E32:AG35 AC36:AG38">
    <cfRule type="expression" dxfId="5514" priority="607">
      <formula>$D32="SSMM"</formula>
    </cfRule>
  </conditionalFormatting>
  <conditionalFormatting sqref="E32:AG35 AC36:AG38">
    <cfRule type="cellIs" dxfId="5513" priority="608" operator="equal">
      <formula>"F"</formula>
    </cfRule>
  </conditionalFormatting>
  <conditionalFormatting sqref="E23:AG23 E27:AG31 E25:H25 E24:L24 E26:V26 AE24:AG26">
    <cfRule type="expression" dxfId="5512" priority="592">
      <formula>$C$2="F"</formula>
    </cfRule>
  </conditionalFormatting>
  <conditionalFormatting sqref="E23:AG23 E27:AG31 E25:H25 E24:L24 E26:V26 AE24:AG26">
    <cfRule type="expression" dxfId="5511" priority="593">
      <formula>$D23="Facturacion"</formula>
    </cfRule>
  </conditionalFormatting>
  <conditionalFormatting sqref="E23:AG23 E27:AG31 E25:H25 E24:L24 E26:V26 AE24:AG26">
    <cfRule type="expression" dxfId="5510" priority="594">
      <formula>$D23="Specialist"</formula>
    </cfRule>
  </conditionalFormatting>
  <conditionalFormatting sqref="E23:AG23 E27:AG31 E25:H25 E24:L24 E26:V26 AE24:AG26">
    <cfRule type="cellIs" dxfId="5509" priority="595" operator="equal">
      <formula>1</formula>
    </cfRule>
  </conditionalFormatting>
  <conditionalFormatting sqref="E23:AG23 E27:AG31 E25:H25 E24:L24 E26:V26 AE24:AG26">
    <cfRule type="expression" dxfId="5508" priority="596">
      <formula>$D23="SSMM"</formula>
    </cfRule>
  </conditionalFormatting>
  <conditionalFormatting sqref="E23:AG23 E27:AG31 E25:H25 E24:L24 E26:V26 AE24:AG26">
    <cfRule type="cellIs" dxfId="5507" priority="597" operator="equal">
      <formula>"F"</formula>
    </cfRule>
  </conditionalFormatting>
  <conditionalFormatting sqref="E51:AG54 AC55:AG55">
    <cfRule type="expression" dxfId="5506" priority="583">
      <formula>$C$21="F"</formula>
    </cfRule>
  </conditionalFormatting>
  <conditionalFormatting sqref="E51:AG54 AC55:AG56 AD57:AG57">
    <cfRule type="expression" dxfId="5505" priority="585">
      <formula>$C$2="F"</formula>
    </cfRule>
  </conditionalFormatting>
  <conditionalFormatting sqref="E51:AG54 AC55:AG56 AD57:AG57">
    <cfRule type="expression" dxfId="5504" priority="586">
      <formula>$D51="Facturacion"</formula>
    </cfRule>
  </conditionalFormatting>
  <conditionalFormatting sqref="E51:AG54 AC55:AG56 AD57:AG57">
    <cfRule type="expression" dxfId="5503" priority="587">
      <formula>$D51="Specialist"</formula>
    </cfRule>
  </conditionalFormatting>
  <conditionalFormatting sqref="E51:AG54 AC55:AG56 AD57:AG57">
    <cfRule type="cellIs" dxfId="5502" priority="588" operator="equal">
      <formula>1</formula>
    </cfRule>
  </conditionalFormatting>
  <conditionalFormatting sqref="E51:AG54 AC55:AG56 AD57:AG57">
    <cfRule type="expression" dxfId="5501" priority="589">
      <formula>$D51="SSMM"</formula>
    </cfRule>
  </conditionalFormatting>
  <conditionalFormatting sqref="E51:AG54 AC55:AG56 AD57:AG57">
    <cfRule type="cellIs" dxfId="5500" priority="590" operator="equal">
      <formula>"F"</formula>
    </cfRule>
  </conditionalFormatting>
  <conditionalFormatting sqref="E42:AG42 E46:AG50 E44:H44 E43:L43 E45:U45 AE43:AG45">
    <cfRule type="expression" dxfId="5499" priority="574">
      <formula>$C$2="F"</formula>
    </cfRule>
  </conditionalFormatting>
  <conditionalFormatting sqref="E42:AG42 E46:AG50 E44:H44 E43:L43 E45:U45 AE43:AG45">
    <cfRule type="expression" dxfId="5498" priority="575">
      <formula>$D42="Facturacion"</formula>
    </cfRule>
  </conditionalFormatting>
  <conditionalFormatting sqref="E42:AG42 E46:AG50 E44:H44 E43:L43 E45:U45 AE43:AG45">
    <cfRule type="expression" dxfId="5497" priority="576">
      <formula>$D42="Specialist"</formula>
    </cfRule>
  </conditionalFormatting>
  <conditionalFormatting sqref="E42:AG42 E46:AG50 E44:H44 E43:L43 E45:U45 AE43:AG45">
    <cfRule type="cellIs" dxfId="5496" priority="577" operator="equal">
      <formula>1</formula>
    </cfRule>
  </conditionalFormatting>
  <conditionalFormatting sqref="E42:AG42 E46:AG50 E44:H44 E43:L43 E45:U45 AE43:AG45">
    <cfRule type="expression" dxfId="5495" priority="578">
      <formula>$D42="SSMM"</formula>
    </cfRule>
  </conditionalFormatting>
  <conditionalFormatting sqref="E42:AG42 E46:AG50 E44:H44 E43:L43 E45:U45 AE43:AG45">
    <cfRule type="cellIs" dxfId="5494" priority="579" operator="equal">
      <formula>"F"</formula>
    </cfRule>
  </conditionalFormatting>
  <conditionalFormatting sqref="E70:AG73 AC74:AG74">
    <cfRule type="expression" dxfId="5493" priority="565">
      <formula>$C$21="F"</formula>
    </cfRule>
  </conditionalFormatting>
  <conditionalFormatting sqref="E70:AG73 AC74:AG76">
    <cfRule type="expression" dxfId="5492" priority="567">
      <formula>$C$2="F"</formula>
    </cfRule>
  </conditionalFormatting>
  <conditionalFormatting sqref="E70:AG73 AC74:AG76">
    <cfRule type="expression" dxfId="5491" priority="568">
      <formula>$D70="Facturacion"</formula>
    </cfRule>
  </conditionalFormatting>
  <conditionalFormatting sqref="E70:AG73 AC74:AG76">
    <cfRule type="expression" dxfId="5490" priority="569">
      <formula>$D70="Specialist"</formula>
    </cfRule>
  </conditionalFormatting>
  <conditionalFormatting sqref="E70:AG73 AC74:AG76">
    <cfRule type="cellIs" dxfId="5489" priority="570" operator="equal">
      <formula>1</formula>
    </cfRule>
  </conditionalFormatting>
  <conditionalFormatting sqref="E70:AG73 AC74:AG76">
    <cfRule type="expression" dxfId="5488" priority="571">
      <formula>$D70="SSMM"</formula>
    </cfRule>
  </conditionalFormatting>
  <conditionalFormatting sqref="E70:AG73 AC74:AG76">
    <cfRule type="cellIs" dxfId="5487" priority="572" operator="equal">
      <formula>"F"</formula>
    </cfRule>
  </conditionalFormatting>
  <conditionalFormatting sqref="E61:AG61 E64:V64 E63:H63 E62:L62 E65:H65 E68:H68 AE68:AG68 AE62:AG65 E69:AG69 E66:AG67">
    <cfRule type="expression" dxfId="5486" priority="556">
      <formula>$C$2="F"</formula>
    </cfRule>
  </conditionalFormatting>
  <conditionalFormatting sqref="E61:AG61 E64:V64 E63:H63 E62:L62 E65:H65 E68:H68 AE68:AG68 AE62:AG65 E69:AG69 E66:AG67">
    <cfRule type="expression" dxfId="5485" priority="557">
      <formula>$D61="Facturacion"</formula>
    </cfRule>
  </conditionalFormatting>
  <conditionalFormatting sqref="E61:AG61 E64:V64 E63:H63 E62:L62 E65:H65 E68:H68 AE68:AG68 AE62:AG65 E69:AG69 E66:AG67">
    <cfRule type="expression" dxfId="5484" priority="558">
      <formula>$D61="Specialist"</formula>
    </cfRule>
  </conditionalFormatting>
  <conditionalFormatting sqref="E61:AG61 E64:V64 E63:H63 E62:L62 E65:H65 E68:H68 AE68:AG68 AE62:AG65 E69:AG69 E66:AG67">
    <cfRule type="cellIs" dxfId="5483" priority="559" operator="equal">
      <formula>1</formula>
    </cfRule>
  </conditionalFormatting>
  <conditionalFormatting sqref="E61:AG61 E64:V64 E63:H63 E62:L62 E65:H65 E68:H68 AE68:AG68 AE62:AG65 E69:AG69 E66:AG67">
    <cfRule type="expression" dxfId="5482" priority="560">
      <formula>$D61="SSMM"</formula>
    </cfRule>
  </conditionalFormatting>
  <conditionalFormatting sqref="E61:AG61 E64:V64 E63:H63 E62:L62 E65:H65 E68:H68 AE68:AG68 AE62:AG65 E69:AG69 E66:AG67">
    <cfRule type="cellIs" dxfId="5481" priority="561" operator="equal">
      <formula>"F"</formula>
    </cfRule>
  </conditionalFormatting>
  <conditionalFormatting sqref="E89:H92 I90:AG92 AE89:AG89 I89:V89 AC93:AG93">
    <cfRule type="expression" dxfId="5480" priority="547">
      <formula>$C$21="F"</formula>
    </cfRule>
  </conditionalFormatting>
  <conditionalFormatting sqref="E90:AG92 E89:V89 AE89:AG89 AC93:AG94 AD95:AG95">
    <cfRule type="expression" dxfId="5479" priority="549">
      <formula>$C$2="F"</formula>
    </cfRule>
  </conditionalFormatting>
  <conditionalFormatting sqref="E90:AG92 E89:V89 AE89:AG89 AC93:AG94 AD95:AG95">
    <cfRule type="expression" dxfId="5478" priority="550">
      <formula>$D89="Facturacion"</formula>
    </cfRule>
  </conditionalFormatting>
  <conditionalFormatting sqref="E90:AG92 E89:V89 AE89:AG89 AC93:AG94 AD95:AG95">
    <cfRule type="expression" dxfId="5477" priority="551">
      <formula>$D89="Specialist"</formula>
    </cfRule>
  </conditionalFormatting>
  <conditionalFormatting sqref="E90:AG92 E89:V89 AE89:AG89 AC93:AG94 AD95:AG95">
    <cfRule type="cellIs" dxfId="5476" priority="552" operator="equal">
      <formula>1</formula>
    </cfRule>
  </conditionalFormatting>
  <conditionalFormatting sqref="E90:AG92 E89:V89 AE89:AG89 AC93:AG94 AD95:AG95">
    <cfRule type="expression" dxfId="5475" priority="553">
      <formula>$D89="SSMM"</formula>
    </cfRule>
  </conditionalFormatting>
  <conditionalFormatting sqref="E90:AG92 E89:V89 AE89:AG89 AC93:AG94 AD95:AG95">
    <cfRule type="cellIs" dxfId="5474" priority="554" operator="equal">
      <formula>"F"</formula>
    </cfRule>
  </conditionalFormatting>
  <conditionalFormatting sqref="E80:R80 E82:H83 E81:L81 E85:AG88 E84:F84 S84:AG84 AE80:AG83">
    <cfRule type="expression" dxfId="5473" priority="538">
      <formula>$C$2="F"</formula>
    </cfRule>
  </conditionalFormatting>
  <conditionalFormatting sqref="E80:R80 E82:H83 E81:L81 E85:AG88 E84:F84 S84:AG84 AE80:AG83">
    <cfRule type="expression" dxfId="5472" priority="539">
      <formula>$D80="Facturacion"</formula>
    </cfRule>
  </conditionalFormatting>
  <conditionalFormatting sqref="E80:R80 E82:H83 E81:L81 E85:AG88 E84:F84 S84:AG84 AE80:AG83">
    <cfRule type="expression" dxfId="5471" priority="540">
      <formula>$D80="Specialist"</formula>
    </cfRule>
  </conditionalFormatting>
  <conditionalFormatting sqref="E80:R80 E82:H83 E81:L81 E85:AG88 E84:F84 S84:AG84 AE80:AG83">
    <cfRule type="cellIs" dxfId="5470" priority="541" operator="equal">
      <formula>1</formula>
    </cfRule>
  </conditionalFormatting>
  <conditionalFormatting sqref="E80:R80 E82:H83 E81:L81 E85:AG88 E84:F84 S84:AG84 AE80:AG83">
    <cfRule type="expression" dxfId="5469" priority="542">
      <formula>$D80="SSMM"</formula>
    </cfRule>
  </conditionalFormatting>
  <conditionalFormatting sqref="E80:R80 E82:H83 E81:L81 E85:AG88 E84:F84 S84:AG84 AE80:AG83">
    <cfRule type="cellIs" dxfId="5468" priority="543" operator="equal">
      <formula>"F"</formula>
    </cfRule>
  </conditionalFormatting>
  <conditionalFormatting sqref="I113:W113">
    <cfRule type="expression" dxfId="5467" priority="526">
      <formula>$C$78="F"</formula>
    </cfRule>
  </conditionalFormatting>
  <conditionalFormatting sqref="I113:W113">
    <cfRule type="expression" dxfId="5466" priority="527">
      <formula>$C$59="F"</formula>
    </cfRule>
  </conditionalFormatting>
  <conditionalFormatting sqref="I113:W113">
    <cfRule type="expression" dxfId="5465" priority="528">
      <formula>$C$40="F"</formula>
    </cfRule>
  </conditionalFormatting>
  <conditionalFormatting sqref="E108:H112 I108:W113 X108:AG112">
    <cfRule type="expression" dxfId="5464" priority="529">
      <formula>$C$21="F"</formula>
    </cfRule>
  </conditionalFormatting>
  <conditionalFormatting sqref="E108:AG114">
    <cfRule type="expression" dxfId="5463" priority="531">
      <formula>$C$2="F"</formula>
    </cfRule>
  </conditionalFormatting>
  <conditionalFormatting sqref="E108:AG114">
    <cfRule type="expression" dxfId="5462" priority="532">
      <formula>$D108="Facturacion"</formula>
    </cfRule>
  </conditionalFormatting>
  <conditionalFormatting sqref="E108:AG114">
    <cfRule type="expression" dxfId="5461" priority="533">
      <formula>$D108="Specialist"</formula>
    </cfRule>
  </conditionalFormatting>
  <conditionalFormatting sqref="E108:AG114">
    <cfRule type="cellIs" dxfId="5460" priority="534" operator="equal">
      <formula>1</formula>
    </cfRule>
  </conditionalFormatting>
  <conditionalFormatting sqref="E108:AG114">
    <cfRule type="expression" dxfId="5459" priority="535">
      <formula>$D108="SSMM"</formula>
    </cfRule>
  </conditionalFormatting>
  <conditionalFormatting sqref="E108:AG114">
    <cfRule type="cellIs" dxfId="5458" priority="536" operator="equal">
      <formula>"F"</formula>
    </cfRule>
  </conditionalFormatting>
  <conditionalFormatting sqref="E102:AG107 E101:H101 E100:L100 AE100:AG101 E99:AG99">
    <cfRule type="expression" dxfId="5457" priority="520">
      <formula>$C$2="F"</formula>
    </cfRule>
  </conditionalFormatting>
  <conditionalFormatting sqref="E102:AG107 E101:H101 E100:L100 AE100:AG101 E99:AG99">
    <cfRule type="expression" dxfId="5456" priority="521">
      <formula>$D99="Facturacion"</formula>
    </cfRule>
  </conditionalFormatting>
  <conditionalFormatting sqref="E102:AG107 E101:H101 E100:L100 AE100:AG101 E99:AG99">
    <cfRule type="expression" dxfId="5455" priority="522">
      <formula>$D99="Specialist"</formula>
    </cfRule>
  </conditionalFormatting>
  <conditionalFormatting sqref="E102:AG107 E101:H101 E100:L100 AE100:AG101 E99:AG99">
    <cfRule type="cellIs" dxfId="5454" priority="523" operator="equal">
      <formula>1</formula>
    </cfRule>
  </conditionalFormatting>
  <conditionalFormatting sqref="E102:AG107 E101:H101 E100:L100 AE100:AG101 E99:AG99">
    <cfRule type="expression" dxfId="5453" priority="524">
      <formula>$D99="SSMM"</formula>
    </cfRule>
  </conditionalFormatting>
  <conditionalFormatting sqref="E102:AG107 E101:H101 E100:L100 AE100:AG101 E99:AG99">
    <cfRule type="cellIs" dxfId="5452" priority="525" operator="equal">
      <formula>"F"</formula>
    </cfRule>
  </conditionalFormatting>
  <conditionalFormatting sqref="I132:W132">
    <cfRule type="expression" dxfId="5451" priority="508">
      <formula>$C$78="F"</formula>
    </cfRule>
  </conditionalFormatting>
  <conditionalFormatting sqref="I132:W132">
    <cfRule type="expression" dxfId="5450" priority="509">
      <formula>$C$59="F"</formula>
    </cfRule>
  </conditionalFormatting>
  <conditionalFormatting sqref="I132:W132">
    <cfRule type="expression" dxfId="5449" priority="510">
      <formula>$C$40="F"</formula>
    </cfRule>
  </conditionalFormatting>
  <conditionalFormatting sqref="E127:H131 I127:W132 X127:AG131">
    <cfRule type="expression" dxfId="5448" priority="511">
      <formula>$C$21="F"</formula>
    </cfRule>
  </conditionalFormatting>
  <conditionalFormatting sqref="E127:AG133">
    <cfRule type="expression" dxfId="5447" priority="513">
      <formula>$C$2="F"</formula>
    </cfRule>
  </conditionalFormatting>
  <conditionalFormatting sqref="E127:AG133">
    <cfRule type="expression" dxfId="5446" priority="514">
      <formula>$D127="Facturacion"</formula>
    </cfRule>
  </conditionalFormatting>
  <conditionalFormatting sqref="E127:AG133">
    <cfRule type="expression" dxfId="5445" priority="515">
      <formula>$D127="Specialist"</formula>
    </cfRule>
  </conditionalFormatting>
  <conditionalFormatting sqref="E127:AG133">
    <cfRule type="cellIs" dxfId="5444" priority="516" operator="equal">
      <formula>1</formula>
    </cfRule>
  </conditionalFormatting>
  <conditionalFormatting sqref="E127:AG133">
    <cfRule type="expression" dxfId="5443" priority="517">
      <formula>$D127="SSMM"</formula>
    </cfRule>
  </conditionalFormatting>
  <conditionalFormatting sqref="E127:AG133">
    <cfRule type="cellIs" dxfId="5442" priority="518" operator="equal">
      <formula>"F"</formula>
    </cfRule>
  </conditionalFormatting>
  <conditionalFormatting sqref="E118:AG119 E121:AG126 E120:H120 AE120:AG120">
    <cfRule type="expression" dxfId="5441" priority="502">
      <formula>$C$2="F"</formula>
    </cfRule>
  </conditionalFormatting>
  <conditionalFormatting sqref="E118:AG119 E121:AG126 E120:H120 AE120:AG120">
    <cfRule type="expression" dxfId="5440" priority="503">
      <formula>$D118="Facturacion"</formula>
    </cfRule>
  </conditionalFormatting>
  <conditionalFormatting sqref="E118:AG119 E121:AG126 E120:H120 AE120:AG120">
    <cfRule type="expression" dxfId="5439" priority="504">
      <formula>$D118="Specialist"</formula>
    </cfRule>
  </conditionalFormatting>
  <conditionalFormatting sqref="E118:AG119 E121:AG126 E120:H120 AE120:AG120">
    <cfRule type="cellIs" dxfId="5438" priority="505" operator="equal">
      <formula>1</formula>
    </cfRule>
  </conditionalFormatting>
  <conditionalFormatting sqref="E118:AG119 E121:AG126 E120:H120 AE120:AG120">
    <cfRule type="expression" dxfId="5437" priority="506">
      <formula>$D118="SSMM"</formula>
    </cfRule>
  </conditionalFormatting>
  <conditionalFormatting sqref="E118:AG119 E121:AG126 E120:H120 AE120:AG120">
    <cfRule type="cellIs" dxfId="5436" priority="507" operator="equal">
      <formula>"F"</formula>
    </cfRule>
  </conditionalFormatting>
  <conditionalFormatting sqref="I6:AD6">
    <cfRule type="expression" dxfId="5435" priority="495">
      <formula>$C$2="F"</formula>
    </cfRule>
  </conditionalFormatting>
  <conditionalFormatting sqref="I6:AD6">
    <cfRule type="expression" dxfId="5434" priority="496">
      <formula>$D6="Facturacion"</formula>
    </cfRule>
  </conditionalFormatting>
  <conditionalFormatting sqref="I6:AD6">
    <cfRule type="expression" dxfId="5433" priority="497">
      <formula>$D6="Specialist"</formula>
    </cfRule>
  </conditionalFormatting>
  <conditionalFormatting sqref="I6:AD6">
    <cfRule type="cellIs" dxfId="5432" priority="498" operator="equal">
      <formula>1</formula>
    </cfRule>
  </conditionalFormatting>
  <conditionalFormatting sqref="I6:AD6">
    <cfRule type="expression" dxfId="5431" priority="499">
      <formula>$D6="SSMM"</formula>
    </cfRule>
  </conditionalFormatting>
  <conditionalFormatting sqref="I6:AD6">
    <cfRule type="cellIs" dxfId="5430" priority="500" operator="equal">
      <formula>"F"</formula>
    </cfRule>
  </conditionalFormatting>
  <conditionalFormatting sqref="I25:AD25">
    <cfRule type="expression" dxfId="5429" priority="488">
      <formula>$C$2="F"</formula>
    </cfRule>
  </conditionalFormatting>
  <conditionalFormatting sqref="I25:AD25">
    <cfRule type="expression" dxfId="5428" priority="489">
      <formula>$D25="Facturacion"</formula>
    </cfRule>
  </conditionalFormatting>
  <conditionalFormatting sqref="I25:AD25">
    <cfRule type="expression" dxfId="5427" priority="490">
      <formula>$D25="Specialist"</formula>
    </cfRule>
  </conditionalFormatting>
  <conditionalFormatting sqref="I25:AD25">
    <cfRule type="cellIs" dxfId="5426" priority="491" operator="equal">
      <formula>1</formula>
    </cfRule>
  </conditionalFormatting>
  <conditionalFormatting sqref="I25:AD25">
    <cfRule type="expression" dxfId="5425" priority="492">
      <formula>$D25="SSMM"</formula>
    </cfRule>
  </conditionalFormatting>
  <conditionalFormatting sqref="I25:AD25">
    <cfRule type="cellIs" dxfId="5424" priority="493" operator="equal">
      <formula>"F"</formula>
    </cfRule>
  </conditionalFormatting>
  <conditionalFormatting sqref="I44:AD44">
    <cfRule type="expression" dxfId="5423" priority="481">
      <formula>$C$2="F"</formula>
    </cfRule>
  </conditionalFormatting>
  <conditionalFormatting sqref="I44:AD44">
    <cfRule type="expression" dxfId="5422" priority="482">
      <formula>$D44="Facturacion"</formula>
    </cfRule>
  </conditionalFormatting>
  <conditionalFormatting sqref="I44:AD44">
    <cfRule type="expression" dxfId="5421" priority="483">
      <formula>$D44="Specialist"</formula>
    </cfRule>
  </conditionalFormatting>
  <conditionalFormatting sqref="I44:AD44">
    <cfRule type="cellIs" dxfId="5420" priority="484" operator="equal">
      <formula>1</formula>
    </cfRule>
  </conditionalFormatting>
  <conditionalFormatting sqref="I44:AD44">
    <cfRule type="expression" dxfId="5419" priority="485">
      <formula>$D44="SSMM"</formula>
    </cfRule>
  </conditionalFormatting>
  <conditionalFormatting sqref="I44:AD44">
    <cfRule type="cellIs" dxfId="5418" priority="486" operator="equal">
      <formula>"F"</formula>
    </cfRule>
  </conditionalFormatting>
  <conditionalFormatting sqref="I63:AD63">
    <cfRule type="expression" dxfId="5417" priority="474">
      <formula>$C$2="F"</formula>
    </cfRule>
  </conditionalFormatting>
  <conditionalFormatting sqref="I63:AD63">
    <cfRule type="expression" dxfId="5416" priority="475">
      <formula>$D63="Facturacion"</formula>
    </cfRule>
  </conditionalFormatting>
  <conditionalFormatting sqref="I63:AD63">
    <cfRule type="expression" dxfId="5415" priority="476">
      <formula>$D63="Specialist"</formula>
    </cfRule>
  </conditionalFormatting>
  <conditionalFormatting sqref="I63:AD63">
    <cfRule type="cellIs" dxfId="5414" priority="477" operator="equal">
      <formula>1</formula>
    </cfRule>
  </conditionalFormatting>
  <conditionalFormatting sqref="I63:AD63">
    <cfRule type="expression" dxfId="5413" priority="478">
      <formula>$D63="SSMM"</formula>
    </cfRule>
  </conditionalFormatting>
  <conditionalFormatting sqref="I63:AD63">
    <cfRule type="cellIs" dxfId="5412" priority="479" operator="equal">
      <formula>"F"</formula>
    </cfRule>
  </conditionalFormatting>
  <conditionalFormatting sqref="I82:AD82">
    <cfRule type="expression" dxfId="5411" priority="467">
      <formula>$C$2="F"</formula>
    </cfRule>
  </conditionalFormatting>
  <conditionalFormatting sqref="I82:AD82">
    <cfRule type="expression" dxfId="5410" priority="468">
      <formula>$D82="Facturacion"</formula>
    </cfRule>
  </conditionalFormatting>
  <conditionalFormatting sqref="I82:AD82">
    <cfRule type="expression" dxfId="5409" priority="469">
      <formula>$D82="Specialist"</formula>
    </cfRule>
  </conditionalFormatting>
  <conditionalFormatting sqref="I82:AD82">
    <cfRule type="cellIs" dxfId="5408" priority="470" operator="equal">
      <formula>1</formula>
    </cfRule>
  </conditionalFormatting>
  <conditionalFormatting sqref="I82:AD82">
    <cfRule type="expression" dxfId="5407" priority="471">
      <formula>$D82="SSMM"</formula>
    </cfRule>
  </conditionalFormatting>
  <conditionalFormatting sqref="I82:AD82">
    <cfRule type="cellIs" dxfId="5406" priority="472" operator="equal">
      <formula>"F"</formula>
    </cfRule>
  </conditionalFormatting>
  <conditionalFormatting sqref="I101:AD101">
    <cfRule type="expression" dxfId="5405" priority="460">
      <formula>$C$2="F"</formula>
    </cfRule>
  </conditionalFormatting>
  <conditionalFormatting sqref="I101:AD101">
    <cfRule type="expression" dxfId="5404" priority="461">
      <formula>$D101="Facturacion"</formula>
    </cfRule>
  </conditionalFormatting>
  <conditionalFormatting sqref="I101:AD101">
    <cfRule type="expression" dxfId="5403" priority="462">
      <formula>$D101="Specialist"</formula>
    </cfRule>
  </conditionalFormatting>
  <conditionalFormatting sqref="I101:AD101">
    <cfRule type="cellIs" dxfId="5402" priority="463" operator="equal">
      <formula>1</formula>
    </cfRule>
  </conditionalFormatting>
  <conditionalFormatting sqref="I101:AD101">
    <cfRule type="expression" dxfId="5401" priority="464">
      <formula>$D101="SSMM"</formula>
    </cfRule>
  </conditionalFormatting>
  <conditionalFormatting sqref="I101:AD101">
    <cfRule type="cellIs" dxfId="5400" priority="465" operator="equal">
      <formula>"F"</formula>
    </cfRule>
  </conditionalFormatting>
  <conditionalFormatting sqref="I120:AD120">
    <cfRule type="expression" dxfId="5399" priority="453">
      <formula>$C$2="F"</formula>
    </cfRule>
  </conditionalFormatting>
  <conditionalFormatting sqref="I120:AD120">
    <cfRule type="expression" dxfId="5398" priority="454">
      <formula>$D120="Facturacion"</formula>
    </cfRule>
  </conditionalFormatting>
  <conditionalFormatting sqref="I120:AD120">
    <cfRule type="expression" dxfId="5397" priority="455">
      <formula>$D120="Specialist"</formula>
    </cfRule>
  </conditionalFormatting>
  <conditionalFormatting sqref="I120:AD120">
    <cfRule type="cellIs" dxfId="5396" priority="456" operator="equal">
      <formula>1</formula>
    </cfRule>
  </conditionalFormatting>
  <conditionalFormatting sqref="I120:AD120">
    <cfRule type="expression" dxfId="5395" priority="457">
      <formula>$D120="SSMM"</formula>
    </cfRule>
  </conditionalFormatting>
  <conditionalFormatting sqref="I120:AD120">
    <cfRule type="cellIs" dxfId="5394" priority="458" operator="equal">
      <formula>"F"</formula>
    </cfRule>
  </conditionalFormatting>
  <conditionalFormatting sqref="M24:AD24">
    <cfRule type="expression" dxfId="5393" priority="446">
      <formula>$C$2="F"</formula>
    </cfRule>
  </conditionalFormatting>
  <conditionalFormatting sqref="M24:AD24">
    <cfRule type="expression" dxfId="5392" priority="447">
      <formula>$D24="Facturacion"</formula>
    </cfRule>
  </conditionalFormatting>
  <conditionalFormatting sqref="M24:AD24">
    <cfRule type="expression" dxfId="5391" priority="448">
      <formula>$D24="Specialist"</formula>
    </cfRule>
  </conditionalFormatting>
  <conditionalFormatting sqref="M24:AD24">
    <cfRule type="cellIs" dxfId="5390" priority="449" operator="equal">
      <formula>1</formula>
    </cfRule>
  </conditionalFormatting>
  <conditionalFormatting sqref="M24:AD24">
    <cfRule type="expression" dxfId="5389" priority="450">
      <formula>$D24="SSMM"</formula>
    </cfRule>
  </conditionalFormatting>
  <conditionalFormatting sqref="M24:AD24">
    <cfRule type="cellIs" dxfId="5388" priority="451" operator="equal">
      <formula>"F"</formula>
    </cfRule>
  </conditionalFormatting>
  <conditionalFormatting sqref="M43:AD43">
    <cfRule type="expression" dxfId="5387" priority="439">
      <formula>$C$2="F"</formula>
    </cfRule>
  </conditionalFormatting>
  <conditionalFormatting sqref="M43:AD43">
    <cfRule type="expression" dxfId="5386" priority="440">
      <formula>$D43="Facturacion"</formula>
    </cfRule>
  </conditionalFormatting>
  <conditionalFormatting sqref="M43:AD43">
    <cfRule type="expression" dxfId="5385" priority="441">
      <formula>$D43="Specialist"</formula>
    </cfRule>
  </conditionalFormatting>
  <conditionalFormatting sqref="M43:AD43">
    <cfRule type="cellIs" dxfId="5384" priority="442" operator="equal">
      <formula>1</formula>
    </cfRule>
  </conditionalFormatting>
  <conditionalFormatting sqref="M43:AD43">
    <cfRule type="expression" dxfId="5383" priority="443">
      <formula>$D43="SSMM"</formula>
    </cfRule>
  </conditionalFormatting>
  <conditionalFormatting sqref="M43:AD43">
    <cfRule type="cellIs" dxfId="5382" priority="444" operator="equal">
      <formula>"F"</formula>
    </cfRule>
  </conditionalFormatting>
  <conditionalFormatting sqref="M62:AD62">
    <cfRule type="expression" dxfId="5381" priority="432">
      <formula>$C$2="F"</formula>
    </cfRule>
  </conditionalFormatting>
  <conditionalFormatting sqref="M62:AD62">
    <cfRule type="expression" dxfId="5380" priority="433">
      <formula>$D62="Facturacion"</formula>
    </cfRule>
  </conditionalFormatting>
  <conditionalFormatting sqref="M62:AD62">
    <cfRule type="expression" dxfId="5379" priority="434">
      <formula>$D62="Specialist"</formula>
    </cfRule>
  </conditionalFormatting>
  <conditionalFormatting sqref="M62:AD62">
    <cfRule type="cellIs" dxfId="5378" priority="435" operator="equal">
      <formula>1</formula>
    </cfRule>
  </conditionalFormatting>
  <conditionalFormatting sqref="M62:AD62">
    <cfRule type="expression" dxfId="5377" priority="436">
      <formula>$D62="SSMM"</formula>
    </cfRule>
  </conditionalFormatting>
  <conditionalFormatting sqref="M62:AD62">
    <cfRule type="cellIs" dxfId="5376" priority="437" operator="equal">
      <formula>"F"</formula>
    </cfRule>
  </conditionalFormatting>
  <conditionalFormatting sqref="M81:AD81">
    <cfRule type="expression" dxfId="5375" priority="425">
      <formula>$C$2="F"</formula>
    </cfRule>
  </conditionalFormatting>
  <conditionalFormatting sqref="M81:AD81">
    <cfRule type="expression" dxfId="5374" priority="426">
      <formula>$D81="Facturacion"</formula>
    </cfRule>
  </conditionalFormatting>
  <conditionalFormatting sqref="M81:AD81">
    <cfRule type="expression" dxfId="5373" priority="427">
      <formula>$D81="Specialist"</formula>
    </cfRule>
  </conditionalFormatting>
  <conditionalFormatting sqref="M81:AD81">
    <cfRule type="cellIs" dxfId="5372" priority="428" operator="equal">
      <formula>1</formula>
    </cfRule>
  </conditionalFormatting>
  <conditionalFormatting sqref="M81:AD81">
    <cfRule type="expression" dxfId="5371" priority="429">
      <formula>$D81="SSMM"</formula>
    </cfRule>
  </conditionalFormatting>
  <conditionalFormatting sqref="M81:AD81">
    <cfRule type="cellIs" dxfId="5370" priority="430" operator="equal">
      <formula>"F"</formula>
    </cfRule>
  </conditionalFormatting>
  <conditionalFormatting sqref="M100:AD100">
    <cfRule type="expression" dxfId="5369" priority="418">
      <formula>$C$2="F"</formula>
    </cfRule>
  </conditionalFormatting>
  <conditionalFormatting sqref="M100:AD100">
    <cfRule type="expression" dxfId="5368" priority="419">
      <formula>$D100="Facturacion"</formula>
    </cfRule>
  </conditionalFormatting>
  <conditionalFormatting sqref="M100:AD100">
    <cfRule type="expression" dxfId="5367" priority="420">
      <formula>$D100="Specialist"</formula>
    </cfRule>
  </conditionalFormatting>
  <conditionalFormatting sqref="M100:AD100">
    <cfRule type="cellIs" dxfId="5366" priority="421" operator="equal">
      <formula>1</formula>
    </cfRule>
  </conditionalFormatting>
  <conditionalFormatting sqref="M100:AD100">
    <cfRule type="expression" dxfId="5365" priority="422">
      <formula>$D100="SSMM"</formula>
    </cfRule>
  </conditionalFormatting>
  <conditionalFormatting sqref="M100:AD100">
    <cfRule type="cellIs" dxfId="5364" priority="423" operator="equal">
      <formula>"F"</formula>
    </cfRule>
  </conditionalFormatting>
  <conditionalFormatting sqref="G84:R84">
    <cfRule type="expression" dxfId="5363" priority="411">
      <formula>$C$2="F"</formula>
    </cfRule>
  </conditionalFormatting>
  <conditionalFormatting sqref="G84:R84">
    <cfRule type="expression" dxfId="5362" priority="412">
      <formula>$D84="Facturacion"</formula>
    </cfRule>
  </conditionalFormatting>
  <conditionalFormatting sqref="G84:R84">
    <cfRule type="expression" dxfId="5361" priority="413">
      <formula>$D84="Specialist"</formula>
    </cfRule>
  </conditionalFormatting>
  <conditionalFormatting sqref="G84:R84">
    <cfRule type="cellIs" dxfId="5360" priority="414" operator="equal">
      <formula>1</formula>
    </cfRule>
  </conditionalFormatting>
  <conditionalFormatting sqref="G84:R84">
    <cfRule type="expression" dxfId="5359" priority="415">
      <formula>$D84="SSMM"</formula>
    </cfRule>
  </conditionalFormatting>
  <conditionalFormatting sqref="G84:R84">
    <cfRule type="cellIs" dxfId="5358" priority="416" operator="equal">
      <formula>"F"</formula>
    </cfRule>
  </conditionalFormatting>
  <conditionalFormatting sqref="I65:AD65">
    <cfRule type="expression" dxfId="5357" priority="402">
      <formula>$C$21="F"</formula>
    </cfRule>
  </conditionalFormatting>
  <conditionalFormatting sqref="I65:AD65">
    <cfRule type="expression" dxfId="5356" priority="404">
      <formula>$C$2="F"</formula>
    </cfRule>
  </conditionalFormatting>
  <conditionalFormatting sqref="I65:AD65">
    <cfRule type="expression" dxfId="5355" priority="405">
      <formula>$D65="Facturacion"</formula>
    </cfRule>
  </conditionalFormatting>
  <conditionalFormatting sqref="I65:AD65">
    <cfRule type="expression" dxfId="5354" priority="406">
      <formula>$D65="Specialist"</formula>
    </cfRule>
  </conditionalFormatting>
  <conditionalFormatting sqref="I65:AD65">
    <cfRule type="cellIs" dxfId="5353" priority="407" operator="equal">
      <formula>1</formula>
    </cfRule>
  </conditionalFormatting>
  <conditionalFormatting sqref="I65:AD65">
    <cfRule type="expression" dxfId="5352" priority="408">
      <formula>$D65="SSMM"</formula>
    </cfRule>
  </conditionalFormatting>
  <conditionalFormatting sqref="I65:AD65">
    <cfRule type="cellIs" dxfId="5351" priority="409" operator="equal">
      <formula>"F"</formula>
    </cfRule>
  </conditionalFormatting>
  <conditionalFormatting sqref="I30:AD30">
    <cfRule type="expression" dxfId="5350" priority="396">
      <formula>$C$2="F"</formula>
    </cfRule>
  </conditionalFormatting>
  <conditionalFormatting sqref="I30:AD30">
    <cfRule type="expression" dxfId="5349" priority="397">
      <formula>$D68="Facturacion"</formula>
    </cfRule>
  </conditionalFormatting>
  <conditionalFormatting sqref="I30:AD30">
    <cfRule type="expression" dxfId="5348" priority="398">
      <formula>$D68="Specialist"</formula>
    </cfRule>
  </conditionalFormatting>
  <conditionalFormatting sqref="I30:AD30">
    <cfRule type="cellIs" dxfId="5347" priority="399" operator="equal">
      <formula>1</formula>
    </cfRule>
  </conditionalFormatting>
  <conditionalFormatting sqref="I30:AD30">
    <cfRule type="expression" dxfId="5346" priority="400">
      <formula>$D68="SSMM"</formula>
    </cfRule>
  </conditionalFormatting>
  <conditionalFormatting sqref="I30:AD30">
    <cfRule type="cellIs" dxfId="5345" priority="401" operator="equal">
      <formula>"F"</formula>
    </cfRule>
  </conditionalFormatting>
  <conditionalFormatting sqref="I83:AD83">
    <cfRule type="expression" dxfId="5344" priority="389">
      <formula>$C$2="F"</formula>
    </cfRule>
  </conditionalFormatting>
  <conditionalFormatting sqref="I83:AD83">
    <cfRule type="expression" dxfId="5343" priority="390">
      <formula>$D83="Facturacion"</formula>
    </cfRule>
  </conditionalFormatting>
  <conditionalFormatting sqref="I83:AD83">
    <cfRule type="expression" dxfId="5342" priority="391">
      <formula>$D83="Specialist"</formula>
    </cfRule>
  </conditionalFormatting>
  <conditionalFormatting sqref="I83:AD83">
    <cfRule type="cellIs" dxfId="5341" priority="392" operator="equal">
      <formula>1</formula>
    </cfRule>
  </conditionalFormatting>
  <conditionalFormatting sqref="I83:AD83">
    <cfRule type="expression" dxfId="5340" priority="393">
      <formula>$D83="SSMM"</formula>
    </cfRule>
  </conditionalFormatting>
  <conditionalFormatting sqref="I83:AD83">
    <cfRule type="cellIs" dxfId="5339" priority="394" operator="equal">
      <formula>"F"</formula>
    </cfRule>
  </conditionalFormatting>
  <conditionalFormatting sqref="W26:AD26">
    <cfRule type="expression" dxfId="5338" priority="382">
      <formula>$C$2="F"</formula>
    </cfRule>
  </conditionalFormatting>
  <conditionalFormatting sqref="W26:AD26">
    <cfRule type="expression" dxfId="5337" priority="383">
      <formula>$D26="Facturacion"</formula>
    </cfRule>
  </conditionalFormatting>
  <conditionalFormatting sqref="W26:AD26">
    <cfRule type="expression" dxfId="5336" priority="384">
      <formula>$D26="Specialist"</formula>
    </cfRule>
  </conditionalFormatting>
  <conditionalFormatting sqref="W26:AD26">
    <cfRule type="cellIs" dxfId="5335" priority="385" operator="equal">
      <formula>1</formula>
    </cfRule>
  </conditionalFormatting>
  <conditionalFormatting sqref="W26:AD26">
    <cfRule type="expression" dxfId="5334" priority="386">
      <formula>$D26="SSMM"</formula>
    </cfRule>
  </conditionalFormatting>
  <conditionalFormatting sqref="W26:AD26">
    <cfRule type="cellIs" dxfId="5333" priority="387" operator="equal">
      <formula>"F"</formula>
    </cfRule>
  </conditionalFormatting>
  <conditionalFormatting sqref="V45">
    <cfRule type="expression" dxfId="5332" priority="375">
      <formula>$C$2="F"</formula>
    </cfRule>
  </conditionalFormatting>
  <conditionalFormatting sqref="V45">
    <cfRule type="expression" dxfId="5331" priority="376">
      <formula>$D45="Facturacion"</formula>
    </cfRule>
  </conditionalFormatting>
  <conditionalFormatting sqref="V45">
    <cfRule type="expression" dxfId="5330" priority="377">
      <formula>$D45="Specialist"</formula>
    </cfRule>
  </conditionalFormatting>
  <conditionalFormatting sqref="V45">
    <cfRule type="cellIs" dxfId="5329" priority="378" operator="equal">
      <formula>1</formula>
    </cfRule>
  </conditionalFormatting>
  <conditionalFormatting sqref="V45">
    <cfRule type="expression" dxfId="5328" priority="379">
      <formula>$D45="SSMM"</formula>
    </cfRule>
  </conditionalFormatting>
  <conditionalFormatting sqref="V45">
    <cfRule type="cellIs" dxfId="5327" priority="380" operator="equal">
      <formula>"F"</formula>
    </cfRule>
  </conditionalFormatting>
  <conditionalFormatting sqref="W45:AD45">
    <cfRule type="expression" dxfId="5326" priority="368">
      <formula>$C$2="F"</formula>
    </cfRule>
  </conditionalFormatting>
  <conditionalFormatting sqref="W45:AD45">
    <cfRule type="expression" dxfId="5325" priority="369">
      <formula>$D45="Facturacion"</formula>
    </cfRule>
  </conditionalFormatting>
  <conditionalFormatting sqref="W45:AD45">
    <cfRule type="expression" dxfId="5324" priority="370">
      <formula>$D45="Specialist"</formula>
    </cfRule>
  </conditionalFormatting>
  <conditionalFormatting sqref="W45:AD45">
    <cfRule type="cellIs" dxfId="5323" priority="371" operator="equal">
      <formula>1</formula>
    </cfRule>
  </conditionalFormatting>
  <conditionalFormatting sqref="W45:AD45">
    <cfRule type="expression" dxfId="5322" priority="372">
      <formula>$D45="SSMM"</formula>
    </cfRule>
  </conditionalFormatting>
  <conditionalFormatting sqref="W45:AD45">
    <cfRule type="cellIs" dxfId="5321" priority="373" operator="equal">
      <formula>"F"</formula>
    </cfRule>
  </conditionalFormatting>
  <conditionalFormatting sqref="W64:AD64">
    <cfRule type="expression" dxfId="5320" priority="361">
      <formula>$C$2="F"</formula>
    </cfRule>
  </conditionalFormatting>
  <conditionalFormatting sqref="W64:AD64">
    <cfRule type="expression" dxfId="5319" priority="362">
      <formula>$D64="Facturacion"</formula>
    </cfRule>
  </conditionalFormatting>
  <conditionalFormatting sqref="W64:AD64">
    <cfRule type="expression" dxfId="5318" priority="363">
      <formula>$D64="Specialist"</formula>
    </cfRule>
  </conditionalFormatting>
  <conditionalFormatting sqref="W64:AD64">
    <cfRule type="cellIs" dxfId="5317" priority="364" operator="equal">
      <formula>1</formula>
    </cfRule>
  </conditionalFormatting>
  <conditionalFormatting sqref="W64:AD64">
    <cfRule type="expression" dxfId="5316" priority="365">
      <formula>$D64="SSMM"</formula>
    </cfRule>
  </conditionalFormatting>
  <conditionalFormatting sqref="W64:AD64">
    <cfRule type="cellIs" dxfId="5315" priority="366" operator="equal">
      <formula>"F"</formula>
    </cfRule>
  </conditionalFormatting>
  <conditionalFormatting sqref="S80:AD80">
    <cfRule type="expression" dxfId="5314" priority="347">
      <formula>$C$2="F"</formula>
    </cfRule>
  </conditionalFormatting>
  <conditionalFormatting sqref="S80:AD80">
    <cfRule type="expression" dxfId="5313" priority="348">
      <formula>$D80="Facturacion"</formula>
    </cfRule>
  </conditionalFormatting>
  <conditionalFormatting sqref="S80:AD80">
    <cfRule type="expression" dxfId="5312" priority="349">
      <formula>$D80="Specialist"</formula>
    </cfRule>
  </conditionalFormatting>
  <conditionalFormatting sqref="S80:AD80">
    <cfRule type="cellIs" dxfId="5311" priority="350" operator="equal">
      <formula>1</formula>
    </cfRule>
  </conditionalFormatting>
  <conditionalFormatting sqref="S80:AD80">
    <cfRule type="expression" dxfId="5310" priority="351">
      <formula>$D80="SSMM"</formula>
    </cfRule>
  </conditionalFormatting>
  <conditionalFormatting sqref="S80:AD80">
    <cfRule type="cellIs" dxfId="5309" priority="352" operator="equal">
      <formula>"F"</formula>
    </cfRule>
  </conditionalFormatting>
  <conditionalFormatting sqref="W89:AD89">
    <cfRule type="expression" dxfId="5308" priority="338">
      <formula>$C$21="F"</formula>
    </cfRule>
  </conditionalFormatting>
  <conditionalFormatting sqref="W89:AD89">
    <cfRule type="expression" dxfId="5307" priority="340">
      <formula>$C$2="F"</formula>
    </cfRule>
  </conditionalFormatting>
  <conditionalFormatting sqref="W89:AD89">
    <cfRule type="expression" dxfId="5306" priority="341">
      <formula>$D89="Facturacion"</formula>
    </cfRule>
  </conditionalFormatting>
  <conditionalFormatting sqref="W89:AD89">
    <cfRule type="expression" dxfId="5305" priority="342">
      <formula>$D89="Specialist"</formula>
    </cfRule>
  </conditionalFormatting>
  <conditionalFormatting sqref="W89:AD89">
    <cfRule type="cellIs" dxfId="5304" priority="343" operator="equal">
      <formula>1</formula>
    </cfRule>
  </conditionalFormatting>
  <conditionalFormatting sqref="W89:AD89">
    <cfRule type="expression" dxfId="5303" priority="344">
      <formula>$D89="SSMM"</formula>
    </cfRule>
  </conditionalFormatting>
  <conditionalFormatting sqref="W89:AD89">
    <cfRule type="cellIs" dxfId="5302" priority="345" operator="equal">
      <formula>"F"</formula>
    </cfRule>
  </conditionalFormatting>
  <conditionalFormatting sqref="E18:H19">
    <cfRule type="expression" dxfId="5301" priority="332">
      <formula>$C$2="F"</formula>
    </cfRule>
  </conditionalFormatting>
  <conditionalFormatting sqref="E18:H19">
    <cfRule type="expression" dxfId="5300" priority="333">
      <formula>$D18="Facturacion"</formula>
    </cfRule>
  </conditionalFormatting>
  <conditionalFormatting sqref="E18:H19">
    <cfRule type="expression" dxfId="5299" priority="334">
      <formula>$D18="Specialist"</formula>
    </cfRule>
  </conditionalFormatting>
  <conditionalFormatting sqref="E18:H19">
    <cfRule type="cellIs" dxfId="5298" priority="335" operator="equal">
      <formula>1</formula>
    </cfRule>
  </conditionalFormatting>
  <conditionalFormatting sqref="E18:H19">
    <cfRule type="expression" dxfId="5297" priority="336">
      <formula>$D18="SSMM"</formula>
    </cfRule>
  </conditionalFormatting>
  <conditionalFormatting sqref="E18:H19">
    <cfRule type="cellIs" dxfId="5296" priority="337" operator="equal">
      <formula>"F"</formula>
    </cfRule>
  </conditionalFormatting>
  <conditionalFormatting sqref="AA18:AB18">
    <cfRule type="expression" dxfId="5295" priority="325">
      <formula>$C$2="F"</formula>
    </cfRule>
  </conditionalFormatting>
  <conditionalFormatting sqref="AA18:AB18">
    <cfRule type="expression" dxfId="5294" priority="326">
      <formula>$D18="Facturacion"</formula>
    </cfRule>
  </conditionalFormatting>
  <conditionalFormatting sqref="AA18:AB18">
    <cfRule type="expression" dxfId="5293" priority="327">
      <formula>$D18="Specialist"</formula>
    </cfRule>
  </conditionalFormatting>
  <conditionalFormatting sqref="AA18:AB18">
    <cfRule type="cellIs" dxfId="5292" priority="328" operator="equal">
      <formula>1</formula>
    </cfRule>
  </conditionalFormatting>
  <conditionalFormatting sqref="AA18:AB18">
    <cfRule type="expression" dxfId="5291" priority="329">
      <formula>$D18="SSMM"</formula>
    </cfRule>
  </conditionalFormatting>
  <conditionalFormatting sqref="AA18:AB18">
    <cfRule type="cellIs" dxfId="5290" priority="330" operator="equal">
      <formula>"F"</formula>
    </cfRule>
  </conditionalFormatting>
  <conditionalFormatting sqref="I18:W18">
    <cfRule type="expression" dxfId="5289" priority="315">
      <formula>$C$78="F"</formula>
    </cfRule>
  </conditionalFormatting>
  <conditionalFormatting sqref="I18:W18">
    <cfRule type="expression" dxfId="5288" priority="316">
      <formula>$C$59="F"</formula>
    </cfRule>
  </conditionalFormatting>
  <conditionalFormatting sqref="I18:W18">
    <cfRule type="expression" dxfId="5287" priority="317">
      <formula>$C$40="F"</formula>
    </cfRule>
  </conditionalFormatting>
  <conditionalFormatting sqref="I18:W18">
    <cfRule type="expression" dxfId="5286" priority="318">
      <formula>$C$21="F"</formula>
    </cfRule>
  </conditionalFormatting>
  <conditionalFormatting sqref="I18:Z18">
    <cfRule type="expression" dxfId="5285" priority="319">
      <formula>$C$2="F"</formula>
    </cfRule>
  </conditionalFormatting>
  <conditionalFormatting sqref="I18:Z18">
    <cfRule type="expression" dxfId="5284" priority="320">
      <formula>$D18="Facturacion"</formula>
    </cfRule>
  </conditionalFormatting>
  <conditionalFormatting sqref="I18:Z18">
    <cfRule type="expression" dxfId="5283" priority="321">
      <formula>$D18="Specialist"</formula>
    </cfRule>
  </conditionalFormatting>
  <conditionalFormatting sqref="I18:Z18">
    <cfRule type="cellIs" dxfId="5282" priority="322" operator="equal">
      <formula>1</formula>
    </cfRule>
  </conditionalFormatting>
  <conditionalFormatting sqref="I18:Z18">
    <cfRule type="expression" dxfId="5281" priority="323">
      <formula>$D18="SSMM"</formula>
    </cfRule>
  </conditionalFormatting>
  <conditionalFormatting sqref="I18:Z18">
    <cfRule type="cellIs" dxfId="5280" priority="324" operator="equal">
      <formula>"F"</formula>
    </cfRule>
  </conditionalFormatting>
  <conditionalFormatting sqref="AA19:AB19">
    <cfRule type="expression" dxfId="5279" priority="309">
      <formula>$C$2="F"</formula>
    </cfRule>
  </conditionalFormatting>
  <conditionalFormatting sqref="AA19:AB19">
    <cfRule type="expression" dxfId="5278" priority="310">
      <formula>$D19="Facturacion"</formula>
    </cfRule>
  </conditionalFormatting>
  <conditionalFormatting sqref="AA19:AB19">
    <cfRule type="expression" dxfId="5277" priority="311">
      <formula>$D19="Specialist"</formula>
    </cfRule>
  </conditionalFormatting>
  <conditionalFormatting sqref="AA19:AB19">
    <cfRule type="cellIs" dxfId="5276" priority="312" operator="equal">
      <formula>1</formula>
    </cfRule>
  </conditionalFormatting>
  <conditionalFormatting sqref="AA19:AB19">
    <cfRule type="expression" dxfId="5275" priority="313">
      <formula>$D19="SSMM"</formula>
    </cfRule>
  </conditionalFormatting>
  <conditionalFormatting sqref="AA19:AB19">
    <cfRule type="cellIs" dxfId="5274" priority="314" operator="equal">
      <formula>"F"</formula>
    </cfRule>
  </conditionalFormatting>
  <conditionalFormatting sqref="I19:W19">
    <cfRule type="expression" dxfId="5273" priority="299">
      <formula>$C$78="F"</formula>
    </cfRule>
  </conditionalFormatting>
  <conditionalFormatting sqref="I19:W19">
    <cfRule type="expression" dxfId="5272" priority="300">
      <formula>$C$59="F"</formula>
    </cfRule>
  </conditionalFormatting>
  <conditionalFormatting sqref="I19:W19">
    <cfRule type="expression" dxfId="5271" priority="301">
      <formula>$C$40="F"</formula>
    </cfRule>
  </conditionalFormatting>
  <conditionalFormatting sqref="I19:W19">
    <cfRule type="expression" dxfId="5270" priority="302">
      <formula>$C$21="F"</formula>
    </cfRule>
  </conditionalFormatting>
  <conditionalFormatting sqref="I19:Z19">
    <cfRule type="expression" dxfId="5269" priority="303">
      <formula>$C$2="F"</formula>
    </cfRule>
  </conditionalFormatting>
  <conditionalFormatting sqref="I19:Z19">
    <cfRule type="expression" dxfId="5268" priority="304">
      <formula>$D19="Facturacion"</formula>
    </cfRule>
  </conditionalFormatting>
  <conditionalFormatting sqref="I19:Z19">
    <cfRule type="expression" dxfId="5267" priority="305">
      <formula>$D19="Specialist"</formula>
    </cfRule>
  </conditionalFormatting>
  <conditionalFormatting sqref="I19:Z19">
    <cfRule type="cellIs" dxfId="5266" priority="306" operator="equal">
      <formula>1</formula>
    </cfRule>
  </conditionalFormatting>
  <conditionalFormatting sqref="I19:Z19">
    <cfRule type="expression" dxfId="5265" priority="307">
      <formula>$D19="SSMM"</formula>
    </cfRule>
  </conditionalFormatting>
  <conditionalFormatting sqref="I19:Z19">
    <cfRule type="cellIs" dxfId="5264" priority="308" operator="equal">
      <formula>"F"</formula>
    </cfRule>
  </conditionalFormatting>
  <conditionalFormatting sqref="I17:W17">
    <cfRule type="expression" dxfId="5263" priority="289">
      <formula>$C$78="F"</formula>
    </cfRule>
  </conditionalFormatting>
  <conditionalFormatting sqref="I17:W17">
    <cfRule type="expression" dxfId="5262" priority="290">
      <formula>$C$59="F"</formula>
    </cfRule>
  </conditionalFormatting>
  <conditionalFormatting sqref="I17:W17">
    <cfRule type="expression" dxfId="5261" priority="291">
      <formula>$C$40="F"</formula>
    </cfRule>
  </conditionalFormatting>
  <conditionalFormatting sqref="I17:W17">
    <cfRule type="expression" dxfId="5260" priority="292">
      <formula>$C$21="F"</formula>
    </cfRule>
  </conditionalFormatting>
  <conditionalFormatting sqref="I17:Z17">
    <cfRule type="expression" dxfId="5259" priority="293">
      <formula>$C$2="F"</formula>
    </cfRule>
  </conditionalFormatting>
  <conditionalFormatting sqref="I17:Z17">
    <cfRule type="expression" dxfId="5258" priority="294">
      <formula>$D17="Facturacion"</formula>
    </cfRule>
  </conditionalFormatting>
  <conditionalFormatting sqref="I17:Z17">
    <cfRule type="expression" dxfId="5257" priority="295">
      <formula>$D17="Specialist"</formula>
    </cfRule>
  </conditionalFormatting>
  <conditionalFormatting sqref="I17:Z17">
    <cfRule type="cellIs" dxfId="5256" priority="296" operator="equal">
      <formula>1</formula>
    </cfRule>
  </conditionalFormatting>
  <conditionalFormatting sqref="I17:Z17">
    <cfRule type="expression" dxfId="5255" priority="297">
      <formula>$D17="SSMM"</formula>
    </cfRule>
  </conditionalFormatting>
  <conditionalFormatting sqref="I17:Z17">
    <cfRule type="cellIs" dxfId="5254" priority="298" operator="equal">
      <formula>"F"</formula>
    </cfRule>
  </conditionalFormatting>
  <conditionalFormatting sqref="E36:H36 AA36:AB36">
    <cfRule type="expression" dxfId="5253" priority="281">
      <formula>$C$21="F"</formula>
    </cfRule>
  </conditionalFormatting>
  <conditionalFormatting sqref="E36:H36 AA36:AB36">
    <cfRule type="expression" dxfId="5252" priority="283">
      <formula>$C$2="F"</formula>
    </cfRule>
  </conditionalFormatting>
  <conditionalFormatting sqref="E36:H36 AA36:AB36">
    <cfRule type="expression" dxfId="5251" priority="284">
      <formula>$D36="Facturacion"</formula>
    </cfRule>
  </conditionalFormatting>
  <conditionalFormatting sqref="E36:H36 AA36:AB36">
    <cfRule type="expression" dxfId="5250" priority="285">
      <formula>$D36="Specialist"</formula>
    </cfRule>
  </conditionalFormatting>
  <conditionalFormatting sqref="E36:H36 AA36:AB36">
    <cfRule type="cellIs" dxfId="5249" priority="286" operator="equal">
      <formula>1</formula>
    </cfRule>
  </conditionalFormatting>
  <conditionalFormatting sqref="E36:H36 AA36:AB36">
    <cfRule type="expression" dxfId="5248" priority="287">
      <formula>$D36="SSMM"</formula>
    </cfRule>
  </conditionalFormatting>
  <conditionalFormatting sqref="E36:H36 AA36:AB36">
    <cfRule type="cellIs" dxfId="5247" priority="288" operator="equal">
      <formula>"F"</formula>
    </cfRule>
  </conditionalFormatting>
  <conditionalFormatting sqref="E37:H38">
    <cfRule type="expression" dxfId="5246" priority="275">
      <formula>$C$2="F"</formula>
    </cfRule>
  </conditionalFormatting>
  <conditionalFormatting sqref="E37:H38">
    <cfRule type="expression" dxfId="5245" priority="276">
      <formula>$D37="Facturacion"</formula>
    </cfRule>
  </conditionalFormatting>
  <conditionalFormatting sqref="E37:H38">
    <cfRule type="expression" dxfId="5244" priority="277">
      <formula>$D37="Specialist"</formula>
    </cfRule>
  </conditionalFormatting>
  <conditionalFormatting sqref="E37:H38">
    <cfRule type="cellIs" dxfId="5243" priority="278" operator="equal">
      <formula>1</formula>
    </cfRule>
  </conditionalFormatting>
  <conditionalFormatting sqref="E37:H38">
    <cfRule type="expression" dxfId="5242" priority="279">
      <formula>$D37="SSMM"</formula>
    </cfRule>
  </conditionalFormatting>
  <conditionalFormatting sqref="E37:H38">
    <cfRule type="cellIs" dxfId="5241" priority="280" operator="equal">
      <formula>"F"</formula>
    </cfRule>
  </conditionalFormatting>
  <conditionalFormatting sqref="AA37:AB37">
    <cfRule type="expression" dxfId="5240" priority="268">
      <formula>$C$2="F"</formula>
    </cfRule>
  </conditionalFormatting>
  <conditionalFormatting sqref="AA37:AB37">
    <cfRule type="expression" dxfId="5239" priority="269">
      <formula>$D37="Facturacion"</formula>
    </cfRule>
  </conditionalFormatting>
  <conditionalFormatting sqref="AA37:AB37">
    <cfRule type="expression" dxfId="5238" priority="270">
      <formula>$D37="Specialist"</formula>
    </cfRule>
  </conditionalFormatting>
  <conditionalFormatting sqref="AA37:AB37">
    <cfRule type="cellIs" dxfId="5237" priority="271" operator="equal">
      <formula>1</formula>
    </cfRule>
  </conditionalFormatting>
  <conditionalFormatting sqref="AA37:AB37">
    <cfRule type="expression" dxfId="5236" priority="272">
      <formula>$D37="SSMM"</formula>
    </cfRule>
  </conditionalFormatting>
  <conditionalFormatting sqref="AA37:AB37">
    <cfRule type="cellIs" dxfId="5235" priority="273" operator="equal">
      <formula>"F"</formula>
    </cfRule>
  </conditionalFormatting>
  <conditionalFormatting sqref="I37:W37">
    <cfRule type="expression" dxfId="5234" priority="258">
      <formula>$C$78="F"</formula>
    </cfRule>
  </conditionalFormatting>
  <conditionalFormatting sqref="I37:W37">
    <cfRule type="expression" dxfId="5233" priority="259">
      <formula>$C$59="F"</formula>
    </cfRule>
  </conditionalFormatting>
  <conditionalFormatting sqref="I37:W37">
    <cfRule type="expression" dxfId="5232" priority="260">
      <formula>$C$40="F"</formula>
    </cfRule>
  </conditionalFormatting>
  <conditionalFormatting sqref="I37:W37">
    <cfRule type="expression" dxfId="5231" priority="261">
      <formula>$C$21="F"</formula>
    </cfRule>
  </conditionalFormatting>
  <conditionalFormatting sqref="I37:Z37">
    <cfRule type="expression" dxfId="5230" priority="262">
      <formula>$C$2="F"</formula>
    </cfRule>
  </conditionalFormatting>
  <conditionalFormatting sqref="I37:Z37">
    <cfRule type="expression" dxfId="5229" priority="263">
      <formula>$D37="Facturacion"</formula>
    </cfRule>
  </conditionalFormatting>
  <conditionalFormatting sqref="I37:Z37">
    <cfRule type="expression" dxfId="5228" priority="264">
      <formula>$D37="Specialist"</formula>
    </cfRule>
  </conditionalFormatting>
  <conditionalFormatting sqref="I37:Z37">
    <cfRule type="cellIs" dxfId="5227" priority="265" operator="equal">
      <formula>1</formula>
    </cfRule>
  </conditionalFormatting>
  <conditionalFormatting sqref="I37:Z37">
    <cfRule type="expression" dxfId="5226" priority="266">
      <formula>$D37="SSMM"</formula>
    </cfRule>
  </conditionalFormatting>
  <conditionalFormatting sqref="I37:Z37">
    <cfRule type="cellIs" dxfId="5225" priority="267" operator="equal">
      <formula>"F"</formula>
    </cfRule>
  </conditionalFormatting>
  <conditionalFormatting sqref="AA38:AB38">
    <cfRule type="expression" dxfId="5224" priority="252">
      <formula>$C$2="F"</formula>
    </cfRule>
  </conditionalFormatting>
  <conditionalFormatting sqref="AA38:AB38">
    <cfRule type="expression" dxfId="5223" priority="253">
      <formula>$D38="Facturacion"</formula>
    </cfRule>
  </conditionalFormatting>
  <conditionalFormatting sqref="AA38:AB38">
    <cfRule type="expression" dxfId="5222" priority="254">
      <formula>$D38="Specialist"</formula>
    </cfRule>
  </conditionalFormatting>
  <conditionalFormatting sqref="AA38:AB38">
    <cfRule type="cellIs" dxfId="5221" priority="255" operator="equal">
      <formula>1</formula>
    </cfRule>
  </conditionalFormatting>
  <conditionalFormatting sqref="AA38:AB38">
    <cfRule type="expression" dxfId="5220" priority="256">
      <formula>$D38="SSMM"</formula>
    </cfRule>
  </conditionalFormatting>
  <conditionalFormatting sqref="AA38:AB38">
    <cfRule type="cellIs" dxfId="5219" priority="257" operator="equal">
      <formula>"F"</formula>
    </cfRule>
  </conditionalFormatting>
  <conditionalFormatting sqref="I38:W38">
    <cfRule type="expression" dxfId="5218" priority="242">
      <formula>$C$78="F"</formula>
    </cfRule>
  </conditionalFormatting>
  <conditionalFormatting sqref="I38:W38">
    <cfRule type="expression" dxfId="5217" priority="243">
      <formula>$C$59="F"</formula>
    </cfRule>
  </conditionalFormatting>
  <conditionalFormatting sqref="I38:W38">
    <cfRule type="expression" dxfId="5216" priority="244">
      <formula>$C$40="F"</formula>
    </cfRule>
  </conditionalFormatting>
  <conditionalFormatting sqref="I38:W38">
    <cfRule type="expression" dxfId="5215" priority="245">
      <formula>$C$21="F"</formula>
    </cfRule>
  </conditionalFormatting>
  <conditionalFormatting sqref="I38:Z38">
    <cfRule type="expression" dxfId="5214" priority="246">
      <formula>$C$2="F"</formula>
    </cfRule>
  </conditionalFormatting>
  <conditionalFormatting sqref="I38:Z38">
    <cfRule type="expression" dxfId="5213" priority="247">
      <formula>$D38="Facturacion"</formula>
    </cfRule>
  </conditionalFormatting>
  <conditionalFormatting sqref="I38:Z38">
    <cfRule type="expression" dxfId="5212" priority="248">
      <formula>$D38="Specialist"</formula>
    </cfRule>
  </conditionalFormatting>
  <conditionalFormatting sqref="I38:Z38">
    <cfRule type="cellIs" dxfId="5211" priority="249" operator="equal">
      <formula>1</formula>
    </cfRule>
  </conditionalFormatting>
  <conditionalFormatting sqref="I38:Z38">
    <cfRule type="expression" dxfId="5210" priority="250">
      <formula>$D38="SSMM"</formula>
    </cfRule>
  </conditionalFormatting>
  <conditionalFormatting sqref="I38:Z38">
    <cfRule type="cellIs" dxfId="5209" priority="251" operator="equal">
      <formula>"F"</formula>
    </cfRule>
  </conditionalFormatting>
  <conditionalFormatting sqref="I36:W36">
    <cfRule type="expression" dxfId="5208" priority="232">
      <formula>$C$78="F"</formula>
    </cfRule>
  </conditionalFormatting>
  <conditionalFormatting sqref="I36:W36">
    <cfRule type="expression" dxfId="5207" priority="233">
      <formula>$C$59="F"</formula>
    </cfRule>
  </conditionalFormatting>
  <conditionalFormatting sqref="I36:W36">
    <cfRule type="expression" dxfId="5206" priority="234">
      <formula>$C$40="F"</formula>
    </cfRule>
  </conditionalFormatting>
  <conditionalFormatting sqref="I36:W36">
    <cfRule type="expression" dxfId="5205" priority="235">
      <formula>$C$21="F"</formula>
    </cfRule>
  </conditionalFormatting>
  <conditionalFormatting sqref="I36:Z36">
    <cfRule type="expression" dxfId="5204" priority="236">
      <formula>$C$2="F"</formula>
    </cfRule>
  </conditionalFormatting>
  <conditionalFormatting sqref="I36:Z36">
    <cfRule type="expression" dxfId="5203" priority="237">
      <formula>$D36="Facturacion"</formula>
    </cfRule>
  </conditionalFormatting>
  <conditionalFormatting sqref="I36:Z36">
    <cfRule type="expression" dxfId="5202" priority="238">
      <formula>$D36="Specialist"</formula>
    </cfRule>
  </conditionalFormatting>
  <conditionalFormatting sqref="I36:Z36">
    <cfRule type="cellIs" dxfId="5201" priority="239" operator="equal">
      <formula>1</formula>
    </cfRule>
  </conditionalFormatting>
  <conditionalFormatting sqref="I36:Z36">
    <cfRule type="expression" dxfId="5200" priority="240">
      <formula>$D36="SSMM"</formula>
    </cfRule>
  </conditionalFormatting>
  <conditionalFormatting sqref="I36:Z36">
    <cfRule type="cellIs" dxfId="5199" priority="241" operator="equal">
      <formula>"F"</formula>
    </cfRule>
  </conditionalFormatting>
  <conditionalFormatting sqref="E55:H55 AA55:AB55">
    <cfRule type="expression" dxfId="5198" priority="224">
      <formula>$C$21="F"</formula>
    </cfRule>
  </conditionalFormatting>
  <conditionalFormatting sqref="E55:H55 AA55:AB55">
    <cfRule type="expression" dxfId="5197" priority="226">
      <formula>$C$2="F"</formula>
    </cfRule>
  </conditionalFormatting>
  <conditionalFormatting sqref="E55:H55 AA55:AB55">
    <cfRule type="expression" dxfId="5196" priority="227">
      <formula>$D55="Facturacion"</formula>
    </cfRule>
  </conditionalFormatting>
  <conditionalFormatting sqref="E55:H55 AA55:AB55">
    <cfRule type="expression" dxfId="5195" priority="228">
      <formula>$D55="Specialist"</formula>
    </cfRule>
  </conditionalFormatting>
  <conditionalFormatting sqref="E55:H55 AA55:AB55">
    <cfRule type="cellIs" dxfId="5194" priority="229" operator="equal">
      <formula>1</formula>
    </cfRule>
  </conditionalFormatting>
  <conditionalFormatting sqref="E55:H55 AA55:AB55">
    <cfRule type="expression" dxfId="5193" priority="230">
      <formula>$D55="SSMM"</formula>
    </cfRule>
  </conditionalFormatting>
  <conditionalFormatting sqref="E55:H55 AA55:AB55">
    <cfRule type="cellIs" dxfId="5192" priority="231" operator="equal">
      <formula>"F"</formula>
    </cfRule>
  </conditionalFormatting>
  <conditionalFormatting sqref="E56:H56">
    <cfRule type="expression" dxfId="5191" priority="218">
      <formula>$C$2="F"</formula>
    </cfRule>
  </conditionalFormatting>
  <conditionalFormatting sqref="E56:H56">
    <cfRule type="expression" dxfId="5190" priority="219">
      <formula>$D56="Facturacion"</formula>
    </cfRule>
  </conditionalFormatting>
  <conditionalFormatting sqref="E56:H56">
    <cfRule type="expression" dxfId="5189" priority="220">
      <formula>$D56="Specialist"</formula>
    </cfRule>
  </conditionalFormatting>
  <conditionalFormatting sqref="E56:H56">
    <cfRule type="cellIs" dxfId="5188" priority="221" operator="equal">
      <formula>1</formula>
    </cfRule>
  </conditionalFormatting>
  <conditionalFormatting sqref="E56:H56">
    <cfRule type="expression" dxfId="5187" priority="222">
      <formula>$D56="SSMM"</formula>
    </cfRule>
  </conditionalFormatting>
  <conditionalFormatting sqref="E56:H56">
    <cfRule type="cellIs" dxfId="5186" priority="223" operator="equal">
      <formula>"F"</formula>
    </cfRule>
  </conditionalFormatting>
  <conditionalFormatting sqref="AA56:AB56">
    <cfRule type="expression" dxfId="5185" priority="211">
      <formula>$C$2="F"</formula>
    </cfRule>
  </conditionalFormatting>
  <conditionalFormatting sqref="AA56:AB56">
    <cfRule type="expression" dxfId="5184" priority="212">
      <formula>$D56="Facturacion"</formula>
    </cfRule>
  </conditionalFormatting>
  <conditionalFormatting sqref="AA56:AB56">
    <cfRule type="expression" dxfId="5183" priority="213">
      <formula>$D56="Specialist"</formula>
    </cfRule>
  </conditionalFormatting>
  <conditionalFormatting sqref="AA56:AB56">
    <cfRule type="cellIs" dxfId="5182" priority="214" operator="equal">
      <formula>1</formula>
    </cfRule>
  </conditionalFormatting>
  <conditionalFormatting sqref="AA56:AB56">
    <cfRule type="expression" dxfId="5181" priority="215">
      <formula>$D56="SSMM"</formula>
    </cfRule>
  </conditionalFormatting>
  <conditionalFormatting sqref="AA56:AB56">
    <cfRule type="cellIs" dxfId="5180" priority="216" operator="equal">
      <formula>"F"</formula>
    </cfRule>
  </conditionalFormatting>
  <conditionalFormatting sqref="I56:W56">
    <cfRule type="expression" dxfId="5179" priority="201">
      <formula>$C$78="F"</formula>
    </cfRule>
  </conditionalFormatting>
  <conditionalFormatting sqref="I56:W56">
    <cfRule type="expression" dxfId="5178" priority="202">
      <formula>$C$59="F"</formula>
    </cfRule>
  </conditionalFormatting>
  <conditionalFormatting sqref="I56:W56">
    <cfRule type="expression" dxfId="5177" priority="203">
      <formula>$C$40="F"</formula>
    </cfRule>
  </conditionalFormatting>
  <conditionalFormatting sqref="I56:W56">
    <cfRule type="expression" dxfId="5176" priority="204">
      <formula>$C$21="F"</formula>
    </cfRule>
  </conditionalFormatting>
  <conditionalFormatting sqref="I56:Z56">
    <cfRule type="expression" dxfId="5175" priority="205">
      <formula>$C$2="F"</formula>
    </cfRule>
  </conditionalFormatting>
  <conditionalFormatting sqref="I56:Z56">
    <cfRule type="expression" dxfId="5174" priority="206">
      <formula>$D56="Facturacion"</formula>
    </cfRule>
  </conditionalFormatting>
  <conditionalFormatting sqref="I56:Z56">
    <cfRule type="expression" dxfId="5173" priority="207">
      <formula>$D56="Specialist"</formula>
    </cfRule>
  </conditionalFormatting>
  <conditionalFormatting sqref="I56:Z56">
    <cfRule type="cellIs" dxfId="5172" priority="208" operator="equal">
      <formula>1</formula>
    </cfRule>
  </conditionalFormatting>
  <conditionalFormatting sqref="I56:Z56">
    <cfRule type="expression" dxfId="5171" priority="209">
      <formula>$D56="SSMM"</formula>
    </cfRule>
  </conditionalFormatting>
  <conditionalFormatting sqref="I56:Z56">
    <cfRule type="cellIs" dxfId="5170" priority="210" operator="equal">
      <formula>"F"</formula>
    </cfRule>
  </conditionalFormatting>
  <conditionalFormatting sqref="I55:W55">
    <cfRule type="expression" dxfId="5169" priority="175">
      <formula>$C$78="F"</formula>
    </cfRule>
  </conditionalFormatting>
  <conditionalFormatting sqref="I55:W55">
    <cfRule type="expression" dxfId="5168" priority="176">
      <formula>$C$59="F"</formula>
    </cfRule>
  </conditionalFormatting>
  <conditionalFormatting sqref="I55:W55">
    <cfRule type="expression" dxfId="5167" priority="177">
      <formula>$C$40="F"</formula>
    </cfRule>
  </conditionalFormatting>
  <conditionalFormatting sqref="I55:W55">
    <cfRule type="expression" dxfId="5166" priority="178">
      <formula>$C$21="F"</formula>
    </cfRule>
  </conditionalFormatting>
  <conditionalFormatting sqref="I55:Z55">
    <cfRule type="expression" dxfId="5165" priority="179">
      <formula>$C$2="F"</formula>
    </cfRule>
  </conditionalFormatting>
  <conditionalFormatting sqref="I55:Z55">
    <cfRule type="expression" dxfId="5164" priority="180">
      <formula>$D55="Facturacion"</formula>
    </cfRule>
  </conditionalFormatting>
  <conditionalFormatting sqref="I55:Z55">
    <cfRule type="expression" dxfId="5163" priority="181">
      <formula>$D55="Specialist"</formula>
    </cfRule>
  </conditionalFormatting>
  <conditionalFormatting sqref="I55:Z55">
    <cfRule type="cellIs" dxfId="5162" priority="182" operator="equal">
      <formula>1</formula>
    </cfRule>
  </conditionalFormatting>
  <conditionalFormatting sqref="I55:Z55">
    <cfRule type="expression" dxfId="5161" priority="183">
      <formula>$D55="SSMM"</formula>
    </cfRule>
  </conditionalFormatting>
  <conditionalFormatting sqref="I55:Z55">
    <cfRule type="cellIs" dxfId="5160" priority="184" operator="equal">
      <formula>"F"</formula>
    </cfRule>
  </conditionalFormatting>
  <conditionalFormatting sqref="E74:H74 AA74:AB74">
    <cfRule type="expression" dxfId="5159" priority="167">
      <formula>$C$21="F"</formula>
    </cfRule>
  </conditionalFormatting>
  <conditionalFormatting sqref="E74:H74 AA74:AB74">
    <cfRule type="expression" dxfId="5158" priority="169">
      <formula>$C$2="F"</formula>
    </cfRule>
  </conditionalFormatting>
  <conditionalFormatting sqref="E74:H74 AA74:AB74">
    <cfRule type="expression" dxfId="5157" priority="170">
      <formula>$D74="Facturacion"</formula>
    </cfRule>
  </conditionalFormatting>
  <conditionalFormatting sqref="E74:H74 AA74:AB74">
    <cfRule type="expression" dxfId="5156" priority="171">
      <formula>$D74="Specialist"</formula>
    </cfRule>
  </conditionalFormatting>
  <conditionalFormatting sqref="E74:H74 AA74:AB74">
    <cfRule type="cellIs" dxfId="5155" priority="172" operator="equal">
      <formula>1</formula>
    </cfRule>
  </conditionalFormatting>
  <conditionalFormatting sqref="E74:H74 AA74:AB74">
    <cfRule type="expression" dxfId="5154" priority="173">
      <formula>$D74="SSMM"</formula>
    </cfRule>
  </conditionalFormatting>
  <conditionalFormatting sqref="E74:H74 AA74:AB74">
    <cfRule type="cellIs" dxfId="5153" priority="174" operator="equal">
      <formula>"F"</formula>
    </cfRule>
  </conditionalFormatting>
  <conditionalFormatting sqref="E75:H76">
    <cfRule type="expression" dxfId="5152" priority="161">
      <formula>$C$2="F"</formula>
    </cfRule>
  </conditionalFormatting>
  <conditionalFormatting sqref="E75:H76">
    <cfRule type="expression" dxfId="5151" priority="162">
      <formula>$D75="Facturacion"</formula>
    </cfRule>
  </conditionalFormatting>
  <conditionalFormatting sqref="E75:H76">
    <cfRule type="expression" dxfId="5150" priority="163">
      <formula>$D75="Specialist"</formula>
    </cfRule>
  </conditionalFormatting>
  <conditionalFormatting sqref="E75:H76">
    <cfRule type="cellIs" dxfId="5149" priority="164" operator="equal">
      <formula>1</formula>
    </cfRule>
  </conditionalFormatting>
  <conditionalFormatting sqref="E75:H76">
    <cfRule type="expression" dxfId="5148" priority="165">
      <formula>$D75="SSMM"</formula>
    </cfRule>
  </conditionalFormatting>
  <conditionalFormatting sqref="E75:H76">
    <cfRule type="cellIs" dxfId="5147" priority="166" operator="equal">
      <formula>"F"</formula>
    </cfRule>
  </conditionalFormatting>
  <conditionalFormatting sqref="AA75:AB75">
    <cfRule type="expression" dxfId="5146" priority="154">
      <formula>$C$2="F"</formula>
    </cfRule>
  </conditionalFormatting>
  <conditionalFormatting sqref="AA75:AB75">
    <cfRule type="expression" dxfId="5145" priority="155">
      <formula>$D75="Facturacion"</formula>
    </cfRule>
  </conditionalFormatting>
  <conditionalFormatting sqref="AA75:AB75">
    <cfRule type="expression" dxfId="5144" priority="156">
      <formula>$D75="Specialist"</formula>
    </cfRule>
  </conditionalFormatting>
  <conditionalFormatting sqref="AA75:AB75">
    <cfRule type="cellIs" dxfId="5143" priority="157" operator="equal">
      <formula>1</formula>
    </cfRule>
  </conditionalFormatting>
  <conditionalFormatting sqref="AA75:AB75">
    <cfRule type="expression" dxfId="5142" priority="158">
      <formula>$D75="SSMM"</formula>
    </cfRule>
  </conditionalFormatting>
  <conditionalFormatting sqref="AA75:AB75">
    <cfRule type="cellIs" dxfId="5141" priority="159" operator="equal">
      <formula>"F"</formula>
    </cfRule>
  </conditionalFormatting>
  <conditionalFormatting sqref="I75:W75">
    <cfRule type="expression" dxfId="5140" priority="144">
      <formula>$C$78="F"</formula>
    </cfRule>
  </conditionalFormatting>
  <conditionalFormatting sqref="I75:W75">
    <cfRule type="expression" dxfId="5139" priority="145">
      <formula>$C$59="F"</formula>
    </cfRule>
  </conditionalFormatting>
  <conditionalFormatting sqref="I75:W75">
    <cfRule type="expression" dxfId="5138" priority="146">
      <formula>$C$40="F"</formula>
    </cfRule>
  </conditionalFormatting>
  <conditionalFormatting sqref="I75:W75">
    <cfRule type="expression" dxfId="5137" priority="147">
      <formula>$C$21="F"</formula>
    </cfRule>
  </conditionalFormatting>
  <conditionalFormatting sqref="I75:Z75">
    <cfRule type="expression" dxfId="5136" priority="148">
      <formula>$C$2="F"</formula>
    </cfRule>
  </conditionalFormatting>
  <conditionalFormatting sqref="I75:Z75">
    <cfRule type="expression" dxfId="5135" priority="149">
      <formula>$D75="Facturacion"</formula>
    </cfRule>
  </conditionalFormatting>
  <conditionalFormatting sqref="I75:Z75">
    <cfRule type="expression" dxfId="5134" priority="150">
      <formula>$D75="Specialist"</formula>
    </cfRule>
  </conditionalFormatting>
  <conditionalFormatting sqref="I75:Z75">
    <cfRule type="cellIs" dxfId="5133" priority="151" operator="equal">
      <formula>1</formula>
    </cfRule>
  </conditionalFormatting>
  <conditionalFormatting sqref="I75:Z75">
    <cfRule type="expression" dxfId="5132" priority="152">
      <formula>$D75="SSMM"</formula>
    </cfRule>
  </conditionalFormatting>
  <conditionalFormatting sqref="I75:Z75">
    <cfRule type="cellIs" dxfId="5131" priority="153" operator="equal">
      <formula>"F"</formula>
    </cfRule>
  </conditionalFormatting>
  <conditionalFormatting sqref="AA76:AB76">
    <cfRule type="expression" dxfId="5130" priority="138">
      <formula>$C$2="F"</formula>
    </cfRule>
  </conditionalFormatting>
  <conditionalFormatting sqref="AA76:AB76">
    <cfRule type="expression" dxfId="5129" priority="139">
      <formula>$D76="Facturacion"</formula>
    </cfRule>
  </conditionalFormatting>
  <conditionalFormatting sqref="AA76:AB76">
    <cfRule type="expression" dxfId="5128" priority="140">
      <formula>$D76="Specialist"</formula>
    </cfRule>
  </conditionalFormatting>
  <conditionalFormatting sqref="AA76:AB76">
    <cfRule type="cellIs" dxfId="5127" priority="141" operator="equal">
      <formula>1</formula>
    </cfRule>
  </conditionalFormatting>
  <conditionalFormatting sqref="AA76:AB76">
    <cfRule type="expression" dxfId="5126" priority="142">
      <formula>$D76="SSMM"</formula>
    </cfRule>
  </conditionalFormatting>
  <conditionalFormatting sqref="AA76:AB76">
    <cfRule type="cellIs" dxfId="5125" priority="143" operator="equal">
      <formula>"F"</formula>
    </cfRule>
  </conditionalFormatting>
  <conditionalFormatting sqref="I76:W76">
    <cfRule type="expression" dxfId="5124" priority="128">
      <formula>$C$78="F"</formula>
    </cfRule>
  </conditionalFormatting>
  <conditionalFormatting sqref="I76:W76">
    <cfRule type="expression" dxfId="5123" priority="129">
      <formula>$C$59="F"</formula>
    </cfRule>
  </conditionalFormatting>
  <conditionalFormatting sqref="I76:W76">
    <cfRule type="expression" dxfId="5122" priority="130">
      <formula>$C$40="F"</formula>
    </cfRule>
  </conditionalFormatting>
  <conditionalFormatting sqref="I76:W76">
    <cfRule type="expression" dxfId="5121" priority="131">
      <formula>$C$21="F"</formula>
    </cfRule>
  </conditionalFormatting>
  <conditionalFormatting sqref="I76:Z76">
    <cfRule type="expression" dxfId="5120" priority="132">
      <formula>$C$2="F"</formula>
    </cfRule>
  </conditionalFormatting>
  <conditionalFormatting sqref="I76:Z76">
    <cfRule type="expression" dxfId="5119" priority="133">
      <formula>$D76="Facturacion"</formula>
    </cfRule>
  </conditionalFormatting>
  <conditionalFormatting sqref="I76:Z76">
    <cfRule type="expression" dxfId="5118" priority="134">
      <formula>$D76="Specialist"</formula>
    </cfRule>
  </conditionalFormatting>
  <conditionalFormatting sqref="I76:Z76">
    <cfRule type="cellIs" dxfId="5117" priority="135" operator="equal">
      <formula>1</formula>
    </cfRule>
  </conditionalFormatting>
  <conditionalFormatting sqref="I76:Z76">
    <cfRule type="expression" dxfId="5116" priority="136">
      <formula>$D76="SSMM"</formula>
    </cfRule>
  </conditionalFormatting>
  <conditionalFormatting sqref="I76:Z76">
    <cfRule type="cellIs" dxfId="5115" priority="137" operator="equal">
      <formula>"F"</formula>
    </cfRule>
  </conditionalFormatting>
  <conditionalFormatting sqref="I74:W74">
    <cfRule type="expression" dxfId="5114" priority="118">
      <formula>$C$78="F"</formula>
    </cfRule>
  </conditionalFormatting>
  <conditionalFormatting sqref="I74:W74">
    <cfRule type="expression" dxfId="5113" priority="119">
      <formula>$C$59="F"</formula>
    </cfRule>
  </conditionalFormatting>
  <conditionalFormatting sqref="I74:W74">
    <cfRule type="expression" dxfId="5112" priority="120">
      <formula>$C$40="F"</formula>
    </cfRule>
  </conditionalFormatting>
  <conditionalFormatting sqref="I74:W74">
    <cfRule type="expression" dxfId="5111" priority="121">
      <formula>$C$21="F"</formula>
    </cfRule>
  </conditionalFormatting>
  <conditionalFormatting sqref="I74:Z74">
    <cfRule type="expression" dxfId="5110" priority="122">
      <formula>$C$2="F"</formula>
    </cfRule>
  </conditionalFormatting>
  <conditionalFormatting sqref="I74:Z74">
    <cfRule type="expression" dxfId="5109" priority="123">
      <formula>$D74="Facturacion"</formula>
    </cfRule>
  </conditionalFormatting>
  <conditionalFormatting sqref="I74:Z74">
    <cfRule type="expression" dxfId="5108" priority="124">
      <formula>$D74="Specialist"</formula>
    </cfRule>
  </conditionalFormatting>
  <conditionalFormatting sqref="I74:Z74">
    <cfRule type="cellIs" dxfId="5107" priority="125" operator="equal">
      <formula>1</formula>
    </cfRule>
  </conditionalFormatting>
  <conditionalFormatting sqref="I74:Z74">
    <cfRule type="expression" dxfId="5106" priority="126">
      <formula>$D74="SSMM"</formula>
    </cfRule>
  </conditionalFormatting>
  <conditionalFormatting sqref="I74:Z74">
    <cfRule type="cellIs" dxfId="5105" priority="127" operator="equal">
      <formula>"F"</formula>
    </cfRule>
  </conditionalFormatting>
  <conditionalFormatting sqref="E93:H93 AA93:AB93">
    <cfRule type="expression" dxfId="5104" priority="110">
      <formula>$C$21="F"</formula>
    </cfRule>
  </conditionalFormatting>
  <conditionalFormatting sqref="E93:H93 AA93:AB93">
    <cfRule type="expression" dxfId="5103" priority="112">
      <formula>$C$2="F"</formula>
    </cfRule>
  </conditionalFormatting>
  <conditionalFormatting sqref="E93:H93 AA93:AB93">
    <cfRule type="expression" dxfId="5102" priority="113">
      <formula>$D93="Facturacion"</formula>
    </cfRule>
  </conditionalFormatting>
  <conditionalFormatting sqref="E93:H93 AA93:AB93">
    <cfRule type="expression" dxfId="5101" priority="114">
      <formula>$D93="Specialist"</formula>
    </cfRule>
  </conditionalFormatting>
  <conditionalFormatting sqref="E93:H93 AA93:AB93">
    <cfRule type="cellIs" dxfId="5100" priority="115" operator="equal">
      <formula>1</formula>
    </cfRule>
  </conditionalFormatting>
  <conditionalFormatting sqref="E93:H93 AA93:AB93">
    <cfRule type="expression" dxfId="5099" priority="116">
      <formula>$D93="SSMM"</formula>
    </cfRule>
  </conditionalFormatting>
  <conditionalFormatting sqref="E93:H93 AA93:AB93">
    <cfRule type="cellIs" dxfId="5098" priority="117" operator="equal">
      <formula>"F"</formula>
    </cfRule>
  </conditionalFormatting>
  <conditionalFormatting sqref="E94:H94">
    <cfRule type="expression" dxfId="5097" priority="104">
      <formula>$C$2="F"</formula>
    </cfRule>
  </conditionalFormatting>
  <conditionalFormatting sqref="E94:H94">
    <cfRule type="expression" dxfId="5096" priority="105">
      <formula>$D94="Facturacion"</formula>
    </cfRule>
  </conditionalFormatting>
  <conditionalFormatting sqref="E94:H94">
    <cfRule type="expression" dxfId="5095" priority="106">
      <formula>$D94="Specialist"</formula>
    </cfRule>
  </conditionalFormatting>
  <conditionalFormatting sqref="E94:H94">
    <cfRule type="cellIs" dxfId="5094" priority="107" operator="equal">
      <formula>1</formula>
    </cfRule>
  </conditionalFormatting>
  <conditionalFormatting sqref="E94:H94">
    <cfRule type="expression" dxfId="5093" priority="108">
      <formula>$D94="SSMM"</formula>
    </cfRule>
  </conditionalFormatting>
  <conditionalFormatting sqref="E94:H94">
    <cfRule type="cellIs" dxfId="5092" priority="109" operator="equal">
      <formula>"F"</formula>
    </cfRule>
  </conditionalFormatting>
  <conditionalFormatting sqref="AA94:AB94">
    <cfRule type="expression" dxfId="5091" priority="97">
      <formula>$C$2="F"</formula>
    </cfRule>
  </conditionalFormatting>
  <conditionalFormatting sqref="AA94:AB94">
    <cfRule type="expression" dxfId="5090" priority="98">
      <formula>$D94="Facturacion"</formula>
    </cfRule>
  </conditionalFormatting>
  <conditionalFormatting sqref="AA94:AB94">
    <cfRule type="expression" dxfId="5089" priority="99">
      <formula>$D94="Specialist"</formula>
    </cfRule>
  </conditionalFormatting>
  <conditionalFormatting sqref="AA94:AB94">
    <cfRule type="cellIs" dxfId="5088" priority="100" operator="equal">
      <formula>1</formula>
    </cfRule>
  </conditionalFormatting>
  <conditionalFormatting sqref="AA94:AB94">
    <cfRule type="expression" dxfId="5087" priority="101">
      <formula>$D94="SSMM"</formula>
    </cfRule>
  </conditionalFormatting>
  <conditionalFormatting sqref="AA94:AB94">
    <cfRule type="cellIs" dxfId="5086" priority="102" operator="equal">
      <formula>"F"</formula>
    </cfRule>
  </conditionalFormatting>
  <conditionalFormatting sqref="I94:W94">
    <cfRule type="expression" dxfId="5085" priority="87">
      <formula>$C$78="F"</formula>
    </cfRule>
  </conditionalFormatting>
  <conditionalFormatting sqref="I94:W94">
    <cfRule type="expression" dxfId="5084" priority="88">
      <formula>$C$59="F"</formula>
    </cfRule>
  </conditionalFormatting>
  <conditionalFormatting sqref="I94:W94">
    <cfRule type="expression" dxfId="5083" priority="89">
      <formula>$C$40="F"</formula>
    </cfRule>
  </conditionalFormatting>
  <conditionalFormatting sqref="I94:W94">
    <cfRule type="expression" dxfId="5082" priority="90">
      <formula>$C$21="F"</formula>
    </cfRule>
  </conditionalFormatting>
  <conditionalFormatting sqref="I94:Z94">
    <cfRule type="expression" dxfId="5081" priority="91">
      <formula>$C$2="F"</formula>
    </cfRule>
  </conditionalFormatting>
  <conditionalFormatting sqref="I94:Z94">
    <cfRule type="expression" dxfId="5080" priority="92">
      <formula>$D94="Facturacion"</formula>
    </cfRule>
  </conditionalFormatting>
  <conditionalFormatting sqref="I94:Z94">
    <cfRule type="expression" dxfId="5079" priority="93">
      <formula>$D94="Specialist"</formula>
    </cfRule>
  </conditionalFormatting>
  <conditionalFormatting sqref="I94:Z94">
    <cfRule type="cellIs" dxfId="5078" priority="94" operator="equal">
      <formula>1</formula>
    </cfRule>
  </conditionalFormatting>
  <conditionalFormatting sqref="I94:Z94">
    <cfRule type="expression" dxfId="5077" priority="95">
      <formula>$D94="SSMM"</formula>
    </cfRule>
  </conditionalFormatting>
  <conditionalFormatting sqref="I94:Z94">
    <cfRule type="cellIs" dxfId="5076" priority="96" operator="equal">
      <formula>"F"</formula>
    </cfRule>
  </conditionalFormatting>
  <conditionalFormatting sqref="I93:W93">
    <cfRule type="expression" dxfId="5075" priority="61">
      <formula>$C$78="F"</formula>
    </cfRule>
  </conditionalFormatting>
  <conditionalFormatting sqref="I93:W93">
    <cfRule type="expression" dxfId="5074" priority="62">
      <formula>$C$59="F"</formula>
    </cfRule>
  </conditionalFormatting>
  <conditionalFormatting sqref="I93:W93">
    <cfRule type="expression" dxfId="5073" priority="63">
      <formula>$C$40="F"</formula>
    </cfRule>
  </conditionalFormatting>
  <conditionalFormatting sqref="I93:W93">
    <cfRule type="expression" dxfId="5072" priority="64">
      <formula>$C$21="F"</formula>
    </cfRule>
  </conditionalFormatting>
  <conditionalFormatting sqref="I93:Z93">
    <cfRule type="expression" dxfId="5071" priority="65">
      <formula>$C$2="F"</formula>
    </cfRule>
  </conditionalFormatting>
  <conditionalFormatting sqref="I93:Z93">
    <cfRule type="expression" dxfId="5070" priority="66">
      <formula>$D93="Facturacion"</formula>
    </cfRule>
  </conditionalFormatting>
  <conditionalFormatting sqref="I93:Z93">
    <cfRule type="expression" dxfId="5069" priority="67">
      <formula>$D93="Specialist"</formula>
    </cfRule>
  </conditionalFormatting>
  <conditionalFormatting sqref="I93:Z93">
    <cfRule type="cellIs" dxfId="5068" priority="68" operator="equal">
      <formula>1</formula>
    </cfRule>
  </conditionalFormatting>
  <conditionalFormatting sqref="I93:Z93">
    <cfRule type="expression" dxfId="5067" priority="69">
      <formula>$D93="SSMM"</formula>
    </cfRule>
  </conditionalFormatting>
  <conditionalFormatting sqref="I93:Z93">
    <cfRule type="cellIs" dxfId="5066" priority="70" operator="equal">
      <formula>"F"</formula>
    </cfRule>
  </conditionalFormatting>
  <conditionalFormatting sqref="AC57">
    <cfRule type="expression" dxfId="5065" priority="55">
      <formula>$C$2="F"</formula>
    </cfRule>
  </conditionalFormatting>
  <conditionalFormatting sqref="AC57">
    <cfRule type="expression" dxfId="5064" priority="56">
      <formula>$D57="Facturacion"</formula>
    </cfRule>
  </conditionalFormatting>
  <conditionalFormatting sqref="AC57">
    <cfRule type="expression" dxfId="5063" priority="57">
      <formula>$D57="Specialist"</formula>
    </cfRule>
  </conditionalFormatting>
  <conditionalFormatting sqref="AC57">
    <cfRule type="cellIs" dxfId="5062" priority="58" operator="equal">
      <formula>1</formula>
    </cfRule>
  </conditionalFormatting>
  <conditionalFormatting sqref="AC57">
    <cfRule type="expression" dxfId="5061" priority="59">
      <formula>$D57="SSMM"</formula>
    </cfRule>
  </conditionalFormatting>
  <conditionalFormatting sqref="AC57">
    <cfRule type="cellIs" dxfId="5060" priority="60" operator="equal">
      <formula>"F"</formula>
    </cfRule>
  </conditionalFormatting>
  <conditionalFormatting sqref="E57:H57">
    <cfRule type="expression" dxfId="5059" priority="48">
      <formula>$C$2="F"</formula>
    </cfRule>
  </conditionalFormatting>
  <conditionalFormatting sqref="E57:H57">
    <cfRule type="expression" dxfId="5058" priority="49">
      <formula>$D57="Facturacion"</formula>
    </cfRule>
  </conditionalFormatting>
  <conditionalFormatting sqref="E57:H57">
    <cfRule type="expression" dxfId="5057" priority="50">
      <formula>$D57="Specialist"</formula>
    </cfRule>
  </conditionalFormatting>
  <conditionalFormatting sqref="E57:H57">
    <cfRule type="cellIs" dxfId="5056" priority="51" operator="equal">
      <formula>1</formula>
    </cfRule>
  </conditionalFormatting>
  <conditionalFormatting sqref="E57:H57">
    <cfRule type="expression" dxfId="5055" priority="52">
      <formula>$D57="SSMM"</formula>
    </cfRule>
  </conditionalFormatting>
  <conditionalFormatting sqref="E57:H57">
    <cfRule type="cellIs" dxfId="5054" priority="53" operator="equal">
      <formula>"F"</formula>
    </cfRule>
  </conditionalFormatting>
  <conditionalFormatting sqref="AA57:AB57">
    <cfRule type="expression" dxfId="5053" priority="41">
      <formula>$C$2="F"</formula>
    </cfRule>
  </conditionalFormatting>
  <conditionalFormatting sqref="AA57:AB57">
    <cfRule type="expression" dxfId="5052" priority="42">
      <formula>$D57="Facturacion"</formula>
    </cfRule>
  </conditionalFormatting>
  <conditionalFormatting sqref="AA57:AB57">
    <cfRule type="expression" dxfId="5051" priority="43">
      <formula>$D57="Specialist"</formula>
    </cfRule>
  </conditionalFormatting>
  <conditionalFormatting sqref="AA57:AB57">
    <cfRule type="cellIs" dxfId="5050" priority="44" operator="equal">
      <formula>1</formula>
    </cfRule>
  </conditionalFormatting>
  <conditionalFormatting sqref="AA57:AB57">
    <cfRule type="expression" dxfId="5049" priority="45">
      <formula>$D57="SSMM"</formula>
    </cfRule>
  </conditionalFormatting>
  <conditionalFormatting sqref="AA57:AB57">
    <cfRule type="cellIs" dxfId="5048" priority="46" operator="equal">
      <formula>"F"</formula>
    </cfRule>
  </conditionalFormatting>
  <conditionalFormatting sqref="I57:W57">
    <cfRule type="expression" dxfId="5047" priority="31">
      <formula>$C$78="F"</formula>
    </cfRule>
  </conditionalFormatting>
  <conditionalFormatting sqref="I57:W57">
    <cfRule type="expression" dxfId="5046" priority="32">
      <formula>$C$59="F"</formula>
    </cfRule>
  </conditionalFormatting>
  <conditionalFormatting sqref="I57:W57">
    <cfRule type="expression" dxfId="5045" priority="33">
      <formula>$C$40="F"</formula>
    </cfRule>
  </conditionalFormatting>
  <conditionalFormatting sqref="I57:W57">
    <cfRule type="expression" dxfId="5044" priority="34">
      <formula>$C$21="F"</formula>
    </cfRule>
  </conditionalFormatting>
  <conditionalFormatting sqref="I57:Z57">
    <cfRule type="expression" dxfId="5043" priority="35">
      <formula>$C$2="F"</formula>
    </cfRule>
  </conditionalFormatting>
  <conditionalFormatting sqref="I57:Z57">
    <cfRule type="expression" dxfId="5042" priority="36">
      <formula>$D57="Facturacion"</formula>
    </cfRule>
  </conditionalFormatting>
  <conditionalFormatting sqref="I57:Z57">
    <cfRule type="expression" dxfId="5041" priority="37">
      <formula>$D57="Specialist"</formula>
    </cfRule>
  </conditionalFormatting>
  <conditionalFormatting sqref="I57:Z57">
    <cfRule type="cellIs" dxfId="5040" priority="38" operator="equal">
      <formula>1</formula>
    </cfRule>
  </conditionalFormatting>
  <conditionalFormatting sqref="I57:Z57">
    <cfRule type="expression" dxfId="5039" priority="39">
      <formula>$D57="SSMM"</formula>
    </cfRule>
  </conditionalFormatting>
  <conditionalFormatting sqref="I57:Z57">
    <cfRule type="cellIs" dxfId="5038" priority="40" operator="equal">
      <formula>"F"</formula>
    </cfRule>
  </conditionalFormatting>
  <conditionalFormatting sqref="AC95">
    <cfRule type="expression" dxfId="5037" priority="25">
      <formula>$C$2="F"</formula>
    </cfRule>
  </conditionalFormatting>
  <conditionalFormatting sqref="AC95">
    <cfRule type="expression" dxfId="5036" priority="26">
      <formula>$D95="Facturacion"</formula>
    </cfRule>
  </conditionalFormatting>
  <conditionalFormatting sqref="AC95">
    <cfRule type="expression" dxfId="5035" priority="27">
      <formula>$D95="Specialist"</formula>
    </cfRule>
  </conditionalFormatting>
  <conditionalFormatting sqref="AC95">
    <cfRule type="cellIs" dxfId="5034" priority="28" operator="equal">
      <formula>1</formula>
    </cfRule>
  </conditionalFormatting>
  <conditionalFormatting sqref="AC95">
    <cfRule type="expression" dxfId="5033" priority="29">
      <formula>$D95="SSMM"</formula>
    </cfRule>
  </conditionalFormatting>
  <conditionalFormatting sqref="AC95">
    <cfRule type="cellIs" dxfId="5032" priority="30" operator="equal">
      <formula>"F"</formula>
    </cfRule>
  </conditionalFormatting>
  <conditionalFormatting sqref="E95:H95">
    <cfRule type="expression" dxfId="5031" priority="18">
      <formula>$C$2="F"</formula>
    </cfRule>
  </conditionalFormatting>
  <conditionalFormatting sqref="E95:H95">
    <cfRule type="expression" dxfId="5030" priority="19">
      <formula>$D95="Facturacion"</formula>
    </cfRule>
  </conditionalFormatting>
  <conditionalFormatting sqref="E95:H95">
    <cfRule type="expression" dxfId="5029" priority="20">
      <formula>$D95="Specialist"</formula>
    </cfRule>
  </conditionalFormatting>
  <conditionalFormatting sqref="E95:H95">
    <cfRule type="cellIs" dxfId="5028" priority="21" operator="equal">
      <formula>1</formula>
    </cfRule>
  </conditionalFormatting>
  <conditionalFormatting sqref="E95:H95">
    <cfRule type="expression" dxfId="5027" priority="22">
      <formula>$D95="SSMM"</formula>
    </cfRule>
  </conditionalFormatting>
  <conditionalFormatting sqref="E95:H95">
    <cfRule type="cellIs" dxfId="5026" priority="23" operator="equal">
      <formula>"F"</formula>
    </cfRule>
  </conditionalFormatting>
  <conditionalFormatting sqref="AA95:AB95">
    <cfRule type="expression" dxfId="5025" priority="11">
      <formula>$C$2="F"</formula>
    </cfRule>
  </conditionalFormatting>
  <conditionalFormatting sqref="AA95:AB95">
    <cfRule type="expression" dxfId="5024" priority="12">
      <formula>$D95="Facturacion"</formula>
    </cfRule>
  </conditionalFormatting>
  <conditionalFormatting sqref="AA95:AB95">
    <cfRule type="expression" dxfId="5023" priority="13">
      <formula>$D95="Specialist"</formula>
    </cfRule>
  </conditionalFormatting>
  <conditionalFormatting sqref="AA95:AB95">
    <cfRule type="cellIs" dxfId="5022" priority="14" operator="equal">
      <formula>1</formula>
    </cfRule>
  </conditionalFormatting>
  <conditionalFormatting sqref="AA95:AB95">
    <cfRule type="expression" dxfId="5021" priority="15">
      <formula>$D95="SSMM"</formula>
    </cfRule>
  </conditionalFormatting>
  <conditionalFormatting sqref="AA95:AB95">
    <cfRule type="cellIs" dxfId="5020" priority="16" operator="equal">
      <formula>"F"</formula>
    </cfRule>
  </conditionalFormatting>
  <conditionalFormatting sqref="I95:W95">
    <cfRule type="expression" dxfId="5019" priority="1">
      <formula>$C$78="F"</formula>
    </cfRule>
  </conditionalFormatting>
  <conditionalFormatting sqref="I95:W95">
    <cfRule type="expression" dxfId="5018" priority="2">
      <formula>$C$59="F"</formula>
    </cfRule>
  </conditionalFormatting>
  <conditionalFormatting sqref="I95:W95">
    <cfRule type="expression" dxfId="5017" priority="3">
      <formula>$C$40="F"</formula>
    </cfRule>
  </conditionalFormatting>
  <conditionalFormatting sqref="I95:W95">
    <cfRule type="expression" dxfId="5016" priority="4">
      <formula>$C$21="F"</formula>
    </cfRule>
  </conditionalFormatting>
  <conditionalFormatting sqref="I95:Z95">
    <cfRule type="expression" dxfId="5015" priority="5">
      <formula>$C$2="F"</formula>
    </cfRule>
  </conditionalFormatting>
  <conditionalFormatting sqref="I95:Z95">
    <cfRule type="expression" dxfId="5014" priority="6">
      <formula>$D95="Facturacion"</formula>
    </cfRule>
  </conditionalFormatting>
  <conditionalFormatting sqref="I95:Z95">
    <cfRule type="expression" dxfId="5013" priority="7">
      <formula>$D95="Specialist"</formula>
    </cfRule>
  </conditionalFormatting>
  <conditionalFormatting sqref="I95:Z95">
    <cfRule type="cellIs" dxfId="5012" priority="8" operator="equal">
      <formula>1</formula>
    </cfRule>
  </conditionalFormatting>
  <conditionalFormatting sqref="I95:Z95">
    <cfRule type="expression" dxfId="5011" priority="9">
      <formula>$D95="SSMM"</formula>
    </cfRule>
  </conditionalFormatting>
  <conditionalFormatting sqref="I95:Z95">
    <cfRule type="cellIs" dxfId="5010" priority="10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0" id="{E9943CD4-30AC-46B2-9402-2DBCAA1FB1E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AC18:AG19 E17:H17 AA17:AG17</xm:sqref>
        </x14:conditionalFormatting>
        <x14:conditionalFormatting xmlns:xm="http://schemas.microsoft.com/office/excel/2006/main">
          <x14:cfRule type="expression" priority="609" id="{D9D0C8F1-C77C-484B-B178-1A349EBBBBA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E4:AG5 E6:H6 AE6:AG6 E7:AG12</xm:sqref>
        </x14:conditionalFormatting>
        <x14:conditionalFormatting xmlns:xm="http://schemas.microsoft.com/office/excel/2006/main">
          <x14:cfRule type="expression" priority="602" id="{F0FBCA52-E89B-45B1-A34E-1688F1B69E6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591" id="{3412CBA6-447A-4577-A3F1-EB547C9A3C8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E23:AG23 E27:AG31 E25:H25 E24:L24 E26:V26 AE24:AG26</xm:sqref>
        </x14:conditionalFormatting>
        <x14:conditionalFormatting xmlns:xm="http://schemas.microsoft.com/office/excel/2006/main">
          <x14:cfRule type="expression" priority="584" id="{60B4D2F1-AB0B-46A3-B06F-60E683FC2BF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AC55:AG56 AD57:AG57</xm:sqref>
        </x14:conditionalFormatting>
        <x14:conditionalFormatting xmlns:xm="http://schemas.microsoft.com/office/excel/2006/main">
          <x14:cfRule type="expression" priority="573" id="{DAA1AE36-2B6A-4077-A04A-C6E93B8DE8A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E42:AG42 E46:AG50 E44:H44 E43:L43 E45:U45 AE43:AG45</xm:sqref>
        </x14:conditionalFormatting>
        <x14:conditionalFormatting xmlns:xm="http://schemas.microsoft.com/office/excel/2006/main">
          <x14:cfRule type="expression" priority="566" id="{0EFC7B0A-3ADB-47CF-B996-69C398E0513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555" id="{5B3F7BC5-B2C8-41E0-B353-AF81DAA14F4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E61:AG61 E64:V64 E63:H63 E62:L62 E65:H65 E68:H68 AE68:AG68 AE62:AG65 E69:AG69 E66:AG67</xm:sqref>
        </x14:conditionalFormatting>
        <x14:conditionalFormatting xmlns:xm="http://schemas.microsoft.com/office/excel/2006/main">
          <x14:cfRule type="expression" priority="548" id="{EFAC3914-7281-4430-9C8F-963CBC59968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E90:AG92 E89:V89 AE89:AG89 AC93:AG94 AD95:AG95</xm:sqref>
        </x14:conditionalFormatting>
        <x14:conditionalFormatting xmlns:xm="http://schemas.microsoft.com/office/excel/2006/main">
          <x14:cfRule type="expression" priority="537" id="{E513E567-894B-4868-99DB-FF411436AA3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E80:R80 E82:H83 E81:L81 E85:AG88 E84:F84 S84:AG84 AE80:AG83</xm:sqref>
        </x14:conditionalFormatting>
        <x14:conditionalFormatting xmlns:xm="http://schemas.microsoft.com/office/excel/2006/main">
          <x14:cfRule type="expression" priority="530" id="{53CE9A8E-64F3-4B60-9AFD-CE5DC26C84C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519" id="{711DFFCA-81FF-48FF-A7B8-F10D39C3EFC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E102:AG107 E101:H101 E100:L100 AE100:AG101 E99:AG99</xm:sqref>
        </x14:conditionalFormatting>
        <x14:conditionalFormatting xmlns:xm="http://schemas.microsoft.com/office/excel/2006/main">
          <x14:cfRule type="expression" priority="512" id="{200939C4-7B15-46A9-BBA6-EC60A45C44F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501" id="{0CA39139-4B33-40E2-94A0-C04FFDF728A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E118:AG119 E121:AG126 E120:H120 AE120:AG120</xm:sqref>
        </x14:conditionalFormatting>
        <x14:conditionalFormatting xmlns:xm="http://schemas.microsoft.com/office/excel/2006/main">
          <x14:cfRule type="expression" priority="494" id="{9F1E7D09-C362-4708-8DDB-ABF67D23B2A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I6:AD6</xm:sqref>
        </x14:conditionalFormatting>
        <x14:conditionalFormatting xmlns:xm="http://schemas.microsoft.com/office/excel/2006/main">
          <x14:cfRule type="expression" priority="487" id="{7E553BD3-215F-43A6-A006-5C3CBA9D131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I25:AD25</xm:sqref>
        </x14:conditionalFormatting>
        <x14:conditionalFormatting xmlns:xm="http://schemas.microsoft.com/office/excel/2006/main">
          <x14:cfRule type="expression" priority="480" id="{EF7EE4BE-95EC-4573-AE84-68283385733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I44:AD44</xm:sqref>
        </x14:conditionalFormatting>
        <x14:conditionalFormatting xmlns:xm="http://schemas.microsoft.com/office/excel/2006/main">
          <x14:cfRule type="expression" priority="473" id="{9BCBCD35-53B7-40EF-8713-2ABA4B0EB67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I63:AD63</xm:sqref>
        </x14:conditionalFormatting>
        <x14:conditionalFormatting xmlns:xm="http://schemas.microsoft.com/office/excel/2006/main">
          <x14:cfRule type="expression" priority="466" id="{807D2B9F-C814-4229-B160-9F411B2689F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I82:AD82</xm:sqref>
        </x14:conditionalFormatting>
        <x14:conditionalFormatting xmlns:xm="http://schemas.microsoft.com/office/excel/2006/main">
          <x14:cfRule type="expression" priority="459" id="{D55B518F-E9DD-4326-9E5C-25F32E905DA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I101:AD101</xm:sqref>
        </x14:conditionalFormatting>
        <x14:conditionalFormatting xmlns:xm="http://schemas.microsoft.com/office/excel/2006/main">
          <x14:cfRule type="expression" priority="452" id="{941B0C62-C29C-4F20-84D0-7BB5C3D159A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I120:AD120</xm:sqref>
        </x14:conditionalFormatting>
        <x14:conditionalFormatting xmlns:xm="http://schemas.microsoft.com/office/excel/2006/main">
          <x14:cfRule type="expression" priority="445" id="{98CB31B9-8496-4ED5-BBC0-D48E4BC1752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M24:AD24</xm:sqref>
        </x14:conditionalFormatting>
        <x14:conditionalFormatting xmlns:xm="http://schemas.microsoft.com/office/excel/2006/main">
          <x14:cfRule type="expression" priority="438" id="{EBBCC71B-473A-4264-ABCE-299E0477873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M43:AD43</xm:sqref>
        </x14:conditionalFormatting>
        <x14:conditionalFormatting xmlns:xm="http://schemas.microsoft.com/office/excel/2006/main">
          <x14:cfRule type="expression" priority="431" id="{8CC68F66-B10D-4EB2-A247-310F8302889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M62:AD62</xm:sqref>
        </x14:conditionalFormatting>
        <x14:conditionalFormatting xmlns:xm="http://schemas.microsoft.com/office/excel/2006/main">
          <x14:cfRule type="expression" priority="424" id="{A402B79B-994D-4646-8236-8B96F64EC2F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M81:AD81</xm:sqref>
        </x14:conditionalFormatting>
        <x14:conditionalFormatting xmlns:xm="http://schemas.microsoft.com/office/excel/2006/main">
          <x14:cfRule type="expression" priority="417" id="{53D65436-892C-460B-AFC8-0BD0AC4EE28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M100:AD100</xm:sqref>
        </x14:conditionalFormatting>
        <x14:conditionalFormatting xmlns:xm="http://schemas.microsoft.com/office/excel/2006/main">
          <x14:cfRule type="expression" priority="410" id="{21C8DCDC-7ADD-4072-8656-2486BF43837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G84:R84</xm:sqref>
        </x14:conditionalFormatting>
        <x14:conditionalFormatting xmlns:xm="http://schemas.microsoft.com/office/excel/2006/main">
          <x14:cfRule type="expression" priority="403" id="{E00E2C13-5241-4DCE-82AE-CF859070EE0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I65:AD65</xm:sqref>
        </x14:conditionalFormatting>
        <x14:conditionalFormatting xmlns:xm="http://schemas.microsoft.com/office/excel/2006/main">
          <x14:cfRule type="expression" priority="395" id="{45047927-97AF-4F2E-BFDB-67093F86941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I30:AD30</xm:sqref>
        </x14:conditionalFormatting>
        <x14:conditionalFormatting xmlns:xm="http://schemas.microsoft.com/office/excel/2006/main">
          <x14:cfRule type="expression" priority="388" id="{7887777A-14A3-4F41-9192-74471E58F52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I83:AD83</xm:sqref>
        </x14:conditionalFormatting>
        <x14:conditionalFormatting xmlns:xm="http://schemas.microsoft.com/office/excel/2006/main">
          <x14:cfRule type="expression" priority="381" id="{E599562A-8C4B-448C-9A09-3A5DEA98DEB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W26:AD26</xm:sqref>
        </x14:conditionalFormatting>
        <x14:conditionalFormatting xmlns:xm="http://schemas.microsoft.com/office/excel/2006/main">
          <x14:cfRule type="expression" priority="374" id="{608B99A5-0D22-4570-8F11-BFE3F4408C1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V45</xm:sqref>
        </x14:conditionalFormatting>
        <x14:conditionalFormatting xmlns:xm="http://schemas.microsoft.com/office/excel/2006/main">
          <x14:cfRule type="expression" priority="367" id="{57E7A6F7-6985-4757-A54C-049ECD9ED91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W45:AD45</xm:sqref>
        </x14:conditionalFormatting>
        <x14:conditionalFormatting xmlns:xm="http://schemas.microsoft.com/office/excel/2006/main">
          <x14:cfRule type="expression" priority="360" id="{00CD5D4B-979F-467F-8EFA-5AECDD0F613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W64:AD64</xm:sqref>
        </x14:conditionalFormatting>
        <x14:conditionalFormatting xmlns:xm="http://schemas.microsoft.com/office/excel/2006/main">
          <x14:cfRule type="expression" priority="346" id="{415CB01F-4880-4C16-B7BC-1C775866A71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S80:AD80</xm:sqref>
        </x14:conditionalFormatting>
        <x14:conditionalFormatting xmlns:xm="http://schemas.microsoft.com/office/excel/2006/main">
          <x14:cfRule type="expression" priority="339" id="{DC9427CD-2182-4782-A8E2-20BF46AE30E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W89:AD89</xm:sqref>
        </x14:conditionalFormatting>
        <x14:conditionalFormatting xmlns:xm="http://schemas.microsoft.com/office/excel/2006/main">
          <x14:cfRule type="expression" priority="331" id="{E1820C45-0DEE-46B0-BCDD-7BDC48AC6CC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E18:H19</xm:sqref>
        </x14:conditionalFormatting>
        <x14:conditionalFormatting xmlns:xm="http://schemas.microsoft.com/office/excel/2006/main">
          <x14:cfRule type="expression" priority="282" id="{F199B83A-100F-4E35-B0F8-1D441183E49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E36:H36 AA36:AB36</xm:sqref>
        </x14:conditionalFormatting>
        <x14:conditionalFormatting xmlns:xm="http://schemas.microsoft.com/office/excel/2006/main">
          <x14:cfRule type="expression" priority="274" id="{796B0AF5-7DB3-4162-88A6-CB1BBA75628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E37:H38</xm:sqref>
        </x14:conditionalFormatting>
        <x14:conditionalFormatting xmlns:xm="http://schemas.microsoft.com/office/excel/2006/main">
          <x14:cfRule type="expression" priority="225" id="{A6CD94F8-8565-4421-BCB8-3E6AF0B2F0B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E55:H55 AA55:AB55</xm:sqref>
        </x14:conditionalFormatting>
        <x14:conditionalFormatting xmlns:xm="http://schemas.microsoft.com/office/excel/2006/main">
          <x14:cfRule type="expression" priority="217" id="{71F775DA-3823-4352-8D6A-5911DE33BAF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E56:H56</xm:sqref>
        </x14:conditionalFormatting>
        <x14:conditionalFormatting xmlns:xm="http://schemas.microsoft.com/office/excel/2006/main">
          <x14:cfRule type="expression" priority="168" id="{8FF7F80F-BC4B-4005-8FB0-D649A691B67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E74:H74 AA74:AB74</xm:sqref>
        </x14:conditionalFormatting>
        <x14:conditionalFormatting xmlns:xm="http://schemas.microsoft.com/office/excel/2006/main">
          <x14:cfRule type="expression" priority="160" id="{FCB40980-03FA-4D7D-9048-8417661A8CB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E75:H76</xm:sqref>
        </x14:conditionalFormatting>
        <x14:conditionalFormatting xmlns:xm="http://schemas.microsoft.com/office/excel/2006/main">
          <x14:cfRule type="expression" priority="111" id="{A559A66A-0619-4CF2-9998-30FE189F38E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E93:H93 AA93:AB93</xm:sqref>
        </x14:conditionalFormatting>
        <x14:conditionalFormatting xmlns:xm="http://schemas.microsoft.com/office/excel/2006/main">
          <x14:cfRule type="expression" priority="103" id="{F429F86F-5E3D-4BDA-8E05-A6AEE7EA8D6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E94:H94</xm:sqref>
        </x14:conditionalFormatting>
        <x14:conditionalFormatting xmlns:xm="http://schemas.microsoft.com/office/excel/2006/main">
          <x14:cfRule type="expression" priority="54" id="{25FB4FC8-5122-4DA1-831E-6166A704099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AC57</xm:sqref>
        </x14:conditionalFormatting>
        <x14:conditionalFormatting xmlns:xm="http://schemas.microsoft.com/office/excel/2006/main">
          <x14:cfRule type="expression" priority="47" id="{BA77F384-4872-42FD-ACCC-A142EF09B3A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E57:H57</xm:sqref>
        </x14:conditionalFormatting>
        <x14:conditionalFormatting xmlns:xm="http://schemas.microsoft.com/office/excel/2006/main">
          <x14:cfRule type="expression" priority="24" id="{E63272C1-5EDF-4447-8241-7C4D70693C8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AC95</xm:sqref>
        </x14:conditionalFormatting>
        <x14:conditionalFormatting xmlns:xm="http://schemas.microsoft.com/office/excel/2006/main">
          <x14:cfRule type="expression" priority="17" id="{670EBDC4-6C24-4E44-9B05-89A1362BF80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E95:H95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70F972F0-9FF1-4CE0-AD93-79458E63C471}">
          <x14:formula1>
            <xm:f>Personal!$A$2:$A$50</xm:f>
          </x14:formula1>
          <xm:sqref>B118:B133 B23:B38 B42:B57 B61:B76 B80:B95 B99:B114 B4:B19</xm:sqref>
        </x14:dataValidation>
        <x14:dataValidation type="list" allowBlank="1" showInputMessage="1" showErrorMessage="1" prompt="Elige una de las opciones disponibles" xr:uid="{02D3D2D3-7E98-4C9B-B7D5-01B3A8619FD2}">
          <x14:formula1>
            <xm:f>Personal!$F$1:$F$15</xm:f>
          </x14:formula1>
          <xm:sqref>E69:AG76 E118:AG133 E4:AG19 E80:AG95 E99:AG114 AE68:AG68 E23:AG38 E42:AG57 E68:H68 E61:AG67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A5C20-80B5-4E33-9A04-1D6A68ADF617}">
  <sheetPr codeName="Hoja39">
    <tabColor rgb="FFFFFFFF"/>
    <outlinePr summaryBelow="0" summaryRight="0"/>
    <pageSetUpPr fitToPage="1"/>
  </sheetPr>
  <dimension ref="A1:AJ1000"/>
  <sheetViews>
    <sheetView workbookViewId="0">
      <selection activeCell="C4" sqref="C4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1.5937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'S36'!C117+1</f>
        <v>45544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">
        <v>98</v>
      </c>
      <c r="D4" s="19" t="s">
        <v>99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>AH4+AH23+AH42+AH61+AH80+AH99+AH118</f>
        <v>0</v>
      </c>
    </row>
    <row r="5" spans="1:36" ht="15.75" customHeight="1" x14ac:dyDescent="0.15">
      <c r="A5" s="10"/>
      <c r="B5" s="18" t="s">
        <v>28</v>
      </c>
      <c r="C5" s="19" t="s">
        <v>100</v>
      </c>
      <c r="D5" s="19" t="s">
        <v>95</v>
      </c>
      <c r="E5" s="8"/>
      <c r="F5" s="8"/>
      <c r="G5" s="8"/>
      <c r="H5" s="8"/>
      <c r="I5" s="8"/>
      <c r="J5" s="8"/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/>
      <c r="T5" s="8"/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>
        <v>1</v>
      </c>
      <c r="AC5" s="8"/>
      <c r="AD5" s="8"/>
      <c r="AE5" s="8"/>
      <c r="AF5" s="8"/>
      <c r="AG5" s="8"/>
      <c r="AH5" s="1">
        <f t="shared" si="0"/>
        <v>8</v>
      </c>
      <c r="AI5" s="1"/>
      <c r="AJ5" s="1">
        <f>AH5+AH24+AH43+AH62+AH81+AH100+AH119</f>
        <v>40</v>
      </c>
    </row>
    <row r="6" spans="1:36" ht="15.75" customHeight="1" x14ac:dyDescent="0.15">
      <c r="A6" s="10"/>
      <c r="B6" s="18" t="s">
        <v>29</v>
      </c>
      <c r="C6" s="19" t="s">
        <v>101</v>
      </c>
      <c r="D6" s="19" t="s">
        <v>102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>
        <v>1</v>
      </c>
      <c r="T6" s="8">
        <v>1</v>
      </c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6</v>
      </c>
      <c r="AI6" s="1"/>
      <c r="AJ6" s="1">
        <f>AH6+AH25+AH44+AH63+AH82+AH101+AH120</f>
        <v>32</v>
      </c>
    </row>
    <row r="7" spans="1:36" ht="15.75" customHeight="1" x14ac:dyDescent="0.15">
      <c r="A7" s="10"/>
      <c r="B7" s="18" t="s">
        <v>30</v>
      </c>
      <c r="C7" s="19" t="s">
        <v>103</v>
      </c>
      <c r="D7" s="19" t="s">
        <v>53</v>
      </c>
      <c r="E7" s="8"/>
      <c r="F7" s="8"/>
      <c r="G7" s="8"/>
      <c r="H7" s="8"/>
      <c r="I7" s="8" t="s">
        <v>7</v>
      </c>
      <c r="J7" s="8" t="s">
        <v>7</v>
      </c>
      <c r="K7" s="8" t="s">
        <v>7</v>
      </c>
      <c r="L7" s="8" t="s">
        <v>7</v>
      </c>
      <c r="M7" s="8" t="s">
        <v>7</v>
      </c>
      <c r="N7" s="8" t="s">
        <v>7</v>
      </c>
      <c r="O7" s="8" t="s">
        <v>7</v>
      </c>
      <c r="P7" s="8" t="s">
        <v>7</v>
      </c>
      <c r="Q7" s="8" t="s">
        <v>7</v>
      </c>
      <c r="R7" s="8" t="s">
        <v>7</v>
      </c>
      <c r="S7" s="8" t="s">
        <v>7</v>
      </c>
      <c r="T7" s="8" t="s">
        <v>7</v>
      </c>
      <c r="U7" s="8" t="s">
        <v>7</v>
      </c>
      <c r="V7" s="8" t="s">
        <v>7</v>
      </c>
      <c r="W7" s="8" t="s">
        <v>7</v>
      </c>
      <c r="X7" s="8" t="s">
        <v>7</v>
      </c>
      <c r="Y7" s="8" t="s">
        <v>7</v>
      </c>
      <c r="Z7" s="8" t="s">
        <v>7</v>
      </c>
      <c r="AA7" s="8" t="s">
        <v>7</v>
      </c>
      <c r="AB7" s="8" t="s">
        <v>7</v>
      </c>
      <c r="AC7" s="8" t="s">
        <v>7</v>
      </c>
      <c r="AD7" s="8" t="s">
        <v>7</v>
      </c>
      <c r="AE7" s="8"/>
      <c r="AF7" s="8"/>
      <c r="AG7" s="8"/>
      <c r="AH7" s="1">
        <f t="shared" si="0"/>
        <v>0</v>
      </c>
      <c r="AI7" s="1"/>
      <c r="AJ7" s="1">
        <f>AH7+AH26+AH45+AH64+AH83+AH102+AH121</f>
        <v>20</v>
      </c>
    </row>
    <row r="8" spans="1:36" ht="15.75" customHeight="1" x14ac:dyDescent="0.15">
      <c r="A8" s="10"/>
      <c r="B8" s="18" t="s">
        <v>31</v>
      </c>
      <c r="C8" s="19" t="s">
        <v>104</v>
      </c>
      <c r="D8" s="19" t="s">
        <v>96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>AH8+AH27+AH46+AH65+AH84+AH103+AH122</f>
        <v>32</v>
      </c>
    </row>
    <row r="9" spans="1:36" ht="15.75" customHeight="1" x14ac:dyDescent="0.15">
      <c r="A9" s="10"/>
      <c r="B9" s="18" t="s">
        <v>32</v>
      </c>
      <c r="C9" s="19" t="s">
        <v>105</v>
      </c>
      <c r="D9" s="19" t="s">
        <v>53</v>
      </c>
      <c r="E9" s="8"/>
      <c r="F9" s="8"/>
      <c r="G9" s="8"/>
      <c r="H9" s="8"/>
      <c r="I9" s="8"/>
      <c r="J9" s="8"/>
      <c r="K9" s="8"/>
      <c r="L9" s="8"/>
      <c r="M9" s="8">
        <v>1</v>
      </c>
      <c r="N9" s="8">
        <v>1</v>
      </c>
      <c r="O9" s="8">
        <v>1</v>
      </c>
      <c r="P9" s="8">
        <v>1</v>
      </c>
      <c r="Q9" s="8">
        <v>1</v>
      </c>
      <c r="R9" s="8">
        <v>1</v>
      </c>
      <c r="S9" s="8">
        <v>1</v>
      </c>
      <c r="T9" s="8">
        <v>1</v>
      </c>
      <c r="U9" s="8"/>
      <c r="V9" s="8"/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8</v>
      </c>
      <c r="AI9" s="1"/>
      <c r="AJ9" s="1">
        <f>AH9+AH28+AH47+AH66+AH85+AH104+AH123</f>
        <v>36</v>
      </c>
    </row>
    <row r="10" spans="1:36" ht="15.75" customHeight="1" x14ac:dyDescent="0.15">
      <c r="A10" s="10"/>
      <c r="B10" s="18" t="s">
        <v>33</v>
      </c>
      <c r="C10" s="19" t="s">
        <v>106</v>
      </c>
      <c r="D10" s="19" t="s">
        <v>53</v>
      </c>
      <c r="E10" s="8"/>
      <c r="F10" s="8"/>
      <c r="G10" s="8">
        <v>1</v>
      </c>
      <c r="H10" s="8">
        <v>1</v>
      </c>
      <c r="I10" s="8">
        <v>1</v>
      </c>
      <c r="J10" s="8">
        <v>1</v>
      </c>
      <c r="K10" s="8">
        <v>1</v>
      </c>
      <c r="L10" s="8">
        <v>1</v>
      </c>
      <c r="M10" s="8">
        <v>1</v>
      </c>
      <c r="N10" s="8">
        <v>1</v>
      </c>
      <c r="O10" s="8">
        <v>1</v>
      </c>
      <c r="P10" s="8">
        <v>1</v>
      </c>
      <c r="Q10" s="8"/>
      <c r="R10" s="8"/>
      <c r="S10" s="8">
        <v>1</v>
      </c>
      <c r="T10" s="8">
        <v>1</v>
      </c>
      <c r="U10" s="8">
        <v>1</v>
      </c>
      <c r="V10" s="8">
        <v>1</v>
      </c>
      <c r="W10" s="8">
        <v>1</v>
      </c>
      <c r="X10" s="8">
        <v>1</v>
      </c>
      <c r="Y10" s="8"/>
      <c r="Z10" s="8"/>
      <c r="AA10" s="8"/>
      <c r="AB10" s="8"/>
      <c r="AC10" s="8"/>
      <c r="AD10" s="8"/>
      <c r="AE10" s="8"/>
      <c r="AF10" s="8"/>
      <c r="AG10" s="8"/>
      <c r="AH10" s="1">
        <f t="shared" si="0"/>
        <v>8</v>
      </c>
      <c r="AI10" s="1"/>
      <c r="AJ10" s="1">
        <f>AH10+AH29+AH48+AH67+AH86+AH105+AH124</f>
        <v>40</v>
      </c>
    </row>
    <row r="11" spans="1:36" ht="15.75" customHeight="1" x14ac:dyDescent="0.15">
      <c r="A11" s="21"/>
      <c r="B11" s="18" t="s">
        <v>34</v>
      </c>
      <c r="C11" s="19" t="s">
        <v>107</v>
      </c>
      <c r="D11" s="19" t="s">
        <v>53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0</v>
      </c>
      <c r="AI11" s="1"/>
      <c r="AJ11" s="1">
        <f>AH11+AH30+AH49+AH68+AH87+AH106+AH125</f>
        <v>0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 t="s">
        <v>15</v>
      </c>
      <c r="J12" s="8" t="s">
        <v>15</v>
      </c>
      <c r="K12" s="8" t="s">
        <v>15</v>
      </c>
      <c r="L12" s="8" t="s">
        <v>15</v>
      </c>
      <c r="M12" s="8" t="s">
        <v>15</v>
      </c>
      <c r="N12" s="8" t="s">
        <v>15</v>
      </c>
      <c r="O12" s="8" t="s">
        <v>15</v>
      </c>
      <c r="P12" s="8" t="s">
        <v>15</v>
      </c>
      <c r="Q12" s="8" t="s">
        <v>15</v>
      </c>
      <c r="R12" s="8" t="s">
        <v>15</v>
      </c>
      <c r="S12" s="8" t="s">
        <v>15</v>
      </c>
      <c r="T12" s="8" t="s">
        <v>15</v>
      </c>
      <c r="U12" s="8" t="s">
        <v>15</v>
      </c>
      <c r="V12" s="8" t="s">
        <v>15</v>
      </c>
      <c r="W12" s="8" t="s">
        <v>15</v>
      </c>
      <c r="X12" s="8" t="s">
        <v>15</v>
      </c>
      <c r="Y12" s="8" t="s">
        <v>15</v>
      </c>
      <c r="Z12" s="8" t="s">
        <v>15</v>
      </c>
      <c r="AA12" s="8" t="s">
        <v>15</v>
      </c>
      <c r="AB12" s="8" t="s">
        <v>15</v>
      </c>
      <c r="AC12" s="8" t="s">
        <v>15</v>
      </c>
      <c r="AD12" s="8" t="s">
        <v>15</v>
      </c>
      <c r="AE12" s="8"/>
      <c r="AF12" s="8"/>
      <c r="AG12" s="8"/>
      <c r="AH12" s="1">
        <f t="shared" si="0"/>
        <v>0</v>
      </c>
      <c r="AI12" s="1"/>
      <c r="AJ12" s="1">
        <f>AH12+AH31+AH50+AH69+AH88+AH107+AH126</f>
        <v>0</v>
      </c>
    </row>
    <row r="13" spans="1:36" ht="15.75" customHeight="1" x14ac:dyDescent="0.15">
      <c r="A13" s="10"/>
      <c r="B13" s="18" t="s">
        <v>133</v>
      </c>
      <c r="C13" s="62" t="s">
        <v>132</v>
      </c>
      <c r="D13" s="19" t="s">
        <v>53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>
        <v>1</v>
      </c>
      <c r="X13" s="59">
        <v>1</v>
      </c>
      <c r="Y13" s="59">
        <v>1</v>
      </c>
      <c r="Z13" s="59">
        <v>1</v>
      </c>
      <c r="AA13" s="59">
        <v>1</v>
      </c>
      <c r="AB13" s="59">
        <v>1</v>
      </c>
      <c r="AC13" s="59">
        <v>1</v>
      </c>
      <c r="AD13" s="59">
        <v>1</v>
      </c>
      <c r="AE13" s="59"/>
      <c r="AF13" s="60"/>
      <c r="AG13" s="61"/>
      <c r="AH13" s="1">
        <f t="shared" si="0"/>
        <v>4</v>
      </c>
      <c r="AI13" s="1">
        <f t="shared" ref="AI13:AI19" si="1">COUNTIF(F13:AH13,"S")/2</f>
        <v>0</v>
      </c>
      <c r="AJ13" s="1">
        <f>AH13+AH32+AH51+AH70+AH89+AH108+AH127</f>
        <v>20.25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1"/>
        <v>0</v>
      </c>
      <c r="AJ14" s="1">
        <f>AH14+AH33+AH52+AH71+AH90+AH109+AH128</f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1"/>
        <v>0</v>
      </c>
      <c r="AJ15" s="1">
        <f>AH15+AH34+AH53+AH72+AH91+AH110+AH129</f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1"/>
        <v>0</v>
      </c>
      <c r="AJ16" s="1">
        <f>AH16+AH35+AH54+AH73+AH92+AH111+AH130</f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/>
      <c r="R17" s="8"/>
      <c r="S17" s="8" t="s">
        <v>9</v>
      </c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8"/>
      <c r="AB17" s="8"/>
      <c r="AC17" s="59"/>
      <c r="AD17" s="59"/>
      <c r="AE17" s="59"/>
      <c r="AF17" s="60"/>
      <c r="AG17" s="61"/>
      <c r="AH17" s="1">
        <f t="shared" si="0"/>
        <v>0</v>
      </c>
      <c r="AI17" s="1">
        <f t="shared" si="1"/>
        <v>8</v>
      </c>
      <c r="AJ17" s="1">
        <f>AH17+AH36+AH55+AH74+AH93+AH112+AH131</f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1"/>
        <v>8</v>
      </c>
      <c r="AJ18" s="1">
        <f>AH18+AH37+AH56+AH75+AH94+AH113+AH132</f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1"/>
        <v>8</v>
      </c>
      <c r="AJ19" s="1">
        <f>AH19+AH38+AH57+AH76+AH95+AH114+AH133</f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2">SUM(E4:E19)</f>
        <v>0</v>
      </c>
      <c r="F20" s="23">
        <f t="shared" si="2"/>
        <v>0</v>
      </c>
      <c r="G20" s="23">
        <f t="shared" si="2"/>
        <v>2</v>
      </c>
      <c r="H20" s="23">
        <f t="shared" si="2"/>
        <v>2</v>
      </c>
      <c r="I20" s="23">
        <f t="shared" si="2"/>
        <v>2</v>
      </c>
      <c r="J20" s="23">
        <f t="shared" si="2"/>
        <v>2</v>
      </c>
      <c r="K20" s="23">
        <f t="shared" si="2"/>
        <v>3</v>
      </c>
      <c r="L20" s="23">
        <f t="shared" si="2"/>
        <v>3</v>
      </c>
      <c r="M20" s="23">
        <f t="shared" si="2"/>
        <v>4</v>
      </c>
      <c r="N20" s="23">
        <f t="shared" si="2"/>
        <v>4</v>
      </c>
      <c r="O20" s="23">
        <f t="shared" si="2"/>
        <v>4</v>
      </c>
      <c r="P20" s="23">
        <f t="shared" si="2"/>
        <v>4</v>
      </c>
      <c r="Q20" s="23">
        <f t="shared" si="2"/>
        <v>3</v>
      </c>
      <c r="R20" s="23">
        <f t="shared" si="2"/>
        <v>3</v>
      </c>
      <c r="S20" s="23">
        <f t="shared" si="2"/>
        <v>3</v>
      </c>
      <c r="T20" s="23">
        <f t="shared" si="2"/>
        <v>3</v>
      </c>
      <c r="U20" s="23">
        <f t="shared" si="2"/>
        <v>3</v>
      </c>
      <c r="V20" s="23">
        <f t="shared" si="2"/>
        <v>3</v>
      </c>
      <c r="W20" s="23">
        <f t="shared" si="2"/>
        <v>5</v>
      </c>
      <c r="X20" s="23">
        <f t="shared" si="2"/>
        <v>5</v>
      </c>
      <c r="Y20" s="23">
        <f t="shared" si="2"/>
        <v>4</v>
      </c>
      <c r="Z20" s="23">
        <f t="shared" si="2"/>
        <v>4</v>
      </c>
      <c r="AA20" s="23">
        <f t="shared" si="2"/>
        <v>4</v>
      </c>
      <c r="AB20" s="23">
        <f t="shared" si="2"/>
        <v>4</v>
      </c>
      <c r="AC20" s="23">
        <f t="shared" si="2"/>
        <v>3</v>
      </c>
      <c r="AD20" s="23">
        <f t="shared" si="2"/>
        <v>3</v>
      </c>
      <c r="AE20" s="23">
        <f t="shared" si="2"/>
        <v>0</v>
      </c>
      <c r="AF20" s="23">
        <f t="shared" si="2"/>
        <v>0</v>
      </c>
      <c r="AG20" s="24">
        <f t="shared" si="2"/>
        <v>0</v>
      </c>
      <c r="AH20" s="1">
        <f t="shared" si="2"/>
        <v>40</v>
      </c>
      <c r="AI20" s="1">
        <f>SUM(AI13:AI19)</f>
        <v>24</v>
      </c>
      <c r="AJ20" s="1">
        <f>AH20+AH39+AH58+AH77+AH96+AH115+AH134</f>
        <v>220.25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45545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3">SUM(E23:AG23)/2</f>
        <v>0</v>
      </c>
      <c r="AI23" s="1"/>
    </row>
    <row r="24" spans="1:36" ht="15.75" customHeight="1" x14ac:dyDescent="0.15">
      <c r="A24" s="10"/>
      <c r="B24" s="18" t="str">
        <f t="shared" ref="B24" si="4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/>
      <c r="J24" s="8"/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>
        <v>1</v>
      </c>
      <c r="R24" s="8">
        <v>1</v>
      </c>
      <c r="S24" s="8"/>
      <c r="T24" s="8"/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>
        <v>1</v>
      </c>
      <c r="AB24" s="8">
        <v>1</v>
      </c>
      <c r="AC24" s="8"/>
      <c r="AD24" s="8"/>
      <c r="AE24" s="8"/>
      <c r="AF24" s="8"/>
      <c r="AG24" s="8"/>
      <c r="AH24" s="1">
        <f t="shared" si="3"/>
        <v>8</v>
      </c>
      <c r="AI24" s="1"/>
    </row>
    <row r="25" spans="1:36" ht="15.75" customHeight="1" x14ac:dyDescent="0.15">
      <c r="A25" s="10"/>
      <c r="B25" s="18" t="str">
        <f>B6</f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>
        <v>1</v>
      </c>
      <c r="T25" s="8">
        <v>1</v>
      </c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>
        <v>1</v>
      </c>
      <c r="AD25" s="8">
        <v>1</v>
      </c>
      <c r="AE25" s="8"/>
      <c r="AF25" s="8"/>
      <c r="AG25" s="8"/>
      <c r="AH25" s="1">
        <f t="shared" si="3"/>
        <v>6</v>
      </c>
      <c r="AI25" s="1"/>
    </row>
    <row r="26" spans="1:36" ht="15.75" customHeight="1" x14ac:dyDescent="0.15">
      <c r="A26" s="10"/>
      <c r="B26" s="18" t="str">
        <f>B7</f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3"/>
        <v>4</v>
      </c>
      <c r="AI26" s="1"/>
    </row>
    <row r="27" spans="1:36" ht="15.75" customHeight="1" x14ac:dyDescent="0.15">
      <c r="A27" s="10"/>
      <c r="B27" s="18" t="str">
        <f>B8</f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>
        <v>1</v>
      </c>
      <c r="I27" s="8">
        <v>1</v>
      </c>
      <c r="J27" s="8">
        <v>1</v>
      </c>
      <c r="K27" s="8">
        <v>1</v>
      </c>
      <c r="L27" s="8">
        <v>1</v>
      </c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>
        <v>1</v>
      </c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1">
        <f t="shared" si="3"/>
        <v>6</v>
      </c>
      <c r="AI27" s="1"/>
    </row>
    <row r="28" spans="1:36" ht="15.75" customHeight="1" x14ac:dyDescent="0.15">
      <c r="A28" s="10"/>
      <c r="B28" s="18" t="str">
        <f>B9</f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>
        <v>1</v>
      </c>
      <c r="R28" s="8">
        <v>1</v>
      </c>
      <c r="S28" s="8">
        <v>1</v>
      </c>
      <c r="T28" s="8">
        <v>1</v>
      </c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1">
        <f t="shared" si="3"/>
        <v>6</v>
      </c>
      <c r="AI28" s="1"/>
    </row>
    <row r="29" spans="1:36" ht="15.75" customHeight="1" x14ac:dyDescent="0.15">
      <c r="A29" s="10"/>
      <c r="B29" s="18" t="str">
        <f>B10</f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/>
      <c r="J29" s="8"/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/>
      <c r="R29" s="8"/>
      <c r="S29" s="8">
        <v>1</v>
      </c>
      <c r="T29" s="8">
        <v>1</v>
      </c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>
        <v>1</v>
      </c>
      <c r="AB29" s="8">
        <v>1</v>
      </c>
      <c r="AC29" s="8"/>
      <c r="AD29" s="8"/>
      <c r="AE29" s="8"/>
      <c r="AF29" s="8"/>
      <c r="AG29" s="8"/>
      <c r="AH29" s="1">
        <f t="shared" si="3"/>
        <v>8</v>
      </c>
      <c r="AI29" s="1"/>
    </row>
    <row r="30" spans="1:36" ht="15.75" customHeight="1" x14ac:dyDescent="0.15">
      <c r="A30" s="21"/>
      <c r="B30" s="18" t="str">
        <f>B11</f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1">
        <f t="shared" si="3"/>
        <v>0</v>
      </c>
      <c r="AI30" s="1"/>
    </row>
    <row r="31" spans="1:36" ht="15.75" customHeight="1" x14ac:dyDescent="0.15">
      <c r="A31" s="10"/>
      <c r="B31" s="18" t="str">
        <f>B12</f>
        <v>X218</v>
      </c>
      <c r="C31" s="19" t="str">
        <f>IF(ISNA(VLOOKUP(B31,Personal!$A$2:$D$21,2,FALSE)),,VLOOKUP(B31,Personal!$A$2:$D$21,2,FALSE))</f>
        <v>Nahia Campos</v>
      </c>
      <c r="D31" s="19" t="str">
        <f>IF(ISNA(VLOOKUP(B31,Personal!$A$2:$D$23,3,FALSE)),,VLOOKUP(B31,Personal!$A$2:$D$32,3,FALSE))</f>
        <v>Comercial</v>
      </c>
      <c r="E31" s="8"/>
      <c r="F31" s="8"/>
      <c r="G31" s="8"/>
      <c r="H31" s="8"/>
      <c r="I31" s="8" t="s">
        <v>7</v>
      </c>
      <c r="J31" s="8" t="s">
        <v>7</v>
      </c>
      <c r="K31" s="8" t="s">
        <v>7</v>
      </c>
      <c r="L31" s="8" t="s">
        <v>7</v>
      </c>
      <c r="M31" s="8" t="s">
        <v>7</v>
      </c>
      <c r="N31" s="8" t="s">
        <v>7</v>
      </c>
      <c r="O31" s="8" t="s">
        <v>7</v>
      </c>
      <c r="P31" s="8" t="s">
        <v>7</v>
      </c>
      <c r="Q31" s="8" t="s">
        <v>7</v>
      </c>
      <c r="R31" s="8" t="s">
        <v>7</v>
      </c>
      <c r="S31" s="8" t="s">
        <v>7</v>
      </c>
      <c r="T31" s="8" t="s">
        <v>7</v>
      </c>
      <c r="U31" s="8" t="s">
        <v>7</v>
      </c>
      <c r="V31" s="8" t="s">
        <v>7</v>
      </c>
      <c r="W31" s="8" t="s">
        <v>7</v>
      </c>
      <c r="X31" s="8" t="s">
        <v>7</v>
      </c>
      <c r="Y31" s="8" t="s">
        <v>7</v>
      </c>
      <c r="Z31" s="8" t="s">
        <v>7</v>
      </c>
      <c r="AA31" s="8" t="s">
        <v>7</v>
      </c>
      <c r="AB31" s="8" t="s">
        <v>7</v>
      </c>
      <c r="AC31" s="8" t="s">
        <v>7</v>
      </c>
      <c r="AD31" s="8" t="s">
        <v>7</v>
      </c>
      <c r="AE31" s="8"/>
      <c r="AF31" s="8"/>
      <c r="AG31" s="8"/>
      <c r="AH31" s="1">
        <f t="shared" si="3"/>
        <v>0</v>
      </c>
      <c r="AI31" s="1"/>
    </row>
    <row r="32" spans="1:36" ht="15.75" customHeight="1" x14ac:dyDescent="0.15">
      <c r="A32" s="10"/>
      <c r="B32" s="18" t="s">
        <v>133</v>
      </c>
      <c r="C32" s="62" t="s">
        <v>132</v>
      </c>
      <c r="D32" s="19" t="s">
        <v>53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>
        <v>1</v>
      </c>
      <c r="X32" s="59">
        <v>1</v>
      </c>
      <c r="Y32" s="59">
        <v>1</v>
      </c>
      <c r="Z32" s="59">
        <v>1</v>
      </c>
      <c r="AA32" s="59">
        <v>1</v>
      </c>
      <c r="AB32" s="59">
        <v>1</v>
      </c>
      <c r="AC32" s="59">
        <v>1</v>
      </c>
      <c r="AD32" s="59">
        <v>1</v>
      </c>
      <c r="AE32" s="59"/>
      <c r="AF32" s="60"/>
      <c r="AG32" s="61"/>
      <c r="AH32" s="1">
        <f t="shared" si="3"/>
        <v>4</v>
      </c>
      <c r="AI32" s="1"/>
    </row>
    <row r="33" spans="1:35" ht="15.75" customHeight="1" x14ac:dyDescent="0.15">
      <c r="A33" s="10"/>
      <c r="B33" s="18">
        <f>B14</f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3"/>
        <v>0</v>
      </c>
      <c r="AI33" s="1"/>
    </row>
    <row r="34" spans="1:35" ht="15.75" customHeight="1" x14ac:dyDescent="0.15">
      <c r="A34" s="10"/>
      <c r="B34" s="18">
        <f>B15</f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3"/>
        <v>0</v>
      </c>
      <c r="AI34" s="1"/>
    </row>
    <row r="35" spans="1:35" ht="15.75" customHeight="1" x14ac:dyDescent="0.15">
      <c r="A35" s="10"/>
      <c r="B35" s="18">
        <f>B16</f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3"/>
        <v>0</v>
      </c>
      <c r="AI35" s="1"/>
    </row>
    <row r="36" spans="1:35" ht="15.75" customHeight="1" x14ac:dyDescent="0.15">
      <c r="A36" s="10"/>
      <c r="B36" s="18" t="str">
        <f>B17</f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8"/>
      <c r="AB36" s="8"/>
      <c r="AC36" s="59"/>
      <c r="AD36" s="59"/>
      <c r="AE36" s="59"/>
      <c r="AF36" s="60"/>
      <c r="AG36" s="61"/>
      <c r="AH36" s="1">
        <f t="shared" si="3"/>
        <v>0</v>
      </c>
      <c r="AI36" s="1"/>
    </row>
    <row r="37" spans="1:35" ht="15.75" customHeight="1" x14ac:dyDescent="0.15">
      <c r="A37" s="10"/>
      <c r="B37" s="18" t="str">
        <f>B18</f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3"/>
        <v>0</v>
      </c>
      <c r="AI37" s="1"/>
    </row>
    <row r="38" spans="1:35" ht="15.75" customHeight="1" x14ac:dyDescent="0.15">
      <c r="A38" s="10"/>
      <c r="B38" s="18" t="str">
        <f>B19</f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 t="s">
        <v>21</v>
      </c>
      <c r="F38" s="59"/>
      <c r="G38" s="59"/>
      <c r="H38" s="59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59"/>
      <c r="AD38" s="59"/>
      <c r="AE38" s="59"/>
      <c r="AF38" s="60"/>
      <c r="AG38" s="61"/>
      <c r="AH38" s="1">
        <f t="shared" si="3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5">SUM(E23:E38)</f>
        <v>0</v>
      </c>
      <c r="F39" s="23">
        <f t="shared" si="5"/>
        <v>0</v>
      </c>
      <c r="G39" s="23">
        <f t="shared" si="5"/>
        <v>0</v>
      </c>
      <c r="H39" s="23">
        <f t="shared" si="5"/>
        <v>1</v>
      </c>
      <c r="I39" s="23">
        <f t="shared" si="5"/>
        <v>2</v>
      </c>
      <c r="J39" s="23">
        <f t="shared" si="5"/>
        <v>2</v>
      </c>
      <c r="K39" s="23">
        <f t="shared" si="5"/>
        <v>4</v>
      </c>
      <c r="L39" s="23">
        <f t="shared" si="5"/>
        <v>4</v>
      </c>
      <c r="M39" s="23">
        <f t="shared" si="5"/>
        <v>4</v>
      </c>
      <c r="N39" s="23">
        <f t="shared" si="5"/>
        <v>4</v>
      </c>
      <c r="O39" s="23">
        <f t="shared" si="5"/>
        <v>4</v>
      </c>
      <c r="P39" s="23">
        <f t="shared" si="5"/>
        <v>4</v>
      </c>
      <c r="Q39" s="23">
        <f t="shared" si="5"/>
        <v>3</v>
      </c>
      <c r="R39" s="23">
        <f t="shared" si="5"/>
        <v>3</v>
      </c>
      <c r="S39" s="23">
        <f t="shared" si="5"/>
        <v>4</v>
      </c>
      <c r="T39" s="23">
        <f t="shared" si="5"/>
        <v>3</v>
      </c>
      <c r="U39" s="23">
        <f t="shared" si="5"/>
        <v>3</v>
      </c>
      <c r="V39" s="23">
        <f t="shared" si="5"/>
        <v>3</v>
      </c>
      <c r="W39" s="23">
        <f t="shared" si="5"/>
        <v>5</v>
      </c>
      <c r="X39" s="23">
        <f t="shared" si="5"/>
        <v>5</v>
      </c>
      <c r="Y39" s="23">
        <f t="shared" si="5"/>
        <v>5</v>
      </c>
      <c r="Z39" s="23">
        <f t="shared" si="5"/>
        <v>5</v>
      </c>
      <c r="AA39" s="23">
        <f t="shared" si="5"/>
        <v>5</v>
      </c>
      <c r="AB39" s="23">
        <f t="shared" si="5"/>
        <v>5</v>
      </c>
      <c r="AC39" s="23">
        <f t="shared" si="5"/>
        <v>3</v>
      </c>
      <c r="AD39" s="23">
        <f t="shared" si="5"/>
        <v>3</v>
      </c>
      <c r="AE39" s="23">
        <f t="shared" si="5"/>
        <v>0</v>
      </c>
      <c r="AF39" s="23">
        <f t="shared" si="5"/>
        <v>0</v>
      </c>
      <c r="AG39" s="24">
        <f t="shared" si="5"/>
        <v>0</v>
      </c>
      <c r="AH39" s="1">
        <f t="shared" si="5"/>
        <v>42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45546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6">SUM(E42:AG42)/2</f>
        <v>0</v>
      </c>
      <c r="AI42" s="1"/>
    </row>
    <row r="43" spans="1:35" ht="15.75" customHeight="1" x14ac:dyDescent="0.15">
      <c r="A43" s="10"/>
      <c r="B43" s="18" t="str">
        <f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>
        <v>1</v>
      </c>
      <c r="J43" s="8">
        <v>1</v>
      </c>
      <c r="K43" s="8">
        <v>1</v>
      </c>
      <c r="L43" s="8">
        <v>1</v>
      </c>
      <c r="M43" s="8">
        <v>1</v>
      </c>
      <c r="N43" s="8">
        <v>1</v>
      </c>
      <c r="O43" s="8">
        <v>1</v>
      </c>
      <c r="P43" s="8">
        <v>1</v>
      </c>
      <c r="Q43" s="8"/>
      <c r="R43" s="8"/>
      <c r="S43" s="8">
        <v>1</v>
      </c>
      <c r="T43" s="8">
        <v>1</v>
      </c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/>
      <c r="AB43" s="8"/>
      <c r="AC43" s="8"/>
      <c r="AD43" s="8"/>
      <c r="AE43" s="8"/>
      <c r="AF43" s="8"/>
      <c r="AG43" s="8"/>
      <c r="AH43" s="1">
        <f t="shared" si="6"/>
        <v>8</v>
      </c>
      <c r="AI43" s="1"/>
    </row>
    <row r="44" spans="1:35" ht="15.75" customHeight="1" x14ac:dyDescent="0.15">
      <c r="A44" s="10"/>
      <c r="B44" s="18" t="str">
        <f t="shared" ref="B44:B57" si="7">B25</f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>
        <v>1</v>
      </c>
      <c r="T44" s="8">
        <v>1</v>
      </c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>
        <v>1</v>
      </c>
      <c r="AD44" s="8">
        <v>1</v>
      </c>
      <c r="AE44" s="8"/>
      <c r="AF44" s="8"/>
      <c r="AG44" s="8"/>
      <c r="AH44" s="1">
        <f t="shared" si="6"/>
        <v>6</v>
      </c>
      <c r="AI44" s="1"/>
    </row>
    <row r="45" spans="1:35" ht="15.75" customHeight="1" x14ac:dyDescent="0.15">
      <c r="A45" s="10"/>
      <c r="B45" s="18" t="str">
        <f t="shared" si="7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6"/>
        <v>4</v>
      </c>
      <c r="AI45" s="1"/>
    </row>
    <row r="46" spans="1:35" ht="15.75" customHeight="1" x14ac:dyDescent="0.15">
      <c r="A46" s="10"/>
      <c r="B46" s="18" t="str">
        <f t="shared" si="7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>
        <v>1</v>
      </c>
      <c r="I46" s="8">
        <v>1</v>
      </c>
      <c r="J46" s="8">
        <v>1</v>
      </c>
      <c r="K46" s="8">
        <v>1</v>
      </c>
      <c r="L46" s="8">
        <v>1</v>
      </c>
      <c r="M46" s="8">
        <v>1</v>
      </c>
      <c r="N46" s="8">
        <v>1</v>
      </c>
      <c r="O46" s="8">
        <v>1</v>
      </c>
      <c r="P46" s="8">
        <v>1</v>
      </c>
      <c r="Q46" s="8">
        <v>1</v>
      </c>
      <c r="R46" s="8">
        <v>1</v>
      </c>
      <c r="S46" s="8">
        <v>1</v>
      </c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1">
        <f t="shared" si="6"/>
        <v>6</v>
      </c>
      <c r="AI46" s="1"/>
    </row>
    <row r="47" spans="1:35" ht="15.75" customHeight="1" x14ac:dyDescent="0.15">
      <c r="A47" s="10"/>
      <c r="B47" s="18" t="str">
        <f t="shared" si="7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 t="s">
        <v>7</v>
      </c>
      <c r="J47" s="8" t="s">
        <v>7</v>
      </c>
      <c r="K47" s="8" t="s">
        <v>7</v>
      </c>
      <c r="L47" s="8" t="s">
        <v>7</v>
      </c>
      <c r="M47" s="8" t="s">
        <v>7</v>
      </c>
      <c r="N47" s="8" t="s">
        <v>7</v>
      </c>
      <c r="O47" s="8" t="s">
        <v>7</v>
      </c>
      <c r="P47" s="8" t="s">
        <v>7</v>
      </c>
      <c r="Q47" s="8" t="s">
        <v>7</v>
      </c>
      <c r="R47" s="8" t="s">
        <v>7</v>
      </c>
      <c r="S47" s="8" t="s">
        <v>7</v>
      </c>
      <c r="T47" s="8" t="s">
        <v>7</v>
      </c>
      <c r="U47" s="8" t="s">
        <v>7</v>
      </c>
      <c r="V47" s="8" t="s">
        <v>7</v>
      </c>
      <c r="W47" s="8" t="s">
        <v>7</v>
      </c>
      <c r="X47" s="8" t="s">
        <v>7</v>
      </c>
      <c r="Y47" s="8" t="s">
        <v>7</v>
      </c>
      <c r="Z47" s="8" t="s">
        <v>7</v>
      </c>
      <c r="AA47" s="8" t="s">
        <v>7</v>
      </c>
      <c r="AB47" s="8" t="s">
        <v>7</v>
      </c>
      <c r="AC47" s="8" t="s">
        <v>7</v>
      </c>
      <c r="AD47" s="8" t="s">
        <v>7</v>
      </c>
      <c r="AE47" s="8"/>
      <c r="AF47" s="8"/>
      <c r="AG47" s="8"/>
      <c r="AH47" s="1">
        <f t="shared" si="6"/>
        <v>0</v>
      </c>
      <c r="AI47" s="1"/>
    </row>
    <row r="48" spans="1:35" ht="15.75" customHeight="1" x14ac:dyDescent="0.15">
      <c r="A48" s="10"/>
      <c r="B48" s="18" t="str">
        <f t="shared" si="7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/>
      <c r="J48" s="8"/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/>
      <c r="T48" s="8"/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>
        <v>1</v>
      </c>
      <c r="AB48" s="8">
        <v>1</v>
      </c>
      <c r="AC48" s="8"/>
      <c r="AD48" s="8"/>
      <c r="AE48" s="8"/>
      <c r="AF48" s="8"/>
      <c r="AG48" s="8"/>
      <c r="AH48" s="1">
        <f t="shared" si="6"/>
        <v>8</v>
      </c>
      <c r="AI48" s="1"/>
    </row>
    <row r="49" spans="1:35" ht="15.75" customHeight="1" x14ac:dyDescent="0.15">
      <c r="A49" s="21"/>
      <c r="B49" s="18" t="str">
        <f t="shared" si="7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1">
        <f t="shared" si="6"/>
        <v>0</v>
      </c>
      <c r="AI49" s="1"/>
    </row>
    <row r="50" spans="1:35" ht="15.75" customHeight="1" x14ac:dyDescent="0.15">
      <c r="A50" s="10"/>
      <c r="B50" s="18" t="str">
        <f t="shared" si="7"/>
        <v>X218</v>
      </c>
      <c r="C50" s="19" t="str">
        <f>IF(ISNA(VLOOKUP(B50,Personal!$A$2:$D$21,2,FALSE)),,VLOOKUP(B50,Personal!$A$2:$D$21,2,FALSE))</f>
        <v>Nahia Campos</v>
      </c>
      <c r="D50" s="19" t="str">
        <f>IF(ISNA(VLOOKUP(B50,Personal!$A$2:$D$23,3,FALSE)),,VLOOKUP(B50,Personal!$A$2:$D$32,3,FALSE))</f>
        <v>Comercial</v>
      </c>
      <c r="E50" s="8"/>
      <c r="F50" s="8"/>
      <c r="G50" s="8"/>
      <c r="H50" s="8"/>
      <c r="I50" s="8" t="s">
        <v>15</v>
      </c>
      <c r="J50" s="8" t="s">
        <v>15</v>
      </c>
      <c r="K50" s="8" t="s">
        <v>15</v>
      </c>
      <c r="L50" s="8" t="s">
        <v>15</v>
      </c>
      <c r="M50" s="8" t="s">
        <v>15</v>
      </c>
      <c r="N50" s="8" t="s">
        <v>15</v>
      </c>
      <c r="O50" s="8" t="s">
        <v>15</v>
      </c>
      <c r="P50" s="8" t="s">
        <v>15</v>
      </c>
      <c r="Q50" s="8" t="s">
        <v>15</v>
      </c>
      <c r="R50" s="8" t="s">
        <v>15</v>
      </c>
      <c r="S50" s="8" t="s">
        <v>15</v>
      </c>
      <c r="T50" s="8" t="s">
        <v>15</v>
      </c>
      <c r="U50" s="8" t="s">
        <v>15</v>
      </c>
      <c r="V50" s="8" t="s">
        <v>15</v>
      </c>
      <c r="W50" s="8" t="s">
        <v>15</v>
      </c>
      <c r="X50" s="8" t="s">
        <v>15</v>
      </c>
      <c r="Y50" s="8" t="s">
        <v>15</v>
      </c>
      <c r="Z50" s="8" t="s">
        <v>15</v>
      </c>
      <c r="AA50" s="8" t="s">
        <v>15</v>
      </c>
      <c r="AB50" s="8" t="s">
        <v>15</v>
      </c>
      <c r="AC50" s="8" t="s">
        <v>15</v>
      </c>
      <c r="AD50" s="8" t="s">
        <v>15</v>
      </c>
      <c r="AE50" s="8"/>
      <c r="AF50" s="8"/>
      <c r="AG50" s="8"/>
      <c r="AH50" s="1">
        <f t="shared" si="6"/>
        <v>0</v>
      </c>
      <c r="AI50" s="1"/>
    </row>
    <row r="51" spans="1:35" ht="15.75" customHeight="1" x14ac:dyDescent="0.15">
      <c r="A51" s="10"/>
      <c r="B51" s="18" t="s">
        <v>133</v>
      </c>
      <c r="C51" s="62" t="s">
        <v>132</v>
      </c>
      <c r="D51" s="19" t="s">
        <v>53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>
        <v>1</v>
      </c>
      <c r="X51" s="59">
        <v>1</v>
      </c>
      <c r="Y51" s="59">
        <v>1</v>
      </c>
      <c r="Z51" s="59">
        <v>1</v>
      </c>
      <c r="AA51" s="59">
        <v>1</v>
      </c>
      <c r="AB51" s="59">
        <v>1</v>
      </c>
      <c r="AC51" s="59">
        <v>1</v>
      </c>
      <c r="AD51" s="59">
        <v>1</v>
      </c>
      <c r="AE51" s="59"/>
      <c r="AF51" s="60"/>
      <c r="AG51" s="61"/>
      <c r="AH51" s="1">
        <f t="shared" si="6"/>
        <v>4</v>
      </c>
      <c r="AI51" s="1"/>
    </row>
    <row r="52" spans="1:35" ht="15.75" customHeight="1" x14ac:dyDescent="0.15">
      <c r="A52" s="10"/>
      <c r="B52" s="18">
        <f t="shared" si="7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6"/>
        <v>0</v>
      </c>
      <c r="AI52" s="1"/>
    </row>
    <row r="53" spans="1:35" ht="15.75" customHeight="1" x14ac:dyDescent="0.15">
      <c r="A53" s="10"/>
      <c r="B53" s="18">
        <f t="shared" si="7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6"/>
        <v>0</v>
      </c>
      <c r="AI53" s="1"/>
    </row>
    <row r="54" spans="1:35" ht="15.75" customHeight="1" x14ac:dyDescent="0.15">
      <c r="A54" s="10"/>
      <c r="B54" s="18">
        <f t="shared" si="7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6"/>
        <v>0</v>
      </c>
      <c r="AI54" s="1"/>
    </row>
    <row r="55" spans="1:35" ht="15.75" customHeight="1" x14ac:dyDescent="0.15">
      <c r="A55" s="10"/>
      <c r="B55" s="18" t="str">
        <f t="shared" si="7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8"/>
      <c r="AB55" s="8"/>
      <c r="AC55" s="59"/>
      <c r="AD55" s="59"/>
      <c r="AE55" s="59"/>
      <c r="AF55" s="60"/>
      <c r="AG55" s="61"/>
      <c r="AH55" s="1">
        <f t="shared" si="6"/>
        <v>0</v>
      </c>
      <c r="AI55" s="1"/>
    </row>
    <row r="56" spans="1:35" ht="15.75" customHeight="1" x14ac:dyDescent="0.15">
      <c r="A56" s="10"/>
      <c r="B56" s="18" t="str">
        <f t="shared" si="7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6"/>
        <v>0</v>
      </c>
      <c r="AI56" s="1"/>
    </row>
    <row r="57" spans="1:35" ht="15.75" customHeight="1" x14ac:dyDescent="0.15">
      <c r="A57" s="10"/>
      <c r="B57" s="18" t="str">
        <f t="shared" si="7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6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8">SUM(E42:E57)</f>
        <v>0</v>
      </c>
      <c r="F58" s="23">
        <f t="shared" si="8"/>
        <v>0</v>
      </c>
      <c r="G58" s="23">
        <f t="shared" si="8"/>
        <v>0</v>
      </c>
      <c r="H58" s="23">
        <f t="shared" si="8"/>
        <v>1</v>
      </c>
      <c r="I58" s="23">
        <f t="shared" si="8"/>
        <v>2</v>
      </c>
      <c r="J58" s="23">
        <f t="shared" si="8"/>
        <v>2</v>
      </c>
      <c r="K58" s="23">
        <f t="shared" si="8"/>
        <v>3</v>
      </c>
      <c r="L58" s="23">
        <f t="shared" si="8"/>
        <v>3</v>
      </c>
      <c r="M58" s="23">
        <f t="shared" si="8"/>
        <v>3</v>
      </c>
      <c r="N58" s="23">
        <f t="shared" si="8"/>
        <v>3</v>
      </c>
      <c r="O58" s="23">
        <f t="shared" si="8"/>
        <v>3</v>
      </c>
      <c r="P58" s="23">
        <f t="shared" si="8"/>
        <v>3</v>
      </c>
      <c r="Q58" s="23">
        <f t="shared" si="8"/>
        <v>2</v>
      </c>
      <c r="R58" s="23">
        <f t="shared" si="8"/>
        <v>2</v>
      </c>
      <c r="S58" s="23">
        <f t="shared" si="8"/>
        <v>3</v>
      </c>
      <c r="T58" s="23">
        <f t="shared" si="8"/>
        <v>2</v>
      </c>
      <c r="U58" s="23">
        <f t="shared" si="8"/>
        <v>3</v>
      </c>
      <c r="V58" s="23">
        <f t="shared" si="8"/>
        <v>3</v>
      </c>
      <c r="W58" s="23">
        <f t="shared" si="8"/>
        <v>5</v>
      </c>
      <c r="X58" s="23">
        <f t="shared" si="8"/>
        <v>5</v>
      </c>
      <c r="Y58" s="23">
        <f t="shared" si="8"/>
        <v>5</v>
      </c>
      <c r="Z58" s="23">
        <f t="shared" si="8"/>
        <v>5</v>
      </c>
      <c r="AA58" s="23">
        <f t="shared" si="8"/>
        <v>4</v>
      </c>
      <c r="AB58" s="23">
        <f t="shared" si="8"/>
        <v>4</v>
      </c>
      <c r="AC58" s="23">
        <f t="shared" si="8"/>
        <v>3</v>
      </c>
      <c r="AD58" s="23">
        <f t="shared" si="8"/>
        <v>3</v>
      </c>
      <c r="AE58" s="23">
        <f t="shared" si="8"/>
        <v>0</v>
      </c>
      <c r="AF58" s="23">
        <f t="shared" si="8"/>
        <v>0</v>
      </c>
      <c r="AG58" s="24">
        <f t="shared" si="8"/>
        <v>0</v>
      </c>
      <c r="AH58" s="1">
        <f t="shared" si="8"/>
        <v>36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45547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9">SUM(E61:AG61)/2</f>
        <v>0</v>
      </c>
      <c r="AI61" s="1"/>
    </row>
    <row r="62" spans="1:35" ht="15.75" customHeight="1" x14ac:dyDescent="0.15">
      <c r="A62" s="10"/>
      <c r="B62" s="18" t="str">
        <f t="shared" ref="B62:B76" si="10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>
        <v>1</v>
      </c>
      <c r="J62" s="8">
        <v>1</v>
      </c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>
        <v>1</v>
      </c>
      <c r="R62" s="8">
        <v>1</v>
      </c>
      <c r="S62" s="8"/>
      <c r="T62" s="8"/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>
        <v>1</v>
      </c>
      <c r="AA62" s="8"/>
      <c r="AB62" s="8"/>
      <c r="AC62" s="8"/>
      <c r="AD62" s="8"/>
      <c r="AE62" s="8"/>
      <c r="AF62" s="8"/>
      <c r="AG62" s="8"/>
      <c r="AH62" s="1">
        <f t="shared" si="9"/>
        <v>8</v>
      </c>
      <c r="AI62" s="1"/>
    </row>
    <row r="63" spans="1:35" ht="15.75" customHeight="1" x14ac:dyDescent="0.15">
      <c r="A63" s="10"/>
      <c r="B63" s="18" t="str">
        <f t="shared" si="10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>
        <v>1</v>
      </c>
      <c r="T63" s="8">
        <v>1</v>
      </c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>
        <v>1</v>
      </c>
      <c r="AD63" s="8">
        <v>1</v>
      </c>
      <c r="AE63" s="8"/>
      <c r="AF63" s="8"/>
      <c r="AG63" s="8"/>
      <c r="AH63" s="1">
        <f t="shared" si="9"/>
        <v>6</v>
      </c>
      <c r="AI63" s="1"/>
    </row>
    <row r="64" spans="1:35" ht="15.75" customHeight="1" x14ac:dyDescent="0.15">
      <c r="A64" s="10"/>
      <c r="B64" s="18" t="str">
        <f t="shared" si="10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>
        <v>1</v>
      </c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/>
      <c r="AE64" s="8"/>
      <c r="AF64" s="8"/>
      <c r="AG64" s="8"/>
      <c r="AH64" s="1">
        <f t="shared" si="9"/>
        <v>4</v>
      </c>
      <c r="AI64" s="1"/>
    </row>
    <row r="65" spans="1:35" ht="15.75" customHeight="1" x14ac:dyDescent="0.15">
      <c r="A65" s="10"/>
      <c r="B65" s="18" t="str">
        <f t="shared" si="10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 t="s">
        <v>7</v>
      </c>
      <c r="AE65" s="8"/>
      <c r="AF65" s="8"/>
      <c r="AG65" s="8"/>
      <c r="AH65" s="1">
        <f t="shared" si="9"/>
        <v>0</v>
      </c>
      <c r="AI65" s="1"/>
    </row>
    <row r="66" spans="1:35" ht="15.75" customHeight="1" x14ac:dyDescent="0.15">
      <c r="A66" s="10"/>
      <c r="B66" s="18" t="str">
        <f t="shared" si="10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>
        <v>1</v>
      </c>
      <c r="I66" s="8">
        <v>1</v>
      </c>
      <c r="J66" s="8">
        <v>1</v>
      </c>
      <c r="K66" s="8">
        <v>1</v>
      </c>
      <c r="L66" s="8">
        <v>1</v>
      </c>
      <c r="M66" s="8">
        <v>1</v>
      </c>
      <c r="N66" s="8">
        <v>1</v>
      </c>
      <c r="O66" s="8">
        <v>1</v>
      </c>
      <c r="P66" s="8">
        <v>1</v>
      </c>
      <c r="Q66" s="8">
        <v>1</v>
      </c>
      <c r="R66" s="8">
        <v>1</v>
      </c>
      <c r="S66" s="8">
        <v>1</v>
      </c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9"/>
        <v>6</v>
      </c>
      <c r="AI66" s="1"/>
    </row>
    <row r="67" spans="1:35" ht="15.75" customHeight="1" x14ac:dyDescent="0.15">
      <c r="A67" s="10"/>
      <c r="B67" s="18" t="str">
        <f t="shared" si="10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/>
      <c r="J67" s="8"/>
      <c r="K67" s="8">
        <v>1</v>
      </c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/>
      <c r="R67" s="8"/>
      <c r="S67" s="8">
        <v>1</v>
      </c>
      <c r="T67" s="8">
        <v>1</v>
      </c>
      <c r="U67" s="8">
        <v>1</v>
      </c>
      <c r="V67" s="8">
        <v>1</v>
      </c>
      <c r="W67" s="8">
        <v>1</v>
      </c>
      <c r="X67" s="8">
        <v>1</v>
      </c>
      <c r="Y67" s="8">
        <v>1</v>
      </c>
      <c r="Z67" s="8">
        <v>1</v>
      </c>
      <c r="AA67" s="8">
        <v>1</v>
      </c>
      <c r="AB67" s="8">
        <v>1</v>
      </c>
      <c r="AC67" s="8"/>
      <c r="AD67" s="8"/>
      <c r="AE67" s="8"/>
      <c r="AF67" s="8"/>
      <c r="AG67" s="8"/>
      <c r="AH67" s="1">
        <f t="shared" si="9"/>
        <v>8</v>
      </c>
      <c r="AI67" s="1"/>
    </row>
    <row r="68" spans="1:35" ht="15.75" customHeight="1" x14ac:dyDescent="0.15">
      <c r="A68" s="21"/>
      <c r="B68" s="18" t="str">
        <f t="shared" si="10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1">
        <f t="shared" si="9"/>
        <v>0</v>
      </c>
      <c r="AI68" s="1"/>
    </row>
    <row r="69" spans="1:35" ht="15.75" customHeight="1" x14ac:dyDescent="0.15">
      <c r="A69" s="10"/>
      <c r="B69" s="18" t="str">
        <f t="shared" si="10"/>
        <v>X218</v>
      </c>
      <c r="C69" s="19" t="str">
        <f>IF(ISNA(VLOOKUP(B69,Personal!$A$2:$D$21,2,FALSE)),,VLOOKUP(B69,Personal!$A$2:$D$21,2,FALSE))</f>
        <v>Nahia Campos</v>
      </c>
      <c r="D69" s="19" t="str">
        <f>IF(ISNA(VLOOKUP(B69,Personal!$A$2:$D$23,3,FALSE)),,VLOOKUP(B69,Personal!$A$2:$D$32,3,FALSE))</f>
        <v>Comercial</v>
      </c>
      <c r="E69" s="8"/>
      <c r="F69" s="8"/>
      <c r="G69" s="8"/>
      <c r="H69" s="8"/>
      <c r="I69" s="8" t="s">
        <v>15</v>
      </c>
      <c r="J69" s="8" t="s">
        <v>15</v>
      </c>
      <c r="K69" s="8" t="s">
        <v>15</v>
      </c>
      <c r="L69" s="8" t="s">
        <v>15</v>
      </c>
      <c r="M69" s="8" t="s">
        <v>15</v>
      </c>
      <c r="N69" s="8" t="s">
        <v>15</v>
      </c>
      <c r="O69" s="8" t="s">
        <v>15</v>
      </c>
      <c r="P69" s="8" t="s">
        <v>15</v>
      </c>
      <c r="Q69" s="8" t="s">
        <v>15</v>
      </c>
      <c r="R69" s="8" t="s">
        <v>15</v>
      </c>
      <c r="S69" s="8" t="s">
        <v>15</v>
      </c>
      <c r="T69" s="8" t="s">
        <v>15</v>
      </c>
      <c r="U69" s="8" t="s">
        <v>15</v>
      </c>
      <c r="V69" s="8" t="s">
        <v>15</v>
      </c>
      <c r="W69" s="8" t="s">
        <v>15</v>
      </c>
      <c r="X69" s="8" t="s">
        <v>15</v>
      </c>
      <c r="Y69" s="8" t="s">
        <v>15</v>
      </c>
      <c r="Z69" s="8" t="s">
        <v>15</v>
      </c>
      <c r="AA69" s="8" t="s">
        <v>15</v>
      </c>
      <c r="AB69" s="8" t="s">
        <v>15</v>
      </c>
      <c r="AC69" s="8" t="s">
        <v>15</v>
      </c>
      <c r="AD69" s="8" t="s">
        <v>15</v>
      </c>
      <c r="AE69" s="8"/>
      <c r="AF69" s="8"/>
      <c r="AG69" s="8"/>
      <c r="AH69" s="1">
        <f t="shared" si="9"/>
        <v>0</v>
      </c>
      <c r="AI69" s="1"/>
    </row>
    <row r="70" spans="1:35" ht="15.75" customHeight="1" x14ac:dyDescent="0.15">
      <c r="A70" s="10"/>
      <c r="B70" s="18" t="s">
        <v>133</v>
      </c>
      <c r="C70" s="62" t="s">
        <v>132</v>
      </c>
      <c r="D70" s="19" t="s">
        <v>53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>
        <v>1</v>
      </c>
      <c r="X70" s="59">
        <v>1</v>
      </c>
      <c r="Y70" s="59">
        <v>1</v>
      </c>
      <c r="Z70" s="59">
        <v>1</v>
      </c>
      <c r="AA70" s="59">
        <v>1</v>
      </c>
      <c r="AB70" s="59">
        <v>1</v>
      </c>
      <c r="AC70" s="59">
        <v>1</v>
      </c>
      <c r="AD70" s="59">
        <v>1</v>
      </c>
      <c r="AE70" s="59"/>
      <c r="AF70" s="60"/>
      <c r="AG70" s="61"/>
      <c r="AH70" s="1">
        <f t="shared" si="9"/>
        <v>4</v>
      </c>
      <c r="AI70" s="1"/>
    </row>
    <row r="71" spans="1:35" ht="15.75" customHeight="1" x14ac:dyDescent="0.15">
      <c r="A71" s="10"/>
      <c r="B71" s="18">
        <f t="shared" si="10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9"/>
        <v>0</v>
      </c>
      <c r="AI71" s="1"/>
    </row>
    <row r="72" spans="1:35" ht="15.75" customHeight="1" x14ac:dyDescent="0.15">
      <c r="A72" s="10"/>
      <c r="B72" s="18">
        <f t="shared" si="10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9"/>
        <v>0</v>
      </c>
      <c r="AI72" s="1"/>
    </row>
    <row r="73" spans="1:35" ht="15.75" customHeight="1" x14ac:dyDescent="0.15">
      <c r="A73" s="10"/>
      <c r="B73" s="18">
        <f t="shared" si="10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9"/>
        <v>0</v>
      </c>
      <c r="AI73" s="1"/>
    </row>
    <row r="74" spans="1:35" ht="15.75" customHeight="1" x14ac:dyDescent="0.15">
      <c r="A74" s="10"/>
      <c r="B74" s="18" t="str">
        <f t="shared" si="10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8"/>
      <c r="AB74" s="8"/>
      <c r="AC74" s="59"/>
      <c r="AD74" s="59"/>
      <c r="AE74" s="59"/>
      <c r="AF74" s="60"/>
      <c r="AG74" s="61"/>
      <c r="AH74" s="1">
        <f t="shared" si="9"/>
        <v>0</v>
      </c>
      <c r="AI74" s="1"/>
    </row>
    <row r="75" spans="1:35" ht="15.75" customHeight="1" x14ac:dyDescent="0.15">
      <c r="A75" s="10"/>
      <c r="B75" s="18" t="str">
        <f t="shared" si="10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9"/>
        <v>0</v>
      </c>
      <c r="AI75" s="1"/>
    </row>
    <row r="76" spans="1:35" ht="15.75" customHeight="1" x14ac:dyDescent="0.15">
      <c r="A76" s="10"/>
      <c r="B76" s="18" t="str">
        <f t="shared" si="10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 t="s">
        <v>21</v>
      </c>
      <c r="F76" s="59"/>
      <c r="G76" s="59"/>
      <c r="H76" s="59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59"/>
      <c r="AD76" s="59"/>
      <c r="AE76" s="59"/>
      <c r="AF76" s="60"/>
      <c r="AG76" s="61"/>
      <c r="AH76" s="1">
        <f t="shared" si="9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1">SUM(E61:E76)</f>
        <v>0</v>
      </c>
      <c r="F77" s="23">
        <f t="shared" si="11"/>
        <v>0</v>
      </c>
      <c r="G77" s="23">
        <f t="shared" si="11"/>
        <v>0</v>
      </c>
      <c r="H77" s="23">
        <f t="shared" si="11"/>
        <v>1</v>
      </c>
      <c r="I77" s="23">
        <f t="shared" si="11"/>
        <v>2</v>
      </c>
      <c r="J77" s="23">
        <f t="shared" si="11"/>
        <v>2</v>
      </c>
      <c r="K77" s="23">
        <f t="shared" si="11"/>
        <v>3</v>
      </c>
      <c r="L77" s="23">
        <f t="shared" si="11"/>
        <v>3</v>
      </c>
      <c r="M77" s="23">
        <f t="shared" si="11"/>
        <v>3</v>
      </c>
      <c r="N77" s="23">
        <f t="shared" si="11"/>
        <v>3</v>
      </c>
      <c r="O77" s="23">
        <f t="shared" si="11"/>
        <v>3</v>
      </c>
      <c r="P77" s="23">
        <f t="shared" si="11"/>
        <v>3</v>
      </c>
      <c r="Q77" s="23">
        <f t="shared" si="11"/>
        <v>2</v>
      </c>
      <c r="R77" s="23">
        <f t="shared" si="11"/>
        <v>2</v>
      </c>
      <c r="S77" s="23">
        <f t="shared" si="11"/>
        <v>3</v>
      </c>
      <c r="T77" s="23">
        <f t="shared" si="11"/>
        <v>2</v>
      </c>
      <c r="U77" s="23">
        <f t="shared" si="11"/>
        <v>3</v>
      </c>
      <c r="V77" s="23">
        <f t="shared" si="11"/>
        <v>4</v>
      </c>
      <c r="W77" s="23">
        <f t="shared" si="11"/>
        <v>5</v>
      </c>
      <c r="X77" s="23">
        <f t="shared" si="11"/>
        <v>5</v>
      </c>
      <c r="Y77" s="23">
        <f t="shared" si="11"/>
        <v>5</v>
      </c>
      <c r="Z77" s="23">
        <f t="shared" si="11"/>
        <v>5</v>
      </c>
      <c r="AA77" s="23">
        <f t="shared" si="11"/>
        <v>4</v>
      </c>
      <c r="AB77" s="23">
        <f t="shared" si="11"/>
        <v>4</v>
      </c>
      <c r="AC77" s="23">
        <f t="shared" si="11"/>
        <v>3</v>
      </c>
      <c r="AD77" s="23">
        <f t="shared" si="11"/>
        <v>2</v>
      </c>
      <c r="AE77" s="23">
        <f t="shared" si="11"/>
        <v>0</v>
      </c>
      <c r="AF77" s="23">
        <f t="shared" si="11"/>
        <v>0</v>
      </c>
      <c r="AG77" s="24">
        <f t="shared" si="11"/>
        <v>0</v>
      </c>
      <c r="AH77" s="1">
        <f t="shared" si="11"/>
        <v>36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45548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2">SUM(E80:AG80)/2</f>
        <v>0</v>
      </c>
      <c r="AI80" s="1"/>
    </row>
    <row r="81" spans="1:35" ht="15.75" customHeight="1" x14ac:dyDescent="0.15">
      <c r="A81" s="10"/>
      <c r="B81" s="18" t="str">
        <f t="shared" ref="B81:B95" si="13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/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>
        <v>1</v>
      </c>
      <c r="R81" s="8">
        <v>1</v>
      </c>
      <c r="S81" s="8"/>
      <c r="T81" s="8"/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</v>
      </c>
      <c r="AA81" s="8"/>
      <c r="AB81" s="8"/>
      <c r="AC81" s="8"/>
      <c r="AD81" s="8"/>
      <c r="AE81" s="8"/>
      <c r="AF81" s="8"/>
      <c r="AG81" s="8"/>
      <c r="AH81" s="1">
        <f t="shared" si="12"/>
        <v>8</v>
      </c>
      <c r="AI81" s="1"/>
    </row>
    <row r="82" spans="1:35" ht="15.75" customHeight="1" x14ac:dyDescent="0.15">
      <c r="A82" s="10"/>
      <c r="B82" s="18" t="str">
        <f t="shared" si="13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 t="s">
        <v>7</v>
      </c>
      <c r="J82" s="8" t="s">
        <v>7</v>
      </c>
      <c r="K82" s="8" t="s">
        <v>7</v>
      </c>
      <c r="L82" s="8" t="s">
        <v>7</v>
      </c>
      <c r="M82" s="8" t="s">
        <v>7</v>
      </c>
      <c r="N82" s="8" t="s">
        <v>7</v>
      </c>
      <c r="O82" s="8" t="s">
        <v>7</v>
      </c>
      <c r="P82" s="8" t="s">
        <v>7</v>
      </c>
      <c r="Q82" s="8" t="s">
        <v>7</v>
      </c>
      <c r="R82" s="8" t="s">
        <v>7</v>
      </c>
      <c r="S82" s="8" t="s">
        <v>7</v>
      </c>
      <c r="T82" s="8" t="s">
        <v>7</v>
      </c>
      <c r="U82" s="8" t="s">
        <v>7</v>
      </c>
      <c r="V82" s="8" t="s">
        <v>7</v>
      </c>
      <c r="W82" s="8" t="s">
        <v>7</v>
      </c>
      <c r="X82" s="8" t="s">
        <v>7</v>
      </c>
      <c r="Y82" s="8" t="s">
        <v>7</v>
      </c>
      <c r="Z82" s="8" t="s">
        <v>7</v>
      </c>
      <c r="AA82" s="8" t="s">
        <v>7</v>
      </c>
      <c r="AB82" s="8" t="s">
        <v>7</v>
      </c>
      <c r="AC82" s="8" t="s">
        <v>7</v>
      </c>
      <c r="AD82" s="8" t="s">
        <v>7</v>
      </c>
      <c r="AE82" s="8"/>
      <c r="AF82" s="8"/>
      <c r="AG82" s="8"/>
      <c r="AH82" s="1">
        <f t="shared" si="12"/>
        <v>0</v>
      </c>
      <c r="AI82" s="1"/>
    </row>
    <row r="83" spans="1:35" ht="15.75" customHeight="1" x14ac:dyDescent="0.15">
      <c r="A83" s="10"/>
      <c r="B83" s="18" t="str">
        <f t="shared" si="13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2"/>
        <v>4</v>
      </c>
      <c r="AI83" s="1"/>
    </row>
    <row r="84" spans="1:35" ht="15.75" customHeight="1" x14ac:dyDescent="0.15">
      <c r="A84" s="10"/>
      <c r="B84" s="18" t="str">
        <f t="shared" si="13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>
        <v>1</v>
      </c>
      <c r="R84" s="8">
        <v>1</v>
      </c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2"/>
        <v>6</v>
      </c>
      <c r="AI84" s="1"/>
    </row>
    <row r="85" spans="1:35" ht="15.75" customHeight="1" x14ac:dyDescent="0.15">
      <c r="A85" s="10"/>
      <c r="B85" s="18" t="str">
        <f t="shared" si="13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/>
      <c r="J85" s="8"/>
      <c r="K85" s="8">
        <v>1</v>
      </c>
      <c r="L85" s="8">
        <v>1</v>
      </c>
      <c r="M85" s="8">
        <v>1</v>
      </c>
      <c r="N85" s="8">
        <v>1</v>
      </c>
      <c r="O85" s="8">
        <v>1</v>
      </c>
      <c r="P85" s="8">
        <v>1</v>
      </c>
      <c r="Q85" s="8"/>
      <c r="R85" s="8"/>
      <c r="S85" s="8">
        <v>1</v>
      </c>
      <c r="T85" s="8">
        <v>1</v>
      </c>
      <c r="U85" s="8">
        <v>1</v>
      </c>
      <c r="V85" s="8">
        <v>1</v>
      </c>
      <c r="W85" s="8">
        <v>1</v>
      </c>
      <c r="X85" s="8">
        <v>1</v>
      </c>
      <c r="Y85" s="8">
        <v>1</v>
      </c>
      <c r="Z85" s="8">
        <v>1</v>
      </c>
      <c r="AA85" s="8">
        <v>1</v>
      </c>
      <c r="AB85" s="8">
        <v>1</v>
      </c>
      <c r="AC85" s="8"/>
      <c r="AD85" s="8"/>
      <c r="AE85" s="8"/>
      <c r="AF85" s="8"/>
      <c r="AG85" s="8"/>
      <c r="AH85" s="1">
        <f t="shared" si="12"/>
        <v>8</v>
      </c>
      <c r="AI85" s="1"/>
    </row>
    <row r="86" spans="1:35" ht="15.75" customHeight="1" x14ac:dyDescent="0.15">
      <c r="A86" s="10"/>
      <c r="B86" s="18" t="str">
        <f t="shared" si="13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>
        <v>1</v>
      </c>
      <c r="H86" s="8">
        <v>1</v>
      </c>
      <c r="I86" s="8">
        <v>1</v>
      </c>
      <c r="J86" s="8">
        <v>1</v>
      </c>
      <c r="K86" s="8">
        <v>1</v>
      </c>
      <c r="L86" s="8">
        <v>1</v>
      </c>
      <c r="M86" s="8">
        <v>1</v>
      </c>
      <c r="N86" s="8">
        <v>1</v>
      </c>
      <c r="O86" s="8">
        <v>1</v>
      </c>
      <c r="P86" s="8">
        <v>1</v>
      </c>
      <c r="Q86" s="8"/>
      <c r="R86" s="8"/>
      <c r="S86" s="8">
        <v>1</v>
      </c>
      <c r="T86" s="8">
        <v>1</v>
      </c>
      <c r="U86" s="8">
        <v>1</v>
      </c>
      <c r="V86" s="8">
        <v>1</v>
      </c>
      <c r="W86" s="8">
        <v>1</v>
      </c>
      <c r="X86" s="8">
        <v>1</v>
      </c>
      <c r="Y86" s="8"/>
      <c r="Z86" s="8"/>
      <c r="AA86" s="8"/>
      <c r="AB86" s="8"/>
      <c r="AC86" s="8"/>
      <c r="AD86" s="8"/>
      <c r="AE86" s="8"/>
      <c r="AF86" s="8"/>
      <c r="AG86" s="8"/>
      <c r="AH86" s="1">
        <f t="shared" si="12"/>
        <v>8</v>
      </c>
      <c r="AI86" s="1"/>
    </row>
    <row r="87" spans="1:35" ht="15.75" customHeight="1" x14ac:dyDescent="0.15">
      <c r="A87" s="21"/>
      <c r="B87" s="18" t="str">
        <f t="shared" si="13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1">
        <f t="shared" si="12"/>
        <v>0</v>
      </c>
      <c r="AI87" s="1"/>
    </row>
    <row r="88" spans="1:35" ht="17.25" customHeight="1" x14ac:dyDescent="0.15">
      <c r="A88" s="10"/>
      <c r="B88" s="18" t="str">
        <f t="shared" si="13"/>
        <v>X218</v>
      </c>
      <c r="C88" s="19" t="str">
        <f>IF(ISNA(VLOOKUP(B88,Personal!$A$2:$D$21,2,FALSE)),,VLOOKUP(B88,Personal!$A$2:$D$21,2,FALSE))</f>
        <v>Nahia Campos</v>
      </c>
      <c r="D88" s="19" t="str">
        <f>IF(ISNA(VLOOKUP(B88,Personal!$A$2:$D$23,3,FALSE)),,VLOOKUP(B88,Personal!$A$2:$D$32,3,FALSE))</f>
        <v>Comercial</v>
      </c>
      <c r="E88" s="8"/>
      <c r="F88" s="8"/>
      <c r="G88" s="8"/>
      <c r="H88" s="8"/>
      <c r="I88" s="8" t="s">
        <v>15</v>
      </c>
      <c r="J88" s="8" t="s">
        <v>15</v>
      </c>
      <c r="K88" s="8" t="s">
        <v>15</v>
      </c>
      <c r="L88" s="8" t="s">
        <v>15</v>
      </c>
      <c r="M88" s="8" t="s">
        <v>15</v>
      </c>
      <c r="N88" s="8" t="s">
        <v>15</v>
      </c>
      <c r="O88" s="8" t="s">
        <v>15</v>
      </c>
      <c r="P88" s="8" t="s">
        <v>15</v>
      </c>
      <c r="Q88" s="8" t="s">
        <v>15</v>
      </c>
      <c r="R88" s="8" t="s">
        <v>15</v>
      </c>
      <c r="S88" s="8" t="s">
        <v>15</v>
      </c>
      <c r="T88" s="8" t="s">
        <v>15</v>
      </c>
      <c r="U88" s="8" t="s">
        <v>15</v>
      </c>
      <c r="V88" s="8" t="s">
        <v>15</v>
      </c>
      <c r="W88" s="8" t="s">
        <v>15</v>
      </c>
      <c r="X88" s="8" t="s">
        <v>15</v>
      </c>
      <c r="Y88" s="8" t="s">
        <v>15</v>
      </c>
      <c r="Z88" s="8" t="s">
        <v>15</v>
      </c>
      <c r="AA88" s="8" t="s">
        <v>15</v>
      </c>
      <c r="AB88" s="8" t="s">
        <v>15</v>
      </c>
      <c r="AC88" s="8" t="s">
        <v>15</v>
      </c>
      <c r="AD88" s="8" t="s">
        <v>15</v>
      </c>
      <c r="AE88" s="8"/>
      <c r="AF88" s="8"/>
      <c r="AG88" s="8"/>
      <c r="AH88" s="1">
        <f t="shared" si="12"/>
        <v>0</v>
      </c>
      <c r="AI88" s="1"/>
    </row>
    <row r="89" spans="1:35" ht="15.75" customHeight="1" x14ac:dyDescent="0.15">
      <c r="A89" s="10"/>
      <c r="B89" s="18" t="s">
        <v>133</v>
      </c>
      <c r="C89" s="62" t="s">
        <v>132</v>
      </c>
      <c r="D89" s="19" t="s">
        <v>53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>
        <v>0.5</v>
      </c>
      <c r="W89" s="59">
        <v>1</v>
      </c>
      <c r="X89" s="59">
        <v>1</v>
      </c>
      <c r="Y89" s="59">
        <v>1</v>
      </c>
      <c r="Z89" s="59">
        <v>1</v>
      </c>
      <c r="AA89" s="59">
        <v>1</v>
      </c>
      <c r="AB89" s="59">
        <v>1</v>
      </c>
      <c r="AC89" s="59">
        <v>1</v>
      </c>
      <c r="AD89" s="59">
        <v>1</v>
      </c>
      <c r="AE89" s="59"/>
      <c r="AF89" s="60"/>
      <c r="AG89" s="61"/>
      <c r="AH89" s="1">
        <f t="shared" si="12"/>
        <v>4.25</v>
      </c>
      <c r="AI89" s="1"/>
    </row>
    <row r="90" spans="1:35" ht="15.75" customHeight="1" x14ac:dyDescent="0.15">
      <c r="A90" s="10"/>
      <c r="B90" s="18">
        <f t="shared" si="13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2"/>
        <v>0</v>
      </c>
      <c r="AI90" s="1"/>
    </row>
    <row r="91" spans="1:35" ht="15.75" customHeight="1" x14ac:dyDescent="0.15">
      <c r="A91" s="10"/>
      <c r="B91" s="18">
        <f t="shared" si="13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2"/>
        <v>0</v>
      </c>
      <c r="AI91" s="1"/>
    </row>
    <row r="92" spans="1:35" ht="15.75" customHeight="1" x14ac:dyDescent="0.15">
      <c r="A92" s="10"/>
      <c r="B92" s="18">
        <f t="shared" si="13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2"/>
        <v>0</v>
      </c>
      <c r="AI92" s="1"/>
    </row>
    <row r="93" spans="1:35" ht="15.75" customHeight="1" x14ac:dyDescent="0.15">
      <c r="A93" s="10"/>
      <c r="B93" s="18" t="str">
        <f t="shared" si="13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/>
      <c r="R93" s="8"/>
      <c r="S93" s="8" t="s">
        <v>9</v>
      </c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8"/>
      <c r="AB93" s="8"/>
      <c r="AC93" s="59"/>
      <c r="AD93" s="59"/>
      <c r="AE93" s="59"/>
      <c r="AF93" s="60"/>
      <c r="AG93" s="61"/>
      <c r="AH93" s="1">
        <f t="shared" si="12"/>
        <v>0</v>
      </c>
      <c r="AI93" s="1"/>
    </row>
    <row r="94" spans="1:35" ht="15.75" customHeight="1" x14ac:dyDescent="0.15">
      <c r="A94" s="10"/>
      <c r="B94" s="18" t="str">
        <f t="shared" si="13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2"/>
        <v>0</v>
      </c>
      <c r="AI94" s="1"/>
    </row>
    <row r="95" spans="1:35" ht="15.75" customHeight="1" x14ac:dyDescent="0.15">
      <c r="A95" s="10"/>
      <c r="B95" s="18" t="str">
        <f t="shared" si="13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2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4">SUM(E80:E95)</f>
        <v>0</v>
      </c>
      <c r="F96" s="23">
        <f t="shared" si="14"/>
        <v>0</v>
      </c>
      <c r="G96" s="23">
        <f t="shared" si="14"/>
        <v>2</v>
      </c>
      <c r="H96" s="23">
        <f t="shared" si="14"/>
        <v>2</v>
      </c>
      <c r="I96" s="23">
        <f t="shared" si="14"/>
        <v>3</v>
      </c>
      <c r="J96" s="23">
        <f t="shared" si="14"/>
        <v>3</v>
      </c>
      <c r="K96" s="23">
        <f t="shared" si="14"/>
        <v>4</v>
      </c>
      <c r="L96" s="23">
        <f t="shared" si="14"/>
        <v>4</v>
      </c>
      <c r="M96" s="23">
        <f t="shared" si="14"/>
        <v>4</v>
      </c>
      <c r="N96" s="23">
        <f t="shared" si="14"/>
        <v>4</v>
      </c>
      <c r="O96" s="23">
        <f t="shared" si="14"/>
        <v>4</v>
      </c>
      <c r="P96" s="23">
        <f t="shared" si="14"/>
        <v>4</v>
      </c>
      <c r="Q96" s="23">
        <f t="shared" si="14"/>
        <v>2</v>
      </c>
      <c r="R96" s="23">
        <f t="shared" si="14"/>
        <v>2</v>
      </c>
      <c r="S96" s="23">
        <f t="shared" si="14"/>
        <v>2</v>
      </c>
      <c r="T96" s="23">
        <f t="shared" si="14"/>
        <v>2</v>
      </c>
      <c r="U96" s="23">
        <f t="shared" si="14"/>
        <v>3</v>
      </c>
      <c r="V96" s="23">
        <f t="shared" si="14"/>
        <v>3.5</v>
      </c>
      <c r="W96" s="23">
        <f t="shared" si="14"/>
        <v>5</v>
      </c>
      <c r="X96" s="23">
        <f t="shared" si="14"/>
        <v>5</v>
      </c>
      <c r="Y96" s="23">
        <f t="shared" si="14"/>
        <v>4</v>
      </c>
      <c r="Z96" s="23">
        <f t="shared" si="14"/>
        <v>4</v>
      </c>
      <c r="AA96" s="23">
        <f t="shared" si="14"/>
        <v>3</v>
      </c>
      <c r="AB96" s="23">
        <f t="shared" si="14"/>
        <v>3</v>
      </c>
      <c r="AC96" s="23">
        <f t="shared" si="14"/>
        <v>2</v>
      </c>
      <c r="AD96" s="23">
        <f t="shared" si="14"/>
        <v>2</v>
      </c>
      <c r="AE96" s="23">
        <f t="shared" si="14"/>
        <v>0</v>
      </c>
      <c r="AF96" s="23">
        <f t="shared" si="14"/>
        <v>0</v>
      </c>
      <c r="AG96" s="24">
        <f t="shared" si="14"/>
        <v>0</v>
      </c>
      <c r="AH96" s="1">
        <f t="shared" si="14"/>
        <v>38.25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45549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5">SUM(E99:AG99)/2</f>
        <v>0</v>
      </c>
      <c r="AI99" s="1"/>
    </row>
    <row r="100" spans="1:35" ht="15.75" customHeight="1" x14ac:dyDescent="0.15">
      <c r="A100" s="10"/>
      <c r="B100" s="18" t="str">
        <f t="shared" ref="B100:B114" si="16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59" t="s">
        <v>7</v>
      </c>
      <c r="J100" s="59" t="s">
        <v>7</v>
      </c>
      <c r="K100" s="59" t="s">
        <v>7</v>
      </c>
      <c r="L100" s="59" t="s">
        <v>7</v>
      </c>
      <c r="M100" s="59" t="s">
        <v>7</v>
      </c>
      <c r="N100" s="59" t="s">
        <v>7</v>
      </c>
      <c r="O100" s="59" t="s">
        <v>7</v>
      </c>
      <c r="P100" s="59" t="s">
        <v>7</v>
      </c>
      <c r="Q100" s="59" t="s">
        <v>7</v>
      </c>
      <c r="R100" s="59" t="s">
        <v>7</v>
      </c>
      <c r="S100" s="59" t="s">
        <v>7</v>
      </c>
      <c r="T100" s="59" t="s">
        <v>7</v>
      </c>
      <c r="U100" s="59" t="s">
        <v>7</v>
      </c>
      <c r="V100" s="59" t="s">
        <v>7</v>
      </c>
      <c r="W100" s="59" t="s">
        <v>7</v>
      </c>
      <c r="X100" s="59" t="s">
        <v>7</v>
      </c>
      <c r="Y100" s="59" t="s">
        <v>7</v>
      </c>
      <c r="Z100" s="59" t="s">
        <v>7</v>
      </c>
      <c r="AA100" s="59" t="s">
        <v>7</v>
      </c>
      <c r="AB100" s="59" t="s">
        <v>7</v>
      </c>
      <c r="AC100" s="59" t="s">
        <v>7</v>
      </c>
      <c r="AD100" s="59" t="s">
        <v>7</v>
      </c>
      <c r="AE100" s="8"/>
      <c r="AF100" s="8"/>
      <c r="AG100" s="8"/>
      <c r="AH100" s="1">
        <f t="shared" si="15"/>
        <v>0</v>
      </c>
      <c r="AI100" s="1"/>
    </row>
    <row r="101" spans="1:35" ht="15.75" customHeight="1" x14ac:dyDescent="0.15">
      <c r="A101" s="10"/>
      <c r="B101" s="18" t="str">
        <f t="shared" si="16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59"/>
      <c r="J101" s="59"/>
      <c r="K101" s="59"/>
      <c r="L101" s="59"/>
      <c r="M101" s="59">
        <v>1</v>
      </c>
      <c r="N101" s="59">
        <v>1</v>
      </c>
      <c r="O101" s="59">
        <v>1</v>
      </c>
      <c r="P101" s="59">
        <v>1</v>
      </c>
      <c r="Q101" s="59">
        <v>1</v>
      </c>
      <c r="R101" s="59">
        <v>1</v>
      </c>
      <c r="S101" s="59">
        <v>1</v>
      </c>
      <c r="T101" s="59">
        <v>1</v>
      </c>
      <c r="U101" s="59"/>
      <c r="V101" s="59"/>
      <c r="W101" s="59">
        <v>1</v>
      </c>
      <c r="X101" s="59">
        <v>1</v>
      </c>
      <c r="Y101" s="59">
        <v>1</v>
      </c>
      <c r="Z101" s="59">
        <v>1</v>
      </c>
      <c r="AA101" s="59">
        <v>1</v>
      </c>
      <c r="AB101" s="59">
        <v>1</v>
      </c>
      <c r="AC101" s="59">
        <v>1</v>
      </c>
      <c r="AD101" s="59">
        <v>1</v>
      </c>
      <c r="AE101" s="8"/>
      <c r="AF101" s="8"/>
      <c r="AG101" s="8"/>
      <c r="AH101" s="1">
        <f t="shared" si="15"/>
        <v>8</v>
      </c>
      <c r="AI101" s="1"/>
    </row>
    <row r="102" spans="1:35" ht="15.75" customHeight="1" x14ac:dyDescent="0.15">
      <c r="A102" s="10"/>
      <c r="B102" s="18" t="str">
        <f t="shared" si="16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>
        <v>1</v>
      </c>
      <c r="J102" s="8">
        <v>1</v>
      </c>
      <c r="K102" s="8">
        <v>1</v>
      </c>
      <c r="L102" s="8">
        <v>1</v>
      </c>
      <c r="M102" s="8">
        <v>1</v>
      </c>
      <c r="N102" s="8">
        <v>1</v>
      </c>
      <c r="O102" s="8">
        <v>1</v>
      </c>
      <c r="P102" s="8">
        <v>1</v>
      </c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5"/>
        <v>4</v>
      </c>
      <c r="AI102" s="1"/>
    </row>
    <row r="103" spans="1:35" ht="15.75" customHeight="1" x14ac:dyDescent="0.15">
      <c r="A103" s="10"/>
      <c r="B103" s="18" t="str">
        <f t="shared" si="16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/>
      <c r="J103" s="8"/>
      <c r="K103" s="8"/>
      <c r="L103" s="8"/>
      <c r="M103" s="8">
        <v>1</v>
      </c>
      <c r="N103" s="8">
        <v>1</v>
      </c>
      <c r="O103" s="8">
        <v>1</v>
      </c>
      <c r="P103" s="8">
        <v>1</v>
      </c>
      <c r="Q103" s="8">
        <v>1</v>
      </c>
      <c r="R103" s="8">
        <v>1</v>
      </c>
      <c r="S103" s="8"/>
      <c r="T103" s="8"/>
      <c r="U103" s="8">
        <v>1</v>
      </c>
      <c r="V103" s="8">
        <v>1</v>
      </c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 t="shared" si="15"/>
        <v>8</v>
      </c>
      <c r="AI103" s="1"/>
    </row>
    <row r="104" spans="1:35" ht="15.75" customHeight="1" x14ac:dyDescent="0.15">
      <c r="A104" s="10"/>
      <c r="B104" s="18" t="str">
        <f t="shared" si="16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>
        <v>1</v>
      </c>
      <c r="I104" s="8">
        <v>1</v>
      </c>
      <c r="J104" s="8">
        <v>1</v>
      </c>
      <c r="K104" s="8">
        <v>1</v>
      </c>
      <c r="L104" s="8">
        <v>1</v>
      </c>
      <c r="M104" s="8">
        <v>1</v>
      </c>
      <c r="N104" s="8">
        <v>1</v>
      </c>
      <c r="O104" s="8">
        <v>1</v>
      </c>
      <c r="P104" s="8">
        <v>1</v>
      </c>
      <c r="Q104" s="8"/>
      <c r="R104" s="8"/>
      <c r="S104" s="8">
        <v>1</v>
      </c>
      <c r="T104" s="8">
        <v>1</v>
      </c>
      <c r="U104" s="8">
        <v>1</v>
      </c>
      <c r="V104" s="8">
        <v>1</v>
      </c>
      <c r="W104" s="8">
        <v>1</v>
      </c>
      <c r="X104" s="8">
        <v>1</v>
      </c>
      <c r="Y104" s="8">
        <v>1</v>
      </c>
      <c r="Z104" s="8"/>
      <c r="AA104" s="8"/>
      <c r="AB104" s="8"/>
      <c r="AC104" s="8"/>
      <c r="AD104" s="8"/>
      <c r="AE104" s="8"/>
      <c r="AF104" s="8"/>
      <c r="AG104" s="8"/>
      <c r="AH104" s="1">
        <f t="shared" si="15"/>
        <v>8</v>
      </c>
      <c r="AI104" s="1"/>
    </row>
    <row r="105" spans="1:35" ht="15.75" customHeight="1" x14ac:dyDescent="0.15">
      <c r="A105" s="10"/>
      <c r="B105" s="18" t="str">
        <f t="shared" si="16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59" t="s">
        <v>7</v>
      </c>
      <c r="J105" s="59" t="s">
        <v>7</v>
      </c>
      <c r="K105" s="59" t="s">
        <v>7</v>
      </c>
      <c r="L105" s="59" t="s">
        <v>7</v>
      </c>
      <c r="M105" s="59" t="s">
        <v>7</v>
      </c>
      <c r="N105" s="59" t="s">
        <v>7</v>
      </c>
      <c r="O105" s="59" t="s">
        <v>7</v>
      </c>
      <c r="P105" s="59" t="s">
        <v>7</v>
      </c>
      <c r="Q105" s="59" t="s">
        <v>7</v>
      </c>
      <c r="R105" s="59" t="s">
        <v>7</v>
      </c>
      <c r="S105" s="59" t="s">
        <v>7</v>
      </c>
      <c r="T105" s="59" t="s">
        <v>7</v>
      </c>
      <c r="U105" s="59" t="s">
        <v>7</v>
      </c>
      <c r="V105" s="59" t="s">
        <v>7</v>
      </c>
      <c r="W105" s="59" t="s">
        <v>7</v>
      </c>
      <c r="X105" s="59" t="s">
        <v>7</v>
      </c>
      <c r="Y105" s="59" t="s">
        <v>7</v>
      </c>
      <c r="Z105" s="59" t="s">
        <v>7</v>
      </c>
      <c r="AA105" s="59" t="s">
        <v>7</v>
      </c>
      <c r="AB105" s="59" t="s">
        <v>7</v>
      </c>
      <c r="AC105" s="59" t="s">
        <v>7</v>
      </c>
      <c r="AD105" s="59" t="s">
        <v>7</v>
      </c>
      <c r="AE105" s="8"/>
      <c r="AF105" s="8"/>
      <c r="AG105" s="8"/>
      <c r="AH105" s="1">
        <f t="shared" si="15"/>
        <v>0</v>
      </c>
      <c r="AI105" s="1"/>
    </row>
    <row r="106" spans="1:35" ht="15.75" customHeight="1" x14ac:dyDescent="0.15">
      <c r="A106" s="21"/>
      <c r="B106" s="18" t="str">
        <f t="shared" si="16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5"/>
        <v>0</v>
      </c>
      <c r="AI106" s="1"/>
    </row>
    <row r="107" spans="1:35" ht="15.75" customHeight="1" x14ac:dyDescent="0.15">
      <c r="A107" s="10"/>
      <c r="B107" s="18" t="str">
        <f t="shared" si="16"/>
        <v>X218</v>
      </c>
      <c r="C107" s="19" t="str">
        <f>IF(ISNA(VLOOKUP(B107,Personal!$A$2:$D$21,2,FALSE)),,VLOOKUP(B107,Personal!$A$2:$D$21,2,FALSE))</f>
        <v>Nahia Campos</v>
      </c>
      <c r="D107" s="19" t="str">
        <f>IF(ISNA(VLOOKUP(B107,Personal!$A$2:$D$23,3,FALSE)),,VLOOKUP(B107,Personal!$A$2:$D$32,3,FALSE))</f>
        <v>Comercial</v>
      </c>
      <c r="E107" s="8"/>
      <c r="F107" s="8"/>
      <c r="G107" s="8"/>
      <c r="H107" s="8"/>
      <c r="I107" s="8" t="s">
        <v>15</v>
      </c>
      <c r="J107" s="8" t="s">
        <v>15</v>
      </c>
      <c r="K107" s="8" t="s">
        <v>15</v>
      </c>
      <c r="L107" s="8" t="s">
        <v>15</v>
      </c>
      <c r="M107" s="8" t="s">
        <v>15</v>
      </c>
      <c r="N107" s="8" t="s">
        <v>15</v>
      </c>
      <c r="O107" s="8" t="s">
        <v>15</v>
      </c>
      <c r="P107" s="8" t="s">
        <v>15</v>
      </c>
      <c r="Q107" s="8" t="s">
        <v>15</v>
      </c>
      <c r="R107" s="8" t="s">
        <v>15</v>
      </c>
      <c r="S107" s="8" t="s">
        <v>15</v>
      </c>
      <c r="T107" s="8" t="s">
        <v>15</v>
      </c>
      <c r="U107" s="8" t="s">
        <v>15</v>
      </c>
      <c r="V107" s="8" t="s">
        <v>15</v>
      </c>
      <c r="W107" s="8" t="s">
        <v>15</v>
      </c>
      <c r="X107" s="8" t="s">
        <v>15</v>
      </c>
      <c r="Y107" s="8" t="s">
        <v>15</v>
      </c>
      <c r="Z107" s="8" t="s">
        <v>15</v>
      </c>
      <c r="AA107" s="8" t="s">
        <v>15</v>
      </c>
      <c r="AB107" s="8" t="s">
        <v>15</v>
      </c>
      <c r="AC107" s="8" t="s">
        <v>15</v>
      </c>
      <c r="AD107" s="8" t="s">
        <v>15</v>
      </c>
      <c r="AE107" s="8"/>
      <c r="AF107" s="8"/>
      <c r="AG107" s="8"/>
      <c r="AH107" s="1">
        <f t="shared" si="15"/>
        <v>0</v>
      </c>
      <c r="AI107" s="1"/>
    </row>
    <row r="108" spans="1:35" ht="15.75" customHeight="1" x14ac:dyDescent="0.15">
      <c r="A108" s="10"/>
      <c r="B108" s="18" t="s">
        <v>133</v>
      </c>
      <c r="C108" s="62" t="s">
        <v>132</v>
      </c>
      <c r="D108" s="19" t="s">
        <v>53</v>
      </c>
      <c r="E108" s="59"/>
      <c r="F108" s="59"/>
      <c r="G108" s="59"/>
      <c r="H108" s="59"/>
      <c r="I108" s="59" t="s">
        <v>7</v>
      </c>
      <c r="J108" s="59" t="s">
        <v>7</v>
      </c>
      <c r="K108" s="59" t="s">
        <v>7</v>
      </c>
      <c r="L108" s="59" t="s">
        <v>7</v>
      </c>
      <c r="M108" s="59" t="s">
        <v>7</v>
      </c>
      <c r="N108" s="59" t="s">
        <v>7</v>
      </c>
      <c r="O108" s="59" t="s">
        <v>7</v>
      </c>
      <c r="P108" s="59" t="s">
        <v>7</v>
      </c>
      <c r="Q108" s="59" t="s">
        <v>7</v>
      </c>
      <c r="R108" s="59" t="s">
        <v>7</v>
      </c>
      <c r="S108" s="59" t="s">
        <v>7</v>
      </c>
      <c r="T108" s="59" t="s">
        <v>7</v>
      </c>
      <c r="U108" s="59" t="s">
        <v>7</v>
      </c>
      <c r="V108" s="59" t="s">
        <v>7</v>
      </c>
      <c r="W108" s="59" t="s">
        <v>7</v>
      </c>
      <c r="X108" s="59" t="s">
        <v>7</v>
      </c>
      <c r="Y108" s="59" t="s">
        <v>7</v>
      </c>
      <c r="Z108" s="59" t="s">
        <v>7</v>
      </c>
      <c r="AA108" s="59" t="s">
        <v>7</v>
      </c>
      <c r="AB108" s="59" t="s">
        <v>7</v>
      </c>
      <c r="AC108" s="59" t="s">
        <v>7</v>
      </c>
      <c r="AD108" s="59" t="s">
        <v>7</v>
      </c>
      <c r="AE108" s="59"/>
      <c r="AF108" s="60"/>
      <c r="AG108" s="61"/>
      <c r="AH108" s="1">
        <f t="shared" si="15"/>
        <v>0</v>
      </c>
      <c r="AI108" s="1"/>
    </row>
    <row r="109" spans="1:35" ht="15.75" customHeight="1" x14ac:dyDescent="0.15">
      <c r="A109" s="10"/>
      <c r="B109" s="18">
        <f t="shared" si="16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5"/>
        <v>0</v>
      </c>
      <c r="AI109" s="1"/>
    </row>
    <row r="110" spans="1:35" ht="15.75" customHeight="1" x14ac:dyDescent="0.15">
      <c r="A110" s="10"/>
      <c r="B110" s="18">
        <f t="shared" si="16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5"/>
        <v>0</v>
      </c>
      <c r="AI110" s="1"/>
    </row>
    <row r="111" spans="1:35" ht="15.75" customHeight="1" x14ac:dyDescent="0.15">
      <c r="A111" s="10"/>
      <c r="B111" s="18">
        <f t="shared" si="16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5"/>
        <v>0</v>
      </c>
      <c r="AI111" s="1"/>
    </row>
    <row r="112" spans="1:35" ht="15.75" customHeight="1" x14ac:dyDescent="0.15">
      <c r="A112" s="10"/>
      <c r="B112" s="18" t="str">
        <f t="shared" si="16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5"/>
        <v>0</v>
      </c>
      <c r="AI112" s="1"/>
    </row>
    <row r="113" spans="1:35" ht="15.75" customHeight="1" x14ac:dyDescent="0.15">
      <c r="A113" s="10"/>
      <c r="B113" s="18" t="str">
        <f t="shared" si="16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5"/>
        <v>0</v>
      </c>
      <c r="AI113" s="1"/>
    </row>
    <row r="114" spans="1:35" ht="15.75" customHeight="1" x14ac:dyDescent="0.15">
      <c r="A114" s="10"/>
      <c r="B114" s="18" t="str">
        <f t="shared" si="16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5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7">SUM(E99:E114)</f>
        <v>0</v>
      </c>
      <c r="F115" s="23">
        <f t="shared" si="17"/>
        <v>0</v>
      </c>
      <c r="G115" s="23">
        <f t="shared" si="17"/>
        <v>0</v>
      </c>
      <c r="H115" s="23">
        <f t="shared" si="17"/>
        <v>1</v>
      </c>
      <c r="I115" s="23">
        <f t="shared" si="17"/>
        <v>2</v>
      </c>
      <c r="J115" s="23">
        <f t="shared" si="17"/>
        <v>2</v>
      </c>
      <c r="K115" s="23">
        <f t="shared" si="17"/>
        <v>2</v>
      </c>
      <c r="L115" s="23">
        <f t="shared" si="17"/>
        <v>2</v>
      </c>
      <c r="M115" s="23">
        <f t="shared" si="17"/>
        <v>4</v>
      </c>
      <c r="N115" s="23">
        <f t="shared" si="17"/>
        <v>4</v>
      </c>
      <c r="O115" s="23">
        <f t="shared" si="17"/>
        <v>4</v>
      </c>
      <c r="P115" s="23">
        <f t="shared" si="17"/>
        <v>4</v>
      </c>
      <c r="Q115" s="23">
        <f t="shared" si="17"/>
        <v>2</v>
      </c>
      <c r="R115" s="23">
        <f t="shared" si="17"/>
        <v>2</v>
      </c>
      <c r="S115" s="23">
        <f t="shared" si="17"/>
        <v>2</v>
      </c>
      <c r="T115" s="23">
        <f t="shared" si="17"/>
        <v>2</v>
      </c>
      <c r="U115" s="23">
        <f t="shared" si="17"/>
        <v>2</v>
      </c>
      <c r="V115" s="23">
        <f t="shared" si="17"/>
        <v>2</v>
      </c>
      <c r="W115" s="23">
        <f t="shared" si="17"/>
        <v>3</v>
      </c>
      <c r="X115" s="23">
        <f t="shared" si="17"/>
        <v>3</v>
      </c>
      <c r="Y115" s="23">
        <f t="shared" si="17"/>
        <v>3</v>
      </c>
      <c r="Z115" s="23">
        <f t="shared" si="17"/>
        <v>2</v>
      </c>
      <c r="AA115" s="23">
        <f t="shared" si="17"/>
        <v>2</v>
      </c>
      <c r="AB115" s="23">
        <f t="shared" si="17"/>
        <v>2</v>
      </c>
      <c r="AC115" s="23">
        <f t="shared" si="17"/>
        <v>2</v>
      </c>
      <c r="AD115" s="23">
        <f t="shared" si="17"/>
        <v>2</v>
      </c>
      <c r="AE115" s="23">
        <f t="shared" si="17"/>
        <v>0</v>
      </c>
      <c r="AF115" s="23">
        <f t="shared" si="17"/>
        <v>0</v>
      </c>
      <c r="AG115" s="24">
        <f t="shared" si="17"/>
        <v>0</v>
      </c>
      <c r="AH115" s="1">
        <f t="shared" si="17"/>
        <v>28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45550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8">SUM(E118:AG118)/2</f>
        <v>0</v>
      </c>
      <c r="AI118" s="1"/>
    </row>
    <row r="119" spans="1:35" ht="15.75" customHeight="1" x14ac:dyDescent="0.15">
      <c r="A119" s="10"/>
      <c r="B119" s="18" t="str">
        <f t="shared" ref="B119:B133" si="19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8"/>
        <v>0</v>
      </c>
      <c r="AI119" s="1"/>
    </row>
    <row r="120" spans="1:35" ht="15.75" customHeight="1" x14ac:dyDescent="0.15">
      <c r="A120" s="10"/>
      <c r="B120" s="18" t="str">
        <f t="shared" si="19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8"/>
        <v>0</v>
      </c>
      <c r="AI120" s="1"/>
    </row>
    <row r="121" spans="1:35" ht="15.75" customHeight="1" x14ac:dyDescent="0.15">
      <c r="A121" s="10"/>
      <c r="B121" s="18" t="str">
        <f t="shared" si="19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8"/>
        <v>0</v>
      </c>
      <c r="AI121" s="1"/>
    </row>
    <row r="122" spans="1:35" ht="15.75" customHeight="1" x14ac:dyDescent="0.15">
      <c r="A122" s="10"/>
      <c r="B122" s="18" t="str">
        <f t="shared" si="19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8"/>
        <v>0</v>
      </c>
      <c r="AI122" s="1"/>
    </row>
    <row r="123" spans="1:35" ht="15.75" customHeight="1" x14ac:dyDescent="0.15">
      <c r="A123" s="10"/>
      <c r="B123" s="18" t="str">
        <f t="shared" si="19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8"/>
        <v>0</v>
      </c>
      <c r="AI123" s="1"/>
    </row>
    <row r="124" spans="1:35" ht="15.75" customHeight="1" x14ac:dyDescent="0.15">
      <c r="A124" s="10"/>
      <c r="B124" s="18" t="str">
        <f t="shared" si="19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8"/>
        <v>0</v>
      </c>
      <c r="AI124" s="1"/>
    </row>
    <row r="125" spans="1:35" ht="15.75" customHeight="1" x14ac:dyDescent="0.15">
      <c r="A125" s="21"/>
      <c r="B125" s="18" t="str">
        <f t="shared" si="19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8"/>
        <v>0</v>
      </c>
      <c r="AI125" s="1"/>
    </row>
    <row r="126" spans="1:35" ht="15.75" customHeight="1" x14ac:dyDescent="0.15">
      <c r="A126" s="10"/>
      <c r="B126" s="18" t="str">
        <f t="shared" si="19"/>
        <v>X218</v>
      </c>
      <c r="C126" s="19" t="str">
        <f>IF(ISNA(VLOOKUP(B126,Personal!$A$2:$D$21,2,FALSE)),,VLOOKUP(B126,Personal!$A$2:$D$21,2,FALSE))</f>
        <v>Nahia Campos</v>
      </c>
      <c r="D126" s="19" t="str">
        <f>IF(ISNA(VLOOKUP(B126,Personal!$A$2:$D$23,3,FALSE)),,VLOOKUP(B126,Personal!$A$2:$D$32,3,FALSE))</f>
        <v>Comercial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8"/>
        <v>0</v>
      </c>
      <c r="AI126" s="1"/>
    </row>
    <row r="127" spans="1:35" ht="15.75" customHeight="1" x14ac:dyDescent="0.15">
      <c r="A127" s="10"/>
      <c r="B127" s="18" t="str">
        <f t="shared" si="19"/>
        <v>X219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8"/>
        <v>0</v>
      </c>
      <c r="AI127" s="1"/>
    </row>
    <row r="128" spans="1:35" ht="15.75" customHeight="1" x14ac:dyDescent="0.15">
      <c r="A128" s="10"/>
      <c r="B128" s="18">
        <f t="shared" si="19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8"/>
        <v>0</v>
      </c>
      <c r="AI128" s="1"/>
    </row>
    <row r="129" spans="1:35" ht="15.75" customHeight="1" x14ac:dyDescent="0.15">
      <c r="A129" s="10"/>
      <c r="B129" s="18">
        <f t="shared" si="19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8"/>
        <v>0</v>
      </c>
      <c r="AI129" s="1"/>
    </row>
    <row r="130" spans="1:35" ht="15.75" customHeight="1" x14ac:dyDescent="0.15">
      <c r="A130" s="10"/>
      <c r="B130" s="18">
        <f t="shared" si="19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8"/>
        <v>0</v>
      </c>
      <c r="AI130" s="1"/>
    </row>
    <row r="131" spans="1:35" ht="15.75" customHeight="1" x14ac:dyDescent="0.15">
      <c r="A131" s="10"/>
      <c r="B131" s="18" t="str">
        <f t="shared" si="19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8"/>
        <v>0</v>
      </c>
      <c r="AI131" s="1"/>
    </row>
    <row r="132" spans="1:35" ht="15.75" customHeight="1" x14ac:dyDescent="0.15">
      <c r="A132" s="10"/>
      <c r="B132" s="18" t="str">
        <f t="shared" si="19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8"/>
        <v>0</v>
      </c>
      <c r="AI132" s="1"/>
    </row>
    <row r="133" spans="1:35" ht="15.75" customHeight="1" x14ac:dyDescent="0.15">
      <c r="A133" s="10"/>
      <c r="B133" s="18" t="str">
        <f t="shared" si="19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8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0">SUM(E118:E133)</f>
        <v>0</v>
      </c>
      <c r="F134" s="23">
        <f t="shared" si="20"/>
        <v>0</v>
      </c>
      <c r="G134" s="23">
        <f t="shared" si="20"/>
        <v>0</v>
      </c>
      <c r="H134" s="23">
        <f t="shared" si="20"/>
        <v>0</v>
      </c>
      <c r="I134" s="23">
        <f t="shared" si="20"/>
        <v>0</v>
      </c>
      <c r="J134" s="23">
        <f t="shared" si="20"/>
        <v>0</v>
      </c>
      <c r="K134" s="23">
        <f t="shared" si="20"/>
        <v>0</v>
      </c>
      <c r="L134" s="23">
        <f t="shared" si="20"/>
        <v>0</v>
      </c>
      <c r="M134" s="23">
        <f t="shared" si="20"/>
        <v>0</v>
      </c>
      <c r="N134" s="23">
        <f t="shared" si="20"/>
        <v>0</v>
      </c>
      <c r="O134" s="23">
        <f t="shared" si="20"/>
        <v>0</v>
      </c>
      <c r="P134" s="23">
        <f t="shared" si="20"/>
        <v>0</v>
      </c>
      <c r="Q134" s="23">
        <f t="shared" si="20"/>
        <v>0</v>
      </c>
      <c r="R134" s="23">
        <f t="shared" si="20"/>
        <v>0</v>
      </c>
      <c r="S134" s="23">
        <f t="shared" si="20"/>
        <v>0</v>
      </c>
      <c r="T134" s="23">
        <f t="shared" si="20"/>
        <v>0</v>
      </c>
      <c r="U134" s="23">
        <f t="shared" si="20"/>
        <v>0</v>
      </c>
      <c r="V134" s="23">
        <f t="shared" si="20"/>
        <v>0</v>
      </c>
      <c r="W134" s="23">
        <f t="shared" si="20"/>
        <v>0</v>
      </c>
      <c r="X134" s="23">
        <f t="shared" si="20"/>
        <v>0</v>
      </c>
      <c r="Y134" s="23">
        <f t="shared" si="20"/>
        <v>0</v>
      </c>
      <c r="Z134" s="23">
        <f t="shared" si="20"/>
        <v>0</v>
      </c>
      <c r="AA134" s="23">
        <f t="shared" si="20"/>
        <v>0</v>
      </c>
      <c r="AB134" s="23">
        <f t="shared" si="20"/>
        <v>0</v>
      </c>
      <c r="AC134" s="23">
        <f t="shared" si="20"/>
        <v>0</v>
      </c>
      <c r="AD134" s="23">
        <f t="shared" si="20"/>
        <v>0</v>
      </c>
      <c r="AE134" s="23">
        <f t="shared" si="20"/>
        <v>0</v>
      </c>
      <c r="AF134" s="23">
        <f t="shared" si="20"/>
        <v>0</v>
      </c>
      <c r="AG134" s="24">
        <f t="shared" si="20"/>
        <v>0</v>
      </c>
      <c r="AH134" s="1">
        <f t="shared" si="20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E+NtIjZW0VmFnuXAKr/9OK0IfmBqJ3hd5xgKlvq4OoA9+LyrWrS4dOUFhmS5ZZvlVbZGZTj/q7CP/+yhcTGeHg==" saltValue="bzZBxFikeynDYn7ZIBvU1A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16 G84:R84 I31:AD31 I23:AD23 S25:AD25 S44:AD44 S63:AD63 S82:AD82 AC17:AG19" name="Rango2_3"/>
    <protectedRange algorithmName="SHA-512" hashValue="G5FAzGJX5ML8jdfkYHQa+XaFR9QNG29PKoYkCgHl9WmXxPVaBd5PCzjSk5Uim+XS6Movcs1vrN10mr+qn1crdA==" saltValue="5PigA186qshsPexNZFi/+w==" spinCount="100000" sqref="E24:AG24 E27:AG30 E25:R25 E32:AG35 E31:H31 AE31:AG31 E23:H23 AE23:AG23 K43:AB43 K62:AB62 K81:AB81 E26:V26 AE25:AG26 AC36:AG38" name="Rango2_3_1"/>
    <protectedRange algorithmName="SHA-512" hashValue="G5FAzGJX5ML8jdfkYHQa+XaFR9QNG29PKoYkCgHl9WmXxPVaBd5PCzjSk5Uim+XS6Movcs1vrN10mr+qn1crdA==" saltValue="5PigA186qshsPexNZFi/+w==" spinCount="100000" sqref="E42:AG42 E44:R44 E43:J43 AC43:AG43 E45:V45 E46:AG54 AE44:AG45 AC55:AG57" name="Rango2_3_2"/>
    <protectedRange algorithmName="SHA-512" hashValue="G5FAzGJX5ML8jdfkYHQa+XaFR9QNG29PKoYkCgHl9WmXxPVaBd5PCzjSk5Uim+XS6Movcs1vrN10mr+qn1crdA==" saltValue="5PigA186qshsPexNZFi/+w==" spinCount="100000" sqref="E61:AG61 E63:R63 E62:J62 AC62:AG62 E65:AG73 E64:V64 AE63:AG64 AC74:AG76" name="Rango2_3_3"/>
    <protectedRange algorithmName="SHA-512" hashValue="G5FAzGJX5ML8jdfkYHQa+XaFR9QNG29PKoYkCgHl9WmXxPVaBd5PCzjSk5Uim+XS6Movcs1vrN10mr+qn1crdA==" saltValue="5PigA186qshsPexNZFi/+w==" spinCount="100000" sqref="E80:AG80 E85:AG92 E84:F84 S84:AG84 E83:AG83 E81:J81 AC81:AG81 W26:AD26 W45:AD45 W64:AD64 E82:R82 AE82:AG82 AC93:AG95" name="Rango2_3_4"/>
    <protectedRange algorithmName="SHA-512" hashValue="G5FAzGJX5ML8jdfkYHQa+XaFR9QNG29PKoYkCgHl9WmXxPVaBd5PCzjSk5Uim+XS6Movcs1vrN10mr+qn1crdA==" saltValue="5PigA186qshsPexNZFi/+w==" spinCount="100000" sqref="E99:AG114" name="Rango2_3_5"/>
    <protectedRange algorithmName="SHA-512" hashValue="G5FAzGJX5ML8jdfkYHQa+XaFR9QNG29PKoYkCgHl9WmXxPVaBd5PCzjSk5Uim+XS6Movcs1vrN10mr+qn1crdA==" saltValue="5PigA186qshsPexNZFi/+w==" spinCount="100000" sqref="E118:AG133" name="Rango2_3_6"/>
    <protectedRange algorithmName="SHA-512" hashValue="G5FAzGJX5ML8jdfkYHQa+XaFR9QNG29PKoYkCgHl9WmXxPVaBd5PCzjSk5Uim+XS6Movcs1vrN10mr+qn1crdA==" saltValue="5PigA186qshsPexNZFi/+w==" spinCount="100000" sqref="E17:H17 E19:H19 E36:H36 E38:H38 E55:H55 E57:H57 E74:H74 E76:H76 E93:H93 E95:H95" name="Rango2_3_7_1"/>
    <protectedRange algorithmName="SHA-512" hashValue="G5FAzGJX5ML8jdfkYHQa+XaFR9QNG29PKoYkCgHl9WmXxPVaBd5PCzjSk5Uim+XS6Movcs1vrN10mr+qn1crdA==" saltValue="5PigA186qshsPexNZFi/+w==" spinCount="100000" sqref="I19:AB19 I17:AB17 I38:AB38 I36:AB36 I57:AB57 I55:AB55 I76:AB76 I74:AB74 I95:AB95 I93:AB93" name="Rango2_2_3_4_3_1_2"/>
    <protectedRange algorithmName="SHA-512" hashValue="G5FAzGJX5ML8jdfkYHQa+XaFR9QNG29PKoYkCgHl9WmXxPVaBd5PCzjSk5Uim+XS6Movcs1vrN10mr+qn1crdA==" saltValue="5PigA186qshsPexNZFi/+w==" spinCount="100000" sqref="E18:H18 E37:H37 E56:H56 E75:H75 E94:H94" name="Rango2_3_7"/>
    <protectedRange algorithmName="SHA-512" hashValue="G5FAzGJX5ML8jdfkYHQa+XaFR9QNG29PKoYkCgHl9WmXxPVaBd5PCzjSk5Uim+XS6Movcs1vrN10mr+qn1crdA==" saltValue="5PigA186qshsPexNZFi/+w==" spinCount="100000" sqref="I18:AB18 I37:AB37 I56:AB56 I75:AB75 I94:AB94" name="Rango2_2_3_4_3_1_2_2"/>
  </protectedRanges>
  <conditionalFormatting sqref="E20:AG20 E39:AG39 E58:AG58 E77:AG77 E96:AG96 E115:AG115 E134:AG134">
    <cfRule type="colorScale" priority="1096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">
    <cfRule type="expression" dxfId="4960" priority="885">
      <formula>$C$21="F"</formula>
    </cfRule>
  </conditionalFormatting>
  <conditionalFormatting sqref="E13:AG16 AC17:AG19">
    <cfRule type="expression" dxfId="4959" priority="887">
      <formula>$C$2="F"</formula>
    </cfRule>
  </conditionalFormatting>
  <conditionalFormatting sqref="E13:AG16 AC17:AG19">
    <cfRule type="expression" dxfId="4958" priority="888">
      <formula>$D13="Facturacion"</formula>
    </cfRule>
  </conditionalFormatting>
  <conditionalFormatting sqref="E13:AG16 AC17:AG19">
    <cfRule type="expression" dxfId="4957" priority="889">
      <formula>$D13="Specialist"</formula>
    </cfRule>
  </conditionalFormatting>
  <conditionalFormatting sqref="E13:AG16 AC17:AG19">
    <cfRule type="cellIs" dxfId="4956" priority="890" operator="equal">
      <formula>1</formula>
    </cfRule>
  </conditionalFormatting>
  <conditionalFormatting sqref="E13:AG16 AC17:AG19">
    <cfRule type="expression" dxfId="4955" priority="891">
      <formula>$D13="SSMM"</formula>
    </cfRule>
  </conditionalFormatting>
  <conditionalFormatting sqref="E13:AG16 AC17:AG19">
    <cfRule type="cellIs" dxfId="4954" priority="892" operator="equal">
      <formula>"F"</formula>
    </cfRule>
  </conditionalFormatting>
  <conditionalFormatting sqref="E4:AG12">
    <cfRule type="expression" dxfId="4953" priority="876">
      <formula>$C$2="F"</formula>
    </cfRule>
  </conditionalFormatting>
  <conditionalFormatting sqref="E4:AG12">
    <cfRule type="expression" dxfId="4952" priority="877">
      <formula>$D4="Facturacion"</formula>
    </cfRule>
  </conditionalFormatting>
  <conditionalFormatting sqref="E4:AG12">
    <cfRule type="expression" dxfId="4951" priority="878">
      <formula>$D4="Specialist"</formula>
    </cfRule>
  </conditionalFormatting>
  <conditionalFormatting sqref="E4:AG12">
    <cfRule type="cellIs" dxfId="4950" priority="879" operator="equal">
      <formula>1</formula>
    </cfRule>
  </conditionalFormatting>
  <conditionalFormatting sqref="E4:AG12">
    <cfRule type="expression" dxfId="4949" priority="880">
      <formula>$D4="SSMM"</formula>
    </cfRule>
  </conditionalFormatting>
  <conditionalFormatting sqref="E4:AG12">
    <cfRule type="cellIs" dxfId="4948" priority="881" operator="equal">
      <formula>"F"</formula>
    </cfRule>
  </conditionalFormatting>
  <conditionalFormatting sqref="E32:AG35 AC36:AG36">
    <cfRule type="expression" dxfId="4947" priority="867">
      <formula>$C$21="F"</formula>
    </cfRule>
  </conditionalFormatting>
  <conditionalFormatting sqref="E32:AG35 AC36:AG38">
    <cfRule type="expression" dxfId="4946" priority="869">
      <formula>$C$2="F"</formula>
    </cfRule>
  </conditionalFormatting>
  <conditionalFormatting sqref="E32:AG35 AC36:AG38">
    <cfRule type="expression" dxfId="4945" priority="870">
      <formula>$D32="Facturacion"</formula>
    </cfRule>
  </conditionalFormatting>
  <conditionalFormatting sqref="E32:AG35 AC36:AG38">
    <cfRule type="expression" dxfId="4944" priority="871">
      <formula>$D32="Specialist"</formula>
    </cfRule>
  </conditionalFormatting>
  <conditionalFormatting sqref="E32:AG35 AC36:AG38">
    <cfRule type="cellIs" dxfId="4943" priority="872" operator="equal">
      <formula>1</formula>
    </cfRule>
  </conditionalFormatting>
  <conditionalFormatting sqref="E32:AG35 AC36:AG38">
    <cfRule type="expression" dxfId="4942" priority="873">
      <formula>$D32="SSMM"</formula>
    </cfRule>
  </conditionalFormatting>
  <conditionalFormatting sqref="E32:AG35 AC36:AG38">
    <cfRule type="cellIs" dxfId="4941" priority="874" operator="equal">
      <formula>"F"</formula>
    </cfRule>
  </conditionalFormatting>
  <conditionalFormatting sqref="E24:AG24 E27:AG30 E25:R25 E31:H31 AE31:AG31 E23:H23 AE23:AG23 E26:V26 AE25:AG26">
    <cfRule type="expression" dxfId="4940" priority="858">
      <formula>$C$2="F"</formula>
    </cfRule>
  </conditionalFormatting>
  <conditionalFormatting sqref="E24:AG24 E27:AG30 E25:R25 E31:H31 AE31:AG31 E23:H23 AE23:AG23 E26:V26 AE25:AG26">
    <cfRule type="expression" dxfId="4939" priority="859">
      <formula>$D23="Facturacion"</formula>
    </cfRule>
  </conditionalFormatting>
  <conditionalFormatting sqref="E24:AG24 E27:AG30 E25:R25 E31:H31 AE31:AG31 E23:H23 AE23:AG23 E26:V26 AE25:AG26">
    <cfRule type="expression" dxfId="4938" priority="860">
      <formula>$D23="Specialist"</formula>
    </cfRule>
  </conditionalFormatting>
  <conditionalFormatting sqref="E24:AG24 E27:AG30 E25:R25 E31:H31 AE31:AG31 E23:H23 AE23:AG23 E26:V26 AE25:AG26">
    <cfRule type="cellIs" dxfId="4937" priority="861" operator="equal">
      <formula>1</formula>
    </cfRule>
  </conditionalFormatting>
  <conditionalFormatting sqref="E24:AG24 E27:AG30 E25:R25 E31:H31 AE31:AG31 E23:H23 AE23:AG23 E26:V26 AE25:AG26">
    <cfRule type="expression" dxfId="4936" priority="862">
      <formula>$D23="SSMM"</formula>
    </cfRule>
  </conditionalFormatting>
  <conditionalFormatting sqref="E24:AG24 E27:AG30 E25:R25 E31:H31 AE31:AG31 E23:H23 AE23:AG23 E26:V26 AE25:AG26">
    <cfRule type="cellIs" dxfId="4935" priority="863" operator="equal">
      <formula>"F"</formula>
    </cfRule>
  </conditionalFormatting>
  <conditionalFormatting sqref="E51:AG54 AC55:AG55">
    <cfRule type="expression" dxfId="4934" priority="849">
      <formula>$C$21="F"</formula>
    </cfRule>
  </conditionalFormatting>
  <conditionalFormatting sqref="E51:AG54 AC55:AG57">
    <cfRule type="expression" dxfId="4933" priority="851">
      <formula>$C$2="F"</formula>
    </cfRule>
  </conditionalFormatting>
  <conditionalFormatting sqref="E51:AG54 AC55:AG57">
    <cfRule type="expression" dxfId="4932" priority="852">
      <formula>$D51="Facturacion"</formula>
    </cfRule>
  </conditionalFormatting>
  <conditionalFormatting sqref="E51:AG54 AC55:AG57">
    <cfRule type="expression" dxfId="4931" priority="853">
      <formula>$D51="Specialist"</formula>
    </cfRule>
  </conditionalFormatting>
  <conditionalFormatting sqref="E51:AG54 AC55:AG57">
    <cfRule type="cellIs" dxfId="4930" priority="854" operator="equal">
      <formula>1</formula>
    </cfRule>
  </conditionalFormatting>
  <conditionalFormatting sqref="E51:AG54 AC55:AG57">
    <cfRule type="expression" dxfId="4929" priority="855">
      <formula>$D51="SSMM"</formula>
    </cfRule>
  </conditionalFormatting>
  <conditionalFormatting sqref="E51:AG54 AC55:AG57">
    <cfRule type="cellIs" dxfId="4928" priority="856" operator="equal">
      <formula>"F"</formula>
    </cfRule>
  </conditionalFormatting>
  <conditionalFormatting sqref="E42:AG42 E44:R44 E43:J43 AC43:AG43 E45:V45 E46:AG50 AE44:AG45">
    <cfRule type="expression" dxfId="4927" priority="840">
      <formula>$C$2="F"</formula>
    </cfRule>
  </conditionalFormatting>
  <conditionalFormatting sqref="E42:AG42 E44:R44 E43:J43 AC43:AG43 E45:V45 E46:AG50 AE44:AG45">
    <cfRule type="expression" dxfId="4926" priority="841">
      <formula>$D42="Facturacion"</formula>
    </cfRule>
  </conditionalFormatting>
  <conditionalFormatting sqref="E42:AG42 E44:R44 E43:J43 AC43:AG43 E45:V45 E46:AG50 AE44:AG45">
    <cfRule type="expression" dxfId="4925" priority="842">
      <formula>$D42="Specialist"</formula>
    </cfRule>
  </conditionalFormatting>
  <conditionalFormatting sqref="E42:AG42 E44:R44 E43:J43 AC43:AG43 E45:V45 E46:AG50 AE44:AG45">
    <cfRule type="cellIs" dxfId="4924" priority="843" operator="equal">
      <formula>1</formula>
    </cfRule>
  </conditionalFormatting>
  <conditionalFormatting sqref="E42:AG42 E44:R44 E43:J43 AC43:AG43 E45:V45 E46:AG50 AE44:AG45">
    <cfRule type="expression" dxfId="4923" priority="844">
      <formula>$D42="SSMM"</formula>
    </cfRule>
  </conditionalFormatting>
  <conditionalFormatting sqref="E42:AG42 E44:R44 E43:J43 AC43:AG43 E45:V45 E46:AG50 AE44:AG45">
    <cfRule type="cellIs" dxfId="4922" priority="845" operator="equal">
      <formula>"F"</formula>
    </cfRule>
  </conditionalFormatting>
  <conditionalFormatting sqref="E70:AG73 AC74:AG74">
    <cfRule type="expression" dxfId="4921" priority="831">
      <formula>$C$21="F"</formula>
    </cfRule>
  </conditionalFormatting>
  <conditionalFormatting sqref="E70:AG73 AC74:AG76">
    <cfRule type="expression" dxfId="4920" priority="833">
      <formula>$C$2="F"</formula>
    </cfRule>
  </conditionalFormatting>
  <conditionalFormatting sqref="E70:AG73 AC74:AG76">
    <cfRule type="expression" dxfId="4919" priority="834">
      <formula>$D70="Facturacion"</formula>
    </cfRule>
  </conditionalFormatting>
  <conditionalFormatting sqref="E70:AG73 AC74:AG76">
    <cfRule type="expression" dxfId="4918" priority="835">
      <formula>$D70="Specialist"</formula>
    </cfRule>
  </conditionalFormatting>
  <conditionalFormatting sqref="E70:AG73 AC74:AG76">
    <cfRule type="cellIs" dxfId="4917" priority="836" operator="equal">
      <formula>1</formula>
    </cfRule>
  </conditionalFormatting>
  <conditionalFormatting sqref="E70:AG73 AC74:AG76">
    <cfRule type="expression" dxfId="4916" priority="837">
      <formula>$D70="SSMM"</formula>
    </cfRule>
  </conditionalFormatting>
  <conditionalFormatting sqref="E70:AG73 AC74:AG76">
    <cfRule type="cellIs" dxfId="4915" priority="838" operator="equal">
      <formula>"F"</formula>
    </cfRule>
  </conditionalFormatting>
  <conditionalFormatting sqref="E61:AG61 E63:R63 E62:J62 AC62:AG62 E65:AG69 E64:V64 AE63:AG64">
    <cfRule type="expression" dxfId="4914" priority="822">
      <formula>$C$2="F"</formula>
    </cfRule>
  </conditionalFormatting>
  <conditionalFormatting sqref="E61:AG61 E63:R63 E62:J62 AC62:AG62 E65:AG69 E64:V64 AE63:AG64">
    <cfRule type="expression" dxfId="4913" priority="823">
      <formula>$D61="Facturacion"</formula>
    </cfRule>
  </conditionalFormatting>
  <conditionalFormatting sqref="E61:AG61 E63:R63 E62:J62 AC62:AG62 E65:AG69 E64:V64 AE63:AG64">
    <cfRule type="expression" dxfId="4912" priority="824">
      <formula>$D61="Specialist"</formula>
    </cfRule>
  </conditionalFormatting>
  <conditionalFormatting sqref="E61:AG61 E63:R63 E62:J62 AC62:AG62 E65:AG69 E64:V64 AE63:AG64">
    <cfRule type="cellIs" dxfId="4911" priority="825" operator="equal">
      <formula>1</formula>
    </cfRule>
  </conditionalFormatting>
  <conditionalFormatting sqref="E61:AG61 E63:R63 E62:J62 AC62:AG62 E65:AG69 E64:V64 AE63:AG64">
    <cfRule type="expression" dxfId="4910" priority="826">
      <formula>$D61="SSMM"</formula>
    </cfRule>
  </conditionalFormatting>
  <conditionalFormatting sqref="E61:AG61 E63:R63 E62:J62 AC62:AG62 E65:AG69 E64:V64 AE63:AG64">
    <cfRule type="cellIs" dxfId="4909" priority="827" operator="equal">
      <formula>"F"</formula>
    </cfRule>
  </conditionalFormatting>
  <conditionalFormatting sqref="E89:AG92 AC93:AG93">
    <cfRule type="expression" dxfId="4908" priority="813">
      <formula>$C$21="F"</formula>
    </cfRule>
  </conditionalFormatting>
  <conditionalFormatting sqref="E89:AG92 AC93:AG95">
    <cfRule type="expression" dxfId="4907" priority="815">
      <formula>$C$2="F"</formula>
    </cfRule>
  </conditionalFormatting>
  <conditionalFormatting sqref="E89:AG92 AC93:AG95">
    <cfRule type="expression" dxfId="4906" priority="816">
      <formula>$D89="Facturacion"</formula>
    </cfRule>
  </conditionalFormatting>
  <conditionalFormatting sqref="E89:AG92 AC93:AG95">
    <cfRule type="expression" dxfId="4905" priority="817">
      <formula>$D89="Specialist"</formula>
    </cfRule>
  </conditionalFormatting>
  <conditionalFormatting sqref="E89:AG92 AC93:AG95">
    <cfRule type="cellIs" dxfId="4904" priority="818" operator="equal">
      <formula>1</formula>
    </cfRule>
  </conditionalFormatting>
  <conditionalFormatting sqref="E89:AG92 AC93:AG95">
    <cfRule type="expression" dxfId="4903" priority="819">
      <formula>$D89="SSMM"</formula>
    </cfRule>
  </conditionalFormatting>
  <conditionalFormatting sqref="E89:AG92 AC93:AG95">
    <cfRule type="cellIs" dxfId="4902" priority="820" operator="equal">
      <formula>"F"</formula>
    </cfRule>
  </conditionalFormatting>
  <conditionalFormatting sqref="E80:AG80 E85:AG88 E84:F84 S84:AG84 E83:AG83 E81:J81 AC81:AG81 E82:R82 AE82:AG82">
    <cfRule type="expression" dxfId="4901" priority="804">
      <formula>$C$2="F"</formula>
    </cfRule>
  </conditionalFormatting>
  <conditionalFormatting sqref="E80:AG80 E85:AG88 E84:F84 S84:AG84 E83:AG83 E81:J81 AC81:AG81 E82:R82 AE82:AG82">
    <cfRule type="expression" dxfId="4900" priority="805">
      <formula>$D80="Facturacion"</formula>
    </cfRule>
  </conditionalFormatting>
  <conditionalFormatting sqref="E80:AG80 E85:AG88 E84:F84 S84:AG84 E83:AG83 E81:J81 AC81:AG81 E82:R82 AE82:AG82">
    <cfRule type="expression" dxfId="4899" priority="806">
      <formula>$D80="Specialist"</formula>
    </cfRule>
  </conditionalFormatting>
  <conditionalFormatting sqref="E80:AG80 E85:AG88 E84:F84 S84:AG84 E83:AG83 E81:J81 AC81:AG81 E82:R82 AE82:AG82">
    <cfRule type="cellIs" dxfId="4898" priority="807" operator="equal">
      <formula>1</formula>
    </cfRule>
  </conditionalFormatting>
  <conditionalFormatting sqref="E80:AG80 E85:AG88 E84:F84 S84:AG84 E83:AG83 E81:J81 AC81:AG81 E82:R82 AE82:AG82">
    <cfRule type="expression" dxfId="4897" priority="808">
      <formula>$D80="SSMM"</formula>
    </cfRule>
  </conditionalFormatting>
  <conditionalFormatting sqref="E80:AG80 E85:AG88 E84:F84 S84:AG84 E83:AG83 E81:J81 AC81:AG81 E82:R82 AE82:AG82">
    <cfRule type="cellIs" dxfId="4896" priority="809" operator="equal">
      <formula>"F"</formula>
    </cfRule>
  </conditionalFormatting>
  <conditionalFormatting sqref="I113:W113">
    <cfRule type="expression" dxfId="4895" priority="792">
      <formula>$C$78="F"</formula>
    </cfRule>
  </conditionalFormatting>
  <conditionalFormatting sqref="I113:W113">
    <cfRule type="expression" dxfId="4894" priority="793">
      <formula>$C$59="F"</formula>
    </cfRule>
  </conditionalFormatting>
  <conditionalFormatting sqref="I113:W113">
    <cfRule type="expression" dxfId="4893" priority="794">
      <formula>$C$40="F"</formula>
    </cfRule>
  </conditionalFormatting>
  <conditionalFormatting sqref="E108:H112 I108:W113 X108:AG112 J108:AD108">
    <cfRule type="expression" dxfId="4892" priority="795">
      <formula>$C$21="F"</formula>
    </cfRule>
  </conditionalFormatting>
  <conditionalFormatting sqref="E108:AG114">
    <cfRule type="expression" dxfId="4891" priority="797">
      <formula>$C$2="F"</formula>
    </cfRule>
  </conditionalFormatting>
  <conditionalFormatting sqref="E108:AG114">
    <cfRule type="expression" dxfId="4890" priority="798">
      <formula>$D108="Facturacion"</formula>
    </cfRule>
  </conditionalFormatting>
  <conditionalFormatting sqref="E108:AG114">
    <cfRule type="expression" dxfId="4889" priority="799">
      <formula>$D108="Specialist"</formula>
    </cfRule>
  </conditionalFormatting>
  <conditionalFormatting sqref="E108:AG114">
    <cfRule type="cellIs" dxfId="4888" priority="800" operator="equal">
      <formula>1</formula>
    </cfRule>
  </conditionalFormatting>
  <conditionalFormatting sqref="E108:AG114">
    <cfRule type="expression" dxfId="4887" priority="801">
      <formula>$D108="SSMM"</formula>
    </cfRule>
  </conditionalFormatting>
  <conditionalFormatting sqref="E108:AG114">
    <cfRule type="cellIs" dxfId="4886" priority="802" operator="equal">
      <formula>"F"</formula>
    </cfRule>
  </conditionalFormatting>
  <conditionalFormatting sqref="E99:AG99 E102:AG104 E100:H101 AE100:AG101 E106:AG107 E105:H105 AE105:AG105">
    <cfRule type="expression" dxfId="4885" priority="786">
      <formula>$C$2="F"</formula>
    </cfRule>
  </conditionalFormatting>
  <conditionalFormatting sqref="E99:AG99 E102:AG104 E100:H101 AE100:AG101 E106:AG107 E105:H105 AE105:AG105">
    <cfRule type="expression" dxfId="4884" priority="787">
      <formula>$D99="Facturacion"</formula>
    </cfRule>
  </conditionalFormatting>
  <conditionalFormatting sqref="E99:AG99 E102:AG104 E100:H101 AE100:AG101 E106:AG107 E105:H105 AE105:AG105">
    <cfRule type="expression" dxfId="4883" priority="788">
      <formula>$D99="Specialist"</formula>
    </cfRule>
  </conditionalFormatting>
  <conditionalFormatting sqref="E99:AG99 E102:AG104 E100:H101 AE100:AG101 E106:AG107 E105:H105 AE105:AG105">
    <cfRule type="cellIs" dxfId="4882" priority="789" operator="equal">
      <formula>1</formula>
    </cfRule>
  </conditionalFormatting>
  <conditionalFormatting sqref="E99:AG99 E102:AG104 E100:H101 AE100:AG101 E106:AG107 E105:H105 AE105:AG105">
    <cfRule type="expression" dxfId="4881" priority="790">
      <formula>$D99="SSMM"</formula>
    </cfRule>
  </conditionalFormatting>
  <conditionalFormatting sqref="E99:AG99 E102:AG104 E100:H101 AE100:AG101 E106:AG107 E105:H105 AE105:AG105">
    <cfRule type="cellIs" dxfId="4880" priority="791" operator="equal">
      <formula>"F"</formula>
    </cfRule>
  </conditionalFormatting>
  <conditionalFormatting sqref="I132:W132">
    <cfRule type="expression" dxfId="4879" priority="774">
      <formula>$C$78="F"</formula>
    </cfRule>
  </conditionalFormatting>
  <conditionalFormatting sqref="I132:W132">
    <cfRule type="expression" dxfId="4878" priority="775">
      <formula>$C$59="F"</formula>
    </cfRule>
  </conditionalFormatting>
  <conditionalFormatting sqref="I132:W132">
    <cfRule type="expression" dxfId="4877" priority="776">
      <formula>$C$40="F"</formula>
    </cfRule>
  </conditionalFormatting>
  <conditionalFormatting sqref="E127:H131 I127:W132 X127:AG131">
    <cfRule type="expression" dxfId="4876" priority="777">
      <formula>$C$21="F"</formula>
    </cfRule>
  </conditionalFormatting>
  <conditionalFormatting sqref="E127:AG133">
    <cfRule type="expression" dxfId="4875" priority="779">
      <formula>$C$2="F"</formula>
    </cfRule>
  </conditionalFormatting>
  <conditionalFormatting sqref="E127:AG133">
    <cfRule type="expression" dxfId="4874" priority="780">
      <formula>$D127="Facturacion"</formula>
    </cfRule>
  </conditionalFormatting>
  <conditionalFormatting sqref="E127:AG133">
    <cfRule type="expression" dxfId="4873" priority="781">
      <formula>$D127="Specialist"</formula>
    </cfRule>
  </conditionalFormatting>
  <conditionalFormatting sqref="E127:AG133">
    <cfRule type="cellIs" dxfId="4872" priority="782" operator="equal">
      <formula>1</formula>
    </cfRule>
  </conditionalFormatting>
  <conditionalFormatting sqref="E127:AG133">
    <cfRule type="expression" dxfId="4871" priority="783">
      <formula>$D127="SSMM"</formula>
    </cfRule>
  </conditionalFormatting>
  <conditionalFormatting sqref="E127:AG133">
    <cfRule type="cellIs" dxfId="4870" priority="784" operator="equal">
      <formula>"F"</formula>
    </cfRule>
  </conditionalFormatting>
  <conditionalFormatting sqref="E118:AG126">
    <cfRule type="expression" dxfId="4869" priority="768">
      <formula>$C$2="F"</formula>
    </cfRule>
  </conditionalFormatting>
  <conditionalFormatting sqref="E118:AG126">
    <cfRule type="expression" dxfId="4868" priority="769">
      <formula>$D118="Facturacion"</formula>
    </cfRule>
  </conditionalFormatting>
  <conditionalFormatting sqref="E118:AG126">
    <cfRule type="expression" dxfId="4867" priority="770">
      <formula>$D118="Specialist"</formula>
    </cfRule>
  </conditionalFormatting>
  <conditionalFormatting sqref="E118:AG126">
    <cfRule type="cellIs" dxfId="4866" priority="771" operator="equal">
      <formula>1</formula>
    </cfRule>
  </conditionalFormatting>
  <conditionalFormatting sqref="E118:AG126">
    <cfRule type="expression" dxfId="4865" priority="772">
      <formula>$D118="SSMM"</formula>
    </cfRule>
  </conditionalFormatting>
  <conditionalFormatting sqref="E118:AG126">
    <cfRule type="cellIs" dxfId="4864" priority="773" operator="equal">
      <formula>"F"</formula>
    </cfRule>
  </conditionalFormatting>
  <conditionalFormatting sqref="G84:R84">
    <cfRule type="expression" dxfId="4863" priority="761">
      <formula>$C$2="F"</formula>
    </cfRule>
  </conditionalFormatting>
  <conditionalFormatting sqref="G84:R84">
    <cfRule type="expression" dxfId="4862" priority="762">
      <formula>$D84="Facturacion"</formula>
    </cfRule>
  </conditionalFormatting>
  <conditionalFormatting sqref="G84:R84">
    <cfRule type="expression" dxfId="4861" priority="763">
      <formula>$D84="Specialist"</formula>
    </cfRule>
  </conditionalFormatting>
  <conditionalFormatting sqref="G84:R84">
    <cfRule type="cellIs" dxfId="4860" priority="764" operator="equal">
      <formula>1</formula>
    </cfRule>
  </conditionalFormatting>
  <conditionalFormatting sqref="G84:R84">
    <cfRule type="expression" dxfId="4859" priority="765">
      <formula>$D84="SSMM"</formula>
    </cfRule>
  </conditionalFormatting>
  <conditionalFormatting sqref="G84:R84">
    <cfRule type="cellIs" dxfId="4858" priority="766" operator="equal">
      <formula>"F"</formula>
    </cfRule>
  </conditionalFormatting>
  <conditionalFormatting sqref="I100:AD100">
    <cfRule type="expression" dxfId="4857" priority="752">
      <formula>$C$21="F"</formula>
    </cfRule>
  </conditionalFormatting>
  <conditionalFormatting sqref="I100:AD100">
    <cfRule type="expression" dxfId="4856" priority="754">
      <formula>$C$2="F"</formula>
    </cfRule>
  </conditionalFormatting>
  <conditionalFormatting sqref="I100:AD100">
    <cfRule type="expression" dxfId="4855" priority="755">
      <formula>$D100="Facturacion"</formula>
    </cfRule>
  </conditionalFormatting>
  <conditionalFormatting sqref="I100:AD100">
    <cfRule type="expression" dxfId="4854" priority="756">
      <formula>$D100="Specialist"</formula>
    </cfRule>
  </conditionalFormatting>
  <conditionalFormatting sqref="I100:AD100">
    <cfRule type="cellIs" dxfId="4853" priority="757" operator="equal">
      <formula>1</formula>
    </cfRule>
  </conditionalFormatting>
  <conditionalFormatting sqref="I100:AD100">
    <cfRule type="expression" dxfId="4852" priority="758">
      <formula>$D100="SSMM"</formula>
    </cfRule>
  </conditionalFormatting>
  <conditionalFormatting sqref="I100:AD100">
    <cfRule type="cellIs" dxfId="4851" priority="759" operator="equal">
      <formula>"F"</formula>
    </cfRule>
  </conditionalFormatting>
  <conditionalFormatting sqref="I101:AD101">
    <cfRule type="expression" dxfId="4850" priority="737">
      <formula>$C$21="F"</formula>
    </cfRule>
  </conditionalFormatting>
  <conditionalFormatting sqref="I101:AD101">
    <cfRule type="expression" dxfId="4849" priority="739">
      <formula>$C$2="F"</formula>
    </cfRule>
  </conditionalFormatting>
  <conditionalFormatting sqref="I101:AD101">
    <cfRule type="expression" dxfId="4848" priority="740">
      <formula>$D101="Facturacion"</formula>
    </cfRule>
  </conditionalFormatting>
  <conditionalFormatting sqref="I101:AD101">
    <cfRule type="expression" dxfId="4847" priority="741">
      <formula>$D101="Specialist"</formula>
    </cfRule>
  </conditionalFormatting>
  <conditionalFormatting sqref="I101:AD101">
    <cfRule type="cellIs" dxfId="4846" priority="742" operator="equal">
      <formula>1</formula>
    </cfRule>
  </conditionalFormatting>
  <conditionalFormatting sqref="I101:AD101">
    <cfRule type="expression" dxfId="4845" priority="743">
      <formula>$D101="SSMM"</formula>
    </cfRule>
  </conditionalFormatting>
  <conditionalFormatting sqref="I101:AD101">
    <cfRule type="cellIs" dxfId="4844" priority="744" operator="equal">
      <formula>"F"</formula>
    </cfRule>
  </conditionalFormatting>
  <conditionalFormatting sqref="I105:AD105">
    <cfRule type="expression" dxfId="4843" priority="729">
      <formula>$C$21="F"</formula>
    </cfRule>
  </conditionalFormatting>
  <conditionalFormatting sqref="I105:AD105">
    <cfRule type="expression" dxfId="4842" priority="731">
      <formula>$C$2="F"</formula>
    </cfRule>
  </conditionalFormatting>
  <conditionalFormatting sqref="I105:AD105">
    <cfRule type="expression" dxfId="4841" priority="732">
      <formula>$D105="Facturacion"</formula>
    </cfRule>
  </conditionalFormatting>
  <conditionalFormatting sqref="I105:AD105">
    <cfRule type="expression" dxfId="4840" priority="733">
      <formula>$D105="Specialist"</formula>
    </cfRule>
  </conditionalFormatting>
  <conditionalFormatting sqref="I105:AD105">
    <cfRule type="cellIs" dxfId="4839" priority="734" operator="equal">
      <formula>1</formula>
    </cfRule>
  </conditionalFormatting>
  <conditionalFormatting sqref="I105:AD105">
    <cfRule type="expression" dxfId="4838" priority="735">
      <formula>$D105="SSMM"</formula>
    </cfRule>
  </conditionalFormatting>
  <conditionalFormatting sqref="I105:AD105">
    <cfRule type="cellIs" dxfId="4837" priority="736" operator="equal">
      <formula>"F"</formula>
    </cfRule>
  </conditionalFormatting>
  <conditionalFormatting sqref="I31:AD31">
    <cfRule type="expression" dxfId="4836" priority="723">
      <formula>$C$2="F"</formula>
    </cfRule>
  </conditionalFormatting>
  <conditionalFormatting sqref="I31:AD31">
    <cfRule type="expression" dxfId="4835" priority="724">
      <formula>$D31="Facturacion"</formula>
    </cfRule>
  </conditionalFormatting>
  <conditionalFormatting sqref="I31:AD31">
    <cfRule type="expression" dxfId="4834" priority="725">
      <formula>$D31="Specialist"</formula>
    </cfRule>
  </conditionalFormatting>
  <conditionalFormatting sqref="I31:AD31">
    <cfRule type="cellIs" dxfId="4833" priority="726" operator="equal">
      <formula>1</formula>
    </cfRule>
  </conditionalFormatting>
  <conditionalFormatting sqref="I31:AD31">
    <cfRule type="expression" dxfId="4832" priority="727">
      <formula>$D31="SSMM"</formula>
    </cfRule>
  </conditionalFormatting>
  <conditionalFormatting sqref="I31:AD31">
    <cfRule type="cellIs" dxfId="4831" priority="728" operator="equal">
      <formula>"F"</formula>
    </cfRule>
  </conditionalFormatting>
  <conditionalFormatting sqref="I23:AD23">
    <cfRule type="expression" dxfId="4830" priority="716">
      <formula>$C$2="F"</formula>
    </cfRule>
  </conditionalFormatting>
  <conditionalFormatting sqref="I23:AD23">
    <cfRule type="expression" dxfId="4829" priority="717">
      <formula>$D23="Facturacion"</formula>
    </cfRule>
  </conditionalFormatting>
  <conditionalFormatting sqref="I23:AD23">
    <cfRule type="expression" dxfId="4828" priority="718">
      <formula>$D23="Specialist"</formula>
    </cfRule>
  </conditionalFormatting>
  <conditionalFormatting sqref="I23:AD23">
    <cfRule type="cellIs" dxfId="4827" priority="719" operator="equal">
      <formula>1</formula>
    </cfRule>
  </conditionalFormatting>
  <conditionalFormatting sqref="I23:AD23">
    <cfRule type="expression" dxfId="4826" priority="720">
      <formula>$D23="SSMM"</formula>
    </cfRule>
  </conditionalFormatting>
  <conditionalFormatting sqref="I23:AD23">
    <cfRule type="cellIs" dxfId="4825" priority="721" operator="equal">
      <formula>"F"</formula>
    </cfRule>
  </conditionalFormatting>
  <conditionalFormatting sqref="K43:AB43">
    <cfRule type="expression" dxfId="4824" priority="709">
      <formula>$C$2="F"</formula>
    </cfRule>
  </conditionalFormatting>
  <conditionalFormatting sqref="K43:AB43">
    <cfRule type="expression" dxfId="4823" priority="710">
      <formula>$D43="Facturacion"</formula>
    </cfRule>
  </conditionalFormatting>
  <conditionalFormatting sqref="K43:AB43">
    <cfRule type="expression" dxfId="4822" priority="711">
      <formula>$D43="Specialist"</formula>
    </cfRule>
  </conditionalFormatting>
  <conditionalFormatting sqref="K43:AB43">
    <cfRule type="cellIs" dxfId="4821" priority="712" operator="equal">
      <formula>1</formula>
    </cfRule>
  </conditionalFormatting>
  <conditionalFormatting sqref="K43:AB43">
    <cfRule type="expression" dxfId="4820" priority="713">
      <formula>$D43="SSMM"</formula>
    </cfRule>
  </conditionalFormatting>
  <conditionalFormatting sqref="K43:AB43">
    <cfRule type="cellIs" dxfId="4819" priority="714" operator="equal">
      <formula>"F"</formula>
    </cfRule>
  </conditionalFormatting>
  <conditionalFormatting sqref="K62:AB62">
    <cfRule type="expression" dxfId="4818" priority="702">
      <formula>$C$2="F"</formula>
    </cfRule>
  </conditionalFormatting>
  <conditionalFormatting sqref="K62:AB62">
    <cfRule type="expression" dxfId="4817" priority="703">
      <formula>$D62="Facturacion"</formula>
    </cfRule>
  </conditionalFormatting>
  <conditionalFormatting sqref="K62:AB62">
    <cfRule type="expression" dxfId="4816" priority="704">
      <formula>$D62="Specialist"</formula>
    </cfRule>
  </conditionalFormatting>
  <conditionalFormatting sqref="K62:AB62">
    <cfRule type="cellIs" dxfId="4815" priority="705" operator="equal">
      <formula>1</formula>
    </cfRule>
  </conditionalFormatting>
  <conditionalFormatting sqref="K62:AB62">
    <cfRule type="expression" dxfId="4814" priority="706">
      <formula>$D62="SSMM"</formula>
    </cfRule>
  </conditionalFormatting>
  <conditionalFormatting sqref="K62:AB62">
    <cfRule type="cellIs" dxfId="4813" priority="707" operator="equal">
      <formula>"F"</formula>
    </cfRule>
  </conditionalFormatting>
  <conditionalFormatting sqref="K81:AB81">
    <cfRule type="expression" dxfId="4812" priority="695">
      <formula>$C$2="F"</formula>
    </cfRule>
  </conditionalFormatting>
  <conditionalFormatting sqref="K81:AB81">
    <cfRule type="expression" dxfId="4811" priority="696">
      <formula>$D81="Facturacion"</formula>
    </cfRule>
  </conditionalFormatting>
  <conditionalFormatting sqref="K81:AB81">
    <cfRule type="expression" dxfId="4810" priority="697">
      <formula>$D81="Specialist"</formula>
    </cfRule>
  </conditionalFormatting>
  <conditionalFormatting sqref="K81:AB81">
    <cfRule type="cellIs" dxfId="4809" priority="698" operator="equal">
      <formula>1</formula>
    </cfRule>
  </conditionalFormatting>
  <conditionalFormatting sqref="K81:AB81">
    <cfRule type="expression" dxfId="4808" priority="699">
      <formula>$D81="SSMM"</formula>
    </cfRule>
  </conditionalFormatting>
  <conditionalFormatting sqref="K81:AB81">
    <cfRule type="cellIs" dxfId="4807" priority="700" operator="equal">
      <formula>"F"</formula>
    </cfRule>
  </conditionalFormatting>
  <conditionalFormatting sqref="W26:AD26">
    <cfRule type="expression" dxfId="4806" priority="688">
      <formula>$C$2="F"</formula>
    </cfRule>
  </conditionalFormatting>
  <conditionalFormatting sqref="W26:AD26">
    <cfRule type="expression" dxfId="4805" priority="689">
      <formula>$D26="Facturacion"</formula>
    </cfRule>
  </conditionalFormatting>
  <conditionalFormatting sqref="W26:AD26">
    <cfRule type="expression" dxfId="4804" priority="690">
      <formula>$D26="Specialist"</formula>
    </cfRule>
  </conditionalFormatting>
  <conditionalFormatting sqref="W26:AD26">
    <cfRule type="cellIs" dxfId="4803" priority="691" operator="equal">
      <formula>1</formula>
    </cfRule>
  </conditionalFormatting>
  <conditionalFormatting sqref="W26:AD26">
    <cfRule type="expression" dxfId="4802" priority="692">
      <formula>$D26="SSMM"</formula>
    </cfRule>
  </conditionalFormatting>
  <conditionalFormatting sqref="W26:AD26">
    <cfRule type="cellIs" dxfId="4801" priority="693" operator="equal">
      <formula>"F"</formula>
    </cfRule>
  </conditionalFormatting>
  <conditionalFormatting sqref="W45:AD45">
    <cfRule type="expression" dxfId="4800" priority="681">
      <formula>$C$2="F"</formula>
    </cfRule>
  </conditionalFormatting>
  <conditionalFormatting sqref="W45:AD45">
    <cfRule type="expression" dxfId="4799" priority="682">
      <formula>$D45="Facturacion"</formula>
    </cfRule>
  </conditionalFormatting>
  <conditionalFormatting sqref="W45:AD45">
    <cfRule type="expression" dxfId="4798" priority="683">
      <formula>$D45="Specialist"</formula>
    </cfRule>
  </conditionalFormatting>
  <conditionalFormatting sqref="W45:AD45">
    <cfRule type="cellIs" dxfId="4797" priority="684" operator="equal">
      <formula>1</formula>
    </cfRule>
  </conditionalFormatting>
  <conditionalFormatting sqref="W45:AD45">
    <cfRule type="expression" dxfId="4796" priority="685">
      <formula>$D45="SSMM"</formula>
    </cfRule>
  </conditionalFormatting>
  <conditionalFormatting sqref="W45:AD45">
    <cfRule type="cellIs" dxfId="4795" priority="686" operator="equal">
      <formula>"F"</formula>
    </cfRule>
  </conditionalFormatting>
  <conditionalFormatting sqref="W64:AD64">
    <cfRule type="expression" dxfId="4794" priority="674">
      <formula>$C$2="F"</formula>
    </cfRule>
  </conditionalFormatting>
  <conditionalFormatting sqref="W64:AD64">
    <cfRule type="expression" dxfId="4793" priority="675">
      <formula>$D64="Facturacion"</formula>
    </cfRule>
  </conditionalFormatting>
  <conditionalFormatting sqref="W64:AD64">
    <cfRule type="expression" dxfId="4792" priority="676">
      <formula>$D64="Specialist"</formula>
    </cfRule>
  </conditionalFormatting>
  <conditionalFormatting sqref="W64:AD64">
    <cfRule type="cellIs" dxfId="4791" priority="677" operator="equal">
      <formula>1</formula>
    </cfRule>
  </conditionalFormatting>
  <conditionalFormatting sqref="W64:AD64">
    <cfRule type="expression" dxfId="4790" priority="678">
      <formula>$D64="SSMM"</formula>
    </cfRule>
  </conditionalFormatting>
  <conditionalFormatting sqref="W64:AD64">
    <cfRule type="cellIs" dxfId="4789" priority="679" operator="equal">
      <formula>"F"</formula>
    </cfRule>
  </conditionalFormatting>
  <conditionalFormatting sqref="S25:AD25">
    <cfRule type="expression" dxfId="4788" priority="667">
      <formula>$C$2="F"</formula>
    </cfRule>
  </conditionalFormatting>
  <conditionalFormatting sqref="S25:AD25">
    <cfRule type="expression" dxfId="4787" priority="668">
      <formula>$D25="Facturacion"</formula>
    </cfRule>
  </conditionalFormatting>
  <conditionalFormatting sqref="S25:AD25">
    <cfRule type="expression" dxfId="4786" priority="669">
      <formula>$D25="Specialist"</formula>
    </cfRule>
  </conditionalFormatting>
  <conditionalFormatting sqref="S25:AD25">
    <cfRule type="cellIs" dxfId="4785" priority="670" operator="equal">
      <formula>1</formula>
    </cfRule>
  </conditionalFormatting>
  <conditionalFormatting sqref="S25:AD25">
    <cfRule type="expression" dxfId="4784" priority="671">
      <formula>$D25="SSMM"</formula>
    </cfRule>
  </conditionalFormatting>
  <conditionalFormatting sqref="S25:AD25">
    <cfRule type="cellIs" dxfId="4783" priority="672" operator="equal">
      <formula>"F"</formula>
    </cfRule>
  </conditionalFormatting>
  <conditionalFormatting sqref="S44:AD44">
    <cfRule type="expression" dxfId="4782" priority="660">
      <formula>$C$2="F"</formula>
    </cfRule>
  </conditionalFormatting>
  <conditionalFormatting sqref="S44:AD44">
    <cfRule type="expression" dxfId="4781" priority="661">
      <formula>$D44="Facturacion"</formula>
    </cfRule>
  </conditionalFormatting>
  <conditionalFormatting sqref="S44:AD44">
    <cfRule type="expression" dxfId="4780" priority="662">
      <formula>$D44="Specialist"</formula>
    </cfRule>
  </conditionalFormatting>
  <conditionalFormatting sqref="S44:AD44">
    <cfRule type="cellIs" dxfId="4779" priority="663" operator="equal">
      <formula>1</formula>
    </cfRule>
  </conditionalFormatting>
  <conditionalFormatting sqref="S44:AD44">
    <cfRule type="expression" dxfId="4778" priority="664">
      <formula>$D44="SSMM"</formula>
    </cfRule>
  </conditionalFormatting>
  <conditionalFormatting sqref="S44:AD44">
    <cfRule type="cellIs" dxfId="4777" priority="665" operator="equal">
      <formula>"F"</formula>
    </cfRule>
  </conditionalFormatting>
  <conditionalFormatting sqref="S63:AD63">
    <cfRule type="expression" dxfId="4776" priority="653">
      <formula>$C$2="F"</formula>
    </cfRule>
  </conditionalFormatting>
  <conditionalFormatting sqref="S63:AD63">
    <cfRule type="expression" dxfId="4775" priority="654">
      <formula>$D63="Facturacion"</formula>
    </cfRule>
  </conditionalFormatting>
  <conditionalFormatting sqref="S63:AD63">
    <cfRule type="expression" dxfId="4774" priority="655">
      <formula>$D63="Specialist"</formula>
    </cfRule>
  </conditionalFormatting>
  <conditionalFormatting sqref="S63:AD63">
    <cfRule type="cellIs" dxfId="4773" priority="656" operator="equal">
      <formula>1</formula>
    </cfRule>
  </conditionalFormatting>
  <conditionalFormatting sqref="S63:AD63">
    <cfRule type="expression" dxfId="4772" priority="657">
      <formula>$D63="SSMM"</formula>
    </cfRule>
  </conditionalFormatting>
  <conditionalFormatting sqref="S63:AD63">
    <cfRule type="cellIs" dxfId="4771" priority="658" operator="equal">
      <formula>"F"</formula>
    </cfRule>
  </conditionalFormatting>
  <conditionalFormatting sqref="S82:AD82">
    <cfRule type="expression" dxfId="4770" priority="646">
      <formula>$C$2="F"</formula>
    </cfRule>
  </conditionalFormatting>
  <conditionalFormatting sqref="S82:AD82">
    <cfRule type="expression" dxfId="4769" priority="647">
      <formula>$D82="Facturacion"</formula>
    </cfRule>
  </conditionalFormatting>
  <conditionalFormatting sqref="S82:AD82">
    <cfRule type="expression" dxfId="4768" priority="648">
      <formula>$D82="Specialist"</formula>
    </cfRule>
  </conditionalFormatting>
  <conditionalFormatting sqref="S82:AD82">
    <cfRule type="cellIs" dxfId="4767" priority="649" operator="equal">
      <formula>1</formula>
    </cfRule>
  </conditionalFormatting>
  <conditionalFormatting sqref="S82:AD82">
    <cfRule type="expression" dxfId="4766" priority="650">
      <formula>$D82="SSMM"</formula>
    </cfRule>
  </conditionalFormatting>
  <conditionalFormatting sqref="S82:AD82">
    <cfRule type="cellIs" dxfId="4765" priority="651" operator="equal">
      <formula>"F"</formula>
    </cfRule>
  </conditionalFormatting>
  <conditionalFormatting sqref="E19:H19">
    <cfRule type="expression" dxfId="4764" priority="631">
      <formula>$C$2="F"</formula>
    </cfRule>
  </conditionalFormatting>
  <conditionalFormatting sqref="E19:H19">
    <cfRule type="expression" dxfId="4763" priority="632">
      <formula>$D19="Facturacion"</formula>
    </cfRule>
  </conditionalFormatting>
  <conditionalFormatting sqref="E19:H19">
    <cfRule type="expression" dxfId="4762" priority="633">
      <formula>$D19="Specialist"</formula>
    </cfRule>
  </conditionalFormatting>
  <conditionalFormatting sqref="E19:H19">
    <cfRule type="cellIs" dxfId="4761" priority="634" operator="equal">
      <formula>1</formula>
    </cfRule>
  </conditionalFormatting>
  <conditionalFormatting sqref="E19:H19">
    <cfRule type="expression" dxfId="4760" priority="635">
      <formula>$D19="SSMM"</formula>
    </cfRule>
  </conditionalFormatting>
  <conditionalFormatting sqref="E19:H19">
    <cfRule type="cellIs" dxfId="4759" priority="636" operator="equal">
      <formula>"F"</formula>
    </cfRule>
  </conditionalFormatting>
  <conditionalFormatting sqref="AA19:AB19">
    <cfRule type="expression" dxfId="4758" priority="608">
      <formula>$C$2="F"</formula>
    </cfRule>
  </conditionalFormatting>
  <conditionalFormatting sqref="AA19:AB19">
    <cfRule type="expression" dxfId="4757" priority="609">
      <formula>$D19="Facturacion"</formula>
    </cfRule>
  </conditionalFormatting>
  <conditionalFormatting sqref="AA19:AB19">
    <cfRule type="expression" dxfId="4756" priority="610">
      <formula>$D19="Specialist"</formula>
    </cfRule>
  </conditionalFormatting>
  <conditionalFormatting sqref="AA19:AB19">
    <cfRule type="cellIs" dxfId="4755" priority="611" operator="equal">
      <formula>1</formula>
    </cfRule>
  </conditionalFormatting>
  <conditionalFormatting sqref="AA19:AB19">
    <cfRule type="expression" dxfId="4754" priority="612">
      <formula>$D19="SSMM"</formula>
    </cfRule>
  </conditionalFormatting>
  <conditionalFormatting sqref="AA19:AB19">
    <cfRule type="cellIs" dxfId="4753" priority="613" operator="equal">
      <formula>"F"</formula>
    </cfRule>
  </conditionalFormatting>
  <conditionalFormatting sqref="I19:W19">
    <cfRule type="expression" dxfId="4752" priority="598">
      <formula>$C$78="F"</formula>
    </cfRule>
  </conditionalFormatting>
  <conditionalFormatting sqref="I19:W19">
    <cfRule type="expression" dxfId="4751" priority="599">
      <formula>$C$59="F"</formula>
    </cfRule>
  </conditionalFormatting>
  <conditionalFormatting sqref="I19:W19">
    <cfRule type="expression" dxfId="4750" priority="600">
      <formula>$C$40="F"</formula>
    </cfRule>
  </conditionalFormatting>
  <conditionalFormatting sqref="I19:W19">
    <cfRule type="expression" dxfId="4749" priority="601">
      <formula>$C$21="F"</formula>
    </cfRule>
  </conditionalFormatting>
  <conditionalFormatting sqref="I19:Z19">
    <cfRule type="expression" dxfId="4748" priority="602">
      <formula>$C$2="F"</formula>
    </cfRule>
  </conditionalFormatting>
  <conditionalFormatting sqref="I19:Z19">
    <cfRule type="expression" dxfId="4747" priority="603">
      <formula>$D19="Facturacion"</formula>
    </cfRule>
  </conditionalFormatting>
  <conditionalFormatting sqref="I19:Z19">
    <cfRule type="expression" dxfId="4746" priority="604">
      <formula>$D19="Specialist"</formula>
    </cfRule>
  </conditionalFormatting>
  <conditionalFormatting sqref="I19:Z19">
    <cfRule type="cellIs" dxfId="4745" priority="605" operator="equal">
      <formula>1</formula>
    </cfRule>
  </conditionalFormatting>
  <conditionalFormatting sqref="I19:Z19">
    <cfRule type="expression" dxfId="4744" priority="606">
      <formula>$D19="SSMM"</formula>
    </cfRule>
  </conditionalFormatting>
  <conditionalFormatting sqref="I19:Z19">
    <cfRule type="cellIs" dxfId="4743" priority="607" operator="equal">
      <formula>"F"</formula>
    </cfRule>
  </conditionalFormatting>
  <conditionalFormatting sqref="E17:H17">
    <cfRule type="expression" dxfId="4742" priority="525">
      <formula>$C$2="F"</formula>
    </cfRule>
  </conditionalFormatting>
  <conditionalFormatting sqref="E17:H17">
    <cfRule type="expression" dxfId="4741" priority="526">
      <formula>$D17="Facturacion"</formula>
    </cfRule>
  </conditionalFormatting>
  <conditionalFormatting sqref="E17:H17">
    <cfRule type="expression" dxfId="4740" priority="527">
      <formula>$D17="Specialist"</formula>
    </cfRule>
  </conditionalFormatting>
  <conditionalFormatting sqref="E17:H17">
    <cfRule type="cellIs" dxfId="4739" priority="528" operator="equal">
      <formula>1</formula>
    </cfRule>
  </conditionalFormatting>
  <conditionalFormatting sqref="E17:H17">
    <cfRule type="expression" dxfId="4738" priority="529">
      <formula>$D17="SSMM"</formula>
    </cfRule>
  </conditionalFormatting>
  <conditionalFormatting sqref="E17:H17">
    <cfRule type="cellIs" dxfId="4737" priority="530" operator="equal">
      <formula>"F"</formula>
    </cfRule>
  </conditionalFormatting>
  <conditionalFormatting sqref="E18:H18">
    <cfRule type="expression" dxfId="4736" priority="310">
      <formula>$C$2="F"</formula>
    </cfRule>
  </conditionalFormatting>
  <conditionalFormatting sqref="E18:H18">
    <cfRule type="expression" dxfId="4735" priority="311">
      <formula>$D18="Facturacion"</formula>
    </cfRule>
  </conditionalFormatting>
  <conditionalFormatting sqref="E18:H18">
    <cfRule type="expression" dxfId="4734" priority="312">
      <formula>$D18="Specialist"</formula>
    </cfRule>
  </conditionalFormatting>
  <conditionalFormatting sqref="E18:H18">
    <cfRule type="cellIs" dxfId="4733" priority="313" operator="equal">
      <formula>1</formula>
    </cfRule>
  </conditionalFormatting>
  <conditionalFormatting sqref="E18:H18">
    <cfRule type="expression" dxfId="4732" priority="314">
      <formula>$D18="SSMM"</formula>
    </cfRule>
  </conditionalFormatting>
  <conditionalFormatting sqref="E18:H18">
    <cfRule type="cellIs" dxfId="4731" priority="315" operator="equal">
      <formula>"F"</formula>
    </cfRule>
  </conditionalFormatting>
  <conditionalFormatting sqref="AA18:AB18">
    <cfRule type="expression" dxfId="4730" priority="303">
      <formula>$C$2="F"</formula>
    </cfRule>
  </conditionalFormatting>
  <conditionalFormatting sqref="AA18:AB18">
    <cfRule type="expression" dxfId="4729" priority="304">
      <formula>$D18="Facturacion"</formula>
    </cfRule>
  </conditionalFormatting>
  <conditionalFormatting sqref="AA18:AB18">
    <cfRule type="expression" dxfId="4728" priority="305">
      <formula>$D18="Specialist"</formula>
    </cfRule>
  </conditionalFormatting>
  <conditionalFormatting sqref="AA18:AB18">
    <cfRule type="cellIs" dxfId="4727" priority="306" operator="equal">
      <formula>1</formula>
    </cfRule>
  </conditionalFormatting>
  <conditionalFormatting sqref="AA18:AB18">
    <cfRule type="expression" dxfId="4726" priority="307">
      <formula>$D18="SSMM"</formula>
    </cfRule>
  </conditionalFormatting>
  <conditionalFormatting sqref="AA18:AB18">
    <cfRule type="cellIs" dxfId="4725" priority="308" operator="equal">
      <formula>"F"</formula>
    </cfRule>
  </conditionalFormatting>
  <conditionalFormatting sqref="I18:W18">
    <cfRule type="expression" dxfId="4724" priority="293">
      <formula>$C$78="F"</formula>
    </cfRule>
  </conditionalFormatting>
  <conditionalFormatting sqref="I18:W18">
    <cfRule type="expression" dxfId="4723" priority="294">
      <formula>$C$59="F"</formula>
    </cfRule>
  </conditionalFormatting>
  <conditionalFormatting sqref="I18:W18">
    <cfRule type="expression" dxfId="4722" priority="295">
      <formula>$C$40="F"</formula>
    </cfRule>
  </conditionalFormatting>
  <conditionalFormatting sqref="I18:W18">
    <cfRule type="expression" dxfId="4721" priority="296">
      <formula>$C$21="F"</formula>
    </cfRule>
  </conditionalFormatting>
  <conditionalFormatting sqref="I18:Z18">
    <cfRule type="expression" dxfId="4720" priority="297">
      <formula>$C$2="F"</formula>
    </cfRule>
  </conditionalFormatting>
  <conditionalFormatting sqref="I18:Z18">
    <cfRule type="expression" dxfId="4719" priority="298">
      <formula>$D18="Facturacion"</formula>
    </cfRule>
  </conditionalFormatting>
  <conditionalFormatting sqref="I18:Z18">
    <cfRule type="expression" dxfId="4718" priority="299">
      <formula>$D18="Specialist"</formula>
    </cfRule>
  </conditionalFormatting>
  <conditionalFormatting sqref="I18:Z18">
    <cfRule type="cellIs" dxfId="4717" priority="300" operator="equal">
      <formula>1</formula>
    </cfRule>
  </conditionalFormatting>
  <conditionalFormatting sqref="I18:Z18">
    <cfRule type="expression" dxfId="4716" priority="301">
      <formula>$D18="SSMM"</formula>
    </cfRule>
  </conditionalFormatting>
  <conditionalFormatting sqref="I18:Z18">
    <cfRule type="cellIs" dxfId="4715" priority="302" operator="equal">
      <formula>"F"</formula>
    </cfRule>
  </conditionalFormatting>
  <conditionalFormatting sqref="AA17:AB17">
    <cfRule type="expression" dxfId="4714" priority="287">
      <formula>$C$2="F"</formula>
    </cfRule>
  </conditionalFormatting>
  <conditionalFormatting sqref="AA17:AB17">
    <cfRule type="expression" dxfId="4713" priority="288">
      <formula>$D17="Facturacion"</formula>
    </cfRule>
  </conditionalFormatting>
  <conditionalFormatting sqref="AA17:AB17">
    <cfRule type="expression" dxfId="4712" priority="289">
      <formula>$D17="Specialist"</formula>
    </cfRule>
  </conditionalFormatting>
  <conditionalFormatting sqref="AA17:AB17">
    <cfRule type="cellIs" dxfId="4711" priority="290" operator="equal">
      <formula>1</formula>
    </cfRule>
  </conditionalFormatting>
  <conditionalFormatting sqref="AA17:AB17">
    <cfRule type="expression" dxfId="4710" priority="291">
      <formula>$D17="SSMM"</formula>
    </cfRule>
  </conditionalFormatting>
  <conditionalFormatting sqref="AA17:AB17">
    <cfRule type="cellIs" dxfId="4709" priority="292" operator="equal">
      <formula>"F"</formula>
    </cfRule>
  </conditionalFormatting>
  <conditionalFormatting sqref="I17:W17">
    <cfRule type="expression" dxfId="4708" priority="277">
      <formula>$C$78="F"</formula>
    </cfRule>
  </conditionalFormatting>
  <conditionalFormatting sqref="I17:W17">
    <cfRule type="expression" dxfId="4707" priority="278">
      <formula>$C$59="F"</formula>
    </cfRule>
  </conditionalFormatting>
  <conditionalFormatting sqref="I17:W17">
    <cfRule type="expression" dxfId="4706" priority="279">
      <formula>$C$40="F"</formula>
    </cfRule>
  </conditionalFormatting>
  <conditionalFormatting sqref="I17:W17">
    <cfRule type="expression" dxfId="4705" priority="280">
      <formula>$C$21="F"</formula>
    </cfRule>
  </conditionalFormatting>
  <conditionalFormatting sqref="I17:Z17">
    <cfRule type="expression" dxfId="4704" priority="281">
      <formula>$C$2="F"</formula>
    </cfRule>
  </conditionalFormatting>
  <conditionalFormatting sqref="I17:Z17">
    <cfRule type="expression" dxfId="4703" priority="282">
      <formula>$D17="Facturacion"</formula>
    </cfRule>
  </conditionalFormatting>
  <conditionalFormatting sqref="I17:Z17">
    <cfRule type="expression" dxfId="4702" priority="283">
      <formula>$D17="Specialist"</formula>
    </cfRule>
  </conditionalFormatting>
  <conditionalFormatting sqref="I17:Z17">
    <cfRule type="cellIs" dxfId="4701" priority="284" operator="equal">
      <formula>1</formula>
    </cfRule>
  </conditionalFormatting>
  <conditionalFormatting sqref="I17:Z17">
    <cfRule type="expression" dxfId="4700" priority="285">
      <formula>$D17="SSMM"</formula>
    </cfRule>
  </conditionalFormatting>
  <conditionalFormatting sqref="I17:Z17">
    <cfRule type="cellIs" dxfId="4699" priority="286" operator="equal">
      <formula>"F"</formula>
    </cfRule>
  </conditionalFormatting>
  <conditionalFormatting sqref="E38:H38">
    <cfRule type="expression" dxfId="4698" priority="271">
      <formula>$C$2="F"</formula>
    </cfRule>
  </conditionalFormatting>
  <conditionalFormatting sqref="E38:H38">
    <cfRule type="expression" dxfId="4697" priority="272">
      <formula>$D38="Facturacion"</formula>
    </cfRule>
  </conditionalFormatting>
  <conditionalFormatting sqref="E38:H38">
    <cfRule type="expression" dxfId="4696" priority="273">
      <formula>$D38="Specialist"</formula>
    </cfRule>
  </conditionalFormatting>
  <conditionalFormatting sqref="E38:H38">
    <cfRule type="cellIs" dxfId="4695" priority="274" operator="equal">
      <formula>1</formula>
    </cfRule>
  </conditionalFormatting>
  <conditionalFormatting sqref="E38:H38">
    <cfRule type="expression" dxfId="4694" priority="275">
      <formula>$D38="SSMM"</formula>
    </cfRule>
  </conditionalFormatting>
  <conditionalFormatting sqref="E38:H38">
    <cfRule type="cellIs" dxfId="4693" priority="276" operator="equal">
      <formula>"F"</formula>
    </cfRule>
  </conditionalFormatting>
  <conditionalFormatting sqref="AA38:AB38">
    <cfRule type="expression" dxfId="4692" priority="264">
      <formula>$C$2="F"</formula>
    </cfRule>
  </conditionalFormatting>
  <conditionalFormatting sqref="AA38:AB38">
    <cfRule type="expression" dxfId="4691" priority="265">
      <formula>$D38="Facturacion"</formula>
    </cfRule>
  </conditionalFormatting>
  <conditionalFormatting sqref="AA38:AB38">
    <cfRule type="expression" dxfId="4690" priority="266">
      <formula>$D38="Specialist"</formula>
    </cfRule>
  </conditionalFormatting>
  <conditionalFormatting sqref="AA38:AB38">
    <cfRule type="cellIs" dxfId="4689" priority="267" operator="equal">
      <formula>1</formula>
    </cfRule>
  </conditionalFormatting>
  <conditionalFormatting sqref="AA38:AB38">
    <cfRule type="expression" dxfId="4688" priority="268">
      <formula>$D38="SSMM"</formula>
    </cfRule>
  </conditionalFormatting>
  <conditionalFormatting sqref="AA38:AB38">
    <cfRule type="cellIs" dxfId="4687" priority="269" operator="equal">
      <formula>"F"</formula>
    </cfRule>
  </conditionalFormatting>
  <conditionalFormatting sqref="I38:W38">
    <cfRule type="expression" dxfId="4686" priority="254">
      <formula>$C$78="F"</formula>
    </cfRule>
  </conditionalFormatting>
  <conditionalFormatting sqref="I38:W38">
    <cfRule type="expression" dxfId="4685" priority="255">
      <formula>$C$59="F"</formula>
    </cfRule>
  </conditionalFormatting>
  <conditionalFormatting sqref="I38:W38">
    <cfRule type="expression" dxfId="4684" priority="256">
      <formula>$C$40="F"</formula>
    </cfRule>
  </conditionalFormatting>
  <conditionalFormatting sqref="I38:W38">
    <cfRule type="expression" dxfId="4683" priority="257">
      <formula>$C$21="F"</formula>
    </cfRule>
  </conditionalFormatting>
  <conditionalFormatting sqref="I38:Z38">
    <cfRule type="expression" dxfId="4682" priority="258">
      <formula>$C$2="F"</formula>
    </cfRule>
  </conditionalFormatting>
  <conditionalFormatting sqref="I38:Z38">
    <cfRule type="expression" dxfId="4681" priority="259">
      <formula>$D38="Facturacion"</formula>
    </cfRule>
  </conditionalFormatting>
  <conditionalFormatting sqref="I38:Z38">
    <cfRule type="expression" dxfId="4680" priority="260">
      <formula>$D38="Specialist"</formula>
    </cfRule>
  </conditionalFormatting>
  <conditionalFormatting sqref="I38:Z38">
    <cfRule type="cellIs" dxfId="4679" priority="261" operator="equal">
      <formula>1</formula>
    </cfRule>
  </conditionalFormatting>
  <conditionalFormatting sqref="I38:Z38">
    <cfRule type="expression" dxfId="4678" priority="262">
      <formula>$D38="SSMM"</formula>
    </cfRule>
  </conditionalFormatting>
  <conditionalFormatting sqref="I38:Z38">
    <cfRule type="cellIs" dxfId="4677" priority="263" operator="equal">
      <formula>"F"</formula>
    </cfRule>
  </conditionalFormatting>
  <conditionalFormatting sqref="E36:H36">
    <cfRule type="expression" dxfId="4676" priority="248">
      <formula>$C$2="F"</formula>
    </cfRule>
  </conditionalFormatting>
  <conditionalFormatting sqref="E36:H36">
    <cfRule type="expression" dxfId="4675" priority="249">
      <formula>$D36="Facturacion"</formula>
    </cfRule>
  </conditionalFormatting>
  <conditionalFormatting sqref="E36:H36">
    <cfRule type="expression" dxfId="4674" priority="250">
      <formula>$D36="Specialist"</formula>
    </cfRule>
  </conditionalFormatting>
  <conditionalFormatting sqref="E36:H36">
    <cfRule type="cellIs" dxfId="4673" priority="251" operator="equal">
      <formula>1</formula>
    </cfRule>
  </conditionalFormatting>
  <conditionalFormatting sqref="E36:H36">
    <cfRule type="expression" dxfId="4672" priority="252">
      <formula>$D36="SSMM"</formula>
    </cfRule>
  </conditionalFormatting>
  <conditionalFormatting sqref="E36:H36">
    <cfRule type="cellIs" dxfId="4671" priority="253" operator="equal">
      <formula>"F"</formula>
    </cfRule>
  </conditionalFormatting>
  <conditionalFormatting sqref="E37:H37">
    <cfRule type="expression" dxfId="4670" priority="241">
      <formula>$C$2="F"</formula>
    </cfRule>
  </conditionalFormatting>
  <conditionalFormatting sqref="E37:H37">
    <cfRule type="expression" dxfId="4669" priority="242">
      <formula>$D37="Facturacion"</formula>
    </cfRule>
  </conditionalFormatting>
  <conditionalFormatting sqref="E37:H37">
    <cfRule type="expression" dxfId="4668" priority="243">
      <formula>$D37="Specialist"</formula>
    </cfRule>
  </conditionalFormatting>
  <conditionalFormatting sqref="E37:H37">
    <cfRule type="cellIs" dxfId="4667" priority="244" operator="equal">
      <formula>1</formula>
    </cfRule>
  </conditionalFormatting>
  <conditionalFormatting sqref="E37:H37">
    <cfRule type="expression" dxfId="4666" priority="245">
      <formula>$D37="SSMM"</formula>
    </cfRule>
  </conditionalFormatting>
  <conditionalFormatting sqref="E37:H37">
    <cfRule type="cellIs" dxfId="4665" priority="246" operator="equal">
      <formula>"F"</formula>
    </cfRule>
  </conditionalFormatting>
  <conditionalFormatting sqref="AA37:AB37">
    <cfRule type="expression" dxfId="4664" priority="234">
      <formula>$C$2="F"</formula>
    </cfRule>
  </conditionalFormatting>
  <conditionalFormatting sqref="AA37:AB37">
    <cfRule type="expression" dxfId="4663" priority="235">
      <formula>$D37="Facturacion"</formula>
    </cfRule>
  </conditionalFormatting>
  <conditionalFormatting sqref="AA37:AB37">
    <cfRule type="expression" dxfId="4662" priority="236">
      <formula>$D37="Specialist"</formula>
    </cfRule>
  </conditionalFormatting>
  <conditionalFormatting sqref="AA37:AB37">
    <cfRule type="cellIs" dxfId="4661" priority="237" operator="equal">
      <formula>1</formula>
    </cfRule>
  </conditionalFormatting>
  <conditionalFormatting sqref="AA37:AB37">
    <cfRule type="expression" dxfId="4660" priority="238">
      <formula>$D37="SSMM"</formula>
    </cfRule>
  </conditionalFormatting>
  <conditionalFormatting sqref="AA37:AB37">
    <cfRule type="cellIs" dxfId="4659" priority="239" operator="equal">
      <formula>"F"</formula>
    </cfRule>
  </conditionalFormatting>
  <conditionalFormatting sqref="I37:W37">
    <cfRule type="expression" dxfId="4658" priority="224">
      <formula>$C$78="F"</formula>
    </cfRule>
  </conditionalFormatting>
  <conditionalFormatting sqref="I37:W37">
    <cfRule type="expression" dxfId="4657" priority="225">
      <formula>$C$59="F"</formula>
    </cfRule>
  </conditionalFormatting>
  <conditionalFormatting sqref="I37:W37">
    <cfRule type="expression" dxfId="4656" priority="226">
      <formula>$C$40="F"</formula>
    </cfRule>
  </conditionalFormatting>
  <conditionalFormatting sqref="I37:W37">
    <cfRule type="expression" dxfId="4655" priority="227">
      <formula>$C$21="F"</formula>
    </cfRule>
  </conditionalFormatting>
  <conditionalFormatting sqref="I37:Z37">
    <cfRule type="expression" dxfId="4654" priority="228">
      <formula>$C$2="F"</formula>
    </cfRule>
  </conditionalFormatting>
  <conditionalFormatting sqref="I37:Z37">
    <cfRule type="expression" dxfId="4653" priority="229">
      <formula>$D37="Facturacion"</formula>
    </cfRule>
  </conditionalFormatting>
  <conditionalFormatting sqref="I37:Z37">
    <cfRule type="expression" dxfId="4652" priority="230">
      <formula>$D37="Specialist"</formula>
    </cfRule>
  </conditionalFormatting>
  <conditionalFormatting sqref="I37:Z37">
    <cfRule type="cellIs" dxfId="4651" priority="231" operator="equal">
      <formula>1</formula>
    </cfRule>
  </conditionalFormatting>
  <conditionalFormatting sqref="I37:Z37">
    <cfRule type="expression" dxfId="4650" priority="232">
      <formula>$D37="SSMM"</formula>
    </cfRule>
  </conditionalFormatting>
  <conditionalFormatting sqref="I37:Z37">
    <cfRule type="cellIs" dxfId="4649" priority="233" operator="equal">
      <formula>"F"</formula>
    </cfRule>
  </conditionalFormatting>
  <conditionalFormatting sqref="AA36:AB36">
    <cfRule type="expression" dxfId="4648" priority="218">
      <formula>$C$2="F"</formula>
    </cfRule>
  </conditionalFormatting>
  <conditionalFormatting sqref="AA36:AB36">
    <cfRule type="expression" dxfId="4647" priority="219">
      <formula>$D36="Facturacion"</formula>
    </cfRule>
  </conditionalFormatting>
  <conditionalFormatting sqref="AA36:AB36">
    <cfRule type="expression" dxfId="4646" priority="220">
      <formula>$D36="Specialist"</formula>
    </cfRule>
  </conditionalFormatting>
  <conditionalFormatting sqref="AA36:AB36">
    <cfRule type="cellIs" dxfId="4645" priority="221" operator="equal">
      <formula>1</formula>
    </cfRule>
  </conditionalFormatting>
  <conditionalFormatting sqref="AA36:AB36">
    <cfRule type="expression" dxfId="4644" priority="222">
      <formula>$D36="SSMM"</formula>
    </cfRule>
  </conditionalFormatting>
  <conditionalFormatting sqref="AA36:AB36">
    <cfRule type="cellIs" dxfId="4643" priority="223" operator="equal">
      <formula>"F"</formula>
    </cfRule>
  </conditionalFormatting>
  <conditionalFormatting sqref="I36:W36">
    <cfRule type="expression" dxfId="4642" priority="208">
      <formula>$C$78="F"</formula>
    </cfRule>
  </conditionalFormatting>
  <conditionalFormatting sqref="I36:W36">
    <cfRule type="expression" dxfId="4641" priority="209">
      <formula>$C$59="F"</formula>
    </cfRule>
  </conditionalFormatting>
  <conditionalFormatting sqref="I36:W36">
    <cfRule type="expression" dxfId="4640" priority="210">
      <formula>$C$40="F"</formula>
    </cfRule>
  </conditionalFormatting>
  <conditionalFormatting sqref="I36:W36">
    <cfRule type="expression" dxfId="4639" priority="211">
      <formula>$C$21="F"</formula>
    </cfRule>
  </conditionalFormatting>
  <conditionalFormatting sqref="I36:Z36">
    <cfRule type="expression" dxfId="4638" priority="212">
      <formula>$C$2="F"</formula>
    </cfRule>
  </conditionalFormatting>
  <conditionalFormatting sqref="I36:Z36">
    <cfRule type="expression" dxfId="4637" priority="213">
      <formula>$D36="Facturacion"</formula>
    </cfRule>
  </conditionalFormatting>
  <conditionalFormatting sqref="I36:Z36">
    <cfRule type="expression" dxfId="4636" priority="214">
      <formula>$D36="Specialist"</formula>
    </cfRule>
  </conditionalFormatting>
  <conditionalFormatting sqref="I36:Z36">
    <cfRule type="cellIs" dxfId="4635" priority="215" operator="equal">
      <formula>1</formula>
    </cfRule>
  </conditionalFormatting>
  <conditionalFormatting sqref="I36:Z36">
    <cfRule type="expression" dxfId="4634" priority="216">
      <formula>$D36="SSMM"</formula>
    </cfRule>
  </conditionalFormatting>
  <conditionalFormatting sqref="I36:Z36">
    <cfRule type="cellIs" dxfId="4633" priority="217" operator="equal">
      <formula>"F"</formula>
    </cfRule>
  </conditionalFormatting>
  <conditionalFormatting sqref="E57:H57">
    <cfRule type="expression" dxfId="4632" priority="202">
      <formula>$C$2="F"</formula>
    </cfRule>
  </conditionalFormatting>
  <conditionalFormatting sqref="E57:H57">
    <cfRule type="expression" dxfId="4631" priority="203">
      <formula>$D57="Facturacion"</formula>
    </cfRule>
  </conditionalFormatting>
  <conditionalFormatting sqref="E57:H57">
    <cfRule type="expression" dxfId="4630" priority="204">
      <formula>$D57="Specialist"</formula>
    </cfRule>
  </conditionalFormatting>
  <conditionalFormatting sqref="E57:H57">
    <cfRule type="cellIs" dxfId="4629" priority="205" operator="equal">
      <formula>1</formula>
    </cfRule>
  </conditionalFormatting>
  <conditionalFormatting sqref="E57:H57">
    <cfRule type="expression" dxfId="4628" priority="206">
      <formula>$D57="SSMM"</formula>
    </cfRule>
  </conditionalFormatting>
  <conditionalFormatting sqref="E57:H57">
    <cfRule type="cellIs" dxfId="4627" priority="207" operator="equal">
      <formula>"F"</formula>
    </cfRule>
  </conditionalFormatting>
  <conditionalFormatting sqref="AA57:AB57">
    <cfRule type="expression" dxfId="4626" priority="195">
      <formula>$C$2="F"</formula>
    </cfRule>
  </conditionalFormatting>
  <conditionalFormatting sqref="AA57:AB57">
    <cfRule type="expression" dxfId="4625" priority="196">
      <formula>$D57="Facturacion"</formula>
    </cfRule>
  </conditionalFormatting>
  <conditionalFormatting sqref="AA57:AB57">
    <cfRule type="expression" dxfId="4624" priority="197">
      <formula>$D57="Specialist"</formula>
    </cfRule>
  </conditionalFormatting>
  <conditionalFormatting sqref="AA57:AB57">
    <cfRule type="cellIs" dxfId="4623" priority="198" operator="equal">
      <formula>1</formula>
    </cfRule>
  </conditionalFormatting>
  <conditionalFormatting sqref="AA57:AB57">
    <cfRule type="expression" dxfId="4622" priority="199">
      <formula>$D57="SSMM"</formula>
    </cfRule>
  </conditionalFormatting>
  <conditionalFormatting sqref="AA57:AB57">
    <cfRule type="cellIs" dxfId="4621" priority="200" operator="equal">
      <formula>"F"</formula>
    </cfRule>
  </conditionalFormatting>
  <conditionalFormatting sqref="I57:W57">
    <cfRule type="expression" dxfId="4620" priority="185">
      <formula>$C$78="F"</formula>
    </cfRule>
  </conditionalFormatting>
  <conditionalFormatting sqref="I57:W57">
    <cfRule type="expression" dxfId="4619" priority="186">
      <formula>$C$59="F"</formula>
    </cfRule>
  </conditionalFormatting>
  <conditionalFormatting sqref="I57:W57">
    <cfRule type="expression" dxfId="4618" priority="187">
      <formula>$C$40="F"</formula>
    </cfRule>
  </conditionalFormatting>
  <conditionalFormatting sqref="I57:W57">
    <cfRule type="expression" dxfId="4617" priority="188">
      <formula>$C$21="F"</formula>
    </cfRule>
  </conditionalFormatting>
  <conditionalFormatting sqref="I57:Z57">
    <cfRule type="expression" dxfId="4616" priority="189">
      <formula>$C$2="F"</formula>
    </cfRule>
  </conditionalFormatting>
  <conditionalFormatting sqref="I57:Z57">
    <cfRule type="expression" dxfId="4615" priority="190">
      <formula>$D57="Facturacion"</formula>
    </cfRule>
  </conditionalFormatting>
  <conditionalFormatting sqref="I57:Z57">
    <cfRule type="expression" dxfId="4614" priority="191">
      <formula>$D57="Specialist"</formula>
    </cfRule>
  </conditionalFormatting>
  <conditionalFormatting sqref="I57:Z57">
    <cfRule type="cellIs" dxfId="4613" priority="192" operator="equal">
      <formula>1</formula>
    </cfRule>
  </conditionalFormatting>
  <conditionalFormatting sqref="I57:Z57">
    <cfRule type="expression" dxfId="4612" priority="193">
      <formula>$D57="SSMM"</formula>
    </cfRule>
  </conditionalFormatting>
  <conditionalFormatting sqref="I57:Z57">
    <cfRule type="cellIs" dxfId="4611" priority="194" operator="equal">
      <formula>"F"</formula>
    </cfRule>
  </conditionalFormatting>
  <conditionalFormatting sqref="E55:H55">
    <cfRule type="expression" dxfId="4610" priority="179">
      <formula>$C$2="F"</formula>
    </cfRule>
  </conditionalFormatting>
  <conditionalFormatting sqref="E55:H55">
    <cfRule type="expression" dxfId="4609" priority="180">
      <formula>$D55="Facturacion"</formula>
    </cfRule>
  </conditionalFormatting>
  <conditionalFormatting sqref="E55:H55">
    <cfRule type="expression" dxfId="4608" priority="181">
      <formula>$D55="Specialist"</formula>
    </cfRule>
  </conditionalFormatting>
  <conditionalFormatting sqref="E55:H55">
    <cfRule type="cellIs" dxfId="4607" priority="182" operator="equal">
      <formula>1</formula>
    </cfRule>
  </conditionalFormatting>
  <conditionalFormatting sqref="E55:H55">
    <cfRule type="expression" dxfId="4606" priority="183">
      <formula>$D55="SSMM"</formula>
    </cfRule>
  </conditionalFormatting>
  <conditionalFormatting sqref="E55:H55">
    <cfRule type="cellIs" dxfId="4605" priority="184" operator="equal">
      <formula>"F"</formula>
    </cfRule>
  </conditionalFormatting>
  <conditionalFormatting sqref="E56:H56">
    <cfRule type="expression" dxfId="4604" priority="172">
      <formula>$C$2="F"</formula>
    </cfRule>
  </conditionalFormatting>
  <conditionalFormatting sqref="E56:H56">
    <cfRule type="expression" dxfId="4603" priority="173">
      <formula>$D56="Facturacion"</formula>
    </cfRule>
  </conditionalFormatting>
  <conditionalFormatting sqref="E56:H56">
    <cfRule type="expression" dxfId="4602" priority="174">
      <formula>$D56="Specialist"</formula>
    </cfRule>
  </conditionalFormatting>
  <conditionalFormatting sqref="E56:H56">
    <cfRule type="cellIs" dxfId="4601" priority="175" operator="equal">
      <formula>1</formula>
    </cfRule>
  </conditionalFormatting>
  <conditionalFormatting sqref="E56:H56">
    <cfRule type="expression" dxfId="4600" priority="176">
      <formula>$D56="SSMM"</formula>
    </cfRule>
  </conditionalFormatting>
  <conditionalFormatting sqref="E56:H56">
    <cfRule type="cellIs" dxfId="4599" priority="177" operator="equal">
      <formula>"F"</formula>
    </cfRule>
  </conditionalFormatting>
  <conditionalFormatting sqref="AA56:AB56">
    <cfRule type="expression" dxfId="4598" priority="165">
      <formula>$C$2="F"</formula>
    </cfRule>
  </conditionalFormatting>
  <conditionalFormatting sqref="AA56:AB56">
    <cfRule type="expression" dxfId="4597" priority="166">
      <formula>$D56="Facturacion"</formula>
    </cfRule>
  </conditionalFormatting>
  <conditionalFormatting sqref="AA56:AB56">
    <cfRule type="expression" dxfId="4596" priority="167">
      <formula>$D56="Specialist"</formula>
    </cfRule>
  </conditionalFormatting>
  <conditionalFormatting sqref="AA56:AB56">
    <cfRule type="cellIs" dxfId="4595" priority="168" operator="equal">
      <formula>1</formula>
    </cfRule>
  </conditionalFormatting>
  <conditionalFormatting sqref="AA56:AB56">
    <cfRule type="expression" dxfId="4594" priority="169">
      <formula>$D56="SSMM"</formula>
    </cfRule>
  </conditionalFormatting>
  <conditionalFormatting sqref="AA56:AB56">
    <cfRule type="cellIs" dxfId="4593" priority="170" operator="equal">
      <formula>"F"</formula>
    </cfRule>
  </conditionalFormatting>
  <conditionalFormatting sqref="I56:W56">
    <cfRule type="expression" dxfId="4592" priority="155">
      <formula>$C$78="F"</formula>
    </cfRule>
  </conditionalFormatting>
  <conditionalFormatting sqref="I56:W56">
    <cfRule type="expression" dxfId="4591" priority="156">
      <formula>$C$59="F"</formula>
    </cfRule>
  </conditionalFormatting>
  <conditionalFormatting sqref="I56:W56">
    <cfRule type="expression" dxfId="4590" priority="157">
      <formula>$C$40="F"</formula>
    </cfRule>
  </conditionalFormatting>
  <conditionalFormatting sqref="I56:W56">
    <cfRule type="expression" dxfId="4589" priority="158">
      <formula>$C$21="F"</formula>
    </cfRule>
  </conditionalFormatting>
  <conditionalFormatting sqref="I56:Z56">
    <cfRule type="expression" dxfId="4588" priority="159">
      <formula>$C$2="F"</formula>
    </cfRule>
  </conditionalFormatting>
  <conditionalFormatting sqref="I56:Z56">
    <cfRule type="expression" dxfId="4587" priority="160">
      <formula>$D56="Facturacion"</formula>
    </cfRule>
  </conditionalFormatting>
  <conditionalFormatting sqref="I56:Z56">
    <cfRule type="expression" dxfId="4586" priority="161">
      <formula>$D56="Specialist"</formula>
    </cfRule>
  </conditionalFormatting>
  <conditionalFormatting sqref="I56:Z56">
    <cfRule type="cellIs" dxfId="4585" priority="162" operator="equal">
      <formula>1</formula>
    </cfRule>
  </conditionalFormatting>
  <conditionalFormatting sqref="I56:Z56">
    <cfRule type="expression" dxfId="4584" priority="163">
      <formula>$D56="SSMM"</formula>
    </cfRule>
  </conditionalFormatting>
  <conditionalFormatting sqref="I56:Z56">
    <cfRule type="cellIs" dxfId="4583" priority="164" operator="equal">
      <formula>"F"</formula>
    </cfRule>
  </conditionalFormatting>
  <conditionalFormatting sqref="AA55:AB55">
    <cfRule type="expression" dxfId="4582" priority="149">
      <formula>$C$2="F"</formula>
    </cfRule>
  </conditionalFormatting>
  <conditionalFormatting sqref="AA55:AB55">
    <cfRule type="expression" dxfId="4581" priority="150">
      <formula>$D55="Facturacion"</formula>
    </cfRule>
  </conditionalFormatting>
  <conditionalFormatting sqref="AA55:AB55">
    <cfRule type="expression" dxfId="4580" priority="151">
      <formula>$D55="Specialist"</formula>
    </cfRule>
  </conditionalFormatting>
  <conditionalFormatting sqref="AA55:AB55">
    <cfRule type="cellIs" dxfId="4579" priority="152" operator="equal">
      <formula>1</formula>
    </cfRule>
  </conditionalFormatting>
  <conditionalFormatting sqref="AA55:AB55">
    <cfRule type="expression" dxfId="4578" priority="153">
      <formula>$D55="SSMM"</formula>
    </cfRule>
  </conditionalFormatting>
  <conditionalFormatting sqref="AA55:AB55">
    <cfRule type="cellIs" dxfId="4577" priority="154" operator="equal">
      <formula>"F"</formula>
    </cfRule>
  </conditionalFormatting>
  <conditionalFormatting sqref="I55:W55">
    <cfRule type="expression" dxfId="4576" priority="139">
      <formula>$C$78="F"</formula>
    </cfRule>
  </conditionalFormatting>
  <conditionalFormatting sqref="I55:W55">
    <cfRule type="expression" dxfId="4575" priority="140">
      <formula>$C$59="F"</formula>
    </cfRule>
  </conditionalFormatting>
  <conditionalFormatting sqref="I55:W55">
    <cfRule type="expression" dxfId="4574" priority="141">
      <formula>$C$40="F"</formula>
    </cfRule>
  </conditionalFormatting>
  <conditionalFormatting sqref="I55:W55">
    <cfRule type="expression" dxfId="4573" priority="142">
      <formula>$C$21="F"</formula>
    </cfRule>
  </conditionalFormatting>
  <conditionalFormatting sqref="I55:Z55">
    <cfRule type="expression" dxfId="4572" priority="143">
      <formula>$C$2="F"</formula>
    </cfRule>
  </conditionalFormatting>
  <conditionalFormatting sqref="I55:Z55">
    <cfRule type="expression" dxfId="4571" priority="144">
      <formula>$D55="Facturacion"</formula>
    </cfRule>
  </conditionalFormatting>
  <conditionalFormatting sqref="I55:Z55">
    <cfRule type="expression" dxfId="4570" priority="145">
      <formula>$D55="Specialist"</formula>
    </cfRule>
  </conditionalFormatting>
  <conditionalFormatting sqref="I55:Z55">
    <cfRule type="cellIs" dxfId="4569" priority="146" operator="equal">
      <formula>1</formula>
    </cfRule>
  </conditionalFormatting>
  <conditionalFormatting sqref="I55:Z55">
    <cfRule type="expression" dxfId="4568" priority="147">
      <formula>$D55="SSMM"</formula>
    </cfRule>
  </conditionalFormatting>
  <conditionalFormatting sqref="I55:Z55">
    <cfRule type="cellIs" dxfId="4567" priority="148" operator="equal">
      <formula>"F"</formula>
    </cfRule>
  </conditionalFormatting>
  <conditionalFormatting sqref="E76:H76">
    <cfRule type="expression" dxfId="4566" priority="133">
      <formula>$C$2="F"</formula>
    </cfRule>
  </conditionalFormatting>
  <conditionalFormatting sqref="E76:H76">
    <cfRule type="expression" dxfId="4565" priority="134">
      <formula>$D76="Facturacion"</formula>
    </cfRule>
  </conditionalFormatting>
  <conditionalFormatting sqref="E76:H76">
    <cfRule type="expression" dxfId="4564" priority="135">
      <formula>$D76="Specialist"</formula>
    </cfRule>
  </conditionalFormatting>
  <conditionalFormatting sqref="E76:H76">
    <cfRule type="cellIs" dxfId="4563" priority="136" operator="equal">
      <formula>1</formula>
    </cfRule>
  </conditionalFormatting>
  <conditionalFormatting sqref="E76:H76">
    <cfRule type="expression" dxfId="4562" priority="137">
      <formula>$D76="SSMM"</formula>
    </cfRule>
  </conditionalFormatting>
  <conditionalFormatting sqref="E76:H76">
    <cfRule type="cellIs" dxfId="4561" priority="138" operator="equal">
      <formula>"F"</formula>
    </cfRule>
  </conditionalFormatting>
  <conditionalFormatting sqref="AA76:AB76">
    <cfRule type="expression" dxfId="4560" priority="126">
      <formula>$C$2="F"</formula>
    </cfRule>
  </conditionalFormatting>
  <conditionalFormatting sqref="AA76:AB76">
    <cfRule type="expression" dxfId="4559" priority="127">
      <formula>$D76="Facturacion"</formula>
    </cfRule>
  </conditionalFormatting>
  <conditionalFormatting sqref="AA76:AB76">
    <cfRule type="expression" dxfId="4558" priority="128">
      <formula>$D76="Specialist"</formula>
    </cfRule>
  </conditionalFormatting>
  <conditionalFormatting sqref="AA76:AB76">
    <cfRule type="cellIs" dxfId="4557" priority="129" operator="equal">
      <formula>1</formula>
    </cfRule>
  </conditionalFormatting>
  <conditionalFormatting sqref="AA76:AB76">
    <cfRule type="expression" dxfId="4556" priority="130">
      <formula>$D76="SSMM"</formula>
    </cfRule>
  </conditionalFormatting>
  <conditionalFormatting sqref="AA76:AB76">
    <cfRule type="cellIs" dxfId="4555" priority="131" operator="equal">
      <formula>"F"</formula>
    </cfRule>
  </conditionalFormatting>
  <conditionalFormatting sqref="I76:W76">
    <cfRule type="expression" dxfId="4554" priority="116">
      <formula>$C$78="F"</formula>
    </cfRule>
  </conditionalFormatting>
  <conditionalFormatting sqref="I76:W76">
    <cfRule type="expression" dxfId="4553" priority="117">
      <formula>$C$59="F"</formula>
    </cfRule>
  </conditionalFormatting>
  <conditionalFormatting sqref="I76:W76">
    <cfRule type="expression" dxfId="4552" priority="118">
      <formula>$C$40="F"</formula>
    </cfRule>
  </conditionalFormatting>
  <conditionalFormatting sqref="I76:W76">
    <cfRule type="expression" dxfId="4551" priority="119">
      <formula>$C$21="F"</formula>
    </cfRule>
  </conditionalFormatting>
  <conditionalFormatting sqref="I76:Z76">
    <cfRule type="expression" dxfId="4550" priority="120">
      <formula>$C$2="F"</formula>
    </cfRule>
  </conditionalFormatting>
  <conditionalFormatting sqref="I76:Z76">
    <cfRule type="expression" dxfId="4549" priority="121">
      <formula>$D76="Facturacion"</formula>
    </cfRule>
  </conditionalFormatting>
  <conditionalFormatting sqref="I76:Z76">
    <cfRule type="expression" dxfId="4548" priority="122">
      <formula>$D76="Specialist"</formula>
    </cfRule>
  </conditionalFormatting>
  <conditionalFormatting sqref="I76:Z76">
    <cfRule type="cellIs" dxfId="4547" priority="123" operator="equal">
      <formula>1</formula>
    </cfRule>
  </conditionalFormatting>
  <conditionalFormatting sqref="I76:Z76">
    <cfRule type="expression" dxfId="4546" priority="124">
      <formula>$D76="SSMM"</formula>
    </cfRule>
  </conditionalFormatting>
  <conditionalFormatting sqref="I76:Z76">
    <cfRule type="cellIs" dxfId="4545" priority="125" operator="equal">
      <formula>"F"</formula>
    </cfRule>
  </conditionalFormatting>
  <conditionalFormatting sqref="E74:H74">
    <cfRule type="expression" dxfId="4544" priority="110">
      <formula>$C$2="F"</formula>
    </cfRule>
  </conditionalFormatting>
  <conditionalFormatting sqref="E74:H74">
    <cfRule type="expression" dxfId="4543" priority="111">
      <formula>$D74="Facturacion"</formula>
    </cfRule>
  </conditionalFormatting>
  <conditionalFormatting sqref="E74:H74">
    <cfRule type="expression" dxfId="4542" priority="112">
      <formula>$D74="Specialist"</formula>
    </cfRule>
  </conditionalFormatting>
  <conditionalFormatting sqref="E74:H74">
    <cfRule type="cellIs" dxfId="4541" priority="113" operator="equal">
      <formula>1</formula>
    </cfRule>
  </conditionalFormatting>
  <conditionalFormatting sqref="E74:H74">
    <cfRule type="expression" dxfId="4540" priority="114">
      <formula>$D74="SSMM"</formula>
    </cfRule>
  </conditionalFormatting>
  <conditionalFormatting sqref="E74:H74">
    <cfRule type="cellIs" dxfId="4539" priority="115" operator="equal">
      <formula>"F"</formula>
    </cfRule>
  </conditionalFormatting>
  <conditionalFormatting sqref="E75:H75">
    <cfRule type="expression" dxfId="4538" priority="103">
      <formula>$C$2="F"</formula>
    </cfRule>
  </conditionalFormatting>
  <conditionalFormatting sqref="E75:H75">
    <cfRule type="expression" dxfId="4537" priority="104">
      <formula>$D75="Facturacion"</formula>
    </cfRule>
  </conditionalFormatting>
  <conditionalFormatting sqref="E75:H75">
    <cfRule type="expression" dxfId="4536" priority="105">
      <formula>$D75="Specialist"</formula>
    </cfRule>
  </conditionalFormatting>
  <conditionalFormatting sqref="E75:H75">
    <cfRule type="cellIs" dxfId="4535" priority="106" operator="equal">
      <formula>1</formula>
    </cfRule>
  </conditionalFormatting>
  <conditionalFormatting sqref="E75:H75">
    <cfRule type="expression" dxfId="4534" priority="107">
      <formula>$D75="SSMM"</formula>
    </cfRule>
  </conditionalFormatting>
  <conditionalFormatting sqref="E75:H75">
    <cfRule type="cellIs" dxfId="4533" priority="108" operator="equal">
      <formula>"F"</formula>
    </cfRule>
  </conditionalFormatting>
  <conditionalFormatting sqref="AA75:AB75">
    <cfRule type="expression" dxfId="4532" priority="96">
      <formula>$C$2="F"</formula>
    </cfRule>
  </conditionalFormatting>
  <conditionalFormatting sqref="AA75:AB75">
    <cfRule type="expression" dxfId="4531" priority="97">
      <formula>$D75="Facturacion"</formula>
    </cfRule>
  </conditionalFormatting>
  <conditionalFormatting sqref="AA75:AB75">
    <cfRule type="expression" dxfId="4530" priority="98">
      <formula>$D75="Specialist"</formula>
    </cfRule>
  </conditionalFormatting>
  <conditionalFormatting sqref="AA75:AB75">
    <cfRule type="cellIs" dxfId="4529" priority="99" operator="equal">
      <formula>1</formula>
    </cfRule>
  </conditionalFormatting>
  <conditionalFormatting sqref="AA75:AB75">
    <cfRule type="expression" dxfId="4528" priority="100">
      <formula>$D75="SSMM"</formula>
    </cfRule>
  </conditionalFormatting>
  <conditionalFormatting sqref="AA75:AB75">
    <cfRule type="cellIs" dxfId="4527" priority="101" operator="equal">
      <formula>"F"</formula>
    </cfRule>
  </conditionalFormatting>
  <conditionalFormatting sqref="I75:W75">
    <cfRule type="expression" dxfId="4526" priority="86">
      <formula>$C$78="F"</formula>
    </cfRule>
  </conditionalFormatting>
  <conditionalFormatting sqref="I75:W75">
    <cfRule type="expression" dxfId="4525" priority="87">
      <formula>$C$59="F"</formula>
    </cfRule>
  </conditionalFormatting>
  <conditionalFormatting sqref="I75:W75">
    <cfRule type="expression" dxfId="4524" priority="88">
      <formula>$C$40="F"</formula>
    </cfRule>
  </conditionalFormatting>
  <conditionalFormatting sqref="I75:W75">
    <cfRule type="expression" dxfId="4523" priority="89">
      <formula>$C$21="F"</formula>
    </cfRule>
  </conditionalFormatting>
  <conditionalFormatting sqref="I75:Z75">
    <cfRule type="expression" dxfId="4522" priority="90">
      <formula>$C$2="F"</formula>
    </cfRule>
  </conditionalFormatting>
  <conditionalFormatting sqref="I75:Z75">
    <cfRule type="expression" dxfId="4521" priority="91">
      <formula>$D75="Facturacion"</formula>
    </cfRule>
  </conditionalFormatting>
  <conditionalFormatting sqref="I75:Z75">
    <cfRule type="expression" dxfId="4520" priority="92">
      <formula>$D75="Specialist"</formula>
    </cfRule>
  </conditionalFormatting>
  <conditionalFormatting sqref="I75:Z75">
    <cfRule type="cellIs" dxfId="4519" priority="93" operator="equal">
      <formula>1</formula>
    </cfRule>
  </conditionalFormatting>
  <conditionalFormatting sqref="I75:Z75">
    <cfRule type="expression" dxfId="4518" priority="94">
      <formula>$D75="SSMM"</formula>
    </cfRule>
  </conditionalFormatting>
  <conditionalFormatting sqref="I75:Z75">
    <cfRule type="cellIs" dxfId="4517" priority="95" operator="equal">
      <formula>"F"</formula>
    </cfRule>
  </conditionalFormatting>
  <conditionalFormatting sqref="AA74:AB74">
    <cfRule type="expression" dxfId="4516" priority="80">
      <formula>$C$2="F"</formula>
    </cfRule>
  </conditionalFormatting>
  <conditionalFormatting sqref="AA74:AB74">
    <cfRule type="expression" dxfId="4515" priority="81">
      <formula>$D74="Facturacion"</formula>
    </cfRule>
  </conditionalFormatting>
  <conditionalFormatting sqref="AA74:AB74">
    <cfRule type="expression" dxfId="4514" priority="82">
      <formula>$D74="Specialist"</formula>
    </cfRule>
  </conditionalFormatting>
  <conditionalFormatting sqref="AA74:AB74">
    <cfRule type="cellIs" dxfId="4513" priority="83" operator="equal">
      <formula>1</formula>
    </cfRule>
  </conditionalFormatting>
  <conditionalFormatting sqref="AA74:AB74">
    <cfRule type="expression" dxfId="4512" priority="84">
      <formula>$D74="SSMM"</formula>
    </cfRule>
  </conditionalFormatting>
  <conditionalFormatting sqref="AA74:AB74">
    <cfRule type="cellIs" dxfId="4511" priority="85" operator="equal">
      <formula>"F"</formula>
    </cfRule>
  </conditionalFormatting>
  <conditionalFormatting sqref="I74:W74">
    <cfRule type="expression" dxfId="4510" priority="70">
      <formula>$C$78="F"</formula>
    </cfRule>
  </conditionalFormatting>
  <conditionalFormatting sqref="I74:W74">
    <cfRule type="expression" dxfId="4509" priority="71">
      <formula>$C$59="F"</formula>
    </cfRule>
  </conditionalFormatting>
  <conditionalFormatting sqref="I74:W74">
    <cfRule type="expression" dxfId="4508" priority="72">
      <formula>$C$40="F"</formula>
    </cfRule>
  </conditionalFormatting>
  <conditionalFormatting sqref="I74:W74">
    <cfRule type="expression" dxfId="4507" priority="73">
      <formula>$C$21="F"</formula>
    </cfRule>
  </conditionalFormatting>
  <conditionalFormatting sqref="I74:Z74">
    <cfRule type="expression" dxfId="4506" priority="74">
      <formula>$C$2="F"</formula>
    </cfRule>
  </conditionalFormatting>
  <conditionalFormatting sqref="I74:Z74">
    <cfRule type="expression" dxfId="4505" priority="75">
      <formula>$D74="Facturacion"</formula>
    </cfRule>
  </conditionalFormatting>
  <conditionalFormatting sqref="I74:Z74">
    <cfRule type="expression" dxfId="4504" priority="76">
      <formula>$D74="Specialist"</formula>
    </cfRule>
  </conditionalFormatting>
  <conditionalFormatting sqref="I74:Z74">
    <cfRule type="cellIs" dxfId="4503" priority="77" operator="equal">
      <formula>1</formula>
    </cfRule>
  </conditionalFormatting>
  <conditionalFormatting sqref="I74:Z74">
    <cfRule type="expression" dxfId="4502" priority="78">
      <formula>$D74="SSMM"</formula>
    </cfRule>
  </conditionalFormatting>
  <conditionalFormatting sqref="I74:Z74">
    <cfRule type="cellIs" dxfId="4501" priority="79" operator="equal">
      <formula>"F"</formula>
    </cfRule>
  </conditionalFormatting>
  <conditionalFormatting sqref="E95:H95">
    <cfRule type="expression" dxfId="4500" priority="64">
      <formula>$C$2="F"</formula>
    </cfRule>
  </conditionalFormatting>
  <conditionalFormatting sqref="E95:H95">
    <cfRule type="expression" dxfId="4499" priority="65">
      <formula>$D95="Facturacion"</formula>
    </cfRule>
  </conditionalFormatting>
  <conditionalFormatting sqref="E95:H95">
    <cfRule type="expression" dxfId="4498" priority="66">
      <formula>$D95="Specialist"</formula>
    </cfRule>
  </conditionalFormatting>
  <conditionalFormatting sqref="E95:H95">
    <cfRule type="cellIs" dxfId="4497" priority="67" operator="equal">
      <formula>1</formula>
    </cfRule>
  </conditionalFormatting>
  <conditionalFormatting sqref="E95:H95">
    <cfRule type="expression" dxfId="4496" priority="68">
      <formula>$D95="SSMM"</formula>
    </cfRule>
  </conditionalFormatting>
  <conditionalFormatting sqref="E95:H95">
    <cfRule type="cellIs" dxfId="4495" priority="69" operator="equal">
      <formula>"F"</formula>
    </cfRule>
  </conditionalFormatting>
  <conditionalFormatting sqref="AA95:AB95">
    <cfRule type="expression" dxfId="4494" priority="57">
      <formula>$C$2="F"</formula>
    </cfRule>
  </conditionalFormatting>
  <conditionalFormatting sqref="AA95:AB95">
    <cfRule type="expression" dxfId="4493" priority="58">
      <formula>$D95="Facturacion"</formula>
    </cfRule>
  </conditionalFormatting>
  <conditionalFormatting sqref="AA95:AB95">
    <cfRule type="expression" dxfId="4492" priority="59">
      <formula>$D95="Specialist"</formula>
    </cfRule>
  </conditionalFormatting>
  <conditionalFormatting sqref="AA95:AB95">
    <cfRule type="cellIs" dxfId="4491" priority="60" operator="equal">
      <formula>1</formula>
    </cfRule>
  </conditionalFormatting>
  <conditionalFormatting sqref="AA95:AB95">
    <cfRule type="expression" dxfId="4490" priority="61">
      <formula>$D95="SSMM"</formula>
    </cfRule>
  </conditionalFormatting>
  <conditionalFormatting sqref="AA95:AB95">
    <cfRule type="cellIs" dxfId="4489" priority="62" operator="equal">
      <formula>"F"</formula>
    </cfRule>
  </conditionalFormatting>
  <conditionalFormatting sqref="I95:W95">
    <cfRule type="expression" dxfId="4488" priority="47">
      <formula>$C$78="F"</formula>
    </cfRule>
  </conditionalFormatting>
  <conditionalFormatting sqref="I95:W95">
    <cfRule type="expression" dxfId="4487" priority="48">
      <formula>$C$59="F"</formula>
    </cfRule>
  </conditionalFormatting>
  <conditionalFormatting sqref="I95:W95">
    <cfRule type="expression" dxfId="4486" priority="49">
      <formula>$C$40="F"</formula>
    </cfRule>
  </conditionalFormatting>
  <conditionalFormatting sqref="I95:W95">
    <cfRule type="expression" dxfId="4485" priority="50">
      <formula>$C$21="F"</formula>
    </cfRule>
  </conditionalFormatting>
  <conditionalFormatting sqref="I95:Z95">
    <cfRule type="expression" dxfId="4484" priority="51">
      <formula>$C$2="F"</formula>
    </cfRule>
  </conditionalFormatting>
  <conditionalFormatting sqref="I95:Z95">
    <cfRule type="expression" dxfId="4483" priority="52">
      <formula>$D95="Facturacion"</formula>
    </cfRule>
  </conditionalFormatting>
  <conditionalFormatting sqref="I95:Z95">
    <cfRule type="expression" dxfId="4482" priority="53">
      <formula>$D95="Specialist"</formula>
    </cfRule>
  </conditionalFormatting>
  <conditionalFormatting sqref="I95:Z95">
    <cfRule type="cellIs" dxfId="4481" priority="54" operator="equal">
      <formula>1</formula>
    </cfRule>
  </conditionalFormatting>
  <conditionalFormatting sqref="I95:Z95">
    <cfRule type="expression" dxfId="4480" priority="55">
      <formula>$D95="SSMM"</formula>
    </cfRule>
  </conditionalFormatting>
  <conditionalFormatting sqref="I95:Z95">
    <cfRule type="cellIs" dxfId="4479" priority="56" operator="equal">
      <formula>"F"</formula>
    </cfRule>
  </conditionalFormatting>
  <conditionalFormatting sqref="E93:H93">
    <cfRule type="expression" dxfId="4478" priority="41">
      <formula>$C$2="F"</formula>
    </cfRule>
  </conditionalFormatting>
  <conditionalFormatting sqref="E93:H93">
    <cfRule type="expression" dxfId="4477" priority="42">
      <formula>$D93="Facturacion"</formula>
    </cfRule>
  </conditionalFormatting>
  <conditionalFormatting sqref="E93:H93">
    <cfRule type="expression" dxfId="4476" priority="43">
      <formula>$D93="Specialist"</formula>
    </cfRule>
  </conditionalFormatting>
  <conditionalFormatting sqref="E93:H93">
    <cfRule type="cellIs" dxfId="4475" priority="44" operator="equal">
      <formula>1</formula>
    </cfRule>
  </conditionalFormatting>
  <conditionalFormatting sqref="E93:H93">
    <cfRule type="expression" dxfId="4474" priority="45">
      <formula>$D93="SSMM"</formula>
    </cfRule>
  </conditionalFormatting>
  <conditionalFormatting sqref="E93:H93">
    <cfRule type="cellIs" dxfId="4473" priority="46" operator="equal">
      <formula>"F"</formula>
    </cfRule>
  </conditionalFormatting>
  <conditionalFormatting sqref="E94:H94">
    <cfRule type="expression" dxfId="4472" priority="34">
      <formula>$C$2="F"</formula>
    </cfRule>
  </conditionalFormatting>
  <conditionalFormatting sqref="E94:H94">
    <cfRule type="expression" dxfId="4471" priority="35">
      <formula>$D94="Facturacion"</formula>
    </cfRule>
  </conditionalFormatting>
  <conditionalFormatting sqref="E94:H94">
    <cfRule type="expression" dxfId="4470" priority="36">
      <formula>$D94="Specialist"</formula>
    </cfRule>
  </conditionalFormatting>
  <conditionalFormatting sqref="E94:H94">
    <cfRule type="cellIs" dxfId="4469" priority="37" operator="equal">
      <formula>1</formula>
    </cfRule>
  </conditionalFormatting>
  <conditionalFormatting sqref="E94:H94">
    <cfRule type="expression" dxfId="4468" priority="38">
      <formula>$D94="SSMM"</formula>
    </cfRule>
  </conditionalFormatting>
  <conditionalFormatting sqref="E94:H94">
    <cfRule type="cellIs" dxfId="4467" priority="39" operator="equal">
      <formula>"F"</formula>
    </cfRule>
  </conditionalFormatting>
  <conditionalFormatting sqref="AA94:AB94">
    <cfRule type="expression" dxfId="4466" priority="27">
      <formula>$C$2="F"</formula>
    </cfRule>
  </conditionalFormatting>
  <conditionalFormatting sqref="AA94:AB94">
    <cfRule type="expression" dxfId="4465" priority="28">
      <formula>$D94="Facturacion"</formula>
    </cfRule>
  </conditionalFormatting>
  <conditionalFormatting sqref="AA94:AB94">
    <cfRule type="expression" dxfId="4464" priority="29">
      <formula>$D94="Specialist"</formula>
    </cfRule>
  </conditionalFormatting>
  <conditionalFormatting sqref="AA94:AB94">
    <cfRule type="cellIs" dxfId="4463" priority="30" operator="equal">
      <formula>1</formula>
    </cfRule>
  </conditionalFormatting>
  <conditionalFormatting sqref="AA94:AB94">
    <cfRule type="expression" dxfId="4462" priority="31">
      <formula>$D94="SSMM"</formula>
    </cfRule>
  </conditionalFormatting>
  <conditionalFormatting sqref="AA94:AB94">
    <cfRule type="cellIs" dxfId="4461" priority="32" operator="equal">
      <formula>"F"</formula>
    </cfRule>
  </conditionalFormatting>
  <conditionalFormatting sqref="I94:W94">
    <cfRule type="expression" dxfId="4460" priority="17">
      <formula>$C$78="F"</formula>
    </cfRule>
  </conditionalFormatting>
  <conditionalFormatting sqref="I94:W94">
    <cfRule type="expression" dxfId="4459" priority="18">
      <formula>$C$59="F"</formula>
    </cfRule>
  </conditionalFormatting>
  <conditionalFormatting sqref="I94:W94">
    <cfRule type="expression" dxfId="4458" priority="19">
      <formula>$C$40="F"</formula>
    </cfRule>
  </conditionalFormatting>
  <conditionalFormatting sqref="I94:W94">
    <cfRule type="expression" dxfId="4457" priority="20">
      <formula>$C$21="F"</formula>
    </cfRule>
  </conditionalFormatting>
  <conditionalFormatting sqref="I94:Z94">
    <cfRule type="expression" dxfId="4456" priority="21">
      <formula>$C$2="F"</formula>
    </cfRule>
  </conditionalFormatting>
  <conditionalFormatting sqref="I94:Z94">
    <cfRule type="expression" dxfId="4455" priority="22">
      <formula>$D94="Facturacion"</formula>
    </cfRule>
  </conditionalFormatting>
  <conditionalFormatting sqref="I94:Z94">
    <cfRule type="expression" dxfId="4454" priority="23">
      <formula>$D94="Specialist"</formula>
    </cfRule>
  </conditionalFormatting>
  <conditionalFormatting sqref="I94:Z94">
    <cfRule type="cellIs" dxfId="4453" priority="24" operator="equal">
      <formula>1</formula>
    </cfRule>
  </conditionalFormatting>
  <conditionalFormatting sqref="I94:Z94">
    <cfRule type="expression" dxfId="4452" priority="25">
      <formula>$D94="SSMM"</formula>
    </cfRule>
  </conditionalFormatting>
  <conditionalFormatting sqref="I94:Z94">
    <cfRule type="cellIs" dxfId="4451" priority="26" operator="equal">
      <formula>"F"</formula>
    </cfRule>
  </conditionalFormatting>
  <conditionalFormatting sqref="AA93:AB93">
    <cfRule type="expression" dxfId="4450" priority="11">
      <formula>$C$2="F"</formula>
    </cfRule>
  </conditionalFormatting>
  <conditionalFormatting sqref="AA93:AB93">
    <cfRule type="expression" dxfId="4449" priority="12">
      <formula>$D93="Facturacion"</formula>
    </cfRule>
  </conditionalFormatting>
  <conditionalFormatting sqref="AA93:AB93">
    <cfRule type="expression" dxfId="4448" priority="13">
      <formula>$D93="Specialist"</formula>
    </cfRule>
  </conditionalFormatting>
  <conditionalFormatting sqref="AA93:AB93">
    <cfRule type="cellIs" dxfId="4447" priority="14" operator="equal">
      <formula>1</formula>
    </cfRule>
  </conditionalFormatting>
  <conditionalFormatting sqref="AA93:AB93">
    <cfRule type="expression" dxfId="4446" priority="15">
      <formula>$D93="SSMM"</formula>
    </cfRule>
  </conditionalFormatting>
  <conditionalFormatting sqref="AA93:AB93">
    <cfRule type="cellIs" dxfId="4445" priority="16" operator="equal">
      <formula>"F"</formula>
    </cfRule>
  </conditionalFormatting>
  <conditionalFormatting sqref="I93:W93">
    <cfRule type="expression" dxfId="4444" priority="1">
      <formula>$C$78="F"</formula>
    </cfRule>
  </conditionalFormatting>
  <conditionalFormatting sqref="I93:W93">
    <cfRule type="expression" dxfId="4443" priority="2">
      <formula>$C$59="F"</formula>
    </cfRule>
  </conditionalFormatting>
  <conditionalFormatting sqref="I93:W93">
    <cfRule type="expression" dxfId="4442" priority="3">
      <formula>$C$40="F"</formula>
    </cfRule>
  </conditionalFormatting>
  <conditionalFormatting sqref="I93:W93">
    <cfRule type="expression" dxfId="4441" priority="4">
      <formula>$C$21="F"</formula>
    </cfRule>
  </conditionalFormatting>
  <conditionalFormatting sqref="I93:Z93">
    <cfRule type="expression" dxfId="4440" priority="5">
      <formula>$C$2="F"</formula>
    </cfRule>
  </conditionalFormatting>
  <conditionalFormatting sqref="I93:Z93">
    <cfRule type="expression" dxfId="4439" priority="6">
      <formula>$D93="Facturacion"</formula>
    </cfRule>
  </conditionalFormatting>
  <conditionalFormatting sqref="I93:Z93">
    <cfRule type="expression" dxfId="4438" priority="7">
      <formula>$D93="Specialist"</formula>
    </cfRule>
  </conditionalFormatting>
  <conditionalFormatting sqref="I93:Z93">
    <cfRule type="cellIs" dxfId="4437" priority="8" operator="equal">
      <formula>1</formula>
    </cfRule>
  </conditionalFormatting>
  <conditionalFormatting sqref="I93:Z93">
    <cfRule type="expression" dxfId="4436" priority="9">
      <formula>$D93="SSMM"</formula>
    </cfRule>
  </conditionalFormatting>
  <conditionalFormatting sqref="I93:Z93">
    <cfRule type="cellIs" dxfId="4435" priority="10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86" id="{DD93BE1E-1582-4F51-8BF1-D77E3CCAFBB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AC17:AG19</xm:sqref>
        </x14:conditionalFormatting>
        <x14:conditionalFormatting xmlns:xm="http://schemas.microsoft.com/office/excel/2006/main">
          <x14:cfRule type="expression" priority="875" id="{F6844BA5-A48D-4C2E-A865-F2CEC6D82D6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E4:AG12</xm:sqref>
        </x14:conditionalFormatting>
        <x14:conditionalFormatting xmlns:xm="http://schemas.microsoft.com/office/excel/2006/main">
          <x14:cfRule type="expression" priority="868" id="{F370A814-410E-4397-97C4-6500CCDC57E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857" id="{B8D961CA-980A-4630-8D5E-AC9A39DE761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E24:AG24 E27:AG30 E25:R25 E31:H31 AE31:AG31 E23:H23 AE23:AG23 E26:V26 AE25:AG26</xm:sqref>
        </x14:conditionalFormatting>
        <x14:conditionalFormatting xmlns:xm="http://schemas.microsoft.com/office/excel/2006/main">
          <x14:cfRule type="expression" priority="850" id="{D6D29B59-AB8A-4986-8599-B8088D37520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839" id="{5865DA70-E53D-4537-A528-1DD6DCA0738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E42:AG42 E44:R44 E43:J43 AC43:AG43 E45:V45 E46:AG50 AE44:AG45</xm:sqref>
        </x14:conditionalFormatting>
        <x14:conditionalFormatting xmlns:xm="http://schemas.microsoft.com/office/excel/2006/main">
          <x14:cfRule type="expression" priority="832" id="{47DDDDFC-256A-443C-8251-3ACE9B1B2C8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821" id="{4F5B0383-8533-4CB4-A913-AAC862D6F28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E61:AG61 E63:R63 E62:J62 AC62:AG62 E65:AG69 E64:V64 AE63:AG64</xm:sqref>
        </x14:conditionalFormatting>
        <x14:conditionalFormatting xmlns:xm="http://schemas.microsoft.com/office/excel/2006/main">
          <x14:cfRule type="expression" priority="814" id="{AD00E901-C853-4822-9698-F4ADD8432DE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803" id="{EC26A7A9-8F18-4A32-9176-99C62846323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E80:AG80 E85:AG88 E84:F84 S84:AG84 E83:AG83 E81:J81 AC81:AG81 E82:R82 AE82:AG82</xm:sqref>
        </x14:conditionalFormatting>
        <x14:conditionalFormatting xmlns:xm="http://schemas.microsoft.com/office/excel/2006/main">
          <x14:cfRule type="expression" priority="796" id="{B5681300-CBB6-48BF-9860-6B7D921975F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785" id="{EB4D13CB-80BE-4A0F-A0BD-4DD96AE86C5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E99:AG99 E102:AG104 E100:H101 AE100:AG101 E106:AG107 E105:H105 AE105:AG105</xm:sqref>
        </x14:conditionalFormatting>
        <x14:conditionalFormatting xmlns:xm="http://schemas.microsoft.com/office/excel/2006/main">
          <x14:cfRule type="expression" priority="778" id="{9D348194-936B-4162-82E5-7485F1B733C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767" id="{E983959C-2C7F-44C4-9F1C-BDEBBA5F8EE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760" id="{B48A35A8-FD06-4929-8E47-38F39CE0E6F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G84:R84</xm:sqref>
        </x14:conditionalFormatting>
        <x14:conditionalFormatting xmlns:xm="http://schemas.microsoft.com/office/excel/2006/main">
          <x14:cfRule type="expression" priority="753" id="{4904754A-931E-4762-B5D4-76C28489140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I100:AD100</xm:sqref>
        </x14:conditionalFormatting>
        <x14:conditionalFormatting xmlns:xm="http://schemas.microsoft.com/office/excel/2006/main">
          <x14:cfRule type="expression" priority="738" id="{417FBD65-425E-454D-A0C2-D3ABDCD8818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I101:AD101</xm:sqref>
        </x14:conditionalFormatting>
        <x14:conditionalFormatting xmlns:xm="http://schemas.microsoft.com/office/excel/2006/main">
          <x14:cfRule type="expression" priority="730" id="{18027C74-6277-4BC6-A015-3F3993AAEF4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I105:AD105</xm:sqref>
        </x14:conditionalFormatting>
        <x14:conditionalFormatting xmlns:xm="http://schemas.microsoft.com/office/excel/2006/main">
          <x14:cfRule type="expression" priority="722" id="{15028DB3-459D-4F7E-B7C5-536F4D4D6B3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I31:AD31</xm:sqref>
        </x14:conditionalFormatting>
        <x14:conditionalFormatting xmlns:xm="http://schemas.microsoft.com/office/excel/2006/main">
          <x14:cfRule type="expression" priority="715" id="{0904D32B-C2B3-4B31-BFA5-9FBC045E2D9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I23:AD23</xm:sqref>
        </x14:conditionalFormatting>
        <x14:conditionalFormatting xmlns:xm="http://schemas.microsoft.com/office/excel/2006/main">
          <x14:cfRule type="expression" priority="708" id="{AC18998E-9E01-4CF7-A5E6-D1BDA600D04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K43:AB43</xm:sqref>
        </x14:conditionalFormatting>
        <x14:conditionalFormatting xmlns:xm="http://schemas.microsoft.com/office/excel/2006/main">
          <x14:cfRule type="expression" priority="701" id="{29DDAE95-1ECE-4732-A120-641C42A08FD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K62:AB62</xm:sqref>
        </x14:conditionalFormatting>
        <x14:conditionalFormatting xmlns:xm="http://schemas.microsoft.com/office/excel/2006/main">
          <x14:cfRule type="expression" priority="694" id="{A12A23CC-467F-4795-A79B-C4B1202E755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K81:AB81</xm:sqref>
        </x14:conditionalFormatting>
        <x14:conditionalFormatting xmlns:xm="http://schemas.microsoft.com/office/excel/2006/main">
          <x14:cfRule type="expression" priority="687" id="{263EB89A-E65C-4786-9054-54E391EDBAA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W26:AD26</xm:sqref>
        </x14:conditionalFormatting>
        <x14:conditionalFormatting xmlns:xm="http://schemas.microsoft.com/office/excel/2006/main">
          <x14:cfRule type="expression" priority="680" id="{B783990D-F894-443A-BEBE-5557B74301D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W45:AD45</xm:sqref>
        </x14:conditionalFormatting>
        <x14:conditionalFormatting xmlns:xm="http://schemas.microsoft.com/office/excel/2006/main">
          <x14:cfRule type="expression" priority="673" id="{C9797B36-B3C6-436E-98A1-35EFCFC9714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W64:AD64</xm:sqref>
        </x14:conditionalFormatting>
        <x14:conditionalFormatting xmlns:xm="http://schemas.microsoft.com/office/excel/2006/main">
          <x14:cfRule type="expression" priority="666" id="{C811EB9C-9CA0-4D52-AE6A-B73B19D0238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S25:AD25</xm:sqref>
        </x14:conditionalFormatting>
        <x14:conditionalFormatting xmlns:xm="http://schemas.microsoft.com/office/excel/2006/main">
          <x14:cfRule type="expression" priority="659" id="{DBE91678-5B18-4AF2-8486-2F4A8B4C80D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S44:AD44</xm:sqref>
        </x14:conditionalFormatting>
        <x14:conditionalFormatting xmlns:xm="http://schemas.microsoft.com/office/excel/2006/main">
          <x14:cfRule type="expression" priority="652" id="{E2AA1963-797B-4ACD-8866-03F29544744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S63:AD63</xm:sqref>
        </x14:conditionalFormatting>
        <x14:conditionalFormatting xmlns:xm="http://schemas.microsoft.com/office/excel/2006/main">
          <x14:cfRule type="expression" priority="645" id="{7684E42A-636A-4E64-AE36-F345E237285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S82:AD82</xm:sqref>
        </x14:conditionalFormatting>
        <x14:conditionalFormatting xmlns:xm="http://schemas.microsoft.com/office/excel/2006/main">
          <x14:cfRule type="expression" priority="630" id="{1F925358-846A-4FDE-B094-90BB8796F64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E19:H19</xm:sqref>
        </x14:conditionalFormatting>
        <x14:conditionalFormatting xmlns:xm="http://schemas.microsoft.com/office/excel/2006/main">
          <x14:cfRule type="expression" priority="524" id="{D75E6362-3CBF-42F5-A28A-947146714D8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E17:H17</xm:sqref>
        </x14:conditionalFormatting>
        <x14:conditionalFormatting xmlns:xm="http://schemas.microsoft.com/office/excel/2006/main">
          <x14:cfRule type="expression" priority="309" id="{92844F1E-A274-4A11-85AD-1FA5EBC6AA9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E18:H18</xm:sqref>
        </x14:conditionalFormatting>
        <x14:conditionalFormatting xmlns:xm="http://schemas.microsoft.com/office/excel/2006/main">
          <x14:cfRule type="expression" priority="270" id="{B9ED1CB7-F381-4F3B-A86D-2225DD7C120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E38:H38</xm:sqref>
        </x14:conditionalFormatting>
        <x14:conditionalFormatting xmlns:xm="http://schemas.microsoft.com/office/excel/2006/main">
          <x14:cfRule type="expression" priority="247" id="{ACB43F9E-B706-429B-8E0E-42355947321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E36:H36</xm:sqref>
        </x14:conditionalFormatting>
        <x14:conditionalFormatting xmlns:xm="http://schemas.microsoft.com/office/excel/2006/main">
          <x14:cfRule type="expression" priority="240" id="{38FC2B0E-914E-48FB-9E96-7AC1336ACF9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E37:H37</xm:sqref>
        </x14:conditionalFormatting>
        <x14:conditionalFormatting xmlns:xm="http://schemas.microsoft.com/office/excel/2006/main">
          <x14:cfRule type="expression" priority="201" id="{602ADC43-A9FF-4AFA-97E9-8B9A568417E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E57:H57</xm:sqref>
        </x14:conditionalFormatting>
        <x14:conditionalFormatting xmlns:xm="http://schemas.microsoft.com/office/excel/2006/main">
          <x14:cfRule type="expression" priority="178" id="{341D0E3C-0D8B-44B1-BA29-F3D54B2F2C2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E55:H55</xm:sqref>
        </x14:conditionalFormatting>
        <x14:conditionalFormatting xmlns:xm="http://schemas.microsoft.com/office/excel/2006/main">
          <x14:cfRule type="expression" priority="171" id="{C2985614-5DE3-4793-A517-17471878DD0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E56:H56</xm:sqref>
        </x14:conditionalFormatting>
        <x14:conditionalFormatting xmlns:xm="http://schemas.microsoft.com/office/excel/2006/main">
          <x14:cfRule type="expression" priority="132" id="{DCC9C5F3-A2B1-4748-A54A-DE3D8E4053E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E76:H76</xm:sqref>
        </x14:conditionalFormatting>
        <x14:conditionalFormatting xmlns:xm="http://schemas.microsoft.com/office/excel/2006/main">
          <x14:cfRule type="expression" priority="109" id="{75D7C611-365C-4D91-85DC-2C3F5C04AEF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E74:H74</xm:sqref>
        </x14:conditionalFormatting>
        <x14:conditionalFormatting xmlns:xm="http://schemas.microsoft.com/office/excel/2006/main">
          <x14:cfRule type="expression" priority="102" id="{6EA2093A-348F-4708-975E-1C583771FC1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E75:H75</xm:sqref>
        </x14:conditionalFormatting>
        <x14:conditionalFormatting xmlns:xm="http://schemas.microsoft.com/office/excel/2006/main">
          <x14:cfRule type="expression" priority="63" id="{A3322BF5-66B9-4C29-826A-21D58BE828B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E95:H95</xm:sqref>
        </x14:conditionalFormatting>
        <x14:conditionalFormatting xmlns:xm="http://schemas.microsoft.com/office/excel/2006/main">
          <x14:cfRule type="expression" priority="40" id="{CD208AF7-9022-48E7-9693-40A1562EDF2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E93:H93</xm:sqref>
        </x14:conditionalFormatting>
        <x14:conditionalFormatting xmlns:xm="http://schemas.microsoft.com/office/excel/2006/main">
          <x14:cfRule type="expression" priority="33" id="{8EFE6C73-E873-4EE9-8212-1DDB6BFDC24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E94:H94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EB272188-1B20-4EBD-98F4-92329A98AA32}">
          <x14:formula1>
            <xm:f>Personal!$A$2:$A$50</xm:f>
          </x14:formula1>
          <xm:sqref>B118:B133 B23:B38 B42:B57 B61:B76 B80:B95 B99:B114 B4:B19</xm:sqref>
        </x14:dataValidation>
        <x14:dataValidation type="list" allowBlank="1" showInputMessage="1" showErrorMessage="1" prompt="Elige una de las opciones disponibles" xr:uid="{BB844E0A-0502-4630-85DD-724C71FA696A}">
          <x14:formula1>
            <xm:f>Personal!$F$1:$F$15</xm:f>
          </x14:formula1>
          <xm:sqref>E61:AG76 E99:AG114 E4:AG19 E23:AG38 E42:AG57 E118:AG133 E80:AG95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D7667-EC67-41E4-93EB-B6F17D136145}">
  <sheetPr codeName="Hoja40">
    <tabColor rgb="FFFFFFFF"/>
    <outlinePr summaryBelow="0" summaryRight="0"/>
    <pageSetUpPr fitToPage="1"/>
  </sheetPr>
  <dimension ref="A1:AJ1000"/>
  <sheetViews>
    <sheetView workbookViewId="0">
      <selection activeCell="G108" sqref="G108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'S37'!C117+1</f>
        <v>45551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">
        <v>98</v>
      </c>
      <c r="D4" s="19" t="s">
        <v>99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 t="s">
        <v>28</v>
      </c>
      <c r="C5" s="19" t="s">
        <v>100</v>
      </c>
      <c r="D5" s="19" t="s">
        <v>95</v>
      </c>
      <c r="E5" s="8"/>
      <c r="F5" s="8"/>
      <c r="G5" s="8"/>
      <c r="H5" s="8">
        <v>1</v>
      </c>
      <c r="I5" s="8">
        <v>1</v>
      </c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/>
      <c r="T5" s="8"/>
      <c r="U5" s="8">
        <v>1</v>
      </c>
      <c r="V5" s="8">
        <v>1</v>
      </c>
      <c r="W5" s="8">
        <v>1</v>
      </c>
      <c r="X5" s="8">
        <v>1</v>
      </c>
      <c r="Y5" s="8">
        <v>1</v>
      </c>
      <c r="Z5" s="8"/>
      <c r="AA5" s="8"/>
      <c r="AB5" s="8"/>
      <c r="AC5" s="8"/>
      <c r="AD5" s="8"/>
      <c r="AE5" s="8"/>
      <c r="AF5" s="8"/>
      <c r="AG5" s="8"/>
      <c r="AH5" s="1">
        <f t="shared" si="0"/>
        <v>8</v>
      </c>
      <c r="AI5" s="1"/>
      <c r="AJ5" s="1">
        <f t="shared" si="1"/>
        <v>41</v>
      </c>
    </row>
    <row r="6" spans="1:36" ht="15.75" customHeight="1" x14ac:dyDescent="0.15">
      <c r="A6" s="10"/>
      <c r="B6" s="18" t="s">
        <v>29</v>
      </c>
      <c r="C6" s="19" t="s">
        <v>101</v>
      </c>
      <c r="D6" s="19" t="s">
        <v>102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>
        <v>1</v>
      </c>
      <c r="T6" s="8">
        <v>1</v>
      </c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6</v>
      </c>
      <c r="AI6" s="1"/>
      <c r="AJ6" s="1">
        <f t="shared" si="1"/>
        <v>30</v>
      </c>
    </row>
    <row r="7" spans="1:36" ht="15.75" customHeight="1" x14ac:dyDescent="0.15">
      <c r="A7" s="10"/>
      <c r="B7" s="18" t="s">
        <v>30</v>
      </c>
      <c r="C7" s="19" t="s">
        <v>103</v>
      </c>
      <c r="D7" s="19" t="s">
        <v>53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 t="shared" si="1"/>
        <v>19.5</v>
      </c>
    </row>
    <row r="8" spans="1:36" ht="15.75" customHeight="1" x14ac:dyDescent="0.15">
      <c r="A8" s="10"/>
      <c r="B8" s="18" t="s">
        <v>31</v>
      </c>
      <c r="C8" s="19" t="s">
        <v>104</v>
      </c>
      <c r="D8" s="19" t="s">
        <v>96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>
        <v>1</v>
      </c>
      <c r="R8" s="8">
        <v>1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6</v>
      </c>
      <c r="AI8" s="1"/>
      <c r="AJ8" s="1">
        <f t="shared" si="1"/>
        <v>6</v>
      </c>
    </row>
    <row r="9" spans="1:36" ht="15.75" customHeight="1" x14ac:dyDescent="0.15">
      <c r="A9" s="10"/>
      <c r="B9" s="18" t="s">
        <v>32</v>
      </c>
      <c r="C9" s="19" t="s">
        <v>105</v>
      </c>
      <c r="D9" s="19" t="s">
        <v>53</v>
      </c>
      <c r="E9" s="8"/>
      <c r="F9" s="8"/>
      <c r="G9" s="8"/>
      <c r="H9" s="8"/>
      <c r="I9" s="8"/>
      <c r="J9" s="8"/>
      <c r="K9" s="8">
        <v>1</v>
      </c>
      <c r="L9" s="8">
        <v>1</v>
      </c>
      <c r="M9" s="8">
        <v>1</v>
      </c>
      <c r="N9" s="8">
        <v>1</v>
      </c>
      <c r="O9" s="8">
        <v>1</v>
      </c>
      <c r="P9" s="8">
        <v>1</v>
      </c>
      <c r="Q9" s="8">
        <v>1</v>
      </c>
      <c r="R9" s="8">
        <v>1</v>
      </c>
      <c r="S9" s="8"/>
      <c r="T9" s="8"/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/>
      <c r="AD9" s="8"/>
      <c r="AE9" s="8"/>
      <c r="AF9" s="8"/>
      <c r="AG9" s="8"/>
      <c r="AH9" s="1">
        <f t="shared" si="0"/>
        <v>8</v>
      </c>
      <c r="AI9" s="1"/>
      <c r="AJ9" s="1">
        <f t="shared" si="1"/>
        <v>40</v>
      </c>
    </row>
    <row r="10" spans="1:36" ht="15.75" customHeight="1" x14ac:dyDescent="0.15">
      <c r="A10" s="10"/>
      <c r="B10" s="18" t="s">
        <v>33</v>
      </c>
      <c r="C10" s="19" t="s">
        <v>106</v>
      </c>
      <c r="D10" s="19" t="s">
        <v>53</v>
      </c>
      <c r="E10" s="8"/>
      <c r="F10" s="8"/>
      <c r="G10" s="8">
        <v>1</v>
      </c>
      <c r="H10" s="8">
        <v>1</v>
      </c>
      <c r="I10" s="8">
        <v>1</v>
      </c>
      <c r="J10" s="8">
        <v>1</v>
      </c>
      <c r="K10" s="8">
        <v>1</v>
      </c>
      <c r="L10" s="8">
        <v>1</v>
      </c>
      <c r="M10" s="8">
        <v>1</v>
      </c>
      <c r="N10" s="8">
        <v>1</v>
      </c>
      <c r="O10" s="8">
        <v>1</v>
      </c>
      <c r="P10" s="8">
        <v>1</v>
      </c>
      <c r="Q10" s="8"/>
      <c r="R10" s="8"/>
      <c r="S10" s="8">
        <v>1</v>
      </c>
      <c r="T10" s="8">
        <v>1</v>
      </c>
      <c r="U10" s="8">
        <v>1</v>
      </c>
      <c r="V10" s="8">
        <v>1</v>
      </c>
      <c r="W10" s="8">
        <v>1</v>
      </c>
      <c r="X10" s="8">
        <v>1</v>
      </c>
      <c r="Y10" s="8"/>
      <c r="Z10" s="8"/>
      <c r="AA10" s="8"/>
      <c r="AB10" s="8"/>
      <c r="AC10" s="8"/>
      <c r="AD10" s="8"/>
      <c r="AE10" s="8"/>
      <c r="AF10" s="8"/>
      <c r="AG10" s="8"/>
      <c r="AH10" s="1">
        <f t="shared" si="0"/>
        <v>8</v>
      </c>
      <c r="AI10" s="1"/>
      <c r="AJ10" s="1">
        <f t="shared" si="1"/>
        <v>41</v>
      </c>
    </row>
    <row r="11" spans="1:36" ht="15.75" customHeight="1" x14ac:dyDescent="0.15">
      <c r="A11" s="21"/>
      <c r="B11" s="18" t="s">
        <v>34</v>
      </c>
      <c r="C11" s="19" t="s">
        <v>107</v>
      </c>
      <c r="D11" s="19" t="s">
        <v>53</v>
      </c>
      <c r="E11" s="8"/>
      <c r="F11" s="8"/>
      <c r="G11" s="8"/>
      <c r="H11" s="8"/>
      <c r="I11" s="8" t="s">
        <v>15</v>
      </c>
      <c r="J11" s="8" t="s">
        <v>15</v>
      </c>
      <c r="K11" s="8" t="s">
        <v>15</v>
      </c>
      <c r="L11" s="8" t="s">
        <v>15</v>
      </c>
      <c r="M11" s="8" t="s">
        <v>15</v>
      </c>
      <c r="N11" s="8" t="s">
        <v>15</v>
      </c>
      <c r="O11" s="8" t="s">
        <v>15</v>
      </c>
      <c r="P11" s="8" t="s">
        <v>15</v>
      </c>
      <c r="Q11" s="8" t="s">
        <v>15</v>
      </c>
      <c r="R11" s="8" t="s">
        <v>15</v>
      </c>
      <c r="S11" s="8" t="s">
        <v>15</v>
      </c>
      <c r="T11" s="8" t="s">
        <v>15</v>
      </c>
      <c r="U11" s="8" t="s">
        <v>15</v>
      </c>
      <c r="V11" s="8" t="s">
        <v>15</v>
      </c>
      <c r="W11" s="8" t="s">
        <v>15</v>
      </c>
      <c r="X11" s="8" t="s">
        <v>15</v>
      </c>
      <c r="Y11" s="8" t="s">
        <v>15</v>
      </c>
      <c r="Z11" s="8" t="s">
        <v>15</v>
      </c>
      <c r="AA11" s="8" t="s">
        <v>15</v>
      </c>
      <c r="AB11" s="8" t="s">
        <v>15</v>
      </c>
      <c r="AC11" s="8" t="s">
        <v>15</v>
      </c>
      <c r="AD11" s="8" t="s">
        <v>15</v>
      </c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 t="s">
        <v>15</v>
      </c>
      <c r="J12" s="8" t="s">
        <v>15</v>
      </c>
      <c r="K12" s="8" t="s">
        <v>15</v>
      </c>
      <c r="L12" s="8" t="s">
        <v>15</v>
      </c>
      <c r="M12" s="8" t="s">
        <v>15</v>
      </c>
      <c r="N12" s="8" t="s">
        <v>15</v>
      </c>
      <c r="O12" s="8" t="s">
        <v>15</v>
      </c>
      <c r="P12" s="8" t="s">
        <v>15</v>
      </c>
      <c r="Q12" s="8" t="s">
        <v>15</v>
      </c>
      <c r="R12" s="8" t="s">
        <v>15</v>
      </c>
      <c r="S12" s="8" t="s">
        <v>15</v>
      </c>
      <c r="T12" s="8" t="s">
        <v>15</v>
      </c>
      <c r="U12" s="8" t="s">
        <v>15</v>
      </c>
      <c r="V12" s="8" t="s">
        <v>15</v>
      </c>
      <c r="W12" s="8" t="s">
        <v>15</v>
      </c>
      <c r="X12" s="8" t="s">
        <v>15</v>
      </c>
      <c r="Y12" s="8" t="s">
        <v>15</v>
      </c>
      <c r="Z12" s="8" t="s">
        <v>15</v>
      </c>
      <c r="AA12" s="8" t="s">
        <v>15</v>
      </c>
      <c r="AB12" s="8" t="s">
        <v>15</v>
      </c>
      <c r="AC12" s="8" t="s">
        <v>15</v>
      </c>
      <c r="AD12" s="8" t="s">
        <v>15</v>
      </c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 t="s">
        <v>133</v>
      </c>
      <c r="C13" s="62" t="s">
        <v>132</v>
      </c>
      <c r="D13" s="19" t="s">
        <v>53</v>
      </c>
      <c r="E13" s="59"/>
      <c r="F13" s="59"/>
      <c r="G13" s="59"/>
      <c r="H13" s="59"/>
      <c r="I13" s="59" t="s">
        <v>7</v>
      </c>
      <c r="J13" s="59" t="s">
        <v>7</v>
      </c>
      <c r="K13" s="59" t="s">
        <v>7</v>
      </c>
      <c r="L13" s="59" t="s">
        <v>7</v>
      </c>
      <c r="M13" s="59" t="s">
        <v>7</v>
      </c>
      <c r="N13" s="59" t="s">
        <v>7</v>
      </c>
      <c r="O13" s="59" t="s">
        <v>7</v>
      </c>
      <c r="P13" s="59" t="s">
        <v>7</v>
      </c>
      <c r="Q13" s="59" t="s">
        <v>7</v>
      </c>
      <c r="R13" s="59" t="s">
        <v>7</v>
      </c>
      <c r="S13" s="59" t="s">
        <v>7</v>
      </c>
      <c r="T13" s="59" t="s">
        <v>7</v>
      </c>
      <c r="U13" s="59" t="s">
        <v>7</v>
      </c>
      <c r="V13" s="59" t="s">
        <v>7</v>
      </c>
      <c r="W13" s="59" t="s">
        <v>7</v>
      </c>
      <c r="X13" s="59" t="s">
        <v>7</v>
      </c>
      <c r="Y13" s="59" t="s">
        <v>7</v>
      </c>
      <c r="Z13" s="59" t="s">
        <v>7</v>
      </c>
      <c r="AA13" s="59" t="s">
        <v>7</v>
      </c>
      <c r="AB13" s="59" t="s">
        <v>7</v>
      </c>
      <c r="AC13" s="59" t="s">
        <v>7</v>
      </c>
      <c r="AD13" s="59" t="s">
        <v>7</v>
      </c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23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32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24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/>
      <c r="J17" s="8"/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 t="s">
        <v>9</v>
      </c>
      <c r="R17" s="8" t="s">
        <v>9</v>
      </c>
      <c r="S17" t="s">
        <v>9</v>
      </c>
      <c r="T17" t="s">
        <v>9</v>
      </c>
      <c r="U17" s="8"/>
      <c r="V17" s="8"/>
      <c r="W17" s="8" t="s">
        <v>9</v>
      </c>
      <c r="X17" s="8" t="s">
        <v>9</v>
      </c>
      <c r="Y17" s="8" t="s">
        <v>9</v>
      </c>
      <c r="Z17" s="8" t="s">
        <v>9</v>
      </c>
      <c r="AA17" s="59" t="s">
        <v>9</v>
      </c>
      <c r="AB17" s="59" t="s">
        <v>9</v>
      </c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 t="s">
        <v>11</v>
      </c>
      <c r="F18" s="59"/>
      <c r="G18" s="59"/>
      <c r="H18" s="59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0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t="s">
        <v>9</v>
      </c>
      <c r="T19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59"/>
      <c r="AB19" s="59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2</v>
      </c>
      <c r="H20" s="23">
        <f t="shared" si="3"/>
        <v>3</v>
      </c>
      <c r="I20" s="23">
        <f t="shared" si="3"/>
        <v>3</v>
      </c>
      <c r="J20" s="23">
        <f t="shared" si="3"/>
        <v>3</v>
      </c>
      <c r="K20" s="23">
        <f t="shared" si="3"/>
        <v>4</v>
      </c>
      <c r="L20" s="23">
        <f t="shared" si="3"/>
        <v>4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3</v>
      </c>
      <c r="R20" s="23">
        <f t="shared" si="3"/>
        <v>3</v>
      </c>
      <c r="S20" s="23">
        <f t="shared" si="3"/>
        <v>2</v>
      </c>
      <c r="T20" s="23">
        <f t="shared" si="3"/>
        <v>2</v>
      </c>
      <c r="U20" s="23">
        <f t="shared" si="3"/>
        <v>4</v>
      </c>
      <c r="V20" s="23">
        <f t="shared" si="3"/>
        <v>4</v>
      </c>
      <c r="W20" s="23">
        <f t="shared" si="3"/>
        <v>5</v>
      </c>
      <c r="X20" s="23">
        <f t="shared" si="3"/>
        <v>5</v>
      </c>
      <c r="Y20" s="23">
        <f t="shared" si="3"/>
        <v>4</v>
      </c>
      <c r="Z20" s="23">
        <f t="shared" si="3"/>
        <v>3</v>
      </c>
      <c r="AA20" s="23">
        <f t="shared" si="3"/>
        <v>3</v>
      </c>
      <c r="AB20" s="23">
        <f t="shared" si="3"/>
        <v>3</v>
      </c>
      <c r="AC20" s="23">
        <f t="shared" si="3"/>
        <v>2</v>
      </c>
      <c r="AD20" s="23">
        <f t="shared" si="3"/>
        <v>2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40</v>
      </c>
      <c r="AI20" s="1">
        <f>SUM(AI13:AI19)</f>
        <v>16</v>
      </c>
      <c r="AJ20" s="1">
        <f t="shared" si="1"/>
        <v>256.5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45552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>
        <v>1</v>
      </c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>
        <v>1</v>
      </c>
      <c r="R24" s="8">
        <v>1</v>
      </c>
      <c r="S24" s="8"/>
      <c r="T24" s="8"/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/>
      <c r="AA24" s="8"/>
      <c r="AB24" s="8"/>
      <c r="AC24" s="8"/>
      <c r="AD24" s="8"/>
      <c r="AE24" s="8"/>
      <c r="AF24" s="8"/>
      <c r="AG24" s="8"/>
      <c r="AH24" s="1">
        <f t="shared" si="4"/>
        <v>8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>
        <v>1</v>
      </c>
      <c r="T25" s="8">
        <v>1</v>
      </c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>
        <v>1</v>
      </c>
      <c r="AD25" s="8">
        <v>1</v>
      </c>
      <c r="AE25" s="8"/>
      <c r="AF25" s="8"/>
      <c r="AG25" s="8"/>
      <c r="AH25" s="1">
        <f t="shared" si="4"/>
        <v>6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3.5</v>
      </c>
      <c r="AI26" s="1"/>
    </row>
    <row r="27" spans="1:36" ht="15.75" customHeight="1" x14ac:dyDescent="0.15">
      <c r="A27" s="10"/>
      <c r="B27" s="18"/>
      <c r="C27" s="19"/>
      <c r="D27" s="19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1">
        <f t="shared" si="4"/>
        <v>0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>
        <v>1</v>
      </c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>
        <v>1</v>
      </c>
      <c r="R28" s="8">
        <v>1</v>
      </c>
      <c r="S28" s="8"/>
      <c r="T28" s="8"/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/>
      <c r="AA28" s="8"/>
      <c r="AB28" s="8"/>
      <c r="AC28" s="8"/>
      <c r="AD28" s="8"/>
      <c r="AE28" s="8"/>
      <c r="AF28" s="8"/>
      <c r="AG28" s="8"/>
      <c r="AH28" s="1">
        <f t="shared" si="4"/>
        <v>8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 t="s">
        <v>7</v>
      </c>
      <c r="J29" s="8" t="s">
        <v>7</v>
      </c>
      <c r="K29" s="8" t="s">
        <v>7</v>
      </c>
      <c r="L29" s="8" t="s">
        <v>7</v>
      </c>
      <c r="M29" s="8" t="s">
        <v>7</v>
      </c>
      <c r="N29" s="8" t="s">
        <v>7</v>
      </c>
      <c r="O29" s="8" t="s">
        <v>7</v>
      </c>
      <c r="P29" s="8" t="s">
        <v>7</v>
      </c>
      <c r="Q29" s="8" t="s">
        <v>7</v>
      </c>
      <c r="R29" s="8" t="s">
        <v>7</v>
      </c>
      <c r="S29" s="8" t="s">
        <v>7</v>
      </c>
      <c r="T29" s="8" t="s">
        <v>7</v>
      </c>
      <c r="U29" s="8" t="s">
        <v>7</v>
      </c>
      <c r="V29" s="8" t="s">
        <v>7</v>
      </c>
      <c r="W29" s="8" t="s">
        <v>7</v>
      </c>
      <c r="X29" s="8" t="s">
        <v>7</v>
      </c>
      <c r="Y29" s="8" t="s">
        <v>7</v>
      </c>
      <c r="Z29" s="8" t="s">
        <v>7</v>
      </c>
      <c r="AA29" s="8" t="s">
        <v>7</v>
      </c>
      <c r="AB29" s="8" t="s">
        <v>7</v>
      </c>
      <c r="AC29" s="8" t="s">
        <v>7</v>
      </c>
      <c r="AD29" s="8" t="s">
        <v>7</v>
      </c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 t="s">
        <v>15</v>
      </c>
      <c r="J30" s="8" t="s">
        <v>15</v>
      </c>
      <c r="K30" s="8" t="s">
        <v>15</v>
      </c>
      <c r="L30" s="8" t="s">
        <v>15</v>
      </c>
      <c r="M30" s="8" t="s">
        <v>15</v>
      </c>
      <c r="N30" s="8" t="s">
        <v>15</v>
      </c>
      <c r="O30" s="8" t="s">
        <v>15</v>
      </c>
      <c r="P30" s="8" t="s">
        <v>15</v>
      </c>
      <c r="Q30" s="8" t="s">
        <v>15</v>
      </c>
      <c r="R30" s="8" t="s">
        <v>15</v>
      </c>
      <c r="S30" s="8" t="s">
        <v>15</v>
      </c>
      <c r="T30" s="8" t="s">
        <v>15</v>
      </c>
      <c r="U30" s="8" t="s">
        <v>15</v>
      </c>
      <c r="V30" s="8" t="s">
        <v>15</v>
      </c>
      <c r="W30" s="8" t="s">
        <v>15</v>
      </c>
      <c r="X30" s="8" t="s">
        <v>15</v>
      </c>
      <c r="Y30" s="8" t="s">
        <v>15</v>
      </c>
      <c r="Z30" s="8" t="s">
        <v>15</v>
      </c>
      <c r="AA30" s="8" t="s">
        <v>15</v>
      </c>
      <c r="AB30" s="8" t="s">
        <v>15</v>
      </c>
      <c r="AC30" s="8" t="s">
        <v>15</v>
      </c>
      <c r="AD30" s="8" t="s">
        <v>15</v>
      </c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 t="str">
        <f t="shared" si="5"/>
        <v>X218</v>
      </c>
      <c r="C31" s="19" t="str">
        <f>IF(ISNA(VLOOKUP(B31,Personal!$A$2:$D$21,2,FALSE)),,VLOOKUP(B31,Personal!$A$2:$D$21,2,FALSE))</f>
        <v>Nahia Campos</v>
      </c>
      <c r="D31" s="19" t="str">
        <f>IF(ISNA(VLOOKUP(B31,Personal!$A$2:$D$23,3,FALSE)),,VLOOKUP(B31,Personal!$A$2:$D$32,3,FALSE))</f>
        <v>Comercial</v>
      </c>
      <c r="E31" s="8"/>
      <c r="F31" s="8"/>
      <c r="G31" s="8"/>
      <c r="H31" s="8"/>
      <c r="I31" s="8" t="s">
        <v>7</v>
      </c>
      <c r="J31" s="8" t="s">
        <v>7</v>
      </c>
      <c r="K31" s="8" t="s">
        <v>7</v>
      </c>
      <c r="L31" s="8" t="s">
        <v>7</v>
      </c>
      <c r="M31" s="8" t="s">
        <v>7</v>
      </c>
      <c r="N31" s="8" t="s">
        <v>7</v>
      </c>
      <c r="O31" s="8" t="s">
        <v>7</v>
      </c>
      <c r="P31" s="8" t="s">
        <v>7</v>
      </c>
      <c r="Q31" s="8" t="s">
        <v>7</v>
      </c>
      <c r="R31" s="8" t="s">
        <v>7</v>
      </c>
      <c r="S31" s="8" t="s">
        <v>7</v>
      </c>
      <c r="T31" s="8" t="s">
        <v>7</v>
      </c>
      <c r="U31" s="8" t="s">
        <v>7</v>
      </c>
      <c r="V31" s="8" t="s">
        <v>7</v>
      </c>
      <c r="W31" s="8" t="s">
        <v>7</v>
      </c>
      <c r="X31" s="8" t="s">
        <v>7</v>
      </c>
      <c r="Y31" s="8" t="s">
        <v>7</v>
      </c>
      <c r="Z31" s="8" t="s">
        <v>7</v>
      </c>
      <c r="AA31" s="8" t="s">
        <v>7</v>
      </c>
      <c r="AB31" s="8" t="s">
        <v>7</v>
      </c>
      <c r="AC31" s="8" t="s">
        <v>7</v>
      </c>
      <c r="AD31" s="8" t="s">
        <v>7</v>
      </c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 t="s">
        <v>133</v>
      </c>
      <c r="C32" s="62" t="s">
        <v>132</v>
      </c>
      <c r="D32" s="19" t="s">
        <v>53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>
        <v>1</v>
      </c>
      <c r="X32" s="59">
        <v>1</v>
      </c>
      <c r="Y32" s="59">
        <v>1</v>
      </c>
      <c r="Z32" s="59">
        <v>1</v>
      </c>
      <c r="AA32" s="59">
        <v>1</v>
      </c>
      <c r="AB32" s="59">
        <v>1</v>
      </c>
      <c r="AC32" s="59">
        <v>1</v>
      </c>
      <c r="AD32" s="59">
        <v>1</v>
      </c>
      <c r="AE32" s="59"/>
      <c r="AF32" s="60"/>
      <c r="AG32" s="61"/>
      <c r="AH32" s="1">
        <f t="shared" si="4"/>
        <v>4</v>
      </c>
      <c r="AI32" s="1"/>
    </row>
    <row r="33" spans="1:35" ht="15.75" customHeight="1" x14ac:dyDescent="0.15">
      <c r="A33" s="10"/>
      <c r="B33" s="18" t="s">
        <v>135</v>
      </c>
      <c r="C33" s="19" t="s">
        <v>136</v>
      </c>
      <c r="D33" s="19" t="s">
        <v>53</v>
      </c>
      <c r="E33" s="59"/>
      <c r="F33" s="59"/>
      <c r="G33" s="59"/>
      <c r="H33" s="59"/>
      <c r="I33" s="59">
        <v>1</v>
      </c>
      <c r="J33" s="59">
        <v>1</v>
      </c>
      <c r="K33" s="59">
        <v>1</v>
      </c>
      <c r="L33" s="59">
        <v>1</v>
      </c>
      <c r="M33" s="59">
        <v>1</v>
      </c>
      <c r="N33" s="59">
        <v>1</v>
      </c>
      <c r="O33" s="59">
        <v>1</v>
      </c>
      <c r="P33" s="59">
        <v>1</v>
      </c>
      <c r="Q33" s="59"/>
      <c r="R33" s="59"/>
      <c r="S33" s="59">
        <v>1</v>
      </c>
      <c r="T33" s="59">
        <v>1</v>
      </c>
      <c r="U33" s="59">
        <v>1</v>
      </c>
      <c r="V33" s="59">
        <v>1</v>
      </c>
      <c r="W33" s="59">
        <v>1</v>
      </c>
      <c r="X33" s="59">
        <v>1</v>
      </c>
      <c r="Y33" s="59">
        <v>1</v>
      </c>
      <c r="Z33" s="59">
        <v>1</v>
      </c>
      <c r="AA33" s="59"/>
      <c r="AB33" s="59"/>
      <c r="AC33" s="59"/>
      <c r="AD33" s="59"/>
      <c r="AE33" s="59"/>
      <c r="AF33" s="60"/>
      <c r="AG33" s="61"/>
      <c r="AH33" s="1">
        <f t="shared" si="4"/>
        <v>8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 t="s">
        <v>11</v>
      </c>
      <c r="F37" s="59"/>
      <c r="G37" s="59"/>
      <c r="H37" s="59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 t="s">
        <v>9</v>
      </c>
      <c r="R38" s="8" t="s">
        <v>9</v>
      </c>
      <c r="U38" s="8"/>
      <c r="V38" s="8"/>
      <c r="W38" s="8" t="s">
        <v>9</v>
      </c>
      <c r="X38" s="8" t="s">
        <v>9</v>
      </c>
      <c r="Y38" s="8" t="s">
        <v>9</v>
      </c>
      <c r="Z38" s="8" t="s">
        <v>9</v>
      </c>
      <c r="AA38" s="59" t="s">
        <v>9</v>
      </c>
      <c r="AB38" s="59" t="s">
        <v>9</v>
      </c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2</v>
      </c>
      <c r="I39" s="23">
        <f t="shared" si="6"/>
        <v>3</v>
      </c>
      <c r="J39" s="23">
        <f t="shared" si="6"/>
        <v>3</v>
      </c>
      <c r="K39" s="23">
        <f t="shared" si="6"/>
        <v>3</v>
      </c>
      <c r="L39" s="23">
        <f t="shared" si="6"/>
        <v>3</v>
      </c>
      <c r="M39" s="23">
        <f t="shared" si="6"/>
        <v>3</v>
      </c>
      <c r="N39" s="23">
        <f t="shared" si="6"/>
        <v>3</v>
      </c>
      <c r="O39" s="23">
        <f t="shared" si="6"/>
        <v>3</v>
      </c>
      <c r="P39" s="23">
        <f t="shared" si="6"/>
        <v>3</v>
      </c>
      <c r="Q39" s="23">
        <f t="shared" si="6"/>
        <v>2</v>
      </c>
      <c r="R39" s="23">
        <f t="shared" si="6"/>
        <v>2</v>
      </c>
      <c r="S39" s="23">
        <f t="shared" si="6"/>
        <v>2</v>
      </c>
      <c r="T39" s="23">
        <f t="shared" si="6"/>
        <v>2</v>
      </c>
      <c r="U39" s="23">
        <f t="shared" si="6"/>
        <v>4</v>
      </c>
      <c r="V39" s="23">
        <f t="shared" si="6"/>
        <v>4</v>
      </c>
      <c r="W39" s="23">
        <f t="shared" si="6"/>
        <v>5</v>
      </c>
      <c r="X39" s="23">
        <f t="shared" si="6"/>
        <v>6</v>
      </c>
      <c r="Y39" s="23">
        <f t="shared" si="6"/>
        <v>6</v>
      </c>
      <c r="Z39" s="23">
        <f t="shared" si="6"/>
        <v>4</v>
      </c>
      <c r="AA39" s="23">
        <f t="shared" si="6"/>
        <v>3</v>
      </c>
      <c r="AB39" s="23">
        <f t="shared" si="6"/>
        <v>3</v>
      </c>
      <c r="AC39" s="23">
        <f t="shared" si="6"/>
        <v>3</v>
      </c>
      <c r="AD39" s="23">
        <f t="shared" si="6"/>
        <v>3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37.5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45553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 t="s">
        <v>7</v>
      </c>
      <c r="J43" s="8" t="s">
        <v>7</v>
      </c>
      <c r="K43" s="8" t="s">
        <v>7</v>
      </c>
      <c r="L43" s="8" t="s">
        <v>7</v>
      </c>
      <c r="M43" s="8" t="s">
        <v>7</v>
      </c>
      <c r="N43" s="8" t="s">
        <v>7</v>
      </c>
      <c r="O43" s="8" t="s">
        <v>7</v>
      </c>
      <c r="P43" s="8" t="s">
        <v>7</v>
      </c>
      <c r="Q43" s="8" t="s">
        <v>7</v>
      </c>
      <c r="R43" s="8" t="s">
        <v>7</v>
      </c>
      <c r="S43" s="8" t="s">
        <v>7</v>
      </c>
      <c r="T43" s="8" t="s">
        <v>7</v>
      </c>
      <c r="U43" s="8" t="s">
        <v>7</v>
      </c>
      <c r="V43" s="8" t="s">
        <v>7</v>
      </c>
      <c r="W43" s="8" t="s">
        <v>7</v>
      </c>
      <c r="X43" s="8" t="s">
        <v>7</v>
      </c>
      <c r="Y43" s="8" t="s">
        <v>7</v>
      </c>
      <c r="Z43" s="8" t="s">
        <v>7</v>
      </c>
      <c r="AA43" s="8" t="s">
        <v>7</v>
      </c>
      <c r="AB43" s="8" t="s">
        <v>7</v>
      </c>
      <c r="AC43" s="8" t="s">
        <v>7</v>
      </c>
      <c r="AD43" s="8" t="s">
        <v>7</v>
      </c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>
        <v>1</v>
      </c>
      <c r="T44" s="8">
        <v>1</v>
      </c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>
        <v>1</v>
      </c>
      <c r="AD44" s="8">
        <v>1</v>
      </c>
      <c r="AE44" s="8"/>
      <c r="AF44" s="8"/>
      <c r="AG44" s="8"/>
      <c r="AH44" s="1">
        <f t="shared" si="7"/>
        <v>6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>
        <f t="shared" si="8"/>
        <v>0</v>
      </c>
      <c r="C46" s="19">
        <f>IF(ISNA(VLOOKUP(B46,Personal!$A$2:$D$21,2,FALSE)),,VLOOKUP(B46,Personal!$A$2:$D$21,2,FALSE))</f>
        <v>0</v>
      </c>
      <c r="D46" s="19">
        <f>IF(ISNA(VLOOKUP(B46,Personal!$A$2:$D$23,3,FALSE)),,VLOOKUP(B46,Personal!$A$2:$D$32,3,FALSE))</f>
        <v>0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>
        <v>1</v>
      </c>
      <c r="I47" s="8">
        <v>1</v>
      </c>
      <c r="J47" s="8">
        <v>1</v>
      </c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/>
      <c r="R47" s="8"/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</v>
      </c>
      <c r="Z47" s="8"/>
      <c r="AA47" s="8"/>
      <c r="AB47" s="8"/>
      <c r="AC47" s="8"/>
      <c r="AD47" s="8"/>
      <c r="AE47" s="8"/>
      <c r="AF47" s="8"/>
      <c r="AG47" s="8"/>
      <c r="AH47" s="1">
        <f t="shared" si="7"/>
        <v>8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/>
      <c r="J48" s="8"/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/>
      <c r="T48" s="8"/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>
        <v>1</v>
      </c>
      <c r="AB48" s="8">
        <v>1</v>
      </c>
      <c r="AC48" s="8"/>
      <c r="AD48" s="8"/>
      <c r="AG48" s="8"/>
      <c r="AH48" s="1">
        <f t="shared" si="7"/>
        <v>8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 t="s">
        <v>15</v>
      </c>
      <c r="J49" s="8" t="s">
        <v>15</v>
      </c>
      <c r="K49" s="8" t="s">
        <v>15</v>
      </c>
      <c r="L49" s="8" t="s">
        <v>15</v>
      </c>
      <c r="M49" s="8" t="s">
        <v>15</v>
      </c>
      <c r="N49" s="8" t="s">
        <v>15</v>
      </c>
      <c r="O49" s="8" t="s">
        <v>15</v>
      </c>
      <c r="P49" s="8" t="s">
        <v>15</v>
      </c>
      <c r="Q49" s="8" t="s">
        <v>15</v>
      </c>
      <c r="R49" s="8" t="s">
        <v>15</v>
      </c>
      <c r="S49" s="8" t="s">
        <v>15</v>
      </c>
      <c r="T49" s="8" t="s">
        <v>15</v>
      </c>
      <c r="U49" s="8" t="s">
        <v>15</v>
      </c>
      <c r="V49" s="8" t="s">
        <v>15</v>
      </c>
      <c r="W49" s="8" t="s">
        <v>15</v>
      </c>
      <c r="X49" s="8" t="s">
        <v>15</v>
      </c>
      <c r="Y49" s="8" t="s">
        <v>15</v>
      </c>
      <c r="Z49" s="8" t="s">
        <v>15</v>
      </c>
      <c r="AA49" s="8" t="s">
        <v>15</v>
      </c>
      <c r="AB49" s="8" t="s">
        <v>15</v>
      </c>
      <c r="AC49" s="8" t="s">
        <v>15</v>
      </c>
      <c r="AD49" s="8" t="s">
        <v>15</v>
      </c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 t="str">
        <f t="shared" si="8"/>
        <v>X218</v>
      </c>
      <c r="C50" s="19" t="str">
        <f>IF(ISNA(VLOOKUP(B50,Personal!$A$2:$D$21,2,FALSE)),,VLOOKUP(B50,Personal!$A$2:$D$21,2,FALSE))</f>
        <v>Nahia Campos</v>
      </c>
      <c r="D50" s="19" t="str">
        <f>IF(ISNA(VLOOKUP(B50,Personal!$A$2:$D$23,3,FALSE)),,VLOOKUP(B50,Personal!$A$2:$D$32,3,FALSE))</f>
        <v>Comercial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 t="s">
        <v>133</v>
      </c>
      <c r="C51" s="62" t="s">
        <v>132</v>
      </c>
      <c r="D51" s="19" t="s">
        <v>53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>
        <v>1</v>
      </c>
      <c r="X51" s="59">
        <v>1</v>
      </c>
      <c r="Y51" s="59">
        <v>1</v>
      </c>
      <c r="Z51" s="59">
        <v>1</v>
      </c>
      <c r="AA51" s="59">
        <v>1</v>
      </c>
      <c r="AB51" s="59">
        <v>1</v>
      </c>
      <c r="AC51" s="59">
        <v>1</v>
      </c>
      <c r="AD51" s="59">
        <v>1</v>
      </c>
      <c r="AE51" s="59"/>
      <c r="AF51" s="60"/>
      <c r="AG51" s="61"/>
      <c r="AH51" s="1">
        <f t="shared" si="7"/>
        <v>4</v>
      </c>
      <c r="AI51" s="1"/>
    </row>
    <row r="52" spans="1:35" ht="15.75" customHeight="1" x14ac:dyDescent="0.15">
      <c r="A52" s="10"/>
      <c r="B52" s="18" t="s">
        <v>135</v>
      </c>
      <c r="C52" s="19" t="s">
        <v>136</v>
      </c>
      <c r="D52" s="19" t="s">
        <v>53</v>
      </c>
      <c r="E52" s="59"/>
      <c r="F52" s="59"/>
      <c r="G52" s="59"/>
      <c r="H52" s="59"/>
      <c r="I52" s="59">
        <v>1</v>
      </c>
      <c r="J52" s="59">
        <v>1</v>
      </c>
      <c r="K52" s="59">
        <v>1</v>
      </c>
      <c r="L52" s="59">
        <v>1</v>
      </c>
      <c r="M52" s="59">
        <v>1</v>
      </c>
      <c r="N52" s="59">
        <v>1</v>
      </c>
      <c r="O52" s="59">
        <v>1</v>
      </c>
      <c r="P52" s="59">
        <v>1</v>
      </c>
      <c r="Q52" s="59">
        <v>1</v>
      </c>
      <c r="R52" s="59">
        <v>1</v>
      </c>
      <c r="S52" s="59"/>
      <c r="T52" s="59"/>
      <c r="U52" s="59">
        <v>1</v>
      </c>
      <c r="V52" s="59">
        <v>1</v>
      </c>
      <c r="W52" s="59">
        <v>1</v>
      </c>
      <c r="X52" s="59">
        <v>1</v>
      </c>
      <c r="Y52" s="59">
        <v>1</v>
      </c>
      <c r="Z52" s="59">
        <v>1</v>
      </c>
      <c r="AA52" s="59"/>
      <c r="AB52" s="59"/>
      <c r="AC52" s="59"/>
      <c r="AD52" s="59"/>
      <c r="AE52" s="59"/>
      <c r="AF52" s="60"/>
      <c r="AG52" s="61"/>
      <c r="AH52" s="1">
        <f t="shared" si="7"/>
        <v>8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 t="s">
        <v>11</v>
      </c>
      <c r="F56" s="59"/>
      <c r="G56" s="59"/>
      <c r="H56" s="59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 t="s">
        <v>9</v>
      </c>
      <c r="R57" s="8" t="s">
        <v>9</v>
      </c>
      <c r="U57" s="8"/>
      <c r="V57" s="8"/>
      <c r="W57" s="8" t="s">
        <v>9</v>
      </c>
      <c r="X57" s="8" t="s">
        <v>9</v>
      </c>
      <c r="Y57" s="8" t="s">
        <v>9</v>
      </c>
      <c r="Z57" s="8" t="s">
        <v>9</v>
      </c>
      <c r="AA57" s="59" t="s">
        <v>9</v>
      </c>
      <c r="AB57" s="59" t="s">
        <v>9</v>
      </c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>SUM(M42:M57)</f>
        <v>3</v>
      </c>
      <c r="N58" s="23">
        <f>SUM(N42:N57)</f>
        <v>3</v>
      </c>
      <c r="O58" s="23">
        <f>SUM(O42:O57)</f>
        <v>3</v>
      </c>
      <c r="P58" s="23">
        <f>SUM(P42:P57)</f>
        <v>3</v>
      </c>
      <c r="Q58" s="23">
        <f>SUM(Q42:Q57)</f>
        <v>2</v>
      </c>
      <c r="R58" s="23">
        <f>SUM(R42:R57)</f>
        <v>2</v>
      </c>
      <c r="S58" s="23">
        <f t="shared" si="9"/>
        <v>2</v>
      </c>
      <c r="T58" s="23">
        <f t="shared" si="9"/>
        <v>2</v>
      </c>
      <c r="U58" s="23">
        <f t="shared" si="9"/>
        <v>4</v>
      </c>
      <c r="V58" s="23">
        <f t="shared" si="9"/>
        <v>4</v>
      </c>
      <c r="W58" s="23">
        <f t="shared" si="9"/>
        <v>6</v>
      </c>
      <c r="X58" s="23">
        <f t="shared" si="9"/>
        <v>6</v>
      </c>
      <c r="Y58" s="23">
        <f t="shared" si="9"/>
        <v>6</v>
      </c>
      <c r="Z58" s="23">
        <f t="shared" si="9"/>
        <v>5</v>
      </c>
      <c r="AA58" s="23">
        <f t="shared" si="9"/>
        <v>4</v>
      </c>
      <c r="AB58" s="23">
        <f t="shared" si="9"/>
        <v>4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38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45554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>
        <v>1</v>
      </c>
      <c r="I62" s="8">
        <v>1</v>
      </c>
      <c r="J62" s="8">
        <v>1</v>
      </c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>
        <v>1</v>
      </c>
      <c r="R62" s="8">
        <v>1</v>
      </c>
      <c r="S62" s="8"/>
      <c r="T62" s="8"/>
      <c r="U62" s="8"/>
      <c r="V62" s="8"/>
      <c r="W62" s="8">
        <v>1</v>
      </c>
      <c r="X62" s="8">
        <v>1</v>
      </c>
      <c r="Y62" s="8">
        <v>1</v>
      </c>
      <c r="Z62" s="8">
        <v>1</v>
      </c>
      <c r="AA62" s="8">
        <v>1</v>
      </c>
      <c r="AB62" s="8"/>
      <c r="AC62" s="8"/>
      <c r="AD62" s="8"/>
      <c r="AE62" s="8"/>
      <c r="AF62" s="8"/>
      <c r="AG62" s="8"/>
      <c r="AH62" s="1">
        <f t="shared" si="10"/>
        <v>8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S63" s="8">
        <v>1</v>
      </c>
      <c r="T63" s="8">
        <v>1</v>
      </c>
      <c r="U63" s="8">
        <v>1</v>
      </c>
      <c r="V63" s="8">
        <v>1</v>
      </c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>
        <v>1</v>
      </c>
      <c r="AD63" s="8">
        <v>1</v>
      </c>
      <c r="AE63" s="8"/>
      <c r="AF63" s="8"/>
      <c r="AG63" s="8"/>
      <c r="AH63" s="1">
        <f t="shared" si="10"/>
        <v>6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>
        <f t="shared" si="11"/>
        <v>0</v>
      </c>
      <c r="C65" s="19">
        <f>IF(ISNA(VLOOKUP(B65,Personal!$A$2:$D$21,2,FALSE)),,VLOOKUP(B65,Personal!$A$2:$D$21,2,FALSE))</f>
        <v>0</v>
      </c>
      <c r="D65" s="19">
        <f>IF(ISNA(VLOOKUP(B65,Personal!$A$2:$D$23,3,FALSE)),,VLOOKUP(B65,Personal!$A$2:$D$32,3,FALSE))</f>
        <v>0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 t="s">
        <v>7</v>
      </c>
      <c r="J66" s="8" t="s">
        <v>7</v>
      </c>
      <c r="K66" s="8" t="s">
        <v>7</v>
      </c>
      <c r="L66" s="8" t="s">
        <v>7</v>
      </c>
      <c r="M66" s="8" t="s">
        <v>7</v>
      </c>
      <c r="N66" s="8" t="s">
        <v>7</v>
      </c>
      <c r="O66" s="8" t="s">
        <v>7</v>
      </c>
      <c r="P66" s="8" t="s">
        <v>7</v>
      </c>
      <c r="Q66" s="8" t="s">
        <v>7</v>
      </c>
      <c r="R66" s="8" t="s">
        <v>7</v>
      </c>
      <c r="S66" s="8" t="s">
        <v>7</v>
      </c>
      <c r="T66" s="8" t="s">
        <v>7</v>
      </c>
      <c r="U66" s="8" t="s">
        <v>7</v>
      </c>
      <c r="V66" s="8" t="s">
        <v>7</v>
      </c>
      <c r="W66" s="8" t="s">
        <v>7</v>
      </c>
      <c r="X66" s="8" t="s">
        <v>7</v>
      </c>
      <c r="Y66" s="8" t="s">
        <v>7</v>
      </c>
      <c r="Z66" s="8" t="s">
        <v>7</v>
      </c>
      <c r="AA66" s="8" t="s">
        <v>7</v>
      </c>
      <c r="AB66" s="8" t="s">
        <v>7</v>
      </c>
      <c r="AC66" s="8" t="s">
        <v>7</v>
      </c>
      <c r="AD66" s="8" t="s">
        <v>7</v>
      </c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/>
      <c r="J67" s="8"/>
      <c r="K67" s="8">
        <v>1</v>
      </c>
      <c r="L67" s="8">
        <v>1</v>
      </c>
      <c r="M67" s="8">
        <v>1</v>
      </c>
      <c r="N67" s="8">
        <v>1</v>
      </c>
      <c r="O67" s="8">
        <v>1</v>
      </c>
      <c r="P67" s="8">
        <v>1</v>
      </c>
      <c r="Q67" s="8">
        <v>1</v>
      </c>
      <c r="R67" s="8">
        <v>1</v>
      </c>
      <c r="S67" s="8"/>
      <c r="T67" s="8"/>
      <c r="U67" s="8"/>
      <c r="V67" s="8"/>
      <c r="W67" s="8">
        <v>1</v>
      </c>
      <c r="X67" s="8">
        <v>1</v>
      </c>
      <c r="Y67" s="8">
        <v>1</v>
      </c>
      <c r="Z67" s="8">
        <v>1</v>
      </c>
      <c r="AA67" s="8">
        <v>1</v>
      </c>
      <c r="AB67" s="8">
        <v>1</v>
      </c>
      <c r="AC67" s="8">
        <v>1</v>
      </c>
      <c r="AD67" s="8">
        <v>1</v>
      </c>
      <c r="AE67" s="8"/>
      <c r="AF67" s="8"/>
      <c r="AG67" s="8"/>
      <c r="AH67" s="1">
        <f t="shared" si="10"/>
        <v>8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 t="s">
        <v>15</v>
      </c>
      <c r="J68" s="8" t="s">
        <v>15</v>
      </c>
      <c r="K68" s="8" t="s">
        <v>15</v>
      </c>
      <c r="L68" s="8" t="s">
        <v>15</v>
      </c>
      <c r="M68" s="8" t="s">
        <v>15</v>
      </c>
      <c r="N68" s="8" t="s">
        <v>15</v>
      </c>
      <c r="O68" s="8" t="s">
        <v>15</v>
      </c>
      <c r="P68" s="8" t="s">
        <v>15</v>
      </c>
      <c r="Q68" s="8" t="s">
        <v>15</v>
      </c>
      <c r="R68" s="8" t="s">
        <v>15</v>
      </c>
      <c r="S68" s="8" t="s">
        <v>15</v>
      </c>
      <c r="T68" s="8" t="s">
        <v>15</v>
      </c>
      <c r="U68" s="8" t="s">
        <v>15</v>
      </c>
      <c r="V68" s="8" t="s">
        <v>15</v>
      </c>
      <c r="W68" s="8" t="s">
        <v>15</v>
      </c>
      <c r="X68" s="8" t="s">
        <v>15</v>
      </c>
      <c r="Y68" s="8" t="s">
        <v>15</v>
      </c>
      <c r="Z68" s="8" t="s">
        <v>15</v>
      </c>
      <c r="AA68" s="8" t="s">
        <v>15</v>
      </c>
      <c r="AB68" s="8" t="s">
        <v>15</v>
      </c>
      <c r="AC68" s="8" t="s">
        <v>15</v>
      </c>
      <c r="AD68" s="8" t="s">
        <v>15</v>
      </c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 t="str">
        <f t="shared" si="11"/>
        <v>X218</v>
      </c>
      <c r="C69" s="19" t="str">
        <f>IF(ISNA(VLOOKUP(B69,Personal!$A$2:$D$21,2,FALSE)),,VLOOKUP(B69,Personal!$A$2:$D$21,2,FALSE))</f>
        <v>Nahia Campos</v>
      </c>
      <c r="D69" s="19" t="str">
        <f>IF(ISNA(VLOOKUP(B69,Personal!$A$2:$D$23,3,FALSE)),,VLOOKUP(B69,Personal!$A$2:$D$32,3,FALSE))</f>
        <v>Comercial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 t="s">
        <v>133</v>
      </c>
      <c r="C70" s="62" t="s">
        <v>132</v>
      </c>
      <c r="D70" s="19" t="s">
        <v>53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>
        <v>1</v>
      </c>
      <c r="X70" s="59">
        <v>1</v>
      </c>
      <c r="Y70" s="59">
        <v>1</v>
      </c>
      <c r="Z70" s="59">
        <v>1</v>
      </c>
      <c r="AA70" s="59">
        <v>1</v>
      </c>
      <c r="AB70" s="59">
        <v>1</v>
      </c>
      <c r="AC70" s="59">
        <v>1</v>
      </c>
      <c r="AD70" s="59">
        <v>1</v>
      </c>
      <c r="AE70" s="59"/>
      <c r="AF70" s="60"/>
      <c r="AG70" s="61"/>
      <c r="AH70" s="1">
        <f t="shared" si="10"/>
        <v>4</v>
      </c>
      <c r="AI70" s="1"/>
    </row>
    <row r="71" spans="1:35" ht="15.75" customHeight="1" x14ac:dyDescent="0.15">
      <c r="A71" s="10"/>
      <c r="B71" s="18" t="s">
        <v>135</v>
      </c>
      <c r="C71" s="19" t="s">
        <v>136</v>
      </c>
      <c r="D71" s="19" t="s">
        <v>53</v>
      </c>
      <c r="E71" s="59"/>
      <c r="F71" s="59"/>
      <c r="G71" s="59"/>
      <c r="H71" s="59"/>
      <c r="I71" s="59">
        <v>1</v>
      </c>
      <c r="J71" s="59">
        <v>1</v>
      </c>
      <c r="K71" s="59">
        <v>1</v>
      </c>
      <c r="L71" s="59">
        <v>1</v>
      </c>
      <c r="M71" s="59">
        <v>1</v>
      </c>
      <c r="N71" s="59">
        <v>1</v>
      </c>
      <c r="O71" s="59">
        <v>1</v>
      </c>
      <c r="P71" s="59">
        <v>1</v>
      </c>
      <c r="Q71" s="59"/>
      <c r="R71" s="59"/>
      <c r="S71" s="59">
        <v>1</v>
      </c>
      <c r="T71" s="59">
        <v>1</v>
      </c>
      <c r="U71" s="59">
        <v>1</v>
      </c>
      <c r="V71" s="59">
        <v>1</v>
      </c>
      <c r="W71" s="59">
        <v>1</v>
      </c>
      <c r="X71" s="59">
        <v>1</v>
      </c>
      <c r="Y71" s="59">
        <v>1</v>
      </c>
      <c r="Z71" s="59">
        <v>1</v>
      </c>
      <c r="AA71" s="59"/>
      <c r="AB71" s="59"/>
      <c r="AC71" s="59"/>
      <c r="AD71" s="59"/>
      <c r="AE71" s="59"/>
      <c r="AF71" s="60"/>
      <c r="AG71" s="61"/>
      <c r="AH71" s="1">
        <f t="shared" si="10"/>
        <v>8</v>
      </c>
      <c r="AI71" s="1"/>
    </row>
    <row r="72" spans="1:35" ht="15.75" customHeight="1" x14ac:dyDescent="0.15">
      <c r="A72" s="10"/>
      <c r="B72" s="18" t="s">
        <v>137</v>
      </c>
      <c r="C72" s="19" t="s">
        <v>138</v>
      </c>
      <c r="D72" s="19" t="s">
        <v>53</v>
      </c>
      <c r="E72" s="59"/>
      <c r="F72" s="59"/>
      <c r="G72" s="59"/>
      <c r="H72" s="59"/>
      <c r="I72" s="59"/>
      <c r="J72" s="59"/>
      <c r="K72" s="59">
        <v>1</v>
      </c>
      <c r="L72" s="59">
        <v>1</v>
      </c>
      <c r="M72" s="59">
        <v>1</v>
      </c>
      <c r="N72" s="59">
        <v>1</v>
      </c>
      <c r="O72" s="59">
        <v>1</v>
      </c>
      <c r="P72" s="59">
        <v>1</v>
      </c>
      <c r="Q72" s="59">
        <v>1</v>
      </c>
      <c r="R72" s="59">
        <v>1</v>
      </c>
      <c r="S72" s="59"/>
      <c r="T72" s="59"/>
      <c r="U72" s="59">
        <v>1</v>
      </c>
      <c r="V72" s="59">
        <v>1</v>
      </c>
      <c r="W72" s="59">
        <v>1</v>
      </c>
      <c r="X72" s="59">
        <v>1</v>
      </c>
      <c r="Y72" s="59">
        <v>1</v>
      </c>
      <c r="Z72" s="59">
        <v>1</v>
      </c>
      <c r="AA72" s="59">
        <v>1</v>
      </c>
      <c r="AB72" s="59">
        <v>1</v>
      </c>
      <c r="AC72" s="59"/>
      <c r="AD72" s="59"/>
      <c r="AE72" s="59"/>
      <c r="AF72" s="60"/>
      <c r="AG72" s="61"/>
      <c r="AH72" s="1">
        <f t="shared" si="10"/>
        <v>8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 t="s">
        <v>11</v>
      </c>
      <c r="F75" s="59"/>
      <c r="G75" s="59"/>
      <c r="H75" s="59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 t="s">
        <v>9</v>
      </c>
      <c r="R76" s="8" t="s">
        <v>9</v>
      </c>
      <c r="U76" s="8"/>
      <c r="V76" s="8"/>
      <c r="W76" s="8" t="s">
        <v>9</v>
      </c>
      <c r="X76" s="8" t="s">
        <v>9</v>
      </c>
      <c r="Y76" s="8" t="s">
        <v>9</v>
      </c>
      <c r="Z76" s="8" t="s">
        <v>9</v>
      </c>
      <c r="AA76" s="59" t="s">
        <v>9</v>
      </c>
      <c r="AB76" s="59" t="s">
        <v>9</v>
      </c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4</v>
      </c>
      <c r="L77" s="23">
        <f t="shared" si="12"/>
        <v>4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3</v>
      </c>
      <c r="R77" s="23">
        <f t="shared" si="12"/>
        <v>3</v>
      </c>
      <c r="S77" s="23">
        <f t="shared" si="12"/>
        <v>2</v>
      </c>
      <c r="T77" s="23">
        <f t="shared" si="12"/>
        <v>2</v>
      </c>
      <c r="U77" s="23">
        <f t="shared" si="12"/>
        <v>3</v>
      </c>
      <c r="V77" s="23">
        <f t="shared" si="12"/>
        <v>3</v>
      </c>
      <c r="W77" s="23">
        <f t="shared" si="12"/>
        <v>7</v>
      </c>
      <c r="X77" s="23">
        <f t="shared" si="12"/>
        <v>7</v>
      </c>
      <c r="Y77" s="23">
        <f t="shared" si="12"/>
        <v>7</v>
      </c>
      <c r="Z77" s="23">
        <f t="shared" si="12"/>
        <v>7</v>
      </c>
      <c r="AA77" s="23">
        <f t="shared" si="12"/>
        <v>6</v>
      </c>
      <c r="AB77" s="23">
        <f t="shared" si="12"/>
        <v>5</v>
      </c>
      <c r="AC77" s="23">
        <f t="shared" si="12"/>
        <v>4</v>
      </c>
      <c r="AD77" s="23">
        <f t="shared" si="12"/>
        <v>4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46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45555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>
        <v>1</v>
      </c>
      <c r="F81" s="8">
        <v>1</v>
      </c>
      <c r="G81" s="8">
        <v>1</v>
      </c>
      <c r="H81" s="8">
        <v>1</v>
      </c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/>
      <c r="R81" s="8"/>
      <c r="S81" s="8"/>
      <c r="T81" s="8"/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</v>
      </c>
      <c r="AA81" s="8"/>
      <c r="AB81" s="8"/>
      <c r="AC81" s="8"/>
      <c r="AD81" s="8"/>
      <c r="AE81" s="8"/>
      <c r="AF81" s="8"/>
      <c r="AG81" s="8"/>
      <c r="AH81" s="1">
        <f t="shared" si="13"/>
        <v>9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>
        <v>1</v>
      </c>
      <c r="T82" s="8">
        <v>1</v>
      </c>
      <c r="U82" s="8">
        <v>1</v>
      </c>
      <c r="V82" s="8">
        <v>1</v>
      </c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>
        <v>1</v>
      </c>
      <c r="AD82" s="8">
        <v>1</v>
      </c>
      <c r="AE82" s="8"/>
      <c r="AF82" s="8"/>
      <c r="AG82" s="8"/>
      <c r="AH82" s="1">
        <f t="shared" si="13"/>
        <v>6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 t="s">
        <v>7</v>
      </c>
      <c r="J83" s="8" t="s">
        <v>7</v>
      </c>
      <c r="K83" s="8" t="s">
        <v>7</v>
      </c>
      <c r="L83" s="8" t="s">
        <v>7</v>
      </c>
      <c r="M83" s="8" t="s">
        <v>7</v>
      </c>
      <c r="N83" s="8" t="s">
        <v>7</v>
      </c>
      <c r="O83" s="8" t="s">
        <v>7</v>
      </c>
      <c r="P83" s="8" t="s">
        <v>7</v>
      </c>
      <c r="Q83" s="8" t="s">
        <v>7</v>
      </c>
      <c r="R83" s="8" t="s">
        <v>7</v>
      </c>
      <c r="S83" s="8" t="s">
        <v>7</v>
      </c>
      <c r="T83" s="8" t="s">
        <v>7</v>
      </c>
      <c r="U83" s="8" t="s">
        <v>7</v>
      </c>
      <c r="V83" s="8" t="s">
        <v>7</v>
      </c>
      <c r="W83" s="8" t="s">
        <v>7</v>
      </c>
      <c r="X83" s="8" t="s">
        <v>7</v>
      </c>
      <c r="Y83" s="8" t="s">
        <v>7</v>
      </c>
      <c r="Z83" s="8" t="s">
        <v>7</v>
      </c>
      <c r="AA83" s="8" t="s">
        <v>7</v>
      </c>
      <c r="AB83" s="8" t="s">
        <v>7</v>
      </c>
      <c r="AC83" s="8" t="s">
        <v>7</v>
      </c>
      <c r="AD83" s="8" t="s">
        <v>7</v>
      </c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>
        <f t="shared" si="14"/>
        <v>0</v>
      </c>
      <c r="C84" s="19">
        <f>IF(ISNA(VLOOKUP(B84,Personal!$A$2:$D$21,2,FALSE)),,VLOOKUP(B84,Personal!$A$2:$D$21,2,FALSE))</f>
        <v>0</v>
      </c>
      <c r="D84" s="19">
        <f>IF(ISNA(VLOOKUP(B84,Personal!$A$2:$D$23,3,FALSE)),,VLOOKUP(B84,Personal!$A$2:$D$32,3,FALSE))</f>
        <v>0</v>
      </c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0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/>
      <c r="J85" s="8"/>
      <c r="K85" s="8">
        <v>1</v>
      </c>
      <c r="L85" s="8">
        <v>1</v>
      </c>
      <c r="M85" s="8">
        <v>1</v>
      </c>
      <c r="N85" s="8">
        <v>1</v>
      </c>
      <c r="O85" s="8">
        <v>1</v>
      </c>
      <c r="P85" s="8">
        <v>1</v>
      </c>
      <c r="Q85" s="8">
        <v>1</v>
      </c>
      <c r="R85" s="8">
        <v>1</v>
      </c>
      <c r="S85" s="8"/>
      <c r="T85" s="8"/>
      <c r="U85" s="8"/>
      <c r="V85" s="8"/>
      <c r="W85" s="8">
        <v>1</v>
      </c>
      <c r="X85" s="8">
        <v>1</v>
      </c>
      <c r="Y85" s="8">
        <v>1</v>
      </c>
      <c r="Z85" s="8">
        <v>1</v>
      </c>
      <c r="AA85" s="8">
        <v>1</v>
      </c>
      <c r="AB85" s="8">
        <v>1</v>
      </c>
      <c r="AC85" s="8">
        <v>1</v>
      </c>
      <c r="AD85" s="8">
        <v>1</v>
      </c>
      <c r="AE85" s="8"/>
      <c r="AF85" s="8"/>
      <c r="AG85" s="8"/>
      <c r="AH85" s="1">
        <f t="shared" si="13"/>
        <v>8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>
        <v>1</v>
      </c>
      <c r="H86" s="8">
        <v>1</v>
      </c>
      <c r="I86" s="8">
        <v>1</v>
      </c>
      <c r="J86" s="8">
        <v>1</v>
      </c>
      <c r="K86" s="8">
        <v>1</v>
      </c>
      <c r="L86" s="8">
        <v>1</v>
      </c>
      <c r="M86" s="8">
        <v>1</v>
      </c>
      <c r="N86" s="8">
        <v>1</v>
      </c>
      <c r="O86" s="8">
        <v>1</v>
      </c>
      <c r="P86" s="8">
        <v>1</v>
      </c>
      <c r="Q86" s="8">
        <v>1</v>
      </c>
      <c r="R86" s="8">
        <v>1</v>
      </c>
      <c r="S86" s="8"/>
      <c r="T86" s="8"/>
      <c r="U86" s="8"/>
      <c r="V86" s="8"/>
      <c r="W86" s="8">
        <v>1</v>
      </c>
      <c r="X86" s="8">
        <v>1</v>
      </c>
      <c r="Y86" s="8">
        <v>1</v>
      </c>
      <c r="Z86" s="8">
        <v>1</v>
      </c>
      <c r="AA86" s="8">
        <v>1</v>
      </c>
      <c r="AB86" s="8">
        <v>1</v>
      </c>
      <c r="AC86" s="8"/>
      <c r="AD86" s="8"/>
      <c r="AE86" s="8"/>
      <c r="AF86" s="8"/>
      <c r="AG86" s="8"/>
      <c r="AH86" s="1">
        <f t="shared" si="13"/>
        <v>9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 t="s">
        <v>15</v>
      </c>
      <c r="J87" s="8" t="s">
        <v>15</v>
      </c>
      <c r="K87" s="8" t="s">
        <v>15</v>
      </c>
      <c r="L87" s="8" t="s">
        <v>15</v>
      </c>
      <c r="M87" s="8" t="s">
        <v>15</v>
      </c>
      <c r="N87" s="8" t="s">
        <v>15</v>
      </c>
      <c r="O87" s="8" t="s">
        <v>15</v>
      </c>
      <c r="P87" s="8" t="s">
        <v>15</v>
      </c>
      <c r="Q87" s="8" t="s">
        <v>15</v>
      </c>
      <c r="R87" s="8" t="s">
        <v>15</v>
      </c>
      <c r="S87" s="8" t="s">
        <v>15</v>
      </c>
      <c r="T87" s="8" t="s">
        <v>15</v>
      </c>
      <c r="U87" s="8" t="s">
        <v>15</v>
      </c>
      <c r="V87" s="8" t="s">
        <v>15</v>
      </c>
      <c r="W87" s="8" t="s">
        <v>15</v>
      </c>
      <c r="X87" s="8" t="s">
        <v>15</v>
      </c>
      <c r="Y87" s="8" t="s">
        <v>15</v>
      </c>
      <c r="Z87" s="8" t="s">
        <v>15</v>
      </c>
      <c r="AA87" s="8" t="s">
        <v>15</v>
      </c>
      <c r="AB87" s="8" t="s">
        <v>15</v>
      </c>
      <c r="AC87" s="8" t="s">
        <v>15</v>
      </c>
      <c r="AD87" s="8" t="s">
        <v>15</v>
      </c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tr">
        <f t="shared" si="14"/>
        <v>X218</v>
      </c>
      <c r="C88" s="19" t="str">
        <f>IF(ISNA(VLOOKUP(B88,Personal!$A$2:$D$21,2,FALSE)),,VLOOKUP(B88,Personal!$A$2:$D$21,2,FALSE))</f>
        <v>Nahia Campos</v>
      </c>
      <c r="D88" s="19" t="str">
        <f>IF(ISNA(VLOOKUP(B88,Personal!$A$2:$D$23,3,FALSE)),,VLOOKUP(B88,Personal!$A$2:$D$32,3,FALSE))</f>
        <v>Comercial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 t="s">
        <v>133</v>
      </c>
      <c r="C89" s="62" t="s">
        <v>132</v>
      </c>
      <c r="D89" s="19" t="s">
        <v>53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>
        <v>1</v>
      </c>
      <c r="V89" s="59">
        <v>1</v>
      </c>
      <c r="W89" s="59">
        <v>1</v>
      </c>
      <c r="X89" s="59">
        <v>1</v>
      </c>
      <c r="Y89" s="59">
        <v>1</v>
      </c>
      <c r="Z89" s="59">
        <v>1</v>
      </c>
      <c r="AA89" s="59">
        <v>1</v>
      </c>
      <c r="AB89" s="59">
        <v>1</v>
      </c>
      <c r="AC89" s="59">
        <v>1</v>
      </c>
      <c r="AD89" s="59">
        <v>1</v>
      </c>
      <c r="AE89" s="59"/>
      <c r="AF89" s="60"/>
      <c r="AG89" s="61"/>
      <c r="AH89" s="1">
        <f t="shared" si="13"/>
        <v>5</v>
      </c>
      <c r="AI89" s="1"/>
    </row>
    <row r="90" spans="1:35" ht="15.75" customHeight="1" x14ac:dyDescent="0.15">
      <c r="A90" s="10"/>
      <c r="B90" s="18" t="s">
        <v>135</v>
      </c>
      <c r="C90" s="19" t="s">
        <v>136</v>
      </c>
      <c r="D90" s="19" t="s">
        <v>53</v>
      </c>
      <c r="E90" s="59">
        <v>1</v>
      </c>
      <c r="F90" s="59">
        <v>1</v>
      </c>
      <c r="G90" s="59">
        <v>1</v>
      </c>
      <c r="H90" s="59">
        <v>1</v>
      </c>
      <c r="I90" s="59">
        <v>1</v>
      </c>
      <c r="J90" s="59">
        <v>1</v>
      </c>
      <c r="K90" s="59">
        <v>1</v>
      </c>
      <c r="L90" s="59">
        <v>1</v>
      </c>
      <c r="M90" s="59"/>
      <c r="N90" s="59"/>
      <c r="O90" s="59"/>
      <c r="P90" s="59"/>
      <c r="Q90" s="59">
        <v>1</v>
      </c>
      <c r="R90" s="59">
        <v>1</v>
      </c>
      <c r="S90" s="59">
        <v>1</v>
      </c>
      <c r="T90" s="59">
        <v>1</v>
      </c>
      <c r="U90" s="59">
        <v>1</v>
      </c>
      <c r="V90" s="59">
        <v>1</v>
      </c>
      <c r="W90" s="59">
        <v>1</v>
      </c>
      <c r="X90" s="59">
        <v>1</v>
      </c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8</v>
      </c>
      <c r="AI90" s="1"/>
    </row>
    <row r="91" spans="1:35" ht="15.75" customHeight="1" x14ac:dyDescent="0.15">
      <c r="A91" s="10"/>
      <c r="B91" s="18" t="str">
        <f t="shared" si="14"/>
        <v>X220</v>
      </c>
      <c r="C91" s="19" t="s">
        <v>138</v>
      </c>
      <c r="D91" s="19" t="s">
        <v>53</v>
      </c>
      <c r="E91" s="59"/>
      <c r="F91" s="59"/>
      <c r="G91" s="59"/>
      <c r="H91" s="59"/>
      <c r="I91" s="59">
        <v>1</v>
      </c>
      <c r="J91" s="59">
        <v>1</v>
      </c>
      <c r="K91" s="59">
        <v>1</v>
      </c>
      <c r="L91" s="59">
        <v>1</v>
      </c>
      <c r="M91" s="59">
        <v>1</v>
      </c>
      <c r="N91" s="59">
        <v>1</v>
      </c>
      <c r="O91" s="59">
        <v>1</v>
      </c>
      <c r="P91" s="59">
        <v>1</v>
      </c>
      <c r="Q91" s="59"/>
      <c r="R91" s="59"/>
      <c r="S91" s="59">
        <v>1</v>
      </c>
      <c r="T91" s="59">
        <v>1</v>
      </c>
      <c r="U91" s="59">
        <v>1</v>
      </c>
      <c r="V91" s="59">
        <v>1</v>
      </c>
      <c r="W91" s="59">
        <v>1</v>
      </c>
      <c r="X91" s="59">
        <v>1</v>
      </c>
      <c r="Y91" s="59">
        <v>1</v>
      </c>
      <c r="Z91" s="59">
        <v>1</v>
      </c>
      <c r="AA91" s="59"/>
      <c r="AB91" s="59"/>
      <c r="AC91" s="59"/>
      <c r="AD91" s="59"/>
      <c r="AE91" s="59"/>
      <c r="AF91" s="60"/>
      <c r="AG91" s="61"/>
      <c r="AH91" s="1">
        <f t="shared" si="13"/>
        <v>8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/>
      <c r="J93" s="8"/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 t="s">
        <v>9</v>
      </c>
      <c r="R93" s="8" t="s">
        <v>9</v>
      </c>
      <c r="S93" t="s">
        <v>9</v>
      </c>
      <c r="T93" t="s">
        <v>9</v>
      </c>
      <c r="U93" s="8"/>
      <c r="V93" s="8"/>
      <c r="W93" s="8" t="s">
        <v>9</v>
      </c>
      <c r="X93" s="8" t="s">
        <v>9</v>
      </c>
      <c r="Y93" s="8" t="s">
        <v>9</v>
      </c>
      <c r="Z93" s="8" t="s">
        <v>9</v>
      </c>
      <c r="AA93" s="59" t="s">
        <v>9</v>
      </c>
      <c r="AB93" s="59" t="s">
        <v>9</v>
      </c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 t="s">
        <v>11</v>
      </c>
      <c r="F94" s="59"/>
      <c r="G94" s="59"/>
      <c r="H94" s="59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t="s">
        <v>9</v>
      </c>
      <c r="T95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59"/>
      <c r="AB95" s="59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2</v>
      </c>
      <c r="F96" s="23">
        <f t="shared" si="15"/>
        <v>2</v>
      </c>
      <c r="G96" s="23">
        <f t="shared" si="15"/>
        <v>3</v>
      </c>
      <c r="H96" s="23">
        <f t="shared" si="15"/>
        <v>3</v>
      </c>
      <c r="I96" s="23">
        <f t="shared" si="15"/>
        <v>4</v>
      </c>
      <c r="J96" s="23">
        <f t="shared" si="15"/>
        <v>4</v>
      </c>
      <c r="K96" s="23">
        <f t="shared" si="15"/>
        <v>5</v>
      </c>
      <c r="L96" s="23">
        <f t="shared" si="15"/>
        <v>5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3</v>
      </c>
      <c r="R96" s="23">
        <f t="shared" si="15"/>
        <v>3</v>
      </c>
      <c r="S96" s="23">
        <f t="shared" si="15"/>
        <v>3</v>
      </c>
      <c r="T96" s="23">
        <f t="shared" si="15"/>
        <v>3</v>
      </c>
      <c r="U96" s="23">
        <f t="shared" si="15"/>
        <v>5</v>
      </c>
      <c r="V96" s="23">
        <f t="shared" si="15"/>
        <v>5</v>
      </c>
      <c r="W96" s="23">
        <f t="shared" si="15"/>
        <v>7</v>
      </c>
      <c r="X96" s="23">
        <f t="shared" si="15"/>
        <v>7</v>
      </c>
      <c r="Y96" s="23">
        <f t="shared" si="15"/>
        <v>6</v>
      </c>
      <c r="Z96" s="23">
        <f t="shared" si="15"/>
        <v>6</v>
      </c>
      <c r="AA96" s="23">
        <f t="shared" si="15"/>
        <v>4</v>
      </c>
      <c r="AB96" s="23">
        <f t="shared" si="15"/>
        <v>4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53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45556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>
        <v>1</v>
      </c>
      <c r="I100" s="8">
        <v>1</v>
      </c>
      <c r="J100" s="8">
        <v>1</v>
      </c>
      <c r="K100" s="8">
        <v>1</v>
      </c>
      <c r="L100" s="8">
        <v>1</v>
      </c>
      <c r="M100" s="8">
        <v>1</v>
      </c>
      <c r="N100" s="8">
        <v>1</v>
      </c>
      <c r="O100" s="8">
        <v>1</v>
      </c>
      <c r="P100" s="8">
        <v>1</v>
      </c>
      <c r="Q100" s="8"/>
      <c r="R100" s="8"/>
      <c r="S100" s="8">
        <v>1</v>
      </c>
      <c r="T100" s="8">
        <v>1</v>
      </c>
      <c r="U100" s="8">
        <v>1</v>
      </c>
      <c r="V100" s="8">
        <v>1</v>
      </c>
      <c r="W100" s="8">
        <v>1</v>
      </c>
      <c r="X100" s="8">
        <v>1</v>
      </c>
      <c r="Y100" s="8">
        <v>1</v>
      </c>
      <c r="Z100" s="8"/>
      <c r="AA100" s="8"/>
      <c r="AB100" s="8"/>
      <c r="AC100" s="8"/>
      <c r="AD100" s="8"/>
      <c r="AE100" s="8"/>
      <c r="AF100" s="8"/>
      <c r="AG100" s="8"/>
      <c r="AH100" s="1">
        <f t="shared" si="16"/>
        <v>8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 t="s">
        <v>7</v>
      </c>
      <c r="J101" s="8" t="s">
        <v>7</v>
      </c>
      <c r="K101" s="8" t="s">
        <v>7</v>
      </c>
      <c r="L101" s="8" t="s">
        <v>7</v>
      </c>
      <c r="M101" s="8" t="s">
        <v>7</v>
      </c>
      <c r="N101" s="8" t="s">
        <v>7</v>
      </c>
      <c r="O101" s="8" t="s">
        <v>7</v>
      </c>
      <c r="P101" s="8" t="s">
        <v>7</v>
      </c>
      <c r="Q101" s="8" t="s">
        <v>7</v>
      </c>
      <c r="R101" s="8" t="s">
        <v>7</v>
      </c>
      <c r="S101" s="8" t="s">
        <v>7</v>
      </c>
      <c r="T101" s="8" t="s">
        <v>7</v>
      </c>
      <c r="U101" s="8" t="s">
        <v>7</v>
      </c>
      <c r="V101" s="8" t="s">
        <v>7</v>
      </c>
      <c r="W101" s="8" t="s">
        <v>7</v>
      </c>
      <c r="X101" s="8" t="s">
        <v>7</v>
      </c>
      <c r="Y101" s="8" t="s">
        <v>7</v>
      </c>
      <c r="Z101" s="8" t="s">
        <v>7</v>
      </c>
      <c r="AA101" s="8" t="s">
        <v>7</v>
      </c>
      <c r="AB101" s="8" t="s">
        <v>7</v>
      </c>
      <c r="AC101" s="8" t="s">
        <v>7</v>
      </c>
      <c r="AD101" s="8"/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59">
        <v>1</v>
      </c>
      <c r="J102" s="59">
        <v>1</v>
      </c>
      <c r="K102" s="59">
        <v>1</v>
      </c>
      <c r="L102" s="59">
        <v>1</v>
      </c>
      <c r="M102" s="59">
        <v>1</v>
      </c>
      <c r="N102" s="59">
        <v>1</v>
      </c>
      <c r="O102" s="59">
        <v>1</v>
      </c>
      <c r="P102" s="59">
        <v>1</v>
      </c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4</v>
      </c>
      <c r="AI102" s="1"/>
    </row>
    <row r="103" spans="1:35" ht="15.75" customHeight="1" x14ac:dyDescent="0.15">
      <c r="A103" s="10"/>
      <c r="B103" s="18">
        <f t="shared" si="17"/>
        <v>0</v>
      </c>
      <c r="C103" s="19">
        <f>IF(ISNA(VLOOKUP(B103,Personal!$A$2:$D$21,2,FALSE)),,VLOOKUP(B103,Personal!$A$2:$D$21,2,FALSE))</f>
        <v>0</v>
      </c>
      <c r="D103" s="19">
        <f>IF(ISNA(VLOOKUP(B103,Personal!$A$2:$D$23,3,FALSE)),,VLOOKUP(B103,Personal!$A$2:$D$32,3,FALSE))</f>
        <v>0</v>
      </c>
      <c r="E103" s="8"/>
      <c r="F103" s="8"/>
      <c r="G103" s="8"/>
      <c r="H103" s="8"/>
      <c r="I103" s="8" t="s">
        <v>7</v>
      </c>
      <c r="J103" s="8" t="s">
        <v>7</v>
      </c>
      <c r="K103" s="8" t="s">
        <v>7</v>
      </c>
      <c r="L103" s="8" t="s">
        <v>7</v>
      </c>
      <c r="M103" s="8" t="s">
        <v>7</v>
      </c>
      <c r="N103" s="8" t="s">
        <v>7</v>
      </c>
      <c r="O103" s="8" t="s">
        <v>7</v>
      </c>
      <c r="P103" s="8" t="s">
        <v>7</v>
      </c>
      <c r="Q103" s="8" t="s">
        <v>7</v>
      </c>
      <c r="R103" s="8" t="s">
        <v>7</v>
      </c>
      <c r="S103" s="8" t="s">
        <v>7</v>
      </c>
      <c r="T103" s="8" t="s">
        <v>7</v>
      </c>
      <c r="U103" s="8" t="s">
        <v>7</v>
      </c>
      <c r="V103" s="8" t="s">
        <v>7</v>
      </c>
      <c r="W103" s="8" t="s">
        <v>7</v>
      </c>
      <c r="X103" s="8" t="s">
        <v>7</v>
      </c>
      <c r="Y103" s="8" t="s">
        <v>7</v>
      </c>
      <c r="Z103" s="8" t="s">
        <v>7</v>
      </c>
      <c r="AA103" s="8" t="s">
        <v>7</v>
      </c>
      <c r="AB103" s="8" t="s">
        <v>7</v>
      </c>
      <c r="AC103" s="8" t="s">
        <v>7</v>
      </c>
      <c r="AD103" s="8" t="s">
        <v>7</v>
      </c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/>
      <c r="J104" s="8">
        <v>1</v>
      </c>
      <c r="K104" s="8">
        <v>1</v>
      </c>
      <c r="L104" s="8">
        <v>1</v>
      </c>
      <c r="M104" s="8">
        <v>1</v>
      </c>
      <c r="N104" s="8">
        <v>1</v>
      </c>
      <c r="O104" s="8">
        <v>1</v>
      </c>
      <c r="P104" s="8">
        <v>1</v>
      </c>
      <c r="Q104" s="8">
        <v>1</v>
      </c>
      <c r="R104" s="8">
        <v>1</v>
      </c>
      <c r="S104" s="8"/>
      <c r="T104" s="8"/>
      <c r="U104" s="8">
        <v>1</v>
      </c>
      <c r="V104" s="8">
        <v>1</v>
      </c>
      <c r="W104" s="8">
        <v>1</v>
      </c>
      <c r="X104" s="8">
        <v>1</v>
      </c>
      <c r="Y104" s="8">
        <v>1</v>
      </c>
      <c r="Z104" s="8">
        <v>1</v>
      </c>
      <c r="AA104" s="8">
        <v>1</v>
      </c>
      <c r="AB104" s="8"/>
      <c r="AC104" s="8"/>
      <c r="AD104" s="8"/>
      <c r="AE104" s="8"/>
      <c r="AF104" s="8"/>
      <c r="AG104" s="8"/>
      <c r="AH104" s="1">
        <f t="shared" si="16"/>
        <v>8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/>
      <c r="J105" s="8"/>
      <c r="K105" s="8"/>
      <c r="L105" s="8"/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>
        <v>1</v>
      </c>
      <c r="T105" s="8">
        <v>1</v>
      </c>
      <c r="U105" s="8"/>
      <c r="V105" s="8"/>
      <c r="W105" s="8">
        <v>1</v>
      </c>
      <c r="X105" s="8">
        <v>1</v>
      </c>
      <c r="Y105" s="8">
        <v>1</v>
      </c>
      <c r="Z105" s="8">
        <v>1</v>
      </c>
      <c r="AA105" s="8">
        <v>1</v>
      </c>
      <c r="AB105" s="8">
        <v>1</v>
      </c>
      <c r="AC105" s="8">
        <v>1</v>
      </c>
      <c r="AD105" s="8">
        <v>1</v>
      </c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 t="s">
        <v>15</v>
      </c>
      <c r="J106" s="8" t="s">
        <v>15</v>
      </c>
      <c r="K106" s="8" t="s">
        <v>15</v>
      </c>
      <c r="L106" s="8" t="s">
        <v>15</v>
      </c>
      <c r="M106" s="8" t="s">
        <v>15</v>
      </c>
      <c r="N106" s="8" t="s">
        <v>15</v>
      </c>
      <c r="O106" s="8" t="s">
        <v>15</v>
      </c>
      <c r="P106" s="8" t="s">
        <v>15</v>
      </c>
      <c r="Q106" s="8" t="s">
        <v>15</v>
      </c>
      <c r="R106" s="8" t="s">
        <v>15</v>
      </c>
      <c r="S106" s="8" t="s">
        <v>15</v>
      </c>
      <c r="T106" s="8" t="s">
        <v>15</v>
      </c>
      <c r="U106" s="8" t="s">
        <v>15</v>
      </c>
      <c r="V106" s="8" t="s">
        <v>15</v>
      </c>
      <c r="W106" s="8" t="s">
        <v>15</v>
      </c>
      <c r="X106" s="8" t="s">
        <v>15</v>
      </c>
      <c r="Y106" s="8" t="s">
        <v>15</v>
      </c>
      <c r="Z106" s="8" t="s">
        <v>15</v>
      </c>
      <c r="AA106" s="8" t="s">
        <v>15</v>
      </c>
      <c r="AB106" s="8" t="s">
        <v>15</v>
      </c>
      <c r="AC106" s="8" t="s">
        <v>15</v>
      </c>
      <c r="AD106" s="8" t="s">
        <v>15</v>
      </c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 t="str">
        <f t="shared" si="17"/>
        <v>X218</v>
      </c>
      <c r="C107" s="19" t="str">
        <f>IF(ISNA(VLOOKUP(B107,Personal!$A$2:$D$21,2,FALSE)),,VLOOKUP(B107,Personal!$A$2:$D$21,2,FALSE))</f>
        <v>Nahia Campos</v>
      </c>
      <c r="D107" s="19" t="str">
        <f>IF(ISNA(VLOOKUP(B107,Personal!$A$2:$D$23,3,FALSE)),,VLOOKUP(B107,Personal!$A$2:$D$32,3,FALSE))</f>
        <v>Comercial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 t="s">
        <v>133</v>
      </c>
      <c r="C108" s="62" t="s">
        <v>132</v>
      </c>
      <c r="D108" s="19" t="s">
        <v>53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>
        <v>1</v>
      </c>
      <c r="T108" s="59">
        <v>1</v>
      </c>
      <c r="U108" s="59">
        <v>1</v>
      </c>
      <c r="V108" s="59">
        <v>1</v>
      </c>
      <c r="W108" s="59">
        <v>1</v>
      </c>
      <c r="X108" s="59">
        <v>1</v>
      </c>
      <c r="Y108" s="59">
        <v>1</v>
      </c>
      <c r="Z108" s="59">
        <v>1</v>
      </c>
      <c r="AA108" s="59">
        <v>1</v>
      </c>
      <c r="AB108" s="59">
        <v>1</v>
      </c>
      <c r="AC108" s="59">
        <v>1</v>
      </c>
      <c r="AD108" s="59">
        <v>1</v>
      </c>
      <c r="AE108" s="59"/>
      <c r="AF108" s="60"/>
      <c r="AG108" s="61"/>
      <c r="AH108" s="1">
        <f t="shared" si="16"/>
        <v>6</v>
      </c>
      <c r="AI108" s="1"/>
    </row>
    <row r="109" spans="1:35" ht="15.75" customHeight="1" x14ac:dyDescent="0.15">
      <c r="A109" s="10"/>
      <c r="B109" s="18"/>
      <c r="C109" s="19"/>
      <c r="D109" s="19"/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 t="str">
        <f t="shared" si="17"/>
        <v>X220</v>
      </c>
      <c r="C110" s="19" t="s">
        <v>138</v>
      </c>
      <c r="D110" s="19" t="s">
        <v>53</v>
      </c>
      <c r="E110" s="59"/>
      <c r="F110" s="59"/>
      <c r="G110" s="59"/>
      <c r="H110" s="59"/>
      <c r="I110" s="59">
        <v>1</v>
      </c>
      <c r="J110" s="59">
        <v>1</v>
      </c>
      <c r="K110" s="59">
        <v>1</v>
      </c>
      <c r="L110" s="59">
        <v>1</v>
      </c>
      <c r="M110" s="59">
        <v>1</v>
      </c>
      <c r="N110" s="59">
        <v>1</v>
      </c>
      <c r="O110" s="59">
        <v>1</v>
      </c>
      <c r="P110" s="59">
        <v>1</v>
      </c>
      <c r="Q110" s="59">
        <v>1</v>
      </c>
      <c r="R110" s="59">
        <v>1</v>
      </c>
      <c r="S110" s="59"/>
      <c r="T110" s="59"/>
      <c r="U110" s="59">
        <v>1</v>
      </c>
      <c r="V110" s="59">
        <v>1</v>
      </c>
      <c r="W110" s="59">
        <v>1</v>
      </c>
      <c r="X110" s="59">
        <v>1</v>
      </c>
      <c r="Y110" s="59">
        <v>1</v>
      </c>
      <c r="Z110" s="59">
        <v>1</v>
      </c>
      <c r="AA110" s="59"/>
      <c r="AB110" s="59"/>
      <c r="AC110" s="59"/>
      <c r="AD110" s="59"/>
      <c r="AE110" s="59"/>
      <c r="AF110" s="60"/>
      <c r="AG110" s="61"/>
      <c r="AH110" s="1">
        <f t="shared" si="16"/>
        <v>8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3</v>
      </c>
      <c r="J115" s="23">
        <f t="shared" si="18"/>
        <v>4</v>
      </c>
      <c r="K115" s="23">
        <f t="shared" si="18"/>
        <v>4</v>
      </c>
      <c r="L115" s="23">
        <f t="shared" si="18"/>
        <v>4</v>
      </c>
      <c r="M115" s="23">
        <f t="shared" si="18"/>
        <v>5</v>
      </c>
      <c r="N115" s="23">
        <f t="shared" si="18"/>
        <v>5</v>
      </c>
      <c r="O115" s="23">
        <f t="shared" si="18"/>
        <v>5</v>
      </c>
      <c r="P115" s="23">
        <f t="shared" si="18"/>
        <v>5</v>
      </c>
      <c r="Q115" s="23">
        <f t="shared" si="18"/>
        <v>3</v>
      </c>
      <c r="R115" s="23">
        <f t="shared" si="18"/>
        <v>3</v>
      </c>
      <c r="S115" s="23">
        <f t="shared" si="18"/>
        <v>3</v>
      </c>
      <c r="T115" s="23">
        <f t="shared" si="18"/>
        <v>3</v>
      </c>
      <c r="U115" s="23">
        <f t="shared" si="18"/>
        <v>4</v>
      </c>
      <c r="V115" s="23">
        <f t="shared" si="18"/>
        <v>4</v>
      </c>
      <c r="W115" s="23">
        <f t="shared" si="18"/>
        <v>5</v>
      </c>
      <c r="X115" s="23">
        <f t="shared" si="18"/>
        <v>5</v>
      </c>
      <c r="Y115" s="23">
        <f t="shared" si="18"/>
        <v>5</v>
      </c>
      <c r="Z115" s="23">
        <f t="shared" si="18"/>
        <v>4</v>
      </c>
      <c r="AA115" s="23">
        <f t="shared" si="18"/>
        <v>3</v>
      </c>
      <c r="AB115" s="23">
        <f t="shared" si="18"/>
        <v>2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42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45557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>
        <f t="shared" si="20"/>
        <v>0</v>
      </c>
      <c r="C122" s="19">
        <f>IF(ISNA(VLOOKUP(B122,Personal!$A$2:$D$21,2,FALSE)),,VLOOKUP(B122,Personal!$A$2:$D$21,2,FALSE))</f>
        <v>0</v>
      </c>
      <c r="D122" s="19">
        <f>IF(ISNA(VLOOKUP(B122,Personal!$A$2:$D$23,3,FALSE)),,VLOOKUP(B122,Personal!$A$2:$D$32,3,FALSE))</f>
        <v>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X218</v>
      </c>
      <c r="C126" s="19" t="str">
        <f>IF(ISNA(VLOOKUP(B126,Personal!$A$2:$D$21,2,FALSE)),,VLOOKUP(B126,Personal!$A$2:$D$21,2,FALSE))</f>
        <v>Nahia Campos</v>
      </c>
      <c r="D126" s="19" t="str">
        <f>IF(ISNA(VLOOKUP(B126,Personal!$A$2:$D$23,3,FALSE)),,VLOOKUP(B126,Personal!$A$2:$D$32,3,FALSE))</f>
        <v>Comercial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 t="str">
        <f t="shared" si="20"/>
        <v>X219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 t="str">
        <f t="shared" si="20"/>
        <v>X220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bn6VvIdks/kDpuUpNHtVFBnKjATF6KNbg4SVM1y5Zy7LNQSjBkF+/k4HNjsy7lghWUSqPwdxOta6YdxK8VA7BQ==" saltValue="xw16AL6aLiqWCNrCBdZwzA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H24:Y24 H62:Y62 H81:Y81 H100:Y100 G84:R84 S25:AD25 S82:AD82 S63:AF63 AC17:AG19 E4:AG16 I30:AD30 I49:AD49 I68:AD68 I87:AD87 I106:AD106" name="Rango2_3"/>
    <protectedRange algorithmName="SHA-512" hashValue="G5FAzGJX5ML8jdfkYHQa+XaFR9QNG29PKoYkCgHl9WmXxPVaBd5PCzjSk5Uim+XS6Movcs1vrN10mr+qn1crdA==" saltValue="5PigA186qshsPexNZFi/+w==" spinCount="100000" sqref="E24:G24 Z24:AG24 E23:AG23 E26:AG28 E25:R25 AE25:AG25 AC36:AG38 E31:AG35 E29:H30 AE29:AG30" name="Rango2_3_1"/>
    <protectedRange algorithmName="SHA-512" hashValue="G5FAzGJX5ML8jdfkYHQa+XaFR9QNG29PKoYkCgHl9WmXxPVaBd5PCzjSk5Uim+XS6Movcs1vrN10mr+qn1crdA==" saltValue="5PigA186qshsPexNZFi/+w==" spinCount="100000" sqref="M42:X42 E44:H44 E45:AG47 I83:AD83 AG48 E42:L43 AE42:AG44 M43:AD43 AC55:AG57 E50:AG54 E48:H49 AE49:AG49" name="Rango2_3_2"/>
    <protectedRange algorithmName="SHA-512" hashValue="G5FAzGJX5ML8jdfkYHQa+XaFR9QNG29PKoYkCgHl9WmXxPVaBd5PCzjSk5Uim+XS6Movcs1vrN10mr+qn1crdA==" saltValue="5PigA186qshsPexNZFi/+w==" spinCount="100000" sqref="E61:AG61 E62:G62 Z62:AG62 I85:AD85 E63:H73 I44:AD44 AG63 AE64:AG76 I64:AD67 U70:AD73 I69:T73 I48:AD48 AC74:AD76 I29:AD29" name="Rango2_3_3"/>
    <protectedRange algorithmName="SHA-512" hashValue="G5FAzGJX5ML8jdfkYHQa+XaFR9QNG29PKoYkCgHl9WmXxPVaBd5PCzjSk5Uim+XS6Movcs1vrN10mr+qn1crdA==" saltValue="5PigA186qshsPexNZFi/+w==" spinCount="100000" sqref="E80:AG80 E83:H83 E81:G81 Z81:AG81 E86:AG86 E84:F84 S84:AG84 E82:R82 E85:H85 AE85:AG85 AE82:AG83 AC93:AG95 E88:AG92 E87:H87 AE87:AG87" name="Rango2_3_4"/>
    <protectedRange algorithmName="SHA-512" hashValue="G5FAzGJX5ML8jdfkYHQa+XaFR9QNG29PKoYkCgHl9WmXxPVaBd5PCzjSk5Uim+XS6Movcs1vrN10mr+qn1crdA==" saltValue="5PigA186qshsPexNZFi/+w==" spinCount="100000" sqref="E99:AG99 E100:G100 Z100:AG100 E101:AG105 E107:AG114 E106:H106 AE106:AG106" name="Rango2_3_5"/>
    <protectedRange algorithmName="SHA-512" hashValue="G5FAzGJX5ML8jdfkYHQa+XaFR9QNG29PKoYkCgHl9WmXxPVaBd5PCzjSk5Uim+XS6Movcs1vrN10mr+qn1crdA==" saltValue="5PigA186qshsPexNZFi/+w==" spinCount="100000" sqref="E118:AG133" name="Rango2_3_6"/>
    <protectedRange algorithmName="SHA-512" hashValue="G5FAzGJX5ML8jdfkYHQa+XaFR9QNG29PKoYkCgHl9WmXxPVaBd5PCzjSk5Uim+XS6Movcs1vrN10mr+qn1crdA==" saltValue="5PigA186qshsPexNZFi/+w==" spinCount="100000" sqref="E17:H17 AA17:AB17 E36:H36 AA36:AB36 E19:H19 AA19:AB19 E38:H38 AA38:AB38 E55:H55 AA55:AB55 E57:H57 AA57:AB57 E74:H74 AA74:AB74 E76:H76 AA76:AB76 E93:H93 AA93:AB93 E95:H95 AA95:AB95" name="Rango2_3_7"/>
    <protectedRange algorithmName="SHA-512" hashValue="G5FAzGJX5ML8jdfkYHQa+XaFR9QNG29PKoYkCgHl9WmXxPVaBd5PCzjSk5Uim+XS6Movcs1vrN10mr+qn1crdA==" saltValue="5PigA186qshsPexNZFi/+w==" spinCount="100000" sqref="E18:H18 E37:H37 E56:H56 E75:H75 E94:H94" name="Rango2_3_7_1"/>
    <protectedRange algorithmName="SHA-512" hashValue="G5FAzGJX5ML8jdfkYHQa+XaFR9QNG29PKoYkCgHl9WmXxPVaBd5PCzjSk5Uim+XS6Movcs1vrN10mr+qn1crdA==" saltValue="5PigA186qshsPexNZFi/+w==" spinCount="100000" sqref="I18:AB18 I37:AB37 I36:Z36 U17:Z17 I17:R17 U19:Z19 I19:R19 U38:Z38 I38:R38 I56:AB56 I55:Z55 U57:Z57 I57:R57 I75:AB75 I74:Z74 U76:Z76 I76:R76 I94:AB94 U93:Z93 I93:R93 U95:Z95 I95:R95" name="Rango2_2_3_4_3_1_2"/>
  </protectedRanges>
  <conditionalFormatting sqref="E20:AG20 E39:AG39 E58:AG58 E77:AG77 E96:AG96 E115:AG115 E134:AG134">
    <cfRule type="colorScale" priority="1186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I71:W73 U70:W70 I69:T70 AC17:AG17 U17:W17 I17:R17">
    <cfRule type="expression" dxfId="4389" priority="975">
      <formula>$C$21="F"</formula>
    </cfRule>
  </conditionalFormatting>
  <conditionalFormatting sqref="E13:AG16 E63:H63 AG63 E64:AG67 E69:T69 E70:AG73 E43:AG43 AE42:AG42 E42:X42 AC17:AG19 AC74:AG76 U17:Z17 I17:R17 E68:H68 AE68:AG69">
    <cfRule type="expression" dxfId="4388" priority="977">
      <formula>$C$2="F"</formula>
    </cfRule>
  </conditionalFormatting>
  <conditionalFormatting sqref="E13:AG16 E64:AG65 E63:H63 AG63 E71:AG73 E66:H70 I70:AG70 E43:AG43 AE42:AG42 E42:X42 AC17:AG19 AC74:AG76 U17:Z17 I17:R17 AE66:AG69">
    <cfRule type="expression" dxfId="4387" priority="978">
      <formula>$D13="Facturacion"</formula>
    </cfRule>
  </conditionalFormatting>
  <conditionalFormatting sqref="E13:AG16 E64:AG65 E63:H63 AG63 E71:AG73 E66:H70 I70:AG70 E43:AG43 AE42:AG42 E42:X42 AC17:AG19 AC74:AG76 U17:Z17 I17:R17 AE66:AG69">
    <cfRule type="expression" dxfId="4386" priority="979">
      <formula>$D13="Specialist"</formula>
    </cfRule>
  </conditionalFormatting>
  <conditionalFormatting sqref="E13:AG16 E63:H63 AG63 E64:AG67 E69:T69 E70:AG73 E43:AG43 AE42:AG42 E42:X42 AC17:AG19 AC74:AG76 U17:Z17 I17:R17 E68:H68 AE68:AG69">
    <cfRule type="cellIs" dxfId="4385" priority="980" operator="equal">
      <formula>1</formula>
    </cfRule>
  </conditionalFormatting>
  <conditionalFormatting sqref="E13:AG16 E64:AG65 E63:H63 AG63 E71:AG73 E66:H70 I70:AG70 E43:AG43 AE42:AG42 E42:X42 AC17:AG19 AC74:AG76 U17:Z17 I17:R17 AE66:AG69">
    <cfRule type="expression" dxfId="4384" priority="981">
      <formula>$D13="SSMM"</formula>
    </cfRule>
  </conditionalFormatting>
  <conditionalFormatting sqref="E13:AG16 E63:H63 AG63 E64:AG67 E69:T69 E70:AG73 E43:AG43 AE42:AG42 E42:X42 AC17:AG19 AC74:AG76 U17:Z17 I17:R17 E68:H68 AE68:AG69">
    <cfRule type="cellIs" dxfId="4383" priority="982" operator="equal">
      <formula>"F"</formula>
    </cfRule>
  </conditionalFormatting>
  <conditionalFormatting sqref="E4:AG12">
    <cfRule type="expression" dxfId="4382" priority="966">
      <formula>$C$2="F"</formula>
    </cfRule>
  </conditionalFormatting>
  <conditionalFormatting sqref="E4:AG12">
    <cfRule type="expression" dxfId="4381" priority="967">
      <formula>$D4="Facturacion"</formula>
    </cfRule>
  </conditionalFormatting>
  <conditionalFormatting sqref="E4:AG12">
    <cfRule type="expression" dxfId="4380" priority="968">
      <formula>$D4="Specialist"</formula>
    </cfRule>
  </conditionalFormatting>
  <conditionalFormatting sqref="E4:AG12">
    <cfRule type="cellIs" dxfId="4379" priority="969" operator="equal">
      <formula>1</formula>
    </cfRule>
  </conditionalFormatting>
  <conditionalFormatting sqref="E4:AG12">
    <cfRule type="expression" dxfId="4378" priority="970">
      <formula>$D4="SSMM"</formula>
    </cfRule>
  </conditionalFormatting>
  <conditionalFormatting sqref="E4:AG12">
    <cfRule type="cellIs" dxfId="4377" priority="971" operator="equal">
      <formula>"F"</formula>
    </cfRule>
  </conditionalFormatting>
  <conditionalFormatting sqref="E32:AG35 AC36:AG36">
    <cfRule type="expression" dxfId="4376" priority="957">
      <formula>$C$21="F"</formula>
    </cfRule>
  </conditionalFormatting>
  <conditionalFormatting sqref="E32:AG35 AC36:AG38">
    <cfRule type="expression" dxfId="4375" priority="959">
      <formula>$C$2="F"</formula>
    </cfRule>
  </conditionalFormatting>
  <conditionalFormatting sqref="E32:AG35 AC36:AG38">
    <cfRule type="expression" dxfId="4374" priority="960">
      <formula>$D32="Facturacion"</formula>
    </cfRule>
  </conditionalFormatting>
  <conditionalFormatting sqref="E32:AG35 AC36:AG38">
    <cfRule type="expression" dxfId="4373" priority="961">
      <formula>$D32="Specialist"</formula>
    </cfRule>
  </conditionalFormatting>
  <conditionalFormatting sqref="E32:AG35 AC36:AG38">
    <cfRule type="cellIs" dxfId="4372" priority="962" operator="equal">
      <formula>1</formula>
    </cfRule>
  </conditionalFormatting>
  <conditionalFormatting sqref="E32:AG35 AC36:AG38">
    <cfRule type="expression" dxfId="4371" priority="963">
      <formula>$D32="SSMM"</formula>
    </cfRule>
  </conditionalFormatting>
  <conditionalFormatting sqref="E32:AG35 AC36:AG38">
    <cfRule type="cellIs" dxfId="4370" priority="964" operator="equal">
      <formula>"F"</formula>
    </cfRule>
  </conditionalFormatting>
  <conditionalFormatting sqref="E24:G24 Z24:AG24 E23:AG23 E26:AG28 E25:R25 AE25:AG25 E31:AG31 E29:H30 AE29:AG30">
    <cfRule type="expression" dxfId="4369" priority="948">
      <formula>$C$2="F"</formula>
    </cfRule>
  </conditionalFormatting>
  <conditionalFormatting sqref="E24:G24 Z24:AG24 E23:AG23 E26:AG28 E25:R25 AE25:AG25 E31:AG31 E29:H30 AE29:AG30">
    <cfRule type="expression" dxfId="4368" priority="949">
      <formula>$D23="Facturacion"</formula>
    </cfRule>
  </conditionalFormatting>
  <conditionalFormatting sqref="E24:G24 Z24:AG24 E23:AG23 E26:AG28 E25:R25 AE25:AG25 E31:AG31 E29:H30 AE29:AG30">
    <cfRule type="expression" dxfId="4367" priority="950">
      <formula>$D23="Specialist"</formula>
    </cfRule>
  </conditionalFormatting>
  <conditionalFormatting sqref="E24:G24 Z24:AG24 E23:AG23 E26:AG28 E25:R25 AE25:AG25 E31:AG31 E29:H30 AE29:AG30">
    <cfRule type="cellIs" dxfId="4366" priority="951" operator="equal">
      <formula>1</formula>
    </cfRule>
  </conditionalFormatting>
  <conditionalFormatting sqref="E24:G24 Z24:AG24 E23:AG23 E26:AG28 E25:R25 AE25:AG25 E31:AG31 E29:H30 AE29:AG30">
    <cfRule type="expression" dxfId="4365" priority="952">
      <formula>$D23="SSMM"</formula>
    </cfRule>
  </conditionalFormatting>
  <conditionalFormatting sqref="E24:G24 Z24:AG24 E23:AG23 E26:AG28 E25:R25 AE25:AG25 E31:AG31 E29:H30 AE29:AG30">
    <cfRule type="cellIs" dxfId="4364" priority="953" operator="equal">
      <formula>"F"</formula>
    </cfRule>
  </conditionalFormatting>
  <conditionalFormatting sqref="E51:AG54 AC55:AG55">
    <cfRule type="expression" dxfId="4363" priority="939">
      <formula>$C$21="F"</formula>
    </cfRule>
  </conditionalFormatting>
  <conditionalFormatting sqref="E51:AG54 AC55:AG57">
    <cfRule type="expression" dxfId="4362" priority="941">
      <formula>$C$2="F"</formula>
    </cfRule>
  </conditionalFormatting>
  <conditionalFormatting sqref="E51:AG54 AC55:AG57">
    <cfRule type="expression" dxfId="4361" priority="942">
      <formula>$D51="Facturacion"</formula>
    </cfRule>
  </conditionalFormatting>
  <conditionalFormatting sqref="E51:AG54 AC55:AG57">
    <cfRule type="expression" dxfId="4360" priority="943">
      <formula>$D51="Specialist"</formula>
    </cfRule>
  </conditionalFormatting>
  <conditionalFormatting sqref="E51:AG54 AC55:AG57">
    <cfRule type="cellIs" dxfId="4359" priority="944" operator="equal">
      <formula>1</formula>
    </cfRule>
  </conditionalFormatting>
  <conditionalFormatting sqref="E51:AG54 AC55:AG57">
    <cfRule type="expression" dxfId="4358" priority="945">
      <formula>$D51="SSMM"</formula>
    </cfRule>
  </conditionalFormatting>
  <conditionalFormatting sqref="E51:AG54 AC55:AG57">
    <cfRule type="cellIs" dxfId="4357" priority="946" operator="equal">
      <formula>"F"</formula>
    </cfRule>
  </conditionalFormatting>
  <conditionalFormatting sqref="E44:H44 AE44:AG44 E45:AG47 AG48 E50:AG50 E48:H49 AE49:AG49">
    <cfRule type="expression" dxfId="4356" priority="930">
      <formula>$C$2="F"</formula>
    </cfRule>
  </conditionalFormatting>
  <conditionalFormatting sqref="E44:H44 AE44:AG44 E45:AG47 AG48 E50:AG50 E48:H49 AE49:AG49">
    <cfRule type="expression" dxfId="4355" priority="931">
      <formula>$D44="Facturacion"</formula>
    </cfRule>
  </conditionalFormatting>
  <conditionalFormatting sqref="E44:H44 AE44:AG44 E45:AG47 AG48 E50:AG50 E48:H49 AE49:AG49">
    <cfRule type="expression" dxfId="4354" priority="932">
      <formula>$D44="Specialist"</formula>
    </cfRule>
  </conditionalFormatting>
  <conditionalFormatting sqref="E44:H44 AE44:AG44 E45:AG47 AG48 E50:AG50 E48:H49 AE49:AG49">
    <cfRule type="cellIs" dxfId="4353" priority="933" operator="equal">
      <formula>1</formula>
    </cfRule>
  </conditionalFormatting>
  <conditionalFormatting sqref="E44:H44 AE44:AG44 E45:AG47 AG48 E50:AG50 E48:H49 AE49:AG49">
    <cfRule type="expression" dxfId="4352" priority="934">
      <formula>$D44="SSMM"</formula>
    </cfRule>
  </conditionalFormatting>
  <conditionalFormatting sqref="E44:H44 AE44:AG44 E45:AG47 AG48 E50:AG50 E48:H49 AE49:AG49">
    <cfRule type="cellIs" dxfId="4351" priority="935" operator="equal">
      <formula>"F"</formula>
    </cfRule>
  </conditionalFormatting>
  <conditionalFormatting sqref="E70:H73 X70:AG73 AC74:AG74">
    <cfRule type="expression" dxfId="4350" priority="921">
      <formula>$C$21="F"</formula>
    </cfRule>
  </conditionalFormatting>
  <conditionalFormatting sqref="E61:AG61 E62:G62 Z62:AG62">
    <cfRule type="expression" dxfId="4349" priority="912">
      <formula>$C$2="F"</formula>
    </cfRule>
  </conditionalFormatting>
  <conditionalFormatting sqref="E61:AG61 E62:G62 Z62:AG62">
    <cfRule type="expression" dxfId="4348" priority="913">
      <formula>$D61="Facturacion"</formula>
    </cfRule>
  </conditionalFormatting>
  <conditionalFormatting sqref="E61:AG61 E62:G62 Z62:AG62">
    <cfRule type="expression" dxfId="4347" priority="914">
      <formula>$D61="Specialist"</formula>
    </cfRule>
  </conditionalFormatting>
  <conditionalFormatting sqref="E61:AG61 E62:G62 Z62:AG62">
    <cfRule type="cellIs" dxfId="4346" priority="915" operator="equal">
      <formula>1</formula>
    </cfRule>
  </conditionalFormatting>
  <conditionalFormatting sqref="E61:AG61 E62:G62 Z62:AG62">
    <cfRule type="expression" dxfId="4345" priority="916">
      <formula>$D61="SSMM"</formula>
    </cfRule>
  </conditionalFormatting>
  <conditionalFormatting sqref="E61:AG61 E62:G62 Z62:AG62">
    <cfRule type="cellIs" dxfId="4344" priority="917" operator="equal">
      <formula>"F"</formula>
    </cfRule>
  </conditionalFormatting>
  <conditionalFormatting sqref="E89:AG92 AC93:AG93">
    <cfRule type="expression" dxfId="4343" priority="903">
      <formula>$C$21="F"</formula>
    </cfRule>
  </conditionalFormatting>
  <conditionalFormatting sqref="E89:AG92 AC93:AG95">
    <cfRule type="expression" dxfId="4342" priority="905">
      <formula>$C$2="F"</formula>
    </cfRule>
  </conditionalFormatting>
  <conditionalFormatting sqref="E89:AG92 AC93:AG95">
    <cfRule type="expression" dxfId="4341" priority="906">
      <formula>$D89="Facturacion"</formula>
    </cfRule>
  </conditionalFormatting>
  <conditionalFormatting sqref="E89:AG92 AC93:AG95">
    <cfRule type="expression" dxfId="4340" priority="907">
      <formula>$D89="Specialist"</formula>
    </cfRule>
  </conditionalFormatting>
  <conditionalFormatting sqref="E89:AG92 AC93:AG95">
    <cfRule type="cellIs" dxfId="4339" priority="908" operator="equal">
      <formula>1</formula>
    </cfRule>
  </conditionalFormatting>
  <conditionalFormatting sqref="E89:AG92 AC93:AG95">
    <cfRule type="expression" dxfId="4338" priority="909">
      <formula>$D89="SSMM"</formula>
    </cfRule>
  </conditionalFormatting>
  <conditionalFormatting sqref="E89:AG92 AC93:AG95">
    <cfRule type="cellIs" dxfId="4337" priority="910" operator="equal">
      <formula>"F"</formula>
    </cfRule>
  </conditionalFormatting>
  <conditionalFormatting sqref="E80:AG80 E83:H83 E81:G81 Z81:AG81 E86:AG86 E84:F84 S84:AG84 E82:R82 E85:H85 AE85:AG85 AE82:AG83 E88:AG88 E87:H87 AE87:AG87">
    <cfRule type="expression" dxfId="4336" priority="894">
      <formula>$C$2="F"</formula>
    </cfRule>
  </conditionalFormatting>
  <conditionalFormatting sqref="E80:AG80 E83:H83 E81:G81 Z81:AG81 E86:AG86 E84:F84 S84:AG84 E82:R82 E85:H85 AE85:AG85 AE82:AG83 E88:AG88 E87:H87 AE87:AG87">
    <cfRule type="expression" dxfId="4335" priority="895">
      <formula>$D80="Facturacion"</formula>
    </cfRule>
  </conditionalFormatting>
  <conditionalFormatting sqref="E80:AG80 E83:H83 E81:G81 Z81:AG81 E86:AG86 E84:F84 S84:AG84 E82:R82 E85:H85 AE85:AG85 AE82:AG83 E88:AG88 E87:H87 AE87:AG87">
    <cfRule type="expression" dxfId="4334" priority="896">
      <formula>$D80="Specialist"</formula>
    </cfRule>
  </conditionalFormatting>
  <conditionalFormatting sqref="E80:AG80 E83:H83 E81:G81 Z81:AG81 E86:AG86 E84:F84 S84:AG84 E82:R82 E85:H85 AE85:AG85 AE82:AG83 E88:AG88 E87:H87 AE87:AG87">
    <cfRule type="cellIs" dxfId="4333" priority="897" operator="equal">
      <formula>1</formula>
    </cfRule>
  </conditionalFormatting>
  <conditionalFormatting sqref="E80:AG80 E83:H83 E81:G81 Z81:AG81 E86:AG86 E84:F84 S84:AG84 E82:R82 E85:H85 AE85:AG85 AE82:AG83 E88:AG88 E87:H87 AE87:AG87">
    <cfRule type="expression" dxfId="4332" priority="898">
      <formula>$D80="SSMM"</formula>
    </cfRule>
  </conditionalFormatting>
  <conditionalFormatting sqref="E80:AG80 E83:H83 E81:G81 Z81:AG81 E86:AG86 E84:F84 S84:AG84 E82:R82 E85:H85 AE85:AG85 AE82:AG83 E88:AG88 E87:H87 AE87:AG87">
    <cfRule type="cellIs" dxfId="4331" priority="899" operator="equal">
      <formula>"F"</formula>
    </cfRule>
  </conditionalFormatting>
  <conditionalFormatting sqref="I113:W113 U17:W17 I17:R17">
    <cfRule type="expression" dxfId="4330" priority="882">
      <formula>$C$78="F"</formula>
    </cfRule>
  </conditionalFormatting>
  <conditionalFormatting sqref="I113:W113 U17:W17 I17:R17">
    <cfRule type="expression" dxfId="4329" priority="883">
      <formula>$C$59="F"</formula>
    </cfRule>
  </conditionalFormatting>
  <conditionalFormatting sqref="I113:W113 U17:W17 I17:R17">
    <cfRule type="expression" dxfId="4328" priority="884">
      <formula>$C$40="F"</formula>
    </cfRule>
  </conditionalFormatting>
  <conditionalFormatting sqref="E108:H112 I108:W113 X108:AG112 U108:AB108">
    <cfRule type="expression" dxfId="4327" priority="885">
      <formula>$C$21="F"</formula>
    </cfRule>
  </conditionalFormatting>
  <conditionalFormatting sqref="E108:AG114">
    <cfRule type="expression" dxfId="4326" priority="887">
      <formula>$C$2="F"</formula>
    </cfRule>
  </conditionalFormatting>
  <conditionalFormatting sqref="E108:AG114">
    <cfRule type="expression" dxfId="4325" priority="888">
      <formula>$D108="Facturacion"</formula>
    </cfRule>
  </conditionalFormatting>
  <conditionalFormatting sqref="E108:AG114">
    <cfRule type="expression" dxfId="4324" priority="889">
      <formula>$D108="Specialist"</formula>
    </cfRule>
  </conditionalFormatting>
  <conditionalFormatting sqref="E108:AG114">
    <cfRule type="cellIs" dxfId="4323" priority="890" operator="equal">
      <formula>1</formula>
    </cfRule>
  </conditionalFormatting>
  <conditionalFormatting sqref="E108:AG114">
    <cfRule type="expression" dxfId="4322" priority="891">
      <formula>$D108="SSMM"</formula>
    </cfRule>
  </conditionalFormatting>
  <conditionalFormatting sqref="E108:AG114">
    <cfRule type="cellIs" dxfId="4321" priority="892" operator="equal">
      <formula>"F"</formula>
    </cfRule>
  </conditionalFormatting>
  <conditionalFormatting sqref="E99:AG99 E100:G100 Z100:AG100 E103:AG105 E102:H102 Q102:AG102 E101:AG101 E107:AG107 E106:H106 AE106:AG106">
    <cfRule type="expression" dxfId="4320" priority="876">
      <formula>$C$2="F"</formula>
    </cfRule>
  </conditionalFormatting>
  <conditionalFormatting sqref="E99:AG99 E100:G100 Z100:AG100 E103:AG105 E102:H102 Q102:AG102 E101:AG101 E107:AG107 E106:H106 AE106:AG106">
    <cfRule type="expression" dxfId="4319" priority="877">
      <formula>$D99="Facturacion"</formula>
    </cfRule>
  </conditionalFormatting>
  <conditionalFormatting sqref="E99:AG99 E100:G100 Z100:AG100 E103:AG105 E102:H102 Q102:AG102 E101:AG101 E107:AG107 E106:H106 AE106:AG106">
    <cfRule type="expression" dxfId="4318" priority="878">
      <formula>$D99="Specialist"</formula>
    </cfRule>
  </conditionalFormatting>
  <conditionalFormatting sqref="E99:AG99 E100:G100 Z100:AG100 E103:AG105 E102:H102 Q102:AG102 E101:AG101 E107:AG107 E106:H106 AE106:AG106">
    <cfRule type="cellIs" dxfId="4317" priority="879" operator="equal">
      <formula>1</formula>
    </cfRule>
  </conditionalFormatting>
  <conditionalFormatting sqref="E99:AG99 E100:G100 Z100:AG100 E103:AG105 E102:H102 Q102:AG102 E101:AG101 E107:AG107 E106:H106 AE106:AG106">
    <cfRule type="expression" dxfId="4316" priority="880">
      <formula>$D99="SSMM"</formula>
    </cfRule>
  </conditionalFormatting>
  <conditionalFormatting sqref="E99:AG99 E100:G100 Z100:AG100 E103:AG105 E102:H102 Q102:AG102 E101:AG101 E107:AG107 E106:H106 AE106:AG106">
    <cfRule type="cellIs" dxfId="4315" priority="881" operator="equal">
      <formula>"F"</formula>
    </cfRule>
  </conditionalFormatting>
  <conditionalFormatting sqref="I132:W132">
    <cfRule type="expression" dxfId="4314" priority="864">
      <formula>$C$78="F"</formula>
    </cfRule>
  </conditionalFormatting>
  <conditionalFormatting sqref="I132:W132">
    <cfRule type="expression" dxfId="4313" priority="865">
      <formula>$C$59="F"</formula>
    </cfRule>
  </conditionalFormatting>
  <conditionalFormatting sqref="I132:W132">
    <cfRule type="expression" dxfId="4312" priority="866">
      <formula>$C$40="F"</formula>
    </cfRule>
  </conditionalFormatting>
  <conditionalFormatting sqref="E127:H131 I127:W132 X127:AG131">
    <cfRule type="expression" dxfId="4311" priority="867">
      <formula>$C$21="F"</formula>
    </cfRule>
  </conditionalFormatting>
  <conditionalFormatting sqref="E127:AG133">
    <cfRule type="expression" dxfId="4310" priority="869">
      <formula>$C$2="F"</formula>
    </cfRule>
  </conditionalFormatting>
  <conditionalFormatting sqref="E127:AG133">
    <cfRule type="expression" dxfId="4309" priority="870">
      <formula>$D127="Facturacion"</formula>
    </cfRule>
  </conditionalFormatting>
  <conditionalFormatting sqref="E127:AG133">
    <cfRule type="expression" dxfId="4308" priority="871">
      <formula>$D127="Specialist"</formula>
    </cfRule>
  </conditionalFormatting>
  <conditionalFormatting sqref="E127:AG133">
    <cfRule type="cellIs" dxfId="4307" priority="872" operator="equal">
      <formula>1</formula>
    </cfRule>
  </conditionalFormatting>
  <conditionalFormatting sqref="E127:AG133">
    <cfRule type="expression" dxfId="4306" priority="873">
      <formula>$D127="SSMM"</formula>
    </cfRule>
  </conditionalFormatting>
  <conditionalFormatting sqref="E127:AG133">
    <cfRule type="cellIs" dxfId="4305" priority="874" operator="equal">
      <formula>"F"</formula>
    </cfRule>
  </conditionalFormatting>
  <conditionalFormatting sqref="E118:AG126">
    <cfRule type="expression" dxfId="4304" priority="858">
      <formula>$C$2="F"</formula>
    </cfRule>
  </conditionalFormatting>
  <conditionalFormatting sqref="E118:AG126">
    <cfRule type="expression" dxfId="4303" priority="859">
      <formula>$D118="Facturacion"</formula>
    </cfRule>
  </conditionalFormatting>
  <conditionalFormatting sqref="E118:AG126">
    <cfRule type="expression" dxfId="4302" priority="860">
      <formula>$D118="Specialist"</formula>
    </cfRule>
  </conditionalFormatting>
  <conditionalFormatting sqref="E118:AG126">
    <cfRule type="cellIs" dxfId="4301" priority="861" operator="equal">
      <formula>1</formula>
    </cfRule>
  </conditionalFormatting>
  <conditionalFormatting sqref="E118:AG126">
    <cfRule type="expression" dxfId="4300" priority="862">
      <formula>$D118="SSMM"</formula>
    </cfRule>
  </conditionalFormatting>
  <conditionalFormatting sqref="E118:AG126">
    <cfRule type="cellIs" dxfId="4299" priority="863" operator="equal">
      <formula>"F"</formula>
    </cfRule>
  </conditionalFormatting>
  <conditionalFormatting sqref="H24:Y24">
    <cfRule type="expression" dxfId="4298" priority="851">
      <formula>$C$2="F"</formula>
    </cfRule>
  </conditionalFormatting>
  <conditionalFormatting sqref="H24:Y24">
    <cfRule type="expression" dxfId="4297" priority="852">
      <formula>$D24="Facturacion"</formula>
    </cfRule>
  </conditionalFormatting>
  <conditionalFormatting sqref="H24:Y24">
    <cfRule type="expression" dxfId="4296" priority="853">
      <formula>$D24="Specialist"</formula>
    </cfRule>
  </conditionalFormatting>
  <conditionalFormatting sqref="H24:Y24">
    <cfRule type="cellIs" dxfId="4295" priority="854" operator="equal">
      <formula>1</formula>
    </cfRule>
  </conditionalFormatting>
  <conditionalFormatting sqref="H24:Y24">
    <cfRule type="expression" dxfId="4294" priority="855">
      <formula>$D24="SSMM"</formula>
    </cfRule>
  </conditionalFormatting>
  <conditionalFormatting sqref="H24:Y24">
    <cfRule type="cellIs" dxfId="4293" priority="856" operator="equal">
      <formula>"F"</formula>
    </cfRule>
  </conditionalFormatting>
  <conditionalFormatting sqref="H62:Y62">
    <cfRule type="expression" dxfId="4292" priority="844">
      <formula>$C$2="F"</formula>
    </cfRule>
  </conditionalFormatting>
  <conditionalFormatting sqref="H62:Y62">
    <cfRule type="expression" dxfId="4291" priority="845">
      <formula>$D62="Facturacion"</formula>
    </cfRule>
  </conditionalFormatting>
  <conditionalFormatting sqref="H62:Y62">
    <cfRule type="expression" dxfId="4290" priority="846">
      <formula>$D62="Specialist"</formula>
    </cfRule>
  </conditionalFormatting>
  <conditionalFormatting sqref="H62:Y62">
    <cfRule type="cellIs" dxfId="4289" priority="847" operator="equal">
      <formula>1</formula>
    </cfRule>
  </conditionalFormatting>
  <conditionalFormatting sqref="H62:Y62">
    <cfRule type="expression" dxfId="4288" priority="848">
      <formula>$D62="SSMM"</formula>
    </cfRule>
  </conditionalFormatting>
  <conditionalFormatting sqref="H62:Y62">
    <cfRule type="cellIs" dxfId="4287" priority="849" operator="equal">
      <formula>"F"</formula>
    </cfRule>
  </conditionalFormatting>
  <conditionalFormatting sqref="H81:Y81">
    <cfRule type="expression" dxfId="4286" priority="837">
      <formula>$C$2="F"</formula>
    </cfRule>
  </conditionalFormatting>
  <conditionalFormatting sqref="H81:Y81">
    <cfRule type="expression" dxfId="4285" priority="838">
      <formula>$D81="Facturacion"</formula>
    </cfRule>
  </conditionalFormatting>
  <conditionalFormatting sqref="H81:Y81">
    <cfRule type="expression" dxfId="4284" priority="839">
      <formula>$D81="Specialist"</formula>
    </cfRule>
  </conditionalFormatting>
  <conditionalFormatting sqref="H81:Y81">
    <cfRule type="cellIs" dxfId="4283" priority="840" operator="equal">
      <formula>1</formula>
    </cfRule>
  </conditionalFormatting>
  <conditionalFormatting sqref="H81:Y81">
    <cfRule type="expression" dxfId="4282" priority="841">
      <formula>$D81="SSMM"</formula>
    </cfRule>
  </conditionalFormatting>
  <conditionalFormatting sqref="H81:Y81">
    <cfRule type="cellIs" dxfId="4281" priority="842" operator="equal">
      <formula>"F"</formula>
    </cfRule>
  </conditionalFormatting>
  <conditionalFormatting sqref="H100:Y100">
    <cfRule type="expression" dxfId="4280" priority="830">
      <formula>$C$2="F"</formula>
    </cfRule>
  </conditionalFormatting>
  <conditionalFormatting sqref="H100:Y100">
    <cfRule type="expression" dxfId="4279" priority="831">
      <formula>$D100="Facturacion"</formula>
    </cfRule>
  </conditionalFormatting>
  <conditionalFormatting sqref="H100:Y100">
    <cfRule type="expression" dxfId="4278" priority="832">
      <formula>$D100="Specialist"</formula>
    </cfRule>
  </conditionalFormatting>
  <conditionalFormatting sqref="H100:Y100">
    <cfRule type="cellIs" dxfId="4277" priority="833" operator="equal">
      <formula>1</formula>
    </cfRule>
  </conditionalFormatting>
  <conditionalFormatting sqref="H100:Y100">
    <cfRule type="expression" dxfId="4276" priority="834">
      <formula>$D100="SSMM"</formula>
    </cfRule>
  </conditionalFormatting>
  <conditionalFormatting sqref="H100:Y100">
    <cfRule type="cellIs" dxfId="4275" priority="835" operator="equal">
      <formula>"F"</formula>
    </cfRule>
  </conditionalFormatting>
  <conditionalFormatting sqref="G84:R84">
    <cfRule type="expression" dxfId="4274" priority="823">
      <formula>$C$2="F"</formula>
    </cfRule>
  </conditionalFormatting>
  <conditionalFormatting sqref="G84:R84">
    <cfRule type="expression" dxfId="4273" priority="824">
      <formula>$D84="Facturacion"</formula>
    </cfRule>
  </conditionalFormatting>
  <conditionalFormatting sqref="G84:R84">
    <cfRule type="expression" dxfId="4272" priority="825">
      <formula>$D84="Specialist"</formula>
    </cfRule>
  </conditionalFormatting>
  <conditionalFormatting sqref="G84:R84">
    <cfRule type="cellIs" dxfId="4271" priority="826" operator="equal">
      <formula>1</formula>
    </cfRule>
  </conditionalFormatting>
  <conditionalFormatting sqref="G84:R84">
    <cfRule type="expression" dxfId="4270" priority="827">
      <formula>$D84="SSMM"</formula>
    </cfRule>
  </conditionalFormatting>
  <conditionalFormatting sqref="G84:R84">
    <cfRule type="cellIs" dxfId="4269" priority="828" operator="equal">
      <formula>"F"</formula>
    </cfRule>
  </conditionalFormatting>
  <conditionalFormatting sqref="S25:AD25">
    <cfRule type="expression" dxfId="4268" priority="816">
      <formula>$C$2="F"</formula>
    </cfRule>
  </conditionalFormatting>
  <conditionalFormatting sqref="S25:AD25">
    <cfRule type="expression" dxfId="4267" priority="817">
      <formula>$D25="Facturacion"</formula>
    </cfRule>
  </conditionalFormatting>
  <conditionalFormatting sqref="S25:AD25">
    <cfRule type="expression" dxfId="4266" priority="818">
      <formula>$D25="Specialist"</formula>
    </cfRule>
  </conditionalFormatting>
  <conditionalFormatting sqref="S25:AD25">
    <cfRule type="cellIs" dxfId="4265" priority="819" operator="equal">
      <formula>1</formula>
    </cfRule>
  </conditionalFormatting>
  <conditionalFormatting sqref="S25:AD25">
    <cfRule type="expression" dxfId="4264" priority="820">
      <formula>$D25="SSMM"</formula>
    </cfRule>
  </conditionalFormatting>
  <conditionalFormatting sqref="S25:AD25">
    <cfRule type="cellIs" dxfId="4263" priority="821" operator="equal">
      <formula>"F"</formula>
    </cfRule>
  </conditionalFormatting>
  <conditionalFormatting sqref="S82:AD82">
    <cfRule type="expression" dxfId="4262" priority="795">
      <formula>$C$2="F"</formula>
    </cfRule>
  </conditionalFormatting>
  <conditionalFormatting sqref="S82:AD82">
    <cfRule type="expression" dxfId="4261" priority="796">
      <formula>$D82="Facturacion"</formula>
    </cfRule>
  </conditionalFormatting>
  <conditionalFormatting sqref="S82:AD82">
    <cfRule type="expression" dxfId="4260" priority="797">
      <formula>$D82="Specialist"</formula>
    </cfRule>
  </conditionalFormatting>
  <conditionalFormatting sqref="S82:AD82">
    <cfRule type="cellIs" dxfId="4259" priority="798" operator="equal">
      <formula>1</formula>
    </cfRule>
  </conditionalFormatting>
  <conditionalFormatting sqref="S82:AD82">
    <cfRule type="expression" dxfId="4258" priority="799">
      <formula>$D82="SSMM"</formula>
    </cfRule>
  </conditionalFormatting>
  <conditionalFormatting sqref="S82:AD82">
    <cfRule type="cellIs" dxfId="4257" priority="800" operator="equal">
      <formula>"F"</formula>
    </cfRule>
  </conditionalFormatting>
  <conditionalFormatting sqref="I66:AD66 I69:T69">
    <cfRule type="expression" dxfId="4256" priority="2383">
      <formula>$D67="Facturacion"</formula>
    </cfRule>
  </conditionalFormatting>
  <conditionalFormatting sqref="I66:AD66 I69:T69">
    <cfRule type="expression" dxfId="4255" priority="2385">
      <formula>$D67="Specialist"</formula>
    </cfRule>
  </conditionalFormatting>
  <conditionalFormatting sqref="I66:AD66 I69:T69">
    <cfRule type="expression" dxfId="4254" priority="2389">
      <formula>$D67="SSMM"</formula>
    </cfRule>
  </conditionalFormatting>
  <conditionalFormatting sqref="I85:AD85">
    <cfRule type="expression" dxfId="4253" priority="788">
      <formula>$C$2="F"</formula>
    </cfRule>
  </conditionalFormatting>
  <conditionalFormatting sqref="I85:AD85">
    <cfRule type="cellIs" dxfId="4252" priority="789" operator="equal">
      <formula>1</formula>
    </cfRule>
  </conditionalFormatting>
  <conditionalFormatting sqref="I85:AD85">
    <cfRule type="cellIs" dxfId="4251" priority="790" operator="equal">
      <formula>"F"</formula>
    </cfRule>
  </conditionalFormatting>
  <conditionalFormatting sqref="I85:AD85">
    <cfRule type="expression" dxfId="4250" priority="791">
      <formula>$D86="Facturacion"</formula>
    </cfRule>
  </conditionalFormatting>
  <conditionalFormatting sqref="I85:AD85">
    <cfRule type="expression" dxfId="4249" priority="792">
      <formula>$D86="Specialist"</formula>
    </cfRule>
  </conditionalFormatting>
  <conditionalFormatting sqref="I85:AD85">
    <cfRule type="expression" dxfId="4248" priority="793">
      <formula>$D86="SSMM"</formula>
    </cfRule>
  </conditionalFormatting>
  <conditionalFormatting sqref="I67:AD67">
    <cfRule type="expression" dxfId="4247" priority="2400">
      <formula>$D63="Facturacion"</formula>
    </cfRule>
  </conditionalFormatting>
  <conditionalFormatting sqref="I67:AD67">
    <cfRule type="expression" dxfId="4246" priority="2402">
      <formula>$D63="Specialist"</formula>
    </cfRule>
  </conditionalFormatting>
  <conditionalFormatting sqref="I67:AD67">
    <cfRule type="expression" dxfId="4245" priority="2406">
      <formula>$D63="SSMM"</formula>
    </cfRule>
  </conditionalFormatting>
  <conditionalFormatting sqref="I83:AD83">
    <cfRule type="expression" dxfId="4244" priority="778">
      <formula>$C$2="F"</formula>
    </cfRule>
  </conditionalFormatting>
  <conditionalFormatting sqref="I83:AD83">
    <cfRule type="expression" dxfId="4243" priority="779">
      <formula>$D83="Facturacion"</formula>
    </cfRule>
  </conditionalFormatting>
  <conditionalFormatting sqref="I83:AD83">
    <cfRule type="expression" dxfId="4242" priority="780">
      <formula>$D83="Specialist"</formula>
    </cfRule>
  </conditionalFormatting>
  <conditionalFormatting sqref="I83:AD83">
    <cfRule type="cellIs" dxfId="4241" priority="781" operator="equal">
      <formula>1</formula>
    </cfRule>
  </conditionalFormatting>
  <conditionalFormatting sqref="I83:AD83">
    <cfRule type="expression" dxfId="4240" priority="782">
      <formula>$D83="SSMM"</formula>
    </cfRule>
  </conditionalFormatting>
  <conditionalFormatting sqref="I83:AD83">
    <cfRule type="cellIs" dxfId="4239" priority="783" operator="equal">
      <formula>"F"</formula>
    </cfRule>
  </conditionalFormatting>
  <conditionalFormatting sqref="I44:AD44">
    <cfRule type="expression" dxfId="4238" priority="771">
      <formula>$C$2="F"</formula>
    </cfRule>
  </conditionalFormatting>
  <conditionalFormatting sqref="I44:AD44">
    <cfRule type="cellIs" dxfId="4237" priority="772" operator="equal">
      <formula>1</formula>
    </cfRule>
  </conditionalFormatting>
  <conditionalFormatting sqref="I44:AD44">
    <cfRule type="cellIs" dxfId="4236" priority="773" operator="equal">
      <formula>"F"</formula>
    </cfRule>
  </conditionalFormatting>
  <conditionalFormatting sqref="I44:AD44">
    <cfRule type="expression" dxfId="4235" priority="774">
      <formula>$D45="Facturacion"</formula>
    </cfRule>
  </conditionalFormatting>
  <conditionalFormatting sqref="I44:AD44">
    <cfRule type="expression" dxfId="4234" priority="775">
      <formula>$D45="Specialist"</formula>
    </cfRule>
  </conditionalFormatting>
  <conditionalFormatting sqref="I44:AD44">
    <cfRule type="expression" dxfId="4233" priority="776">
      <formula>$D45="SSMM"</formula>
    </cfRule>
  </conditionalFormatting>
  <conditionalFormatting sqref="S63:Y63">
    <cfRule type="expression" dxfId="4232" priority="764">
      <formula>$C$2="F"</formula>
    </cfRule>
  </conditionalFormatting>
  <conditionalFormatting sqref="S63:Y63">
    <cfRule type="expression" dxfId="4231" priority="765">
      <formula>$D63="Facturacion"</formula>
    </cfRule>
  </conditionalFormatting>
  <conditionalFormatting sqref="S63:Y63">
    <cfRule type="expression" dxfId="4230" priority="766">
      <formula>$D63="Specialist"</formula>
    </cfRule>
  </conditionalFormatting>
  <conditionalFormatting sqref="S63:Y63">
    <cfRule type="cellIs" dxfId="4229" priority="767" operator="equal">
      <formula>1</formula>
    </cfRule>
  </conditionalFormatting>
  <conditionalFormatting sqref="S63:Y63">
    <cfRule type="expression" dxfId="4228" priority="768">
      <formula>$D63="SSMM"</formula>
    </cfRule>
  </conditionalFormatting>
  <conditionalFormatting sqref="S63:Y63">
    <cfRule type="cellIs" dxfId="4227" priority="769" operator="equal">
      <formula>"F"</formula>
    </cfRule>
  </conditionalFormatting>
  <conditionalFormatting sqref="Z63:AF63">
    <cfRule type="expression" dxfId="4226" priority="757">
      <formula>$C$2="F"</formula>
    </cfRule>
  </conditionalFormatting>
  <conditionalFormatting sqref="Z63:AF63">
    <cfRule type="expression" dxfId="4225" priority="758">
      <formula>$D63="Facturacion"</formula>
    </cfRule>
  </conditionalFormatting>
  <conditionalFormatting sqref="Z63:AF63">
    <cfRule type="expression" dxfId="4224" priority="759">
      <formula>$D63="Specialist"</formula>
    </cfRule>
  </conditionalFormatting>
  <conditionalFormatting sqref="Z63:AF63">
    <cfRule type="cellIs" dxfId="4223" priority="760" operator="equal">
      <formula>1</formula>
    </cfRule>
  </conditionalFormatting>
  <conditionalFormatting sqref="Z63:AF63">
    <cfRule type="expression" dxfId="4222" priority="761">
      <formula>$D63="SSMM"</formula>
    </cfRule>
  </conditionalFormatting>
  <conditionalFormatting sqref="Z63:AF63">
    <cfRule type="cellIs" dxfId="4221" priority="762" operator="equal">
      <formula>"F"</formula>
    </cfRule>
  </conditionalFormatting>
  <conditionalFormatting sqref="I69:T69">
    <cfRule type="expression" dxfId="4220" priority="2417">
      <formula>$D69="Facturacion"</formula>
    </cfRule>
  </conditionalFormatting>
  <conditionalFormatting sqref="I69:T69">
    <cfRule type="expression" dxfId="4219" priority="2419">
      <formula>$D69="Specialist"</formula>
    </cfRule>
  </conditionalFormatting>
  <conditionalFormatting sqref="I69:T69">
    <cfRule type="expression" dxfId="4218" priority="2423">
      <formula>$D69="SSMM"</formula>
    </cfRule>
  </conditionalFormatting>
  <conditionalFormatting sqref="I102:P102">
    <cfRule type="expression" dxfId="4217" priority="748">
      <formula>$C$21="F"</formula>
    </cfRule>
  </conditionalFormatting>
  <conditionalFormatting sqref="I102:P102">
    <cfRule type="expression" dxfId="4216" priority="750">
      <formula>$C$2="F"</formula>
    </cfRule>
  </conditionalFormatting>
  <conditionalFormatting sqref="I102:P102">
    <cfRule type="expression" dxfId="4215" priority="751">
      <formula>$D102="Facturacion"</formula>
    </cfRule>
  </conditionalFormatting>
  <conditionalFormatting sqref="I102:P102">
    <cfRule type="expression" dxfId="4214" priority="752">
      <formula>$D102="Specialist"</formula>
    </cfRule>
  </conditionalFormatting>
  <conditionalFormatting sqref="I102:P102">
    <cfRule type="cellIs" dxfId="4213" priority="753" operator="equal">
      <formula>1</formula>
    </cfRule>
  </conditionalFormatting>
  <conditionalFormatting sqref="I102:P102">
    <cfRule type="expression" dxfId="4212" priority="754">
      <formula>$D102="SSMM"</formula>
    </cfRule>
  </conditionalFormatting>
  <conditionalFormatting sqref="I102:P102">
    <cfRule type="cellIs" dxfId="4211" priority="755" operator="equal">
      <formula>"F"</formula>
    </cfRule>
  </conditionalFormatting>
  <conditionalFormatting sqref="I48:AD48">
    <cfRule type="expression" dxfId="4210" priority="742">
      <formula>$C$2="F"</formula>
    </cfRule>
  </conditionalFormatting>
  <conditionalFormatting sqref="I48:AD48">
    <cfRule type="cellIs" dxfId="4209" priority="743" operator="equal">
      <formula>1</formula>
    </cfRule>
  </conditionalFormatting>
  <conditionalFormatting sqref="I48:AD48">
    <cfRule type="cellIs" dxfId="4208" priority="744" operator="equal">
      <formula>"F"</formula>
    </cfRule>
  </conditionalFormatting>
  <conditionalFormatting sqref="I48:AD48">
    <cfRule type="expression" dxfId="4207" priority="745">
      <formula>$D44="Facturacion"</formula>
    </cfRule>
  </conditionalFormatting>
  <conditionalFormatting sqref="I48:AD48">
    <cfRule type="expression" dxfId="4206" priority="746">
      <formula>$D44="Specialist"</formula>
    </cfRule>
  </conditionalFormatting>
  <conditionalFormatting sqref="I48:AD48">
    <cfRule type="expression" dxfId="4205" priority="747">
      <formula>$D44="SSMM"</formula>
    </cfRule>
  </conditionalFormatting>
  <conditionalFormatting sqref="E17:H17 AA17:AB17">
    <cfRule type="expression" dxfId="4204" priority="733">
      <formula>$C$21="F"</formula>
    </cfRule>
  </conditionalFormatting>
  <conditionalFormatting sqref="E17:H17 AA17:AB17">
    <cfRule type="expression" dxfId="4203" priority="735">
      <formula>$C$2="F"</formula>
    </cfRule>
  </conditionalFormatting>
  <conditionalFormatting sqref="E17:H17 AA17:AB17">
    <cfRule type="expression" dxfId="4202" priority="736">
      <formula>$D17="Facturacion"</formula>
    </cfRule>
  </conditionalFormatting>
  <conditionalFormatting sqref="E17:H17 AA17:AB17">
    <cfRule type="expression" dxfId="4201" priority="737">
      <formula>$D17="Specialist"</formula>
    </cfRule>
  </conditionalFormatting>
  <conditionalFormatting sqref="E17:H17 AA17:AB17">
    <cfRule type="cellIs" dxfId="4200" priority="738" operator="equal">
      <formula>1</formula>
    </cfRule>
  </conditionalFormatting>
  <conditionalFormatting sqref="E17:H17 AA17:AB17">
    <cfRule type="expression" dxfId="4199" priority="739">
      <formula>$D17="SSMM"</formula>
    </cfRule>
  </conditionalFormatting>
  <conditionalFormatting sqref="E17:H17 AA17:AB17">
    <cfRule type="cellIs" dxfId="4198" priority="740" operator="equal">
      <formula>"F"</formula>
    </cfRule>
  </conditionalFormatting>
  <conditionalFormatting sqref="E18:H18">
    <cfRule type="expression" dxfId="4197" priority="727">
      <formula>$C$2="F"</formula>
    </cfRule>
  </conditionalFormatting>
  <conditionalFormatting sqref="E18:H18">
    <cfRule type="expression" dxfId="4196" priority="728">
      <formula>$D18="Facturacion"</formula>
    </cfRule>
  </conditionalFormatting>
  <conditionalFormatting sqref="E18:H18">
    <cfRule type="expression" dxfId="4195" priority="729">
      <formula>$D18="Specialist"</formula>
    </cfRule>
  </conditionalFormatting>
  <conditionalFormatting sqref="E18:H18">
    <cfRule type="cellIs" dxfId="4194" priority="730" operator="equal">
      <formula>1</formula>
    </cfRule>
  </conditionalFormatting>
  <conditionalFormatting sqref="E18:H18">
    <cfRule type="expression" dxfId="4193" priority="731">
      <formula>$D18="SSMM"</formula>
    </cfRule>
  </conditionalFormatting>
  <conditionalFormatting sqref="E18:H18">
    <cfRule type="cellIs" dxfId="4192" priority="732" operator="equal">
      <formula>"F"</formula>
    </cfRule>
  </conditionalFormatting>
  <conditionalFormatting sqref="AA18:AB18">
    <cfRule type="expression" dxfId="4191" priority="720">
      <formula>$C$2="F"</formula>
    </cfRule>
  </conditionalFormatting>
  <conditionalFormatting sqref="AA18:AB18">
    <cfRule type="expression" dxfId="4190" priority="721">
      <formula>$D18="Facturacion"</formula>
    </cfRule>
  </conditionalFormatting>
  <conditionalFormatting sqref="AA18:AB18">
    <cfRule type="expression" dxfId="4189" priority="722">
      <formula>$D18="Specialist"</formula>
    </cfRule>
  </conditionalFormatting>
  <conditionalFormatting sqref="AA18:AB18">
    <cfRule type="cellIs" dxfId="4188" priority="723" operator="equal">
      <formula>1</formula>
    </cfRule>
  </conditionalFormatting>
  <conditionalFormatting sqref="AA18:AB18">
    <cfRule type="expression" dxfId="4187" priority="724">
      <formula>$D18="SSMM"</formula>
    </cfRule>
  </conditionalFormatting>
  <conditionalFormatting sqref="AA18:AB18">
    <cfRule type="cellIs" dxfId="4186" priority="725" operator="equal">
      <formula>"F"</formula>
    </cfRule>
  </conditionalFormatting>
  <conditionalFormatting sqref="I18:W18">
    <cfRule type="expression" dxfId="4185" priority="710">
      <formula>$C$78="F"</formula>
    </cfRule>
  </conditionalFormatting>
  <conditionalFormatting sqref="I18:W18">
    <cfRule type="expression" dxfId="4184" priority="711">
      <formula>$C$59="F"</formula>
    </cfRule>
  </conditionalFormatting>
  <conditionalFormatting sqref="I18:W18">
    <cfRule type="expression" dxfId="4183" priority="712">
      <formula>$C$40="F"</formula>
    </cfRule>
  </conditionalFormatting>
  <conditionalFormatting sqref="I18:W18">
    <cfRule type="expression" dxfId="4182" priority="713">
      <formula>$C$21="F"</formula>
    </cfRule>
  </conditionalFormatting>
  <conditionalFormatting sqref="I18:Z18">
    <cfRule type="expression" dxfId="4181" priority="714">
      <formula>$C$2="F"</formula>
    </cfRule>
  </conditionalFormatting>
  <conditionalFormatting sqref="I18:Z18">
    <cfRule type="expression" dxfId="4180" priority="715">
      <formula>$D18="Facturacion"</formula>
    </cfRule>
  </conditionalFormatting>
  <conditionalFormatting sqref="I18:Z18">
    <cfRule type="expression" dxfId="4179" priority="716">
      <formula>$D18="Specialist"</formula>
    </cfRule>
  </conditionalFormatting>
  <conditionalFormatting sqref="I18:Z18">
    <cfRule type="cellIs" dxfId="4178" priority="717" operator="equal">
      <formula>1</formula>
    </cfRule>
  </conditionalFormatting>
  <conditionalFormatting sqref="I18:Z18">
    <cfRule type="expression" dxfId="4177" priority="718">
      <formula>$D18="SSMM"</formula>
    </cfRule>
  </conditionalFormatting>
  <conditionalFormatting sqref="I18:Z18">
    <cfRule type="cellIs" dxfId="4176" priority="719" operator="equal">
      <formula>"F"</formula>
    </cfRule>
  </conditionalFormatting>
  <conditionalFormatting sqref="E37:H37">
    <cfRule type="expression" dxfId="4175" priority="450">
      <formula>$C$2="F"</formula>
    </cfRule>
  </conditionalFormatting>
  <conditionalFormatting sqref="E37:H37">
    <cfRule type="expression" dxfId="4174" priority="451">
      <formula>$D37="Facturacion"</formula>
    </cfRule>
  </conditionalFormatting>
  <conditionalFormatting sqref="E37:H37">
    <cfRule type="expression" dxfId="4173" priority="452">
      <formula>$D37="Specialist"</formula>
    </cfRule>
  </conditionalFormatting>
  <conditionalFormatting sqref="E37:H37">
    <cfRule type="cellIs" dxfId="4172" priority="453" operator="equal">
      <formula>1</formula>
    </cfRule>
  </conditionalFormatting>
  <conditionalFormatting sqref="E37:H37">
    <cfRule type="expression" dxfId="4171" priority="454">
      <formula>$D37="SSMM"</formula>
    </cfRule>
  </conditionalFormatting>
  <conditionalFormatting sqref="E37:H37">
    <cfRule type="cellIs" dxfId="4170" priority="455" operator="equal">
      <formula>"F"</formula>
    </cfRule>
  </conditionalFormatting>
  <conditionalFormatting sqref="AA37:AB37">
    <cfRule type="expression" dxfId="4169" priority="443">
      <formula>$C$2="F"</formula>
    </cfRule>
  </conditionalFormatting>
  <conditionalFormatting sqref="AA37:AB37">
    <cfRule type="expression" dxfId="4168" priority="444">
      <formula>$D37="Facturacion"</formula>
    </cfRule>
  </conditionalFormatting>
  <conditionalFormatting sqref="AA37:AB37">
    <cfRule type="expression" dxfId="4167" priority="445">
      <formula>$D37="Specialist"</formula>
    </cfRule>
  </conditionalFormatting>
  <conditionalFormatting sqref="AA37:AB37">
    <cfRule type="cellIs" dxfId="4166" priority="446" operator="equal">
      <formula>1</formula>
    </cfRule>
  </conditionalFormatting>
  <conditionalFormatting sqref="AA37:AB37">
    <cfRule type="expression" dxfId="4165" priority="447">
      <formula>$D37="SSMM"</formula>
    </cfRule>
  </conditionalFormatting>
  <conditionalFormatting sqref="AA37:AB37">
    <cfRule type="cellIs" dxfId="4164" priority="448" operator="equal">
      <formula>"F"</formula>
    </cfRule>
  </conditionalFormatting>
  <conditionalFormatting sqref="I37:W37">
    <cfRule type="expression" dxfId="4163" priority="433">
      <formula>$C$78="F"</formula>
    </cfRule>
  </conditionalFormatting>
  <conditionalFormatting sqref="I37:W37">
    <cfRule type="expression" dxfId="4162" priority="434">
      <formula>$C$59="F"</formula>
    </cfRule>
  </conditionalFormatting>
  <conditionalFormatting sqref="I37:W37">
    <cfRule type="expression" dxfId="4161" priority="435">
      <formula>$C$40="F"</formula>
    </cfRule>
  </conditionalFormatting>
  <conditionalFormatting sqref="I37:W37">
    <cfRule type="expression" dxfId="4160" priority="436">
      <formula>$C$21="F"</formula>
    </cfRule>
  </conditionalFormatting>
  <conditionalFormatting sqref="I37:Z37">
    <cfRule type="expression" dxfId="4159" priority="437">
      <formula>$C$2="F"</formula>
    </cfRule>
  </conditionalFormatting>
  <conditionalFormatting sqref="I37:Z37">
    <cfRule type="expression" dxfId="4158" priority="438">
      <formula>$D37="Facturacion"</formula>
    </cfRule>
  </conditionalFormatting>
  <conditionalFormatting sqref="I37:Z37">
    <cfRule type="expression" dxfId="4157" priority="439">
      <formula>$D37="Specialist"</formula>
    </cfRule>
  </conditionalFormatting>
  <conditionalFormatting sqref="I37:Z37">
    <cfRule type="cellIs" dxfId="4156" priority="440" operator="equal">
      <formula>1</formula>
    </cfRule>
  </conditionalFormatting>
  <conditionalFormatting sqref="I37:Z37">
    <cfRule type="expression" dxfId="4155" priority="441">
      <formula>$D37="SSMM"</formula>
    </cfRule>
  </conditionalFormatting>
  <conditionalFormatting sqref="I37:Z37">
    <cfRule type="cellIs" dxfId="4154" priority="442" operator="equal">
      <formula>"F"</formula>
    </cfRule>
  </conditionalFormatting>
  <conditionalFormatting sqref="E36:H36 AA36:AB36">
    <cfRule type="expression" dxfId="4153" priority="356">
      <formula>$C$21="F"</formula>
    </cfRule>
  </conditionalFormatting>
  <conditionalFormatting sqref="E36:H36 AA36:AB36">
    <cfRule type="expression" dxfId="4152" priority="358">
      <formula>$C$2="F"</formula>
    </cfRule>
  </conditionalFormatting>
  <conditionalFormatting sqref="E36:H36 AA36:AB36">
    <cfRule type="expression" dxfId="4151" priority="359">
      <formula>$D36="Facturacion"</formula>
    </cfRule>
  </conditionalFormatting>
  <conditionalFormatting sqref="E36:H36 AA36:AB36">
    <cfRule type="expression" dxfId="4150" priority="360">
      <formula>$D36="Specialist"</formula>
    </cfRule>
  </conditionalFormatting>
  <conditionalFormatting sqref="E36:H36 AA36:AB36">
    <cfRule type="cellIs" dxfId="4149" priority="361" operator="equal">
      <formula>1</formula>
    </cfRule>
  </conditionalFormatting>
  <conditionalFormatting sqref="E36:H36 AA36:AB36">
    <cfRule type="expression" dxfId="4148" priority="362">
      <formula>$D36="SSMM"</formula>
    </cfRule>
  </conditionalFormatting>
  <conditionalFormatting sqref="E36:H36 AA36:AB36">
    <cfRule type="cellIs" dxfId="4147" priority="363" operator="equal">
      <formula>"F"</formula>
    </cfRule>
  </conditionalFormatting>
  <conditionalFormatting sqref="I36:W36">
    <cfRule type="expression" dxfId="4146" priority="346">
      <formula>$C$78="F"</formula>
    </cfRule>
  </conditionalFormatting>
  <conditionalFormatting sqref="I36:W36">
    <cfRule type="expression" dxfId="4145" priority="347">
      <formula>$C$59="F"</formula>
    </cfRule>
  </conditionalFormatting>
  <conditionalFormatting sqref="I36:W36">
    <cfRule type="expression" dxfId="4144" priority="348">
      <formula>$C$40="F"</formula>
    </cfRule>
  </conditionalFormatting>
  <conditionalFormatting sqref="I36:W36">
    <cfRule type="expression" dxfId="4143" priority="349">
      <formula>$C$21="F"</formula>
    </cfRule>
  </conditionalFormatting>
  <conditionalFormatting sqref="I36:Z36">
    <cfRule type="expression" dxfId="4142" priority="350">
      <formula>$C$2="F"</formula>
    </cfRule>
  </conditionalFormatting>
  <conditionalFormatting sqref="I36:Z36">
    <cfRule type="expression" dxfId="4141" priority="351">
      <formula>$D36="Facturacion"</formula>
    </cfRule>
  </conditionalFormatting>
  <conditionalFormatting sqref="I36:Z36">
    <cfRule type="expression" dxfId="4140" priority="352">
      <formula>$D36="Specialist"</formula>
    </cfRule>
  </conditionalFormatting>
  <conditionalFormatting sqref="I36:Z36">
    <cfRule type="cellIs" dxfId="4139" priority="353" operator="equal">
      <formula>1</formula>
    </cfRule>
  </conditionalFormatting>
  <conditionalFormatting sqref="I36:Z36">
    <cfRule type="expression" dxfId="4138" priority="354">
      <formula>$D36="SSMM"</formula>
    </cfRule>
  </conditionalFormatting>
  <conditionalFormatting sqref="I36:Z36">
    <cfRule type="cellIs" dxfId="4137" priority="355" operator="equal">
      <formula>"F"</formula>
    </cfRule>
  </conditionalFormatting>
  <conditionalFormatting sqref="U19:W19 I19:R19">
    <cfRule type="expression" dxfId="4136" priority="285">
      <formula>$C$21="F"</formula>
    </cfRule>
  </conditionalFormatting>
  <conditionalFormatting sqref="U19:Z19 I19:R19">
    <cfRule type="expression" dxfId="4135" priority="286">
      <formula>$C$2="F"</formula>
    </cfRule>
  </conditionalFormatting>
  <conditionalFormatting sqref="U19:Z19 I19:R19">
    <cfRule type="expression" dxfId="4134" priority="287">
      <formula>$D19="Facturacion"</formula>
    </cfRule>
  </conditionalFormatting>
  <conditionalFormatting sqref="U19:Z19 I19:R19">
    <cfRule type="expression" dxfId="4133" priority="288">
      <formula>$D19="Specialist"</formula>
    </cfRule>
  </conditionalFormatting>
  <conditionalFormatting sqref="U19:Z19 I19:R19">
    <cfRule type="cellIs" dxfId="4132" priority="289" operator="equal">
      <formula>1</formula>
    </cfRule>
  </conditionalFormatting>
  <conditionalFormatting sqref="U19:Z19 I19:R19">
    <cfRule type="expression" dxfId="4131" priority="290">
      <formula>$D19="SSMM"</formula>
    </cfRule>
  </conditionalFormatting>
  <conditionalFormatting sqref="U19:Z19 I19:R19">
    <cfRule type="cellIs" dxfId="4130" priority="291" operator="equal">
      <formula>"F"</formula>
    </cfRule>
  </conditionalFormatting>
  <conditionalFormatting sqref="U19:W19 I19:R19">
    <cfRule type="expression" dxfId="4129" priority="282">
      <formula>$C$78="F"</formula>
    </cfRule>
  </conditionalFormatting>
  <conditionalFormatting sqref="U19:W19 I19:R19">
    <cfRule type="expression" dxfId="4128" priority="283">
      <formula>$C$59="F"</formula>
    </cfRule>
  </conditionalFormatting>
  <conditionalFormatting sqref="U19:W19 I19:R19">
    <cfRule type="expression" dxfId="4127" priority="284">
      <formula>$C$40="F"</formula>
    </cfRule>
  </conditionalFormatting>
  <conditionalFormatting sqref="E19:H19 AA19:AB19">
    <cfRule type="expression" dxfId="4126" priority="274">
      <formula>$C$21="F"</formula>
    </cfRule>
  </conditionalFormatting>
  <conditionalFormatting sqref="E19:H19 AA19:AB19">
    <cfRule type="expression" dxfId="4125" priority="276">
      <formula>$C$2="F"</formula>
    </cfRule>
  </conditionalFormatting>
  <conditionalFormatting sqref="E19:H19 AA19:AB19">
    <cfRule type="expression" dxfId="4124" priority="277">
      <formula>$D19="Facturacion"</formula>
    </cfRule>
  </conditionalFormatting>
  <conditionalFormatting sqref="E19:H19 AA19:AB19">
    <cfRule type="expression" dxfId="4123" priority="278">
      <formula>$D19="Specialist"</formula>
    </cfRule>
  </conditionalFormatting>
  <conditionalFormatting sqref="E19:H19 AA19:AB19">
    <cfRule type="cellIs" dxfId="4122" priority="279" operator="equal">
      <formula>1</formula>
    </cfRule>
  </conditionalFormatting>
  <conditionalFormatting sqref="E19:H19 AA19:AB19">
    <cfRule type="expression" dxfId="4121" priority="280">
      <formula>$D19="SSMM"</formula>
    </cfRule>
  </conditionalFormatting>
  <conditionalFormatting sqref="E19:H19 AA19:AB19">
    <cfRule type="cellIs" dxfId="4120" priority="281" operator="equal">
      <formula>"F"</formula>
    </cfRule>
  </conditionalFormatting>
  <conditionalFormatting sqref="U38:W38 I38:R38">
    <cfRule type="expression" dxfId="4119" priority="267">
      <formula>$C$21="F"</formula>
    </cfRule>
  </conditionalFormatting>
  <conditionalFormatting sqref="U38:Z38 I38:R38">
    <cfRule type="expression" dxfId="4118" priority="268">
      <formula>$C$2="F"</formula>
    </cfRule>
  </conditionalFormatting>
  <conditionalFormatting sqref="U38:Z38 I38:R38">
    <cfRule type="expression" dxfId="4117" priority="269">
      <formula>$D38="Facturacion"</formula>
    </cfRule>
  </conditionalFormatting>
  <conditionalFormatting sqref="U38:Z38 I38:R38">
    <cfRule type="expression" dxfId="4116" priority="270">
      <formula>$D38="Specialist"</formula>
    </cfRule>
  </conditionalFormatting>
  <conditionalFormatting sqref="U38:Z38 I38:R38">
    <cfRule type="cellIs" dxfId="4115" priority="271" operator="equal">
      <formula>1</formula>
    </cfRule>
  </conditionalFormatting>
  <conditionalFormatting sqref="U38:Z38 I38:R38">
    <cfRule type="expression" dxfId="4114" priority="272">
      <formula>$D38="SSMM"</formula>
    </cfRule>
  </conditionalFormatting>
  <conditionalFormatting sqref="U38:Z38 I38:R38">
    <cfRule type="cellIs" dxfId="4113" priority="273" operator="equal">
      <formula>"F"</formula>
    </cfRule>
  </conditionalFormatting>
  <conditionalFormatting sqref="U38:W38 I38:R38">
    <cfRule type="expression" dxfId="4112" priority="264">
      <formula>$C$78="F"</formula>
    </cfRule>
  </conditionalFormatting>
  <conditionalFormatting sqref="U38:W38 I38:R38">
    <cfRule type="expression" dxfId="4111" priority="265">
      <formula>$C$59="F"</formula>
    </cfRule>
  </conditionalFormatting>
  <conditionalFormatting sqref="U38:W38 I38:R38">
    <cfRule type="expression" dxfId="4110" priority="266">
      <formula>$C$40="F"</formula>
    </cfRule>
  </conditionalFormatting>
  <conditionalFormatting sqref="E38:H38 AA38:AB38">
    <cfRule type="expression" dxfId="4109" priority="256">
      <formula>$C$21="F"</formula>
    </cfRule>
  </conditionalFormatting>
  <conditionalFormatting sqref="E38:H38 AA38:AB38">
    <cfRule type="expression" dxfId="4108" priority="258">
      <formula>$C$2="F"</formula>
    </cfRule>
  </conditionalFormatting>
  <conditionalFormatting sqref="E38:H38 AA38:AB38">
    <cfRule type="expression" dxfId="4107" priority="259">
      <formula>$D38="Facturacion"</formula>
    </cfRule>
  </conditionalFormatting>
  <conditionalFormatting sqref="E38:H38 AA38:AB38">
    <cfRule type="expression" dxfId="4106" priority="260">
      <formula>$D38="Specialist"</formula>
    </cfRule>
  </conditionalFormatting>
  <conditionalFormatting sqref="E38:H38 AA38:AB38">
    <cfRule type="cellIs" dxfId="4105" priority="261" operator="equal">
      <formula>1</formula>
    </cfRule>
  </conditionalFormatting>
  <conditionalFormatting sqref="E38:H38 AA38:AB38">
    <cfRule type="expression" dxfId="4104" priority="262">
      <formula>$D38="SSMM"</formula>
    </cfRule>
  </conditionalFormatting>
  <conditionalFormatting sqref="E38:H38 AA38:AB38">
    <cfRule type="cellIs" dxfId="4103" priority="263" operator="equal">
      <formula>"F"</formula>
    </cfRule>
  </conditionalFormatting>
  <conditionalFormatting sqref="E56:H56">
    <cfRule type="expression" dxfId="4102" priority="214">
      <formula>$C$2="F"</formula>
    </cfRule>
  </conditionalFormatting>
  <conditionalFormatting sqref="E56:H56">
    <cfRule type="expression" dxfId="4101" priority="215">
      <formula>$D56="Facturacion"</formula>
    </cfRule>
  </conditionalFormatting>
  <conditionalFormatting sqref="E56:H56">
    <cfRule type="expression" dxfId="4100" priority="216">
      <formula>$D56="Specialist"</formula>
    </cfRule>
  </conditionalFormatting>
  <conditionalFormatting sqref="E56:H56">
    <cfRule type="cellIs" dxfId="4099" priority="217" operator="equal">
      <formula>1</formula>
    </cfRule>
  </conditionalFormatting>
  <conditionalFormatting sqref="E56:H56">
    <cfRule type="expression" dxfId="4098" priority="218">
      <formula>$D56="SSMM"</formula>
    </cfRule>
  </conditionalFormatting>
  <conditionalFormatting sqref="E56:H56">
    <cfRule type="cellIs" dxfId="4097" priority="219" operator="equal">
      <formula>"F"</formula>
    </cfRule>
  </conditionalFormatting>
  <conditionalFormatting sqref="AA56:AB56">
    <cfRule type="expression" dxfId="4096" priority="207">
      <formula>$C$2="F"</formula>
    </cfRule>
  </conditionalFormatting>
  <conditionalFormatting sqref="AA56:AB56">
    <cfRule type="expression" dxfId="4095" priority="208">
      <formula>$D56="Facturacion"</formula>
    </cfRule>
  </conditionalFormatting>
  <conditionalFormatting sqref="AA56:AB56">
    <cfRule type="expression" dxfId="4094" priority="209">
      <formula>$D56="Specialist"</formula>
    </cfRule>
  </conditionalFormatting>
  <conditionalFormatting sqref="AA56:AB56">
    <cfRule type="cellIs" dxfId="4093" priority="210" operator="equal">
      <formula>1</formula>
    </cfRule>
  </conditionalFormatting>
  <conditionalFormatting sqref="AA56:AB56">
    <cfRule type="expression" dxfId="4092" priority="211">
      <formula>$D56="SSMM"</formula>
    </cfRule>
  </conditionalFormatting>
  <conditionalFormatting sqref="AA56:AB56">
    <cfRule type="cellIs" dxfId="4091" priority="212" operator="equal">
      <formula>"F"</formula>
    </cfRule>
  </conditionalFormatting>
  <conditionalFormatting sqref="I56:W56">
    <cfRule type="expression" dxfId="4090" priority="197">
      <formula>$C$78="F"</formula>
    </cfRule>
  </conditionalFormatting>
  <conditionalFormatting sqref="I56:W56">
    <cfRule type="expression" dxfId="4089" priority="198">
      <formula>$C$59="F"</formula>
    </cfRule>
  </conditionalFormatting>
  <conditionalFormatting sqref="I56:W56">
    <cfRule type="expression" dxfId="4088" priority="199">
      <formula>$C$40="F"</formula>
    </cfRule>
  </conditionalFormatting>
  <conditionalFormatting sqref="I56:W56">
    <cfRule type="expression" dxfId="4087" priority="200">
      <formula>$C$21="F"</formula>
    </cfRule>
  </conditionalFormatting>
  <conditionalFormatting sqref="I56:Z56">
    <cfRule type="expression" dxfId="4086" priority="201">
      <formula>$C$2="F"</formula>
    </cfRule>
  </conditionalFormatting>
  <conditionalFormatting sqref="I56:Z56">
    <cfRule type="expression" dxfId="4085" priority="202">
      <formula>$D56="Facturacion"</formula>
    </cfRule>
  </conditionalFormatting>
  <conditionalFormatting sqref="I56:Z56">
    <cfRule type="expression" dxfId="4084" priority="203">
      <formula>$D56="Specialist"</formula>
    </cfRule>
  </conditionalFormatting>
  <conditionalFormatting sqref="I56:Z56">
    <cfRule type="cellIs" dxfId="4083" priority="204" operator="equal">
      <formula>1</formula>
    </cfRule>
  </conditionalFormatting>
  <conditionalFormatting sqref="I56:Z56">
    <cfRule type="expression" dxfId="4082" priority="205">
      <formula>$D56="SSMM"</formula>
    </cfRule>
  </conditionalFormatting>
  <conditionalFormatting sqref="I56:Z56">
    <cfRule type="cellIs" dxfId="4081" priority="206" operator="equal">
      <formula>"F"</formula>
    </cfRule>
  </conditionalFormatting>
  <conditionalFormatting sqref="E55:H55 AA55:AB55">
    <cfRule type="expression" dxfId="4080" priority="189">
      <formula>$C$21="F"</formula>
    </cfRule>
  </conditionalFormatting>
  <conditionalFormatting sqref="E55:H55 AA55:AB55">
    <cfRule type="expression" dxfId="4079" priority="191">
      <formula>$C$2="F"</formula>
    </cfRule>
  </conditionalFormatting>
  <conditionalFormatting sqref="E55:H55 AA55:AB55">
    <cfRule type="expression" dxfId="4078" priority="192">
      <formula>$D55="Facturacion"</formula>
    </cfRule>
  </conditionalFormatting>
  <conditionalFormatting sqref="E55:H55 AA55:AB55">
    <cfRule type="expression" dxfId="4077" priority="193">
      <formula>$D55="Specialist"</formula>
    </cfRule>
  </conditionalFormatting>
  <conditionalFormatting sqref="E55:H55 AA55:AB55">
    <cfRule type="cellIs" dxfId="4076" priority="194" operator="equal">
      <formula>1</formula>
    </cfRule>
  </conditionalFormatting>
  <conditionalFormatting sqref="E55:H55 AA55:AB55">
    <cfRule type="expression" dxfId="4075" priority="195">
      <formula>$D55="SSMM"</formula>
    </cfRule>
  </conditionalFormatting>
  <conditionalFormatting sqref="E55:H55 AA55:AB55">
    <cfRule type="cellIs" dxfId="4074" priority="196" operator="equal">
      <formula>"F"</formula>
    </cfRule>
  </conditionalFormatting>
  <conditionalFormatting sqref="I55:W55">
    <cfRule type="expression" dxfId="4073" priority="179">
      <formula>$C$78="F"</formula>
    </cfRule>
  </conditionalFormatting>
  <conditionalFormatting sqref="I55:W55">
    <cfRule type="expression" dxfId="4072" priority="180">
      <formula>$C$59="F"</formula>
    </cfRule>
  </conditionalFormatting>
  <conditionalFormatting sqref="I55:W55">
    <cfRule type="expression" dxfId="4071" priority="181">
      <formula>$C$40="F"</formula>
    </cfRule>
  </conditionalFormatting>
  <conditionalFormatting sqref="I55:W55">
    <cfRule type="expression" dxfId="4070" priority="182">
      <formula>$C$21="F"</formula>
    </cfRule>
  </conditionalFormatting>
  <conditionalFormatting sqref="I55:Z55">
    <cfRule type="expression" dxfId="4069" priority="183">
      <formula>$C$2="F"</formula>
    </cfRule>
  </conditionalFormatting>
  <conditionalFormatting sqref="I55:Z55">
    <cfRule type="expression" dxfId="4068" priority="184">
      <formula>$D55="Facturacion"</formula>
    </cfRule>
  </conditionalFormatting>
  <conditionalFormatting sqref="I55:Z55">
    <cfRule type="expression" dxfId="4067" priority="185">
      <formula>$D55="Specialist"</formula>
    </cfRule>
  </conditionalFormatting>
  <conditionalFormatting sqref="I55:Z55">
    <cfRule type="cellIs" dxfId="4066" priority="186" operator="equal">
      <formula>1</formula>
    </cfRule>
  </conditionalFormatting>
  <conditionalFormatting sqref="I55:Z55">
    <cfRule type="expression" dxfId="4065" priority="187">
      <formula>$D55="SSMM"</formula>
    </cfRule>
  </conditionalFormatting>
  <conditionalFormatting sqref="I55:Z55">
    <cfRule type="cellIs" dxfId="4064" priority="188" operator="equal">
      <formula>"F"</formula>
    </cfRule>
  </conditionalFormatting>
  <conditionalFormatting sqref="U57:W57 I57:R57">
    <cfRule type="expression" dxfId="4063" priority="172">
      <formula>$C$21="F"</formula>
    </cfRule>
  </conditionalFormatting>
  <conditionalFormatting sqref="U57:Z57 I57:R57">
    <cfRule type="expression" dxfId="4062" priority="173">
      <formula>$C$2="F"</formula>
    </cfRule>
  </conditionalFormatting>
  <conditionalFormatting sqref="U57:Z57 I57:R57">
    <cfRule type="expression" dxfId="4061" priority="174">
      <formula>$D57="Facturacion"</formula>
    </cfRule>
  </conditionalFormatting>
  <conditionalFormatting sqref="U57:Z57 I57:R57">
    <cfRule type="expression" dxfId="4060" priority="175">
      <formula>$D57="Specialist"</formula>
    </cfRule>
  </conditionalFormatting>
  <conditionalFormatting sqref="U57:Z57 I57:R57">
    <cfRule type="cellIs" dxfId="4059" priority="176" operator="equal">
      <formula>1</formula>
    </cfRule>
  </conditionalFormatting>
  <conditionalFormatting sqref="U57:Z57 I57:R57">
    <cfRule type="expression" dxfId="4058" priority="177">
      <formula>$D57="SSMM"</formula>
    </cfRule>
  </conditionalFormatting>
  <conditionalFormatting sqref="U57:Z57 I57:R57">
    <cfRule type="cellIs" dxfId="4057" priority="178" operator="equal">
      <formula>"F"</formula>
    </cfRule>
  </conditionalFormatting>
  <conditionalFormatting sqref="U57:W57 I57:R57">
    <cfRule type="expression" dxfId="4056" priority="169">
      <formula>$C$78="F"</formula>
    </cfRule>
  </conditionalFormatting>
  <conditionalFormatting sqref="U57:W57 I57:R57">
    <cfRule type="expression" dxfId="4055" priority="170">
      <formula>$C$59="F"</formula>
    </cfRule>
  </conditionalFormatting>
  <conditionalFormatting sqref="U57:W57 I57:R57">
    <cfRule type="expression" dxfId="4054" priority="171">
      <formula>$C$40="F"</formula>
    </cfRule>
  </conditionalFormatting>
  <conditionalFormatting sqref="E57:H57 AA57:AB57">
    <cfRule type="expression" dxfId="4053" priority="161">
      <formula>$C$21="F"</formula>
    </cfRule>
  </conditionalFormatting>
  <conditionalFormatting sqref="E57:H57 AA57:AB57">
    <cfRule type="expression" dxfId="4052" priority="163">
      <formula>$C$2="F"</formula>
    </cfRule>
  </conditionalFormatting>
  <conditionalFormatting sqref="E57:H57 AA57:AB57">
    <cfRule type="expression" dxfId="4051" priority="164">
      <formula>$D57="Facturacion"</formula>
    </cfRule>
  </conditionalFormatting>
  <conditionalFormatting sqref="E57:H57 AA57:AB57">
    <cfRule type="expression" dxfId="4050" priority="165">
      <formula>$D57="Specialist"</formula>
    </cfRule>
  </conditionalFormatting>
  <conditionalFormatting sqref="E57:H57 AA57:AB57">
    <cfRule type="cellIs" dxfId="4049" priority="166" operator="equal">
      <formula>1</formula>
    </cfRule>
  </conditionalFormatting>
  <conditionalFormatting sqref="E57:H57 AA57:AB57">
    <cfRule type="expression" dxfId="4048" priority="167">
      <formula>$D57="SSMM"</formula>
    </cfRule>
  </conditionalFormatting>
  <conditionalFormatting sqref="E57:H57 AA57:AB57">
    <cfRule type="cellIs" dxfId="4047" priority="168" operator="equal">
      <formula>"F"</formula>
    </cfRule>
  </conditionalFormatting>
  <conditionalFormatting sqref="E75:H75">
    <cfRule type="expression" dxfId="4046" priority="155">
      <formula>$C$2="F"</formula>
    </cfRule>
  </conditionalFormatting>
  <conditionalFormatting sqref="E75:H75">
    <cfRule type="expression" dxfId="4045" priority="156">
      <formula>$D75="Facturacion"</formula>
    </cfRule>
  </conditionalFormatting>
  <conditionalFormatting sqref="E75:H75">
    <cfRule type="expression" dxfId="4044" priority="157">
      <formula>$D75="Specialist"</formula>
    </cfRule>
  </conditionalFormatting>
  <conditionalFormatting sqref="E75:H75">
    <cfRule type="cellIs" dxfId="4043" priority="158" operator="equal">
      <formula>1</formula>
    </cfRule>
  </conditionalFormatting>
  <conditionalFormatting sqref="E75:H75">
    <cfRule type="expression" dxfId="4042" priority="159">
      <formula>$D75="SSMM"</formula>
    </cfRule>
  </conditionalFormatting>
  <conditionalFormatting sqref="E75:H75">
    <cfRule type="cellIs" dxfId="4041" priority="160" operator="equal">
      <formula>"F"</formula>
    </cfRule>
  </conditionalFormatting>
  <conditionalFormatting sqref="AA75:AB75">
    <cfRule type="expression" dxfId="4040" priority="148">
      <formula>$C$2="F"</formula>
    </cfRule>
  </conditionalFormatting>
  <conditionalFormatting sqref="AA75:AB75">
    <cfRule type="expression" dxfId="4039" priority="149">
      <formula>$D75="Facturacion"</formula>
    </cfRule>
  </conditionalFormatting>
  <conditionalFormatting sqref="AA75:AB75">
    <cfRule type="expression" dxfId="4038" priority="150">
      <formula>$D75="Specialist"</formula>
    </cfRule>
  </conditionalFormatting>
  <conditionalFormatting sqref="AA75:AB75">
    <cfRule type="cellIs" dxfId="4037" priority="151" operator="equal">
      <formula>1</formula>
    </cfRule>
  </conditionalFormatting>
  <conditionalFormatting sqref="AA75:AB75">
    <cfRule type="expression" dxfId="4036" priority="152">
      <formula>$D75="SSMM"</formula>
    </cfRule>
  </conditionalFormatting>
  <conditionalFormatting sqref="AA75:AB75">
    <cfRule type="cellIs" dxfId="4035" priority="153" operator="equal">
      <formula>"F"</formula>
    </cfRule>
  </conditionalFormatting>
  <conditionalFormatting sqref="I75:W75">
    <cfRule type="expression" dxfId="4034" priority="138">
      <formula>$C$78="F"</formula>
    </cfRule>
  </conditionalFormatting>
  <conditionalFormatting sqref="I75:W75">
    <cfRule type="expression" dxfId="4033" priority="139">
      <formula>$C$59="F"</formula>
    </cfRule>
  </conditionalFormatting>
  <conditionalFormatting sqref="I75:W75">
    <cfRule type="expression" dxfId="4032" priority="140">
      <formula>$C$40="F"</formula>
    </cfRule>
  </conditionalFormatting>
  <conditionalFormatting sqref="I75:W75">
    <cfRule type="expression" dxfId="4031" priority="141">
      <formula>$C$21="F"</formula>
    </cfRule>
  </conditionalFormatting>
  <conditionalFormatting sqref="I75:Z75">
    <cfRule type="expression" dxfId="4030" priority="142">
      <formula>$C$2="F"</formula>
    </cfRule>
  </conditionalFormatting>
  <conditionalFormatting sqref="I75:Z75">
    <cfRule type="expression" dxfId="4029" priority="143">
      <formula>$D75="Facturacion"</formula>
    </cfRule>
  </conditionalFormatting>
  <conditionalFormatting sqref="I75:Z75">
    <cfRule type="expression" dxfId="4028" priority="144">
      <formula>$D75="Specialist"</formula>
    </cfRule>
  </conditionalFormatting>
  <conditionalFormatting sqref="I75:Z75">
    <cfRule type="cellIs" dxfId="4027" priority="145" operator="equal">
      <formula>1</formula>
    </cfRule>
  </conditionalFormatting>
  <conditionalFormatting sqref="I75:Z75">
    <cfRule type="expression" dxfId="4026" priority="146">
      <formula>$D75="SSMM"</formula>
    </cfRule>
  </conditionalFormatting>
  <conditionalFormatting sqref="I75:Z75">
    <cfRule type="cellIs" dxfId="4025" priority="147" operator="equal">
      <formula>"F"</formula>
    </cfRule>
  </conditionalFormatting>
  <conditionalFormatting sqref="E74:H74 AA74:AB74">
    <cfRule type="expression" dxfId="4024" priority="130">
      <formula>$C$21="F"</formula>
    </cfRule>
  </conditionalFormatting>
  <conditionalFormatting sqref="E74:H74 AA74:AB74">
    <cfRule type="expression" dxfId="4023" priority="132">
      <formula>$C$2="F"</formula>
    </cfRule>
  </conditionalFormatting>
  <conditionalFormatting sqref="E74:H74 AA74:AB74">
    <cfRule type="expression" dxfId="4022" priority="133">
      <formula>$D74="Facturacion"</formula>
    </cfRule>
  </conditionalFormatting>
  <conditionalFormatting sqref="E74:H74 AA74:AB74">
    <cfRule type="expression" dxfId="4021" priority="134">
      <formula>$D74="Specialist"</formula>
    </cfRule>
  </conditionalFormatting>
  <conditionalFormatting sqref="E74:H74 AA74:AB74">
    <cfRule type="cellIs" dxfId="4020" priority="135" operator="equal">
      <formula>1</formula>
    </cfRule>
  </conditionalFormatting>
  <conditionalFormatting sqref="E74:H74 AA74:AB74">
    <cfRule type="expression" dxfId="4019" priority="136">
      <formula>$D74="SSMM"</formula>
    </cfRule>
  </conditionalFormatting>
  <conditionalFormatting sqref="E74:H74 AA74:AB74">
    <cfRule type="cellIs" dxfId="4018" priority="137" operator="equal">
      <formula>"F"</formula>
    </cfRule>
  </conditionalFormatting>
  <conditionalFormatting sqref="I74:W74">
    <cfRule type="expression" dxfId="4017" priority="120">
      <formula>$C$78="F"</formula>
    </cfRule>
  </conditionalFormatting>
  <conditionalFormatting sqref="I74:W74">
    <cfRule type="expression" dxfId="4016" priority="121">
      <formula>$C$59="F"</formula>
    </cfRule>
  </conditionalFormatting>
  <conditionalFormatting sqref="I74:W74">
    <cfRule type="expression" dxfId="4015" priority="122">
      <formula>$C$40="F"</formula>
    </cfRule>
  </conditionalFormatting>
  <conditionalFormatting sqref="I74:W74">
    <cfRule type="expression" dxfId="4014" priority="123">
      <formula>$C$21="F"</formula>
    </cfRule>
  </conditionalFormatting>
  <conditionalFormatting sqref="I74:Z74">
    <cfRule type="expression" dxfId="4013" priority="124">
      <formula>$C$2="F"</formula>
    </cfRule>
  </conditionalFormatting>
  <conditionalFormatting sqref="I74:Z74">
    <cfRule type="expression" dxfId="4012" priority="125">
      <formula>$D74="Facturacion"</formula>
    </cfRule>
  </conditionalFormatting>
  <conditionalFormatting sqref="I74:Z74">
    <cfRule type="expression" dxfId="4011" priority="126">
      <formula>$D74="Specialist"</formula>
    </cfRule>
  </conditionalFormatting>
  <conditionalFormatting sqref="I74:Z74">
    <cfRule type="cellIs" dxfId="4010" priority="127" operator="equal">
      <formula>1</formula>
    </cfRule>
  </conditionalFormatting>
  <conditionalFormatting sqref="I74:Z74">
    <cfRule type="expression" dxfId="4009" priority="128">
      <formula>$D74="SSMM"</formula>
    </cfRule>
  </conditionalFormatting>
  <conditionalFormatting sqref="I74:Z74">
    <cfRule type="cellIs" dxfId="4008" priority="129" operator="equal">
      <formula>"F"</formula>
    </cfRule>
  </conditionalFormatting>
  <conditionalFormatting sqref="U76:W76 I76:R76">
    <cfRule type="expression" dxfId="4007" priority="113">
      <formula>$C$21="F"</formula>
    </cfRule>
  </conditionalFormatting>
  <conditionalFormatting sqref="U76:Z76 I76:R76">
    <cfRule type="expression" dxfId="4006" priority="114">
      <formula>$C$2="F"</formula>
    </cfRule>
  </conditionalFormatting>
  <conditionalFormatting sqref="U76:Z76 I76:R76">
    <cfRule type="expression" dxfId="4005" priority="115">
      <formula>$D76="Facturacion"</formula>
    </cfRule>
  </conditionalFormatting>
  <conditionalFormatting sqref="U76:Z76 I76:R76">
    <cfRule type="expression" dxfId="4004" priority="116">
      <formula>$D76="Specialist"</formula>
    </cfRule>
  </conditionalFormatting>
  <conditionalFormatting sqref="U76:Z76 I76:R76">
    <cfRule type="cellIs" dxfId="4003" priority="117" operator="equal">
      <formula>1</formula>
    </cfRule>
  </conditionalFormatting>
  <conditionalFormatting sqref="U76:Z76 I76:R76">
    <cfRule type="expression" dxfId="4002" priority="118">
      <formula>$D76="SSMM"</formula>
    </cfRule>
  </conditionalFormatting>
  <conditionalFormatting sqref="U76:Z76 I76:R76">
    <cfRule type="cellIs" dxfId="4001" priority="119" operator="equal">
      <formula>"F"</formula>
    </cfRule>
  </conditionalFormatting>
  <conditionalFormatting sqref="U76:W76 I76:R76">
    <cfRule type="expression" dxfId="4000" priority="110">
      <formula>$C$78="F"</formula>
    </cfRule>
  </conditionalFormatting>
  <conditionalFormatting sqref="U76:W76 I76:R76">
    <cfRule type="expression" dxfId="3999" priority="111">
      <formula>$C$59="F"</formula>
    </cfRule>
  </conditionalFormatting>
  <conditionalFormatting sqref="U76:W76 I76:R76">
    <cfRule type="expression" dxfId="3998" priority="112">
      <formula>$C$40="F"</formula>
    </cfRule>
  </conditionalFormatting>
  <conditionalFormatting sqref="E76:H76 AA76:AB76">
    <cfRule type="expression" dxfId="3997" priority="102">
      <formula>$C$21="F"</formula>
    </cfRule>
  </conditionalFormatting>
  <conditionalFormatting sqref="E76:H76 AA76:AB76">
    <cfRule type="expression" dxfId="3996" priority="104">
      <formula>$C$2="F"</formula>
    </cfRule>
  </conditionalFormatting>
  <conditionalFormatting sqref="E76:H76 AA76:AB76">
    <cfRule type="expression" dxfId="3995" priority="105">
      <formula>$D76="Facturacion"</formula>
    </cfRule>
  </conditionalFormatting>
  <conditionalFormatting sqref="E76:H76 AA76:AB76">
    <cfRule type="expression" dxfId="3994" priority="106">
      <formula>$D76="Specialist"</formula>
    </cfRule>
  </conditionalFormatting>
  <conditionalFormatting sqref="E76:H76 AA76:AB76">
    <cfRule type="cellIs" dxfId="3993" priority="107" operator="equal">
      <formula>1</formula>
    </cfRule>
  </conditionalFormatting>
  <conditionalFormatting sqref="E76:H76 AA76:AB76">
    <cfRule type="expression" dxfId="3992" priority="108">
      <formula>$D76="SSMM"</formula>
    </cfRule>
  </conditionalFormatting>
  <conditionalFormatting sqref="E76:H76 AA76:AB76">
    <cfRule type="cellIs" dxfId="3991" priority="109" operator="equal">
      <formula>"F"</formula>
    </cfRule>
  </conditionalFormatting>
  <conditionalFormatting sqref="U93:W93 I93:R93">
    <cfRule type="expression" dxfId="3990" priority="95">
      <formula>$C$21="F"</formula>
    </cfRule>
  </conditionalFormatting>
  <conditionalFormatting sqref="U93:Z93 I93:R93">
    <cfRule type="expression" dxfId="3989" priority="96">
      <formula>$C$2="F"</formula>
    </cfRule>
  </conditionalFormatting>
  <conditionalFormatting sqref="U93:Z93 I93:R93">
    <cfRule type="expression" dxfId="3988" priority="97">
      <formula>$D93="Facturacion"</formula>
    </cfRule>
  </conditionalFormatting>
  <conditionalFormatting sqref="U93:Z93 I93:R93">
    <cfRule type="expression" dxfId="3987" priority="98">
      <formula>$D93="Specialist"</formula>
    </cfRule>
  </conditionalFormatting>
  <conditionalFormatting sqref="U93:Z93 I93:R93">
    <cfRule type="cellIs" dxfId="3986" priority="99" operator="equal">
      <formula>1</formula>
    </cfRule>
  </conditionalFormatting>
  <conditionalFormatting sqref="U93:Z93 I93:R93">
    <cfRule type="expression" dxfId="3985" priority="100">
      <formula>$D93="SSMM"</formula>
    </cfRule>
  </conditionalFormatting>
  <conditionalFormatting sqref="U93:Z93 I93:R93">
    <cfRule type="cellIs" dxfId="3984" priority="101" operator="equal">
      <formula>"F"</formula>
    </cfRule>
  </conditionalFormatting>
  <conditionalFormatting sqref="U93:W93 I93:R93">
    <cfRule type="expression" dxfId="3983" priority="92">
      <formula>$C$78="F"</formula>
    </cfRule>
  </conditionalFormatting>
  <conditionalFormatting sqref="U93:W93 I93:R93">
    <cfRule type="expression" dxfId="3982" priority="93">
      <formula>$C$59="F"</formula>
    </cfRule>
  </conditionalFormatting>
  <conditionalFormatting sqref="U93:W93 I93:R93">
    <cfRule type="expression" dxfId="3981" priority="94">
      <formula>$C$40="F"</formula>
    </cfRule>
  </conditionalFormatting>
  <conditionalFormatting sqref="E93:H93 AA93:AB93">
    <cfRule type="expression" dxfId="3980" priority="84">
      <formula>$C$21="F"</formula>
    </cfRule>
  </conditionalFormatting>
  <conditionalFormatting sqref="E93:H93 AA93:AB93">
    <cfRule type="expression" dxfId="3979" priority="86">
      <formula>$C$2="F"</formula>
    </cfRule>
  </conditionalFormatting>
  <conditionalFormatting sqref="E93:H93 AA93:AB93">
    <cfRule type="expression" dxfId="3978" priority="87">
      <formula>$D93="Facturacion"</formula>
    </cfRule>
  </conditionalFormatting>
  <conditionalFormatting sqref="E93:H93 AA93:AB93">
    <cfRule type="expression" dxfId="3977" priority="88">
      <formula>$D93="Specialist"</formula>
    </cfRule>
  </conditionalFormatting>
  <conditionalFormatting sqref="E93:H93 AA93:AB93">
    <cfRule type="cellIs" dxfId="3976" priority="89" operator="equal">
      <formula>1</formula>
    </cfRule>
  </conditionalFormatting>
  <conditionalFormatting sqref="E93:H93 AA93:AB93">
    <cfRule type="expression" dxfId="3975" priority="90">
      <formula>$D93="SSMM"</formula>
    </cfRule>
  </conditionalFormatting>
  <conditionalFormatting sqref="E93:H93 AA93:AB93">
    <cfRule type="cellIs" dxfId="3974" priority="91" operator="equal">
      <formula>"F"</formula>
    </cfRule>
  </conditionalFormatting>
  <conditionalFormatting sqref="E94:H94">
    <cfRule type="expression" dxfId="3973" priority="78">
      <formula>$C$2="F"</formula>
    </cfRule>
  </conditionalFormatting>
  <conditionalFormatting sqref="E94:H94">
    <cfRule type="expression" dxfId="3972" priority="79">
      <formula>$D94="Facturacion"</formula>
    </cfRule>
  </conditionalFormatting>
  <conditionalFormatting sqref="E94:H94">
    <cfRule type="expression" dxfId="3971" priority="80">
      <formula>$D94="Specialist"</formula>
    </cfRule>
  </conditionalFormatting>
  <conditionalFormatting sqref="E94:H94">
    <cfRule type="cellIs" dxfId="3970" priority="81" operator="equal">
      <formula>1</formula>
    </cfRule>
  </conditionalFormatting>
  <conditionalFormatting sqref="E94:H94">
    <cfRule type="expression" dxfId="3969" priority="82">
      <formula>$D94="SSMM"</formula>
    </cfRule>
  </conditionalFormatting>
  <conditionalFormatting sqref="E94:H94">
    <cfRule type="cellIs" dxfId="3968" priority="83" operator="equal">
      <formula>"F"</formula>
    </cfRule>
  </conditionalFormatting>
  <conditionalFormatting sqref="AA94:AB94">
    <cfRule type="expression" dxfId="3967" priority="71">
      <formula>$C$2="F"</formula>
    </cfRule>
  </conditionalFormatting>
  <conditionalFormatting sqref="AA94:AB94">
    <cfRule type="expression" dxfId="3966" priority="72">
      <formula>$D94="Facturacion"</formula>
    </cfRule>
  </conditionalFormatting>
  <conditionalFormatting sqref="AA94:AB94">
    <cfRule type="expression" dxfId="3965" priority="73">
      <formula>$D94="Specialist"</formula>
    </cfRule>
  </conditionalFormatting>
  <conditionalFormatting sqref="AA94:AB94">
    <cfRule type="cellIs" dxfId="3964" priority="74" operator="equal">
      <formula>1</formula>
    </cfRule>
  </conditionalFormatting>
  <conditionalFormatting sqref="AA94:AB94">
    <cfRule type="expression" dxfId="3963" priority="75">
      <formula>$D94="SSMM"</formula>
    </cfRule>
  </conditionalFormatting>
  <conditionalFormatting sqref="AA94:AB94">
    <cfRule type="cellIs" dxfId="3962" priority="76" operator="equal">
      <formula>"F"</formula>
    </cfRule>
  </conditionalFormatting>
  <conditionalFormatting sqref="I94:W94">
    <cfRule type="expression" dxfId="3961" priority="61">
      <formula>$C$78="F"</formula>
    </cfRule>
  </conditionalFormatting>
  <conditionalFormatting sqref="I94:W94">
    <cfRule type="expression" dxfId="3960" priority="62">
      <formula>$C$59="F"</formula>
    </cfRule>
  </conditionalFormatting>
  <conditionalFormatting sqref="I94:W94">
    <cfRule type="expression" dxfId="3959" priority="63">
      <formula>$C$40="F"</formula>
    </cfRule>
  </conditionalFormatting>
  <conditionalFormatting sqref="I94:W94">
    <cfRule type="expression" dxfId="3958" priority="64">
      <formula>$C$21="F"</formula>
    </cfRule>
  </conditionalFormatting>
  <conditionalFormatting sqref="I94:Z94">
    <cfRule type="expression" dxfId="3957" priority="65">
      <formula>$C$2="F"</formula>
    </cfRule>
  </conditionalFormatting>
  <conditionalFormatting sqref="I94:Z94">
    <cfRule type="expression" dxfId="3956" priority="66">
      <formula>$D94="Facturacion"</formula>
    </cfRule>
  </conditionalFormatting>
  <conditionalFormatting sqref="I94:Z94">
    <cfRule type="expression" dxfId="3955" priority="67">
      <formula>$D94="Specialist"</formula>
    </cfRule>
  </conditionalFormatting>
  <conditionalFormatting sqref="I94:Z94">
    <cfRule type="cellIs" dxfId="3954" priority="68" operator="equal">
      <formula>1</formula>
    </cfRule>
  </conditionalFormatting>
  <conditionalFormatting sqref="I94:Z94">
    <cfRule type="expression" dxfId="3953" priority="69">
      <formula>$D94="SSMM"</formula>
    </cfRule>
  </conditionalFormatting>
  <conditionalFormatting sqref="I94:Z94">
    <cfRule type="cellIs" dxfId="3952" priority="70" operator="equal">
      <formula>"F"</formula>
    </cfRule>
  </conditionalFormatting>
  <conditionalFormatting sqref="U95:W95 I95:R95">
    <cfRule type="expression" dxfId="3951" priority="54">
      <formula>$C$21="F"</formula>
    </cfRule>
  </conditionalFormatting>
  <conditionalFormatting sqref="U95:Z95 I95:R95">
    <cfRule type="expression" dxfId="3950" priority="55">
      <formula>$C$2="F"</formula>
    </cfRule>
  </conditionalFormatting>
  <conditionalFormatting sqref="U95:Z95 I95:R95">
    <cfRule type="expression" dxfId="3949" priority="56">
      <formula>$D95="Facturacion"</formula>
    </cfRule>
  </conditionalFormatting>
  <conditionalFormatting sqref="U95:Z95 I95:R95">
    <cfRule type="expression" dxfId="3948" priority="57">
      <formula>$D95="Specialist"</formula>
    </cfRule>
  </conditionalFormatting>
  <conditionalFormatting sqref="U95:Z95 I95:R95">
    <cfRule type="cellIs" dxfId="3947" priority="58" operator="equal">
      <formula>1</formula>
    </cfRule>
  </conditionalFormatting>
  <conditionalFormatting sqref="U95:Z95 I95:R95">
    <cfRule type="expression" dxfId="3946" priority="59">
      <formula>$D95="SSMM"</formula>
    </cfRule>
  </conditionalFormatting>
  <conditionalFormatting sqref="U95:Z95 I95:R95">
    <cfRule type="cellIs" dxfId="3945" priority="60" operator="equal">
      <formula>"F"</formula>
    </cfRule>
  </conditionalFormatting>
  <conditionalFormatting sqref="U95:W95 I95:R95">
    <cfRule type="expression" dxfId="3944" priority="51">
      <formula>$C$78="F"</formula>
    </cfRule>
  </conditionalFormatting>
  <conditionalFormatting sqref="U95:W95 I95:R95">
    <cfRule type="expression" dxfId="3943" priority="52">
      <formula>$C$59="F"</formula>
    </cfRule>
  </conditionalFormatting>
  <conditionalFormatting sqref="U95:W95 I95:R95">
    <cfRule type="expression" dxfId="3942" priority="53">
      <formula>$C$40="F"</formula>
    </cfRule>
  </conditionalFormatting>
  <conditionalFormatting sqref="E95:H95 AA95:AB95">
    <cfRule type="expression" dxfId="3941" priority="43">
      <formula>$C$21="F"</formula>
    </cfRule>
  </conditionalFormatting>
  <conditionalFormatting sqref="E95:H95 AA95:AB95">
    <cfRule type="expression" dxfId="3940" priority="45">
      <formula>$C$2="F"</formula>
    </cfRule>
  </conditionalFormatting>
  <conditionalFormatting sqref="E95:H95 AA95:AB95">
    <cfRule type="expression" dxfId="3939" priority="46">
      <formula>$D95="Facturacion"</formula>
    </cfRule>
  </conditionalFormatting>
  <conditionalFormatting sqref="E95:H95 AA95:AB95">
    <cfRule type="expression" dxfId="3938" priority="47">
      <formula>$D95="Specialist"</formula>
    </cfRule>
  </conditionalFormatting>
  <conditionalFormatting sqref="E95:H95 AA95:AB95">
    <cfRule type="cellIs" dxfId="3937" priority="48" operator="equal">
      <formula>1</formula>
    </cfRule>
  </conditionalFormatting>
  <conditionalFormatting sqref="E95:H95 AA95:AB95">
    <cfRule type="expression" dxfId="3936" priority="49">
      <formula>$D95="SSMM"</formula>
    </cfRule>
  </conditionalFormatting>
  <conditionalFormatting sqref="E95:H95 AA95:AB95">
    <cfRule type="cellIs" dxfId="3935" priority="50" operator="equal">
      <formula>"F"</formula>
    </cfRule>
  </conditionalFormatting>
  <conditionalFormatting sqref="I30:AD30">
    <cfRule type="expression" dxfId="3934" priority="37">
      <formula>$C$2="F"</formula>
    </cfRule>
  </conditionalFormatting>
  <conditionalFormatting sqref="I30:AD30">
    <cfRule type="expression" dxfId="3933" priority="38">
      <formula>$D30="Facturacion"</formula>
    </cfRule>
  </conditionalFormatting>
  <conditionalFormatting sqref="I30:AD30">
    <cfRule type="expression" dxfId="3932" priority="39">
      <formula>$D30="Specialist"</formula>
    </cfRule>
  </conditionalFormatting>
  <conditionalFormatting sqref="I30:AD30">
    <cfRule type="cellIs" dxfId="3931" priority="40" operator="equal">
      <formula>1</formula>
    </cfRule>
  </conditionalFormatting>
  <conditionalFormatting sqref="I30:AD30">
    <cfRule type="expression" dxfId="3930" priority="41">
      <formula>$D30="SSMM"</formula>
    </cfRule>
  </conditionalFormatting>
  <conditionalFormatting sqref="I30:AD30">
    <cfRule type="cellIs" dxfId="3929" priority="42" operator="equal">
      <formula>"F"</formula>
    </cfRule>
  </conditionalFormatting>
  <conditionalFormatting sqref="I49:AD49">
    <cfRule type="expression" dxfId="3928" priority="30">
      <formula>$C$2="F"</formula>
    </cfRule>
  </conditionalFormatting>
  <conditionalFormatting sqref="I49:AD49">
    <cfRule type="expression" dxfId="3927" priority="31">
      <formula>$D49="Facturacion"</formula>
    </cfRule>
  </conditionalFormatting>
  <conditionalFormatting sqref="I49:AD49">
    <cfRule type="expression" dxfId="3926" priority="32">
      <formula>$D49="Specialist"</formula>
    </cfRule>
  </conditionalFormatting>
  <conditionalFormatting sqref="I49:AD49">
    <cfRule type="cellIs" dxfId="3925" priority="33" operator="equal">
      <formula>1</formula>
    </cfRule>
  </conditionalFormatting>
  <conditionalFormatting sqref="I49:AD49">
    <cfRule type="expression" dxfId="3924" priority="34">
      <formula>$D49="SSMM"</formula>
    </cfRule>
  </conditionalFormatting>
  <conditionalFormatting sqref="I49:AD49">
    <cfRule type="cellIs" dxfId="3923" priority="35" operator="equal">
      <formula>"F"</formula>
    </cfRule>
  </conditionalFormatting>
  <conditionalFormatting sqref="I68:AD68">
    <cfRule type="expression" dxfId="3922" priority="23">
      <formula>$C$2="F"</formula>
    </cfRule>
  </conditionalFormatting>
  <conditionalFormatting sqref="I68:AD68">
    <cfRule type="expression" dxfId="3921" priority="24">
      <formula>$D68="Facturacion"</formula>
    </cfRule>
  </conditionalFormatting>
  <conditionalFormatting sqref="I68:AD68">
    <cfRule type="expression" dxfId="3920" priority="25">
      <formula>$D68="Specialist"</formula>
    </cfRule>
  </conditionalFormatting>
  <conditionalFormatting sqref="I68:AD68">
    <cfRule type="cellIs" dxfId="3919" priority="26" operator="equal">
      <formula>1</formula>
    </cfRule>
  </conditionalFormatting>
  <conditionalFormatting sqref="I68:AD68">
    <cfRule type="expression" dxfId="3918" priority="27">
      <formula>$D68="SSMM"</formula>
    </cfRule>
  </conditionalFormatting>
  <conditionalFormatting sqref="I68:AD68">
    <cfRule type="cellIs" dxfId="3917" priority="28" operator="equal">
      <formula>"F"</formula>
    </cfRule>
  </conditionalFormatting>
  <conditionalFormatting sqref="I87:AD87">
    <cfRule type="expression" dxfId="3916" priority="16">
      <formula>$C$2="F"</formula>
    </cfRule>
  </conditionalFormatting>
  <conditionalFormatting sqref="I87:AD87">
    <cfRule type="expression" dxfId="3915" priority="17">
      <formula>$D87="Facturacion"</formula>
    </cfRule>
  </conditionalFormatting>
  <conditionalFormatting sqref="I87:AD87">
    <cfRule type="expression" dxfId="3914" priority="18">
      <formula>$D87="Specialist"</formula>
    </cfRule>
  </conditionalFormatting>
  <conditionalFormatting sqref="I87:AD87">
    <cfRule type="cellIs" dxfId="3913" priority="19" operator="equal">
      <formula>1</formula>
    </cfRule>
  </conditionalFormatting>
  <conditionalFormatting sqref="I87:AD87">
    <cfRule type="expression" dxfId="3912" priority="20">
      <formula>$D87="SSMM"</formula>
    </cfRule>
  </conditionalFormatting>
  <conditionalFormatting sqref="I87:AD87">
    <cfRule type="cellIs" dxfId="3911" priority="21" operator="equal">
      <formula>"F"</formula>
    </cfRule>
  </conditionalFormatting>
  <conditionalFormatting sqref="I106:AD106">
    <cfRule type="expression" dxfId="3910" priority="9">
      <formula>$C$2="F"</formula>
    </cfRule>
  </conditionalFormatting>
  <conditionalFormatting sqref="I106:AD106">
    <cfRule type="expression" dxfId="3909" priority="10">
      <formula>$D106="Facturacion"</formula>
    </cfRule>
  </conditionalFormatting>
  <conditionalFormatting sqref="I106:AD106">
    <cfRule type="expression" dxfId="3908" priority="11">
      <formula>$D106="Specialist"</formula>
    </cfRule>
  </conditionalFormatting>
  <conditionalFormatting sqref="I106:AD106">
    <cfRule type="cellIs" dxfId="3907" priority="12" operator="equal">
      <formula>1</formula>
    </cfRule>
  </conditionalFormatting>
  <conditionalFormatting sqref="I106:AD106">
    <cfRule type="expression" dxfId="3906" priority="13">
      <formula>$D106="SSMM"</formula>
    </cfRule>
  </conditionalFormatting>
  <conditionalFormatting sqref="I106:AD106">
    <cfRule type="cellIs" dxfId="3905" priority="14" operator="equal">
      <formula>"F"</formula>
    </cfRule>
  </conditionalFormatting>
  <conditionalFormatting sqref="I29:AD29">
    <cfRule type="expression" dxfId="3904" priority="2">
      <formula>$C$2="F"</formula>
    </cfRule>
  </conditionalFormatting>
  <conditionalFormatting sqref="I29:AD29">
    <cfRule type="cellIs" dxfId="3903" priority="3" operator="equal">
      <formula>1</formula>
    </cfRule>
  </conditionalFormatting>
  <conditionalFormatting sqref="I29:AD29">
    <cfRule type="cellIs" dxfId="3902" priority="4" operator="equal">
      <formula>"F"</formula>
    </cfRule>
  </conditionalFormatting>
  <conditionalFormatting sqref="I29:AD29">
    <cfRule type="expression" dxfId="3901" priority="5">
      <formula>$D25="Facturacion"</formula>
    </cfRule>
  </conditionalFormatting>
  <conditionalFormatting sqref="I29:AD29">
    <cfRule type="expression" dxfId="3900" priority="6">
      <formula>$D25="Specialist"</formula>
    </cfRule>
  </conditionalFormatting>
  <conditionalFormatting sqref="I29:AD29">
    <cfRule type="expression" dxfId="3899" priority="7">
      <formula>$D25="SSMM"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76" id="{3B7C0AE0-0F86-46BD-91FF-7880D17EAB6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E63:H63 AG63 E64:AG67 E69:T69 E70:AG73 E43:AG43 AE42:AG42 E42:X42 AC17:AG19 AC74:AG76 E68:H68 AE68:AG69</xm:sqref>
        </x14:conditionalFormatting>
        <x14:conditionalFormatting xmlns:xm="http://schemas.microsoft.com/office/excel/2006/main">
          <x14:cfRule type="expression" priority="965" id="{885A6169-5929-4426-9CC6-ABF3B167AA0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E4:AG12</xm:sqref>
        </x14:conditionalFormatting>
        <x14:conditionalFormatting xmlns:xm="http://schemas.microsoft.com/office/excel/2006/main">
          <x14:cfRule type="expression" priority="958" id="{D21566F8-99E6-4BD3-AB23-0B7BA3D0C29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947" id="{C06ED9A7-7604-4DE3-A402-99252F8C0C0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E24:G24 Z24:AG24 E23:AG23 E26:AG28 E25:R25 AE25:AG25 E31:AG31 E29:H30 AE29:AG30</xm:sqref>
        </x14:conditionalFormatting>
        <x14:conditionalFormatting xmlns:xm="http://schemas.microsoft.com/office/excel/2006/main">
          <x14:cfRule type="expression" priority="940" id="{22C35051-AE39-45B4-AC54-31510B167BB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929" id="{FE64C551-069C-4186-9239-6E0CC0074CD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E44:H44 AE44:AG44 E45:AG47 AG48 E50:AG50 E48:H49 AE49:AG49</xm:sqref>
        </x14:conditionalFormatting>
        <x14:conditionalFormatting xmlns:xm="http://schemas.microsoft.com/office/excel/2006/main">
          <x14:cfRule type="expression" priority="911" id="{F40D7508-08E2-4575-8831-DFF5C66F57D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E61:AG61 E62:G62 Z62:AG62</xm:sqref>
        </x14:conditionalFormatting>
        <x14:conditionalFormatting xmlns:xm="http://schemas.microsoft.com/office/excel/2006/main">
          <x14:cfRule type="expression" priority="904" id="{0F3C9C75-B388-456E-B803-734EB46BDAF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893" id="{F7A7305B-29AB-466D-A06D-E7316D10328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E80:AG80 E83:H83 E81:G81 Z81:AG81 E86:AG86 E84:F84 S84:AG84 E82:R82 E85:H85 AE85:AG85 AE82:AG83 E88:AG88 E87:H87 AE87:AG87</xm:sqref>
        </x14:conditionalFormatting>
        <x14:conditionalFormatting xmlns:xm="http://schemas.microsoft.com/office/excel/2006/main">
          <x14:cfRule type="expression" priority="886" id="{9DE25136-2D36-4C35-A826-C99821E9F1C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875" id="{95FB20D3-46DB-4CA9-A007-C82FD8606CC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E99:AG99 E100:G100 Z100:AG100 E103:AG105 E102:H102 Q102:AG102 E101:AG101 E107:AG107 E106:H106 AE106:AG106</xm:sqref>
        </x14:conditionalFormatting>
        <x14:conditionalFormatting xmlns:xm="http://schemas.microsoft.com/office/excel/2006/main">
          <x14:cfRule type="expression" priority="868" id="{BFF19759-75C0-4459-B6C9-2EE9A9FFA91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857" id="{436F3126-BCB9-4891-9A24-7420F237FA2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850" id="{B8524319-3C55-4EC0-979B-15303782B5A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H24:Y24</xm:sqref>
        </x14:conditionalFormatting>
        <x14:conditionalFormatting xmlns:xm="http://schemas.microsoft.com/office/excel/2006/main">
          <x14:cfRule type="expression" priority="843" id="{5C732F12-3303-400B-9E97-B060FCD0288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H62:Y62</xm:sqref>
        </x14:conditionalFormatting>
        <x14:conditionalFormatting xmlns:xm="http://schemas.microsoft.com/office/excel/2006/main">
          <x14:cfRule type="expression" priority="836" id="{BB503096-6D4C-4D5D-89F6-33C5C28ABED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H81:Y81</xm:sqref>
        </x14:conditionalFormatting>
        <x14:conditionalFormatting xmlns:xm="http://schemas.microsoft.com/office/excel/2006/main">
          <x14:cfRule type="expression" priority="829" id="{75243566-7176-45D9-903D-34E1F3A40A6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H100:Y100</xm:sqref>
        </x14:conditionalFormatting>
        <x14:conditionalFormatting xmlns:xm="http://schemas.microsoft.com/office/excel/2006/main">
          <x14:cfRule type="expression" priority="822" id="{6F2D706B-6781-4CF9-934C-23EAB461F0A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G84:R84</xm:sqref>
        </x14:conditionalFormatting>
        <x14:conditionalFormatting xmlns:xm="http://schemas.microsoft.com/office/excel/2006/main">
          <x14:cfRule type="expression" priority="815" id="{8ED51E85-42B7-40FD-87F0-99FBE72CBA1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S25:AD25</xm:sqref>
        </x14:conditionalFormatting>
        <x14:conditionalFormatting xmlns:xm="http://schemas.microsoft.com/office/excel/2006/main">
          <x14:cfRule type="expression" priority="794" id="{3235299E-D5FD-4A2E-ABC5-EB5D67B4909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S82:AD82</xm:sqref>
        </x14:conditionalFormatting>
        <x14:conditionalFormatting xmlns:xm="http://schemas.microsoft.com/office/excel/2006/main">
          <x14:cfRule type="expression" priority="787" id="{FF5C0DF9-07B6-41F4-8A55-E148140EA04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I85:AD85</xm:sqref>
        </x14:conditionalFormatting>
        <x14:conditionalFormatting xmlns:xm="http://schemas.microsoft.com/office/excel/2006/main">
          <x14:cfRule type="expression" priority="777" id="{43234486-E32F-4A4A-AD85-94E3F8E1F56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I83:AD83</xm:sqref>
        </x14:conditionalFormatting>
        <x14:conditionalFormatting xmlns:xm="http://schemas.microsoft.com/office/excel/2006/main">
          <x14:cfRule type="expression" priority="770" id="{9489F92E-0920-4868-8FD9-BB2DCB87E51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I44:AD44</xm:sqref>
        </x14:conditionalFormatting>
        <x14:conditionalFormatting xmlns:xm="http://schemas.microsoft.com/office/excel/2006/main">
          <x14:cfRule type="expression" priority="763" id="{985E874A-0448-4816-9C60-6093EFA1806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S63:Y63</xm:sqref>
        </x14:conditionalFormatting>
        <x14:conditionalFormatting xmlns:xm="http://schemas.microsoft.com/office/excel/2006/main">
          <x14:cfRule type="expression" priority="756" id="{9CA8114C-423A-4760-8511-8213E4DD295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Z63:AF63</xm:sqref>
        </x14:conditionalFormatting>
        <x14:conditionalFormatting xmlns:xm="http://schemas.microsoft.com/office/excel/2006/main">
          <x14:cfRule type="expression" priority="749" id="{847702F9-86C8-4DD6-945F-5AA779E79EA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I102:P102</xm:sqref>
        </x14:conditionalFormatting>
        <x14:conditionalFormatting xmlns:xm="http://schemas.microsoft.com/office/excel/2006/main">
          <x14:cfRule type="expression" priority="741" id="{B8503767-FB9F-4AE6-9BFD-9F2DBAEC0EB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I48:AD48</xm:sqref>
        </x14:conditionalFormatting>
        <x14:conditionalFormatting xmlns:xm="http://schemas.microsoft.com/office/excel/2006/main">
          <x14:cfRule type="expression" priority="734" id="{D51C4B44-F03F-4E08-B2DB-C5B10D6769D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E17:H17 AA17:AB17</xm:sqref>
        </x14:conditionalFormatting>
        <x14:conditionalFormatting xmlns:xm="http://schemas.microsoft.com/office/excel/2006/main">
          <x14:cfRule type="expression" priority="726" id="{E06EAFFD-AC59-433A-9B9C-AE9EC05BC5D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E18:H18</xm:sqref>
        </x14:conditionalFormatting>
        <x14:conditionalFormatting xmlns:xm="http://schemas.microsoft.com/office/excel/2006/main">
          <x14:cfRule type="expression" priority="449" id="{DFDCD54F-8FAA-4E53-9FBB-89C106EEC25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E37:H37</xm:sqref>
        </x14:conditionalFormatting>
        <x14:conditionalFormatting xmlns:xm="http://schemas.microsoft.com/office/excel/2006/main">
          <x14:cfRule type="expression" priority="357" id="{B3371B75-497C-4DFB-A52C-5D96FBD1396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E36:H36 AA36:AB36</xm:sqref>
        </x14:conditionalFormatting>
        <x14:conditionalFormatting xmlns:xm="http://schemas.microsoft.com/office/excel/2006/main">
          <x14:cfRule type="expression" priority="275" id="{C85CF1A5-2012-4AC8-9B6D-A0B7749DC24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E19:H19 AA19:AB19</xm:sqref>
        </x14:conditionalFormatting>
        <x14:conditionalFormatting xmlns:xm="http://schemas.microsoft.com/office/excel/2006/main">
          <x14:cfRule type="expression" priority="257" id="{690CBE9C-E9BE-437B-8C14-5BDB6129FF1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E38:H38 AA38:AB38</xm:sqref>
        </x14:conditionalFormatting>
        <x14:conditionalFormatting xmlns:xm="http://schemas.microsoft.com/office/excel/2006/main">
          <x14:cfRule type="expression" priority="213" id="{D16B9A48-D01D-4537-BA45-BAB75FB55B2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E56:H56</xm:sqref>
        </x14:conditionalFormatting>
        <x14:conditionalFormatting xmlns:xm="http://schemas.microsoft.com/office/excel/2006/main">
          <x14:cfRule type="expression" priority="190" id="{91401FC0-6768-4B86-BD10-F1BBB89644E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E55:H55 AA55:AB55</xm:sqref>
        </x14:conditionalFormatting>
        <x14:conditionalFormatting xmlns:xm="http://schemas.microsoft.com/office/excel/2006/main">
          <x14:cfRule type="expression" priority="162" id="{C410789B-E65D-4C2E-82F7-1FC2B1BCC5D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E57:H57 AA57:AB57</xm:sqref>
        </x14:conditionalFormatting>
        <x14:conditionalFormatting xmlns:xm="http://schemas.microsoft.com/office/excel/2006/main">
          <x14:cfRule type="expression" priority="154" id="{42D8AD12-06B1-4594-B943-59098404B20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E75:H75</xm:sqref>
        </x14:conditionalFormatting>
        <x14:conditionalFormatting xmlns:xm="http://schemas.microsoft.com/office/excel/2006/main">
          <x14:cfRule type="expression" priority="131" id="{000BB819-C7E8-4CD3-9DA8-BB4D46EC85D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E74:H74 AA74:AB74</xm:sqref>
        </x14:conditionalFormatting>
        <x14:conditionalFormatting xmlns:xm="http://schemas.microsoft.com/office/excel/2006/main">
          <x14:cfRule type="expression" priority="103" id="{C5CB3CD4-26D3-415B-91E4-A584B846576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E76:H76 AA76:AB76</xm:sqref>
        </x14:conditionalFormatting>
        <x14:conditionalFormatting xmlns:xm="http://schemas.microsoft.com/office/excel/2006/main">
          <x14:cfRule type="expression" priority="85" id="{03CB392D-DE33-483F-AD6D-8475F553E94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E93:H93 AA93:AB93</xm:sqref>
        </x14:conditionalFormatting>
        <x14:conditionalFormatting xmlns:xm="http://schemas.microsoft.com/office/excel/2006/main">
          <x14:cfRule type="expression" priority="77" id="{080595D4-52FA-4368-BEB7-EF04FF88A9F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E94:H94</xm:sqref>
        </x14:conditionalFormatting>
        <x14:conditionalFormatting xmlns:xm="http://schemas.microsoft.com/office/excel/2006/main">
          <x14:cfRule type="expression" priority="44" id="{E27A4187-ED84-4A33-9F33-27DCDEEA888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E95:H95 AA95:AB95</xm:sqref>
        </x14:conditionalFormatting>
        <x14:conditionalFormatting xmlns:xm="http://schemas.microsoft.com/office/excel/2006/main">
          <x14:cfRule type="expression" priority="36" id="{48CC95AE-D2FC-4AC5-B6E9-1F36A1793EC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I30:AD30</xm:sqref>
        </x14:conditionalFormatting>
        <x14:conditionalFormatting xmlns:xm="http://schemas.microsoft.com/office/excel/2006/main">
          <x14:cfRule type="expression" priority="29" id="{9EFA98E9-BBCB-478A-BB2A-BCA59BD8780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I49:AD49</xm:sqref>
        </x14:conditionalFormatting>
        <x14:conditionalFormatting xmlns:xm="http://schemas.microsoft.com/office/excel/2006/main">
          <x14:cfRule type="expression" priority="22" id="{7955A5C7-E28D-4DED-AC80-087507CE99C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I68:AD68</xm:sqref>
        </x14:conditionalFormatting>
        <x14:conditionalFormatting xmlns:xm="http://schemas.microsoft.com/office/excel/2006/main">
          <x14:cfRule type="expression" priority="15" id="{AD47C93F-C89C-4DF4-B272-9BC661B83C5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I87:AD87</xm:sqref>
        </x14:conditionalFormatting>
        <x14:conditionalFormatting xmlns:xm="http://schemas.microsoft.com/office/excel/2006/main">
          <x14:cfRule type="expression" priority="8" id="{79EAE6BE-6B20-48F8-9B6B-424C4426173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I106:AD106</xm:sqref>
        </x14:conditionalFormatting>
        <x14:conditionalFormatting xmlns:xm="http://schemas.microsoft.com/office/excel/2006/main">
          <x14:cfRule type="expression" priority="1" id="{114BCB53-CC6D-4FF4-AE5A-48167205373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I29:AD29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C117EEDC-0C2B-422D-88C5-4C694D2C1939}">
          <x14:formula1>
            <xm:f>Personal!$A$2:$A$50</xm:f>
          </x14:formula1>
          <xm:sqref>B118:B133 B23:B38 B42:B57 B61:B76 B80:B95 B99:B114 B4:B19</xm:sqref>
        </x14:dataValidation>
        <x14:dataValidation type="list" allowBlank="1" showInputMessage="1" showErrorMessage="1" prompt="Elige una de las opciones disponibles" xr:uid="{B9BBA41C-5342-4B0A-812A-F38A6EBBA276}">
          <x14:formula1>
            <xm:f>Personal!$F$1:$F$15</xm:f>
          </x14:formula1>
          <xm:sqref>E118:AG133 AE42:AG42 U70:AG70 U19:AB19 E61:AG62 E63:H63 AC88:AD95 S63:AG63 I49:AD49 AE69:AG69 E95:R95 E69:T70 U38:AB38 E48:AD48 AG48 E43:AG47 E42:X42 E76:R76 AC50:AD57 E17:R17 U17:AG17 AC18:AG19 E18:AB18 E19:R19 I31:AB37 E4:AG16 E38:R38 AC31:AD38 U57:AB57 E71:AB75 AC71:AG76 E57:R57 U76:AB76 I88:AB92 E64:AG68 U95:AB95 E93:R93 U93:AB93 E94:AB94 E23:H37 AE23:AG38 E99:AG114 AE49:AG57 E49:H56 I50:AB56 E80:H92 AE80:AG95 I80:AD87 I23:AD30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4245E-EAF8-4F8A-8554-4DDC5BD3EFDE}">
  <sheetPr codeName="Hoja41">
    <tabColor rgb="FFFFFFFF"/>
    <outlinePr summaryBelow="0" summaryRight="0"/>
    <pageSetUpPr fitToPage="1"/>
  </sheetPr>
  <dimension ref="A1:AJ1000"/>
  <sheetViews>
    <sheetView workbookViewId="0">
      <selection activeCell="T100" sqref="T100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'S38'!C117+1</f>
        <v>45558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">
        <v>98</v>
      </c>
      <c r="D4" s="19" t="s">
        <v>99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 t="s">
        <v>28</v>
      </c>
      <c r="C5" s="19" t="s">
        <v>100</v>
      </c>
      <c r="D5" s="19" t="s">
        <v>95</v>
      </c>
      <c r="E5" s="8"/>
      <c r="F5" s="8"/>
      <c r="G5" s="8"/>
      <c r="H5" s="8">
        <v>1</v>
      </c>
      <c r="I5" s="8">
        <v>1</v>
      </c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/>
      <c r="R5" s="8"/>
      <c r="S5" s="8">
        <v>1</v>
      </c>
      <c r="T5" s="8">
        <v>1</v>
      </c>
      <c r="U5" s="8">
        <v>1</v>
      </c>
      <c r="V5" s="8">
        <v>1</v>
      </c>
      <c r="W5" s="8">
        <v>1</v>
      </c>
      <c r="X5" s="8">
        <v>1</v>
      </c>
      <c r="Y5" s="8">
        <v>1</v>
      </c>
      <c r="Z5" s="8"/>
      <c r="AA5" s="8"/>
      <c r="AB5" s="8"/>
      <c r="AC5" s="8"/>
      <c r="AD5" s="8"/>
      <c r="AE5" s="8"/>
      <c r="AF5" s="8"/>
      <c r="AG5" s="8"/>
      <c r="AH5" s="1">
        <f t="shared" si="0"/>
        <v>8</v>
      </c>
      <c r="AI5" s="1"/>
      <c r="AJ5" s="1">
        <f t="shared" si="1"/>
        <v>40</v>
      </c>
    </row>
    <row r="6" spans="1:36" ht="15.75" customHeight="1" x14ac:dyDescent="0.15">
      <c r="A6" s="10"/>
      <c r="B6" s="18" t="s">
        <v>29</v>
      </c>
      <c r="C6" s="19" t="s">
        <v>101</v>
      </c>
      <c r="D6" s="19" t="s">
        <v>102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>
        <v>1</v>
      </c>
      <c r="T6" s="8">
        <v>1</v>
      </c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6</v>
      </c>
      <c r="AI6" s="1"/>
      <c r="AJ6" s="1">
        <f t="shared" si="1"/>
        <v>30</v>
      </c>
    </row>
    <row r="7" spans="1:36" ht="15.75" customHeight="1" x14ac:dyDescent="0.15">
      <c r="A7" s="10"/>
      <c r="B7" s="18" t="s">
        <v>30</v>
      </c>
      <c r="C7" s="19" t="s">
        <v>103</v>
      </c>
      <c r="D7" s="19" t="s">
        <v>53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 t="shared" si="1"/>
        <v>20</v>
      </c>
    </row>
    <row r="8" spans="1:36" ht="15.75" customHeight="1" x14ac:dyDescent="0.15">
      <c r="A8" s="10"/>
      <c r="B8" s="18"/>
      <c r="C8" s="19"/>
      <c r="D8" s="19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0</v>
      </c>
      <c r="AI8" s="1"/>
      <c r="AJ8" s="1">
        <f t="shared" si="1"/>
        <v>0</v>
      </c>
    </row>
    <row r="9" spans="1:36" ht="15.75" customHeight="1" x14ac:dyDescent="0.15">
      <c r="A9" s="10"/>
      <c r="B9" s="18" t="s">
        <v>32</v>
      </c>
      <c r="C9" s="19" t="s">
        <v>105</v>
      </c>
      <c r="D9" s="19" t="s">
        <v>53</v>
      </c>
      <c r="E9" s="8"/>
      <c r="F9" s="8"/>
      <c r="G9" s="8"/>
      <c r="H9" s="8"/>
      <c r="I9" s="8"/>
      <c r="J9" s="8"/>
      <c r="K9" s="8">
        <v>1</v>
      </c>
      <c r="L9" s="8">
        <v>1</v>
      </c>
      <c r="M9" s="8">
        <v>1</v>
      </c>
      <c r="N9" s="8">
        <v>1</v>
      </c>
      <c r="O9" s="8">
        <v>1</v>
      </c>
      <c r="P9" s="8">
        <v>1</v>
      </c>
      <c r="Q9" s="8">
        <v>1</v>
      </c>
      <c r="R9" s="8">
        <v>1</v>
      </c>
      <c r="S9" s="8"/>
      <c r="T9" s="8"/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/>
      <c r="AD9" s="8"/>
      <c r="AE9" s="8"/>
      <c r="AF9" s="8"/>
      <c r="AG9" s="8"/>
      <c r="AH9" s="1">
        <f t="shared" si="0"/>
        <v>8</v>
      </c>
      <c r="AI9" s="1"/>
      <c r="AJ9" s="1">
        <f t="shared" si="1"/>
        <v>40</v>
      </c>
    </row>
    <row r="10" spans="1:36" ht="15.75" customHeight="1" x14ac:dyDescent="0.15">
      <c r="A10" s="10"/>
      <c r="B10" s="18" t="s">
        <v>33</v>
      </c>
      <c r="C10" s="19" t="s">
        <v>106</v>
      </c>
      <c r="D10" s="19" t="s">
        <v>53</v>
      </c>
      <c r="E10" s="8"/>
      <c r="F10" s="8"/>
      <c r="G10" s="8">
        <v>1</v>
      </c>
      <c r="H10" s="8">
        <v>1</v>
      </c>
      <c r="I10" s="8">
        <v>1</v>
      </c>
      <c r="J10" s="8">
        <v>1</v>
      </c>
      <c r="K10" s="8">
        <v>1</v>
      </c>
      <c r="L10" s="8">
        <v>1</v>
      </c>
      <c r="M10" s="8">
        <v>1</v>
      </c>
      <c r="N10" s="8">
        <v>1</v>
      </c>
      <c r="O10" s="8"/>
      <c r="P10" s="8"/>
      <c r="Q10" s="8">
        <v>1</v>
      </c>
      <c r="R10" s="8">
        <v>1</v>
      </c>
      <c r="S10" s="8">
        <v>1</v>
      </c>
      <c r="T10" s="8">
        <v>1</v>
      </c>
      <c r="U10" s="8">
        <v>1</v>
      </c>
      <c r="V10" s="8">
        <v>1</v>
      </c>
      <c r="W10" s="8">
        <v>1</v>
      </c>
      <c r="X10" s="8">
        <v>1</v>
      </c>
      <c r="Y10" s="8"/>
      <c r="Z10" s="8"/>
      <c r="AA10" s="8"/>
      <c r="AB10" s="8"/>
      <c r="AC10" s="8"/>
      <c r="AD10" s="8"/>
      <c r="AE10" s="8"/>
      <c r="AF10" s="8"/>
      <c r="AG10" s="8"/>
      <c r="AH10" s="1">
        <f t="shared" si="0"/>
        <v>8</v>
      </c>
      <c r="AI10" s="1"/>
      <c r="AJ10" s="1">
        <f t="shared" si="1"/>
        <v>40</v>
      </c>
    </row>
    <row r="11" spans="1:36" ht="15.75" customHeight="1" x14ac:dyDescent="0.15">
      <c r="A11" s="21"/>
      <c r="B11" s="18" t="s">
        <v>34</v>
      </c>
      <c r="C11" s="19" t="s">
        <v>107</v>
      </c>
      <c r="D11" s="19" t="s">
        <v>53</v>
      </c>
      <c r="E11" s="8"/>
      <c r="F11" s="8"/>
      <c r="G11" s="8"/>
      <c r="H11" s="8"/>
      <c r="I11" s="8" t="s">
        <v>15</v>
      </c>
      <c r="J11" s="8" t="s">
        <v>15</v>
      </c>
      <c r="K11" s="8" t="s">
        <v>15</v>
      </c>
      <c r="L11" s="8" t="s">
        <v>15</v>
      </c>
      <c r="M11" s="8" t="s">
        <v>15</v>
      </c>
      <c r="N11" s="8" t="s">
        <v>15</v>
      </c>
      <c r="O11" s="8" t="s">
        <v>15</v>
      </c>
      <c r="P11" s="8" t="s">
        <v>15</v>
      </c>
      <c r="Q11" s="8" t="s">
        <v>15</v>
      </c>
      <c r="R11" s="8" t="s">
        <v>15</v>
      </c>
      <c r="S11" s="8" t="s">
        <v>15</v>
      </c>
      <c r="T11" s="8" t="s">
        <v>15</v>
      </c>
      <c r="U11" s="8" t="s">
        <v>15</v>
      </c>
      <c r="V11" s="8" t="s">
        <v>15</v>
      </c>
      <c r="W11" s="8" t="s">
        <v>15</v>
      </c>
      <c r="X11" s="8" t="s">
        <v>15</v>
      </c>
      <c r="Y11" s="8" t="s">
        <v>15</v>
      </c>
      <c r="Z11" s="8" t="s">
        <v>15</v>
      </c>
      <c r="AA11" s="8" t="s">
        <v>15</v>
      </c>
      <c r="AB11" s="8" t="s">
        <v>15</v>
      </c>
      <c r="AC11" s="8" t="s">
        <v>15</v>
      </c>
      <c r="AD11" s="8" t="s">
        <v>15</v>
      </c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 t="s">
        <v>15</v>
      </c>
      <c r="J12" s="8" t="s">
        <v>15</v>
      </c>
      <c r="K12" s="8" t="s">
        <v>15</v>
      </c>
      <c r="L12" s="8" t="s">
        <v>15</v>
      </c>
      <c r="M12" s="8" t="s">
        <v>15</v>
      </c>
      <c r="N12" s="8" t="s">
        <v>15</v>
      </c>
      <c r="O12" s="8" t="s">
        <v>15</v>
      </c>
      <c r="P12" s="8" t="s">
        <v>15</v>
      </c>
      <c r="Q12" s="8" t="s">
        <v>15</v>
      </c>
      <c r="R12" s="8" t="s">
        <v>15</v>
      </c>
      <c r="S12" s="8" t="s">
        <v>15</v>
      </c>
      <c r="T12" s="8" t="s">
        <v>15</v>
      </c>
      <c r="U12" s="8" t="s">
        <v>15</v>
      </c>
      <c r="V12" s="8" t="s">
        <v>15</v>
      </c>
      <c r="W12" s="8" t="s">
        <v>15</v>
      </c>
      <c r="X12" s="8" t="s">
        <v>15</v>
      </c>
      <c r="Y12" s="8" t="s">
        <v>15</v>
      </c>
      <c r="Z12" s="8" t="s">
        <v>15</v>
      </c>
      <c r="AA12" s="8" t="s">
        <v>15</v>
      </c>
      <c r="AB12" s="8" t="s">
        <v>15</v>
      </c>
      <c r="AC12" s="8" t="s">
        <v>15</v>
      </c>
      <c r="AD12" s="8" t="s">
        <v>15</v>
      </c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 t="s">
        <v>133</v>
      </c>
      <c r="C13" s="62" t="s">
        <v>132</v>
      </c>
      <c r="D13" s="19" t="s">
        <v>53</v>
      </c>
      <c r="E13" s="59"/>
      <c r="F13" s="59"/>
      <c r="G13" s="59"/>
      <c r="H13" s="59"/>
      <c r="I13" s="59" t="s">
        <v>7</v>
      </c>
      <c r="J13" s="59" t="s">
        <v>7</v>
      </c>
      <c r="K13" s="59" t="s">
        <v>7</v>
      </c>
      <c r="L13" s="59" t="s">
        <v>7</v>
      </c>
      <c r="M13" s="59" t="s">
        <v>7</v>
      </c>
      <c r="N13" s="59" t="s">
        <v>7</v>
      </c>
      <c r="O13" s="59" t="s">
        <v>7</v>
      </c>
      <c r="P13" s="59" t="s">
        <v>7</v>
      </c>
      <c r="Q13" s="59" t="s">
        <v>7</v>
      </c>
      <c r="R13" s="59" t="s">
        <v>7</v>
      </c>
      <c r="S13" s="59" t="s">
        <v>7</v>
      </c>
      <c r="T13" s="59" t="s">
        <v>7</v>
      </c>
      <c r="U13" s="59" t="s">
        <v>7</v>
      </c>
      <c r="V13" s="59" t="s">
        <v>7</v>
      </c>
      <c r="W13" s="59" t="s">
        <v>7</v>
      </c>
      <c r="X13" s="59" t="s">
        <v>7</v>
      </c>
      <c r="Y13" s="59" t="s">
        <v>7</v>
      </c>
      <c r="Z13" s="59" t="s">
        <v>7</v>
      </c>
      <c r="AA13" s="59" t="s">
        <v>7</v>
      </c>
      <c r="AB13" s="59" t="s">
        <v>7</v>
      </c>
      <c r="AC13" s="59" t="s">
        <v>7</v>
      </c>
      <c r="AD13" s="59" t="s">
        <v>7</v>
      </c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20</v>
      </c>
    </row>
    <row r="14" spans="1:36" ht="15.75" customHeight="1" x14ac:dyDescent="0.15">
      <c r="A14" s="10"/>
      <c r="B14" s="18" t="s">
        <v>137</v>
      </c>
      <c r="C14" s="19" t="s">
        <v>139</v>
      </c>
      <c r="D14" s="19" t="s">
        <v>53</v>
      </c>
      <c r="E14" s="59"/>
      <c r="F14" s="59"/>
      <c r="G14" s="59"/>
      <c r="H14" s="59"/>
      <c r="I14" s="59"/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59"/>
      <c r="R14" s="59"/>
      <c r="S14" s="59">
        <v>1</v>
      </c>
      <c r="T14" s="59">
        <v>1</v>
      </c>
      <c r="U14" s="59">
        <v>1</v>
      </c>
      <c r="V14" s="59">
        <v>1</v>
      </c>
      <c r="W14" s="59">
        <v>1</v>
      </c>
      <c r="X14" s="59">
        <v>1</v>
      </c>
      <c r="Y14" s="59">
        <v>1</v>
      </c>
      <c r="Z14" s="59">
        <v>1</v>
      </c>
      <c r="AA14" s="59">
        <v>1</v>
      </c>
      <c r="AB14" s="59"/>
      <c r="AC14" s="59"/>
      <c r="AD14" s="59"/>
      <c r="AE14" s="59"/>
      <c r="AF14" s="60"/>
      <c r="AG14" s="61"/>
      <c r="AH14" s="1">
        <f t="shared" si="0"/>
        <v>8</v>
      </c>
      <c r="AI14" s="1">
        <f t="shared" si="2"/>
        <v>0</v>
      </c>
      <c r="AJ14" s="1">
        <f t="shared" si="1"/>
        <v>42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12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/>
      <c r="R17" s="8"/>
      <c r="S17" s="8" t="s">
        <v>9</v>
      </c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 t="s">
        <v>9</v>
      </c>
      <c r="R18" s="8" t="s">
        <v>9</v>
      </c>
      <c r="S18" s="8"/>
      <c r="T18" s="8"/>
      <c r="U18" s="8"/>
      <c r="V18" s="8"/>
      <c r="W18" s="8" t="s">
        <v>9</v>
      </c>
      <c r="X18" s="8" t="s">
        <v>9</v>
      </c>
      <c r="Y18" s="8" t="s">
        <v>9</v>
      </c>
      <c r="Z18" s="8" t="s">
        <v>9</v>
      </c>
      <c r="AA18" s="8" t="s">
        <v>9</v>
      </c>
      <c r="AB18" s="8" t="s">
        <v>9</v>
      </c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/>
      <c r="R19" s="8"/>
      <c r="S19" s="8" t="s">
        <v>9</v>
      </c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8"/>
      <c r="AB19" s="8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2</v>
      </c>
      <c r="J20" s="23">
        <f t="shared" si="3"/>
        <v>3</v>
      </c>
      <c r="K20" s="23">
        <f t="shared" si="3"/>
        <v>4</v>
      </c>
      <c r="L20" s="23">
        <f t="shared" si="3"/>
        <v>4</v>
      </c>
      <c r="M20" s="23">
        <f t="shared" si="3"/>
        <v>4</v>
      </c>
      <c r="N20" s="23">
        <f t="shared" si="3"/>
        <v>4</v>
      </c>
      <c r="O20" s="23">
        <f t="shared" si="3"/>
        <v>3</v>
      </c>
      <c r="P20" s="23">
        <f t="shared" si="3"/>
        <v>3</v>
      </c>
      <c r="Q20" s="23">
        <f t="shared" si="3"/>
        <v>2</v>
      </c>
      <c r="R20" s="23">
        <f t="shared" si="3"/>
        <v>2</v>
      </c>
      <c r="S20" s="23">
        <f t="shared" si="3"/>
        <v>4</v>
      </c>
      <c r="T20" s="23">
        <f t="shared" si="3"/>
        <v>4</v>
      </c>
      <c r="U20" s="23">
        <f t="shared" si="3"/>
        <v>5</v>
      </c>
      <c r="V20" s="23">
        <f t="shared" si="3"/>
        <v>5</v>
      </c>
      <c r="W20" s="23">
        <f t="shared" si="3"/>
        <v>6</v>
      </c>
      <c r="X20" s="23">
        <f t="shared" si="3"/>
        <v>6</v>
      </c>
      <c r="Y20" s="23">
        <f t="shared" si="3"/>
        <v>5</v>
      </c>
      <c r="Z20" s="23">
        <f t="shared" si="3"/>
        <v>4</v>
      </c>
      <c r="AA20" s="23">
        <f t="shared" si="3"/>
        <v>4</v>
      </c>
      <c r="AB20" s="23">
        <f t="shared" si="3"/>
        <v>3</v>
      </c>
      <c r="AC20" s="23">
        <f t="shared" si="3"/>
        <v>2</v>
      </c>
      <c r="AD20" s="23">
        <f t="shared" si="3"/>
        <v>2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42</v>
      </c>
      <c r="AI20" s="1">
        <f>SUM(AI13:AI19)</f>
        <v>24</v>
      </c>
      <c r="AJ20" s="1">
        <f t="shared" si="1"/>
        <v>244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45559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>
        <v>1</v>
      </c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/>
      <c r="R24" s="8"/>
      <c r="S24" s="8">
        <v>1</v>
      </c>
      <c r="T24" s="8">
        <v>1</v>
      </c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/>
      <c r="AA24" s="8"/>
      <c r="AB24" s="8"/>
      <c r="AC24" s="8"/>
      <c r="AD24" s="8"/>
      <c r="AE24" s="8"/>
      <c r="AF24" s="8"/>
      <c r="AG24" s="8"/>
      <c r="AH24" s="1">
        <f t="shared" si="4"/>
        <v>8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>
        <v>1</v>
      </c>
      <c r="T25" s="8">
        <v>1</v>
      </c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>
        <v>1</v>
      </c>
      <c r="AD25" s="8">
        <v>1</v>
      </c>
      <c r="AE25" s="8"/>
      <c r="AF25" s="8"/>
      <c r="AG25" s="8"/>
      <c r="AH25" s="1">
        <f t="shared" si="4"/>
        <v>6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>
        <v>1</v>
      </c>
      <c r="AD26" s="8">
        <v>1</v>
      </c>
      <c r="AE26" s="8"/>
      <c r="AF26" s="8"/>
      <c r="AG26" s="8"/>
      <c r="AH26" s="1">
        <f t="shared" si="4"/>
        <v>4</v>
      </c>
      <c r="AI26" s="1"/>
    </row>
    <row r="27" spans="1:36" ht="15.75" customHeight="1" x14ac:dyDescent="0.15">
      <c r="A27" s="10"/>
      <c r="B27" s="18">
        <f t="shared" si="5"/>
        <v>0</v>
      </c>
      <c r="C27" s="19">
        <f>IF(ISNA(VLOOKUP(B27,Personal!$A$2:$D$21,2,FALSE)),,VLOOKUP(B27,Personal!$A$2:$D$21,2,FALSE))</f>
        <v>0</v>
      </c>
      <c r="D27" s="19">
        <f>IF(ISNA(VLOOKUP(B27,Personal!$A$2:$D$23,3,FALSE)),,VLOOKUP(B27,Personal!$A$2:$D$32,3,FALSE))</f>
        <v>0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1">
        <f t="shared" si="4"/>
        <v>0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/>
      <c r="J28" s="8"/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>
        <v>1</v>
      </c>
      <c r="R28" s="8">
        <v>1</v>
      </c>
      <c r="S28" s="8"/>
      <c r="T28" s="8"/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>
        <v>1</v>
      </c>
      <c r="AA28" s="8">
        <v>1</v>
      </c>
      <c r="AB28" s="8">
        <v>1</v>
      </c>
      <c r="AC28" s="8"/>
      <c r="AD28" s="8"/>
      <c r="AE28" s="8"/>
      <c r="AF28" s="8"/>
      <c r="AG28" s="8"/>
      <c r="AH28" s="1">
        <f t="shared" si="4"/>
        <v>8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>
        <v>1</v>
      </c>
      <c r="J29" s="8">
        <v>1</v>
      </c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/>
      <c r="T29" s="8"/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/>
      <c r="AB29" s="8"/>
      <c r="AC29" s="8"/>
      <c r="AD29" s="8"/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I30" s="8" t="s">
        <v>15</v>
      </c>
      <c r="J30" s="8" t="s">
        <v>15</v>
      </c>
      <c r="K30" s="8" t="s">
        <v>15</v>
      </c>
      <c r="L30" s="8" t="s">
        <v>15</v>
      </c>
      <c r="M30" s="8" t="s">
        <v>15</v>
      </c>
      <c r="N30" s="8" t="s">
        <v>15</v>
      </c>
      <c r="O30" s="8" t="s">
        <v>15</v>
      </c>
      <c r="P30" s="8" t="s">
        <v>15</v>
      </c>
      <c r="Q30" s="8" t="s">
        <v>15</v>
      </c>
      <c r="R30" s="8" t="s">
        <v>15</v>
      </c>
      <c r="S30" s="8" t="s">
        <v>15</v>
      </c>
      <c r="T30" s="8" t="s">
        <v>15</v>
      </c>
      <c r="U30" s="8" t="s">
        <v>15</v>
      </c>
      <c r="V30" s="8" t="s">
        <v>15</v>
      </c>
      <c r="W30" s="8" t="s">
        <v>15</v>
      </c>
      <c r="X30" s="8" t="s">
        <v>15</v>
      </c>
      <c r="Y30" s="8" t="s">
        <v>15</v>
      </c>
      <c r="Z30" s="8" t="s">
        <v>15</v>
      </c>
      <c r="AA30" s="8" t="s">
        <v>15</v>
      </c>
      <c r="AB30" s="8" t="s">
        <v>15</v>
      </c>
      <c r="AC30" s="8" t="s">
        <v>15</v>
      </c>
      <c r="AD30" s="8" t="s">
        <v>15</v>
      </c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 t="str">
        <f t="shared" si="5"/>
        <v>X218</v>
      </c>
      <c r="C31" s="19" t="str">
        <f>IF(ISNA(VLOOKUP(B31,Personal!$A$2:$D$21,2,FALSE)),,VLOOKUP(B31,Personal!$A$2:$D$21,2,FALSE))</f>
        <v>Nahia Campos</v>
      </c>
      <c r="D31" s="19" t="str">
        <f>IF(ISNA(VLOOKUP(B31,Personal!$A$2:$D$23,3,FALSE)),,VLOOKUP(B31,Personal!$A$2:$D$32,3,FALSE))</f>
        <v>Comercial</v>
      </c>
      <c r="E31" s="8"/>
      <c r="F31" s="8"/>
      <c r="G31" s="8"/>
      <c r="H31" s="8"/>
      <c r="I31" s="8" t="s">
        <v>15</v>
      </c>
      <c r="J31" s="8" t="s">
        <v>15</v>
      </c>
      <c r="K31" s="8" t="s">
        <v>15</v>
      </c>
      <c r="L31" s="8" t="s">
        <v>15</v>
      </c>
      <c r="M31" s="8" t="s">
        <v>15</v>
      </c>
      <c r="N31" s="8" t="s">
        <v>15</v>
      </c>
      <c r="O31" s="8" t="s">
        <v>15</v>
      </c>
      <c r="P31" s="8" t="s">
        <v>15</v>
      </c>
      <c r="Q31" s="8" t="s">
        <v>15</v>
      </c>
      <c r="R31" s="8" t="s">
        <v>15</v>
      </c>
      <c r="S31" s="8" t="s">
        <v>15</v>
      </c>
      <c r="T31" s="8" t="s">
        <v>15</v>
      </c>
      <c r="U31" s="8" t="s">
        <v>15</v>
      </c>
      <c r="V31" s="8" t="s">
        <v>15</v>
      </c>
      <c r="W31" s="8" t="s">
        <v>15</v>
      </c>
      <c r="X31" s="8" t="s">
        <v>15</v>
      </c>
      <c r="Y31" s="8" t="s">
        <v>15</v>
      </c>
      <c r="Z31" s="8" t="s">
        <v>15</v>
      </c>
      <c r="AA31" s="8" t="s">
        <v>15</v>
      </c>
      <c r="AB31" s="8" t="s">
        <v>15</v>
      </c>
      <c r="AC31" s="8" t="s">
        <v>15</v>
      </c>
      <c r="AD31" s="8" t="s">
        <v>15</v>
      </c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 t="s">
        <v>133</v>
      </c>
      <c r="C32" s="62" t="s">
        <v>132</v>
      </c>
      <c r="D32" s="19" t="s">
        <v>53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>
        <v>1</v>
      </c>
      <c r="X32" s="59">
        <v>1</v>
      </c>
      <c r="Y32" s="59">
        <v>1</v>
      </c>
      <c r="Z32" s="59">
        <v>1</v>
      </c>
      <c r="AA32" s="59">
        <v>1</v>
      </c>
      <c r="AB32" s="59">
        <v>1</v>
      </c>
      <c r="AC32" s="59">
        <v>1</v>
      </c>
      <c r="AD32" s="59">
        <v>1</v>
      </c>
      <c r="AE32" s="59"/>
      <c r="AF32" s="60"/>
      <c r="AG32" s="61"/>
      <c r="AH32" s="1">
        <f t="shared" si="4"/>
        <v>4</v>
      </c>
      <c r="AI32" s="1"/>
    </row>
    <row r="33" spans="1:35" ht="15.75" customHeight="1" x14ac:dyDescent="0.15">
      <c r="A33" s="10"/>
      <c r="B33" s="18" t="str">
        <f t="shared" si="5"/>
        <v>X220</v>
      </c>
      <c r="C33" s="19" t="s">
        <v>139</v>
      </c>
      <c r="D33" s="19" t="s">
        <v>53</v>
      </c>
      <c r="E33" s="59"/>
      <c r="F33" s="59"/>
      <c r="G33" s="59"/>
      <c r="H33" s="59">
        <v>1</v>
      </c>
      <c r="I33" s="59">
        <v>1</v>
      </c>
      <c r="J33" s="59">
        <v>1</v>
      </c>
      <c r="K33" s="59">
        <v>1</v>
      </c>
      <c r="L33" s="59">
        <v>1</v>
      </c>
      <c r="M33" s="59">
        <v>1</v>
      </c>
      <c r="N33" s="59">
        <v>1</v>
      </c>
      <c r="O33" s="59">
        <v>1</v>
      </c>
      <c r="P33" s="59">
        <v>1</v>
      </c>
      <c r="Q33" s="59"/>
      <c r="R33" s="59"/>
      <c r="S33" s="59">
        <v>1</v>
      </c>
      <c r="T33" s="59">
        <v>1</v>
      </c>
      <c r="U33" s="59">
        <v>1</v>
      </c>
      <c r="V33" s="59">
        <v>1</v>
      </c>
      <c r="W33" s="59">
        <v>1</v>
      </c>
      <c r="X33" s="59">
        <v>1</v>
      </c>
      <c r="Y33" s="59">
        <v>1</v>
      </c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8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/>
      <c r="R36" s="8"/>
      <c r="S36" s="8" t="s">
        <v>9</v>
      </c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 t="s">
        <v>9</v>
      </c>
      <c r="R37" s="8" t="s">
        <v>9</v>
      </c>
      <c r="S37" s="8"/>
      <c r="T37" s="8"/>
      <c r="U37" s="8"/>
      <c r="V37" s="8"/>
      <c r="W37" s="8" t="s">
        <v>9</v>
      </c>
      <c r="X37" s="8" t="s">
        <v>9</v>
      </c>
      <c r="Y37" s="8" t="s">
        <v>9</v>
      </c>
      <c r="Z37" s="8" t="s">
        <v>9</v>
      </c>
      <c r="AA37" s="8" t="s">
        <v>9</v>
      </c>
      <c r="AB37" s="8" t="s">
        <v>9</v>
      </c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/>
      <c r="R38" s="8"/>
      <c r="S38" s="8" t="s">
        <v>9</v>
      </c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8"/>
      <c r="AB38" s="8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2</v>
      </c>
      <c r="I39" s="23">
        <f t="shared" si="6"/>
        <v>3</v>
      </c>
      <c r="J39" s="23">
        <f t="shared" si="6"/>
        <v>3</v>
      </c>
      <c r="K39" s="23">
        <f t="shared" si="6"/>
        <v>4</v>
      </c>
      <c r="L39" s="23">
        <f t="shared" si="6"/>
        <v>4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2</v>
      </c>
      <c r="R39" s="23">
        <f t="shared" si="6"/>
        <v>2</v>
      </c>
      <c r="S39" s="23">
        <f t="shared" si="6"/>
        <v>3</v>
      </c>
      <c r="T39" s="23">
        <f t="shared" si="6"/>
        <v>3</v>
      </c>
      <c r="U39" s="23">
        <f t="shared" si="6"/>
        <v>5</v>
      </c>
      <c r="V39" s="23">
        <f t="shared" si="6"/>
        <v>5</v>
      </c>
      <c r="W39" s="23">
        <f t="shared" si="6"/>
        <v>7</v>
      </c>
      <c r="X39" s="23">
        <f t="shared" si="6"/>
        <v>7</v>
      </c>
      <c r="Y39" s="23">
        <f t="shared" si="6"/>
        <v>7</v>
      </c>
      <c r="Z39" s="23">
        <f t="shared" si="6"/>
        <v>5</v>
      </c>
      <c r="AA39" s="23">
        <f t="shared" si="6"/>
        <v>4</v>
      </c>
      <c r="AB39" s="23">
        <f t="shared" si="6"/>
        <v>4</v>
      </c>
      <c r="AC39" s="23">
        <f t="shared" si="6"/>
        <v>3</v>
      </c>
      <c r="AD39" s="23">
        <f t="shared" si="6"/>
        <v>3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46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45560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 t="s">
        <v>7</v>
      </c>
      <c r="J43" s="8" t="s">
        <v>7</v>
      </c>
      <c r="K43" s="8" t="s">
        <v>7</v>
      </c>
      <c r="L43" s="8" t="s">
        <v>7</v>
      </c>
      <c r="M43" s="8" t="s">
        <v>7</v>
      </c>
      <c r="N43" s="8" t="s">
        <v>7</v>
      </c>
      <c r="O43" s="8" t="s">
        <v>7</v>
      </c>
      <c r="P43" s="8" t="s">
        <v>7</v>
      </c>
      <c r="Q43" s="8" t="s">
        <v>7</v>
      </c>
      <c r="R43" s="8" t="s">
        <v>7</v>
      </c>
      <c r="S43" s="8" t="s">
        <v>7</v>
      </c>
      <c r="T43" s="8" t="s">
        <v>7</v>
      </c>
      <c r="U43" s="8" t="s">
        <v>7</v>
      </c>
      <c r="V43" s="8" t="s">
        <v>7</v>
      </c>
      <c r="W43" s="8" t="s">
        <v>7</v>
      </c>
      <c r="X43" s="8" t="s">
        <v>7</v>
      </c>
      <c r="Y43" s="8" t="s">
        <v>7</v>
      </c>
      <c r="Z43" s="8" t="s">
        <v>7</v>
      </c>
      <c r="AA43" s="8" t="s">
        <v>7</v>
      </c>
      <c r="AB43" s="8" t="s">
        <v>7</v>
      </c>
      <c r="AC43" s="8" t="s">
        <v>7</v>
      </c>
      <c r="AD43" s="8" t="s">
        <v>7</v>
      </c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>
        <v>1</v>
      </c>
      <c r="T44" s="8">
        <v>1</v>
      </c>
      <c r="U44" s="8">
        <v>1</v>
      </c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>
        <v>1</v>
      </c>
      <c r="AD44" s="8">
        <v>1</v>
      </c>
      <c r="AE44" s="8"/>
      <c r="AF44" s="8"/>
      <c r="AG44" s="8"/>
      <c r="AH44" s="1">
        <f t="shared" si="7"/>
        <v>6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4</v>
      </c>
      <c r="AI45" s="1"/>
    </row>
    <row r="46" spans="1:35" ht="15.75" customHeight="1" x14ac:dyDescent="0.15">
      <c r="A46" s="10"/>
      <c r="B46" s="18">
        <f t="shared" si="8"/>
        <v>0</v>
      </c>
      <c r="C46" s="19">
        <f>IF(ISNA(VLOOKUP(B46,Personal!$A$2:$D$21,2,FALSE)),,VLOOKUP(B46,Personal!$A$2:$D$21,2,FALSE))</f>
        <v>0</v>
      </c>
      <c r="D46" s="19">
        <f>IF(ISNA(VLOOKUP(B46,Personal!$A$2:$D$23,3,FALSE)),,VLOOKUP(B46,Personal!$A$2:$D$32,3,FALSE))</f>
        <v>0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>
        <v>1</v>
      </c>
      <c r="I47" s="8">
        <v>1</v>
      </c>
      <c r="J47" s="8">
        <v>1</v>
      </c>
      <c r="K47" s="8">
        <v>1</v>
      </c>
      <c r="L47" s="8">
        <v>1</v>
      </c>
      <c r="M47" s="8">
        <v>1</v>
      </c>
      <c r="N47" s="8">
        <v>1</v>
      </c>
      <c r="O47" s="8">
        <v>1</v>
      </c>
      <c r="P47" s="8">
        <v>1</v>
      </c>
      <c r="Q47" s="8"/>
      <c r="R47" s="8"/>
      <c r="S47" s="8">
        <v>1</v>
      </c>
      <c r="T47" s="8">
        <v>1</v>
      </c>
      <c r="U47" s="8">
        <v>1</v>
      </c>
      <c r="V47" s="8">
        <v>1</v>
      </c>
      <c r="W47" s="8">
        <v>1</v>
      </c>
      <c r="X47" s="8">
        <v>1</v>
      </c>
      <c r="Y47" s="8">
        <v>1</v>
      </c>
      <c r="Z47" s="8"/>
      <c r="AA47" s="8"/>
      <c r="AB47" s="8"/>
      <c r="AC47" s="8"/>
      <c r="AD47" s="8"/>
      <c r="AE47" s="8"/>
      <c r="AF47" s="8"/>
      <c r="AG47" s="8"/>
      <c r="AH47" s="1">
        <f t="shared" si="7"/>
        <v>8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/>
      <c r="J48" s="8"/>
      <c r="K48" s="8">
        <v>1</v>
      </c>
      <c r="L48" s="8">
        <v>1</v>
      </c>
      <c r="M48" s="8">
        <v>1</v>
      </c>
      <c r="N48" s="8">
        <v>1</v>
      </c>
      <c r="O48" s="8">
        <v>1</v>
      </c>
      <c r="P48" s="8">
        <v>1</v>
      </c>
      <c r="Q48" s="8">
        <v>1</v>
      </c>
      <c r="R48" s="8">
        <v>1</v>
      </c>
      <c r="S48" s="8"/>
      <c r="T48" s="8"/>
      <c r="U48" s="8">
        <v>1</v>
      </c>
      <c r="V48" s="8">
        <v>1</v>
      </c>
      <c r="W48" s="8">
        <v>1</v>
      </c>
      <c r="X48" s="8">
        <v>1</v>
      </c>
      <c r="Y48" s="8">
        <v>1</v>
      </c>
      <c r="Z48" s="8">
        <v>1</v>
      </c>
      <c r="AA48" s="8">
        <v>1</v>
      </c>
      <c r="AB48" s="8">
        <v>1</v>
      </c>
      <c r="AC48" s="8"/>
      <c r="AD48" s="8"/>
      <c r="AE48" s="8"/>
      <c r="AF48" s="8"/>
      <c r="AG48" s="8"/>
      <c r="AH48" s="1">
        <f t="shared" si="7"/>
        <v>8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 t="s">
        <v>15</v>
      </c>
      <c r="J49" s="8" t="s">
        <v>15</v>
      </c>
      <c r="K49" s="8" t="s">
        <v>15</v>
      </c>
      <c r="L49" s="8" t="s">
        <v>15</v>
      </c>
      <c r="M49" s="8" t="s">
        <v>15</v>
      </c>
      <c r="N49" s="8" t="s">
        <v>15</v>
      </c>
      <c r="O49" s="8" t="s">
        <v>15</v>
      </c>
      <c r="P49" s="8" t="s">
        <v>15</v>
      </c>
      <c r="Q49" s="8" t="s">
        <v>15</v>
      </c>
      <c r="R49" s="8" t="s">
        <v>15</v>
      </c>
      <c r="S49" s="8" t="s">
        <v>15</v>
      </c>
      <c r="T49" s="8" t="s">
        <v>15</v>
      </c>
      <c r="U49" s="8" t="s">
        <v>15</v>
      </c>
      <c r="V49" s="8" t="s">
        <v>15</v>
      </c>
      <c r="W49" s="8" t="s">
        <v>15</v>
      </c>
      <c r="X49" s="8" t="s">
        <v>15</v>
      </c>
      <c r="Y49" s="8" t="s">
        <v>15</v>
      </c>
      <c r="Z49" s="8" t="s">
        <v>15</v>
      </c>
      <c r="AA49" s="8" t="s">
        <v>15</v>
      </c>
      <c r="AB49" s="8" t="s">
        <v>15</v>
      </c>
      <c r="AC49" s="8" t="s">
        <v>15</v>
      </c>
      <c r="AD49" s="8" t="s">
        <v>15</v>
      </c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 t="str">
        <f t="shared" si="8"/>
        <v>X218</v>
      </c>
      <c r="C50" s="19" t="str">
        <f>IF(ISNA(VLOOKUP(B50,Personal!$A$2:$D$21,2,FALSE)),,VLOOKUP(B50,Personal!$A$2:$D$21,2,FALSE))</f>
        <v>Nahia Campos</v>
      </c>
      <c r="D50" s="19" t="str">
        <f>IF(ISNA(VLOOKUP(B50,Personal!$A$2:$D$23,3,FALSE)),,VLOOKUP(B50,Personal!$A$2:$D$32,3,FALSE))</f>
        <v>Comercial</v>
      </c>
      <c r="E50" s="8"/>
      <c r="F50" s="8"/>
      <c r="G50" s="8"/>
      <c r="H50" s="8"/>
      <c r="I50" s="8" t="s">
        <v>15</v>
      </c>
      <c r="J50" s="8" t="s">
        <v>15</v>
      </c>
      <c r="K50" s="8" t="s">
        <v>15</v>
      </c>
      <c r="L50" s="8" t="s">
        <v>15</v>
      </c>
      <c r="M50" s="8" t="s">
        <v>15</v>
      </c>
      <c r="N50" s="8" t="s">
        <v>15</v>
      </c>
      <c r="O50" s="8" t="s">
        <v>15</v>
      </c>
      <c r="P50" s="8" t="s">
        <v>15</v>
      </c>
      <c r="Q50" s="8" t="s">
        <v>15</v>
      </c>
      <c r="R50" s="8" t="s">
        <v>15</v>
      </c>
      <c r="S50" s="8" t="s">
        <v>15</v>
      </c>
      <c r="T50" s="8" t="s">
        <v>15</v>
      </c>
      <c r="U50" s="8" t="s">
        <v>15</v>
      </c>
      <c r="V50" s="8" t="s">
        <v>15</v>
      </c>
      <c r="W50" s="8" t="s">
        <v>15</v>
      </c>
      <c r="X50" s="8" t="s">
        <v>15</v>
      </c>
      <c r="Y50" s="8" t="s">
        <v>15</v>
      </c>
      <c r="Z50" s="8" t="s">
        <v>15</v>
      </c>
      <c r="AA50" s="8" t="s">
        <v>15</v>
      </c>
      <c r="AB50" s="8" t="s">
        <v>15</v>
      </c>
      <c r="AC50" s="8" t="s">
        <v>15</v>
      </c>
      <c r="AD50" s="8" t="s">
        <v>15</v>
      </c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 t="s">
        <v>133</v>
      </c>
      <c r="C51" s="62" t="s">
        <v>132</v>
      </c>
      <c r="D51" s="19" t="s">
        <v>53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>
        <v>1</v>
      </c>
      <c r="X51" s="59">
        <v>1</v>
      </c>
      <c r="Y51" s="59">
        <v>1</v>
      </c>
      <c r="Z51" s="59">
        <v>1</v>
      </c>
      <c r="AA51" s="59">
        <v>1</v>
      </c>
      <c r="AB51" s="59">
        <v>1</v>
      </c>
      <c r="AC51" s="59">
        <v>1</v>
      </c>
      <c r="AD51" s="59">
        <v>1</v>
      </c>
      <c r="AE51" s="59"/>
      <c r="AF51" s="60"/>
      <c r="AG51" s="61"/>
      <c r="AH51" s="1">
        <f t="shared" si="7"/>
        <v>4</v>
      </c>
      <c r="AI51" s="1"/>
    </row>
    <row r="52" spans="1:35" ht="15.75" customHeight="1" x14ac:dyDescent="0.15">
      <c r="A52" s="10"/>
      <c r="B52" s="18" t="str">
        <f t="shared" si="8"/>
        <v>X220</v>
      </c>
      <c r="C52" s="19" t="s">
        <v>139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>
        <v>1</v>
      </c>
      <c r="J52" s="59">
        <v>1</v>
      </c>
      <c r="K52" s="59">
        <v>1</v>
      </c>
      <c r="L52" s="59">
        <v>1</v>
      </c>
      <c r="M52" s="59">
        <v>1</v>
      </c>
      <c r="N52" s="59">
        <v>1</v>
      </c>
      <c r="O52" s="59">
        <v>1</v>
      </c>
      <c r="P52" s="59">
        <v>1</v>
      </c>
      <c r="Q52" s="59">
        <v>1</v>
      </c>
      <c r="R52" s="59">
        <v>1</v>
      </c>
      <c r="S52" s="59"/>
      <c r="T52" s="59"/>
      <c r="U52" s="59">
        <v>1</v>
      </c>
      <c r="V52" s="59">
        <v>1</v>
      </c>
      <c r="W52" s="59">
        <v>1</v>
      </c>
      <c r="X52" s="59">
        <v>1</v>
      </c>
      <c r="Y52" s="59">
        <v>1</v>
      </c>
      <c r="Z52" s="59">
        <v>1</v>
      </c>
      <c r="AA52" s="59"/>
      <c r="AB52" s="59"/>
      <c r="AC52" s="59"/>
      <c r="AD52" s="59"/>
      <c r="AE52" s="59"/>
      <c r="AF52" s="60"/>
      <c r="AG52" s="61"/>
      <c r="AH52" s="1">
        <f t="shared" si="7"/>
        <v>8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">
        <v>90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/>
      <c r="R55" s="8"/>
      <c r="S55" s="8" t="s">
        <v>9</v>
      </c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">
        <v>88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 t="s">
        <v>9</v>
      </c>
      <c r="R56" s="8" t="s">
        <v>9</v>
      </c>
      <c r="S56" s="8"/>
      <c r="T56" s="8"/>
      <c r="U56" s="8"/>
      <c r="V56" s="8"/>
      <c r="W56" s="8" t="s">
        <v>9</v>
      </c>
      <c r="X56" s="8" t="s">
        <v>9</v>
      </c>
      <c r="Y56" s="8" t="s">
        <v>9</v>
      </c>
      <c r="Z56" s="8" t="s">
        <v>9</v>
      </c>
      <c r="AA56" s="8" t="s">
        <v>9</v>
      </c>
      <c r="AB56" s="8" t="s">
        <v>9</v>
      </c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">
        <v>89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/>
      <c r="R57" s="8"/>
      <c r="S57" s="8" t="s">
        <v>9</v>
      </c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8"/>
      <c r="AB57" s="8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3</v>
      </c>
      <c r="N58" s="23">
        <f t="shared" si="9"/>
        <v>3</v>
      </c>
      <c r="O58" s="23">
        <f t="shared" si="9"/>
        <v>3</v>
      </c>
      <c r="P58" s="23">
        <f t="shared" si="9"/>
        <v>3</v>
      </c>
      <c r="Q58" s="23">
        <f t="shared" si="9"/>
        <v>2</v>
      </c>
      <c r="R58" s="23">
        <f t="shared" si="9"/>
        <v>2</v>
      </c>
      <c r="S58" s="23">
        <f t="shared" si="9"/>
        <v>2</v>
      </c>
      <c r="T58" s="23">
        <f t="shared" si="9"/>
        <v>2</v>
      </c>
      <c r="U58" s="23">
        <f t="shared" si="9"/>
        <v>4</v>
      </c>
      <c r="V58" s="23">
        <f t="shared" si="9"/>
        <v>4</v>
      </c>
      <c r="W58" s="23">
        <f t="shared" si="9"/>
        <v>6</v>
      </c>
      <c r="X58" s="23">
        <f t="shared" si="9"/>
        <v>6</v>
      </c>
      <c r="Y58" s="23">
        <f t="shared" si="9"/>
        <v>6</v>
      </c>
      <c r="Z58" s="23">
        <f t="shared" si="9"/>
        <v>5</v>
      </c>
      <c r="AA58" s="23">
        <f t="shared" si="9"/>
        <v>4</v>
      </c>
      <c r="AB58" s="23">
        <f t="shared" si="9"/>
        <v>4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38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45561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>
        <v>1</v>
      </c>
      <c r="I62" s="8">
        <v>1</v>
      </c>
      <c r="J62" s="8">
        <v>1</v>
      </c>
      <c r="K62" s="8">
        <v>1</v>
      </c>
      <c r="L62" s="8">
        <v>1</v>
      </c>
      <c r="M62" s="8">
        <v>1</v>
      </c>
      <c r="N62" s="8">
        <v>1</v>
      </c>
      <c r="O62" s="8">
        <v>1</v>
      </c>
      <c r="P62" s="8">
        <v>1</v>
      </c>
      <c r="Q62" s="8"/>
      <c r="R62" s="8"/>
      <c r="S62" s="8">
        <v>1</v>
      </c>
      <c r="T62" s="8">
        <v>1</v>
      </c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/>
      <c r="AA62" s="8"/>
      <c r="AB62" s="8"/>
      <c r="AC62" s="8"/>
      <c r="AD62" s="8"/>
      <c r="AE62" s="8"/>
      <c r="AF62" s="8"/>
      <c r="AG62" s="8"/>
      <c r="AH62" s="1">
        <f t="shared" si="10"/>
        <v>8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 t="s">
        <v>7</v>
      </c>
      <c r="J63" s="8" t="s">
        <v>7</v>
      </c>
      <c r="K63" s="8" t="s">
        <v>7</v>
      </c>
      <c r="L63" s="8" t="s">
        <v>7</v>
      </c>
      <c r="M63" s="8" t="s">
        <v>7</v>
      </c>
      <c r="N63" s="8" t="s">
        <v>7</v>
      </c>
      <c r="O63" s="8" t="s">
        <v>7</v>
      </c>
      <c r="P63" s="8" t="s">
        <v>7</v>
      </c>
      <c r="Q63" s="8" t="s">
        <v>7</v>
      </c>
      <c r="R63" s="8" t="s">
        <v>7</v>
      </c>
      <c r="S63" s="8" t="s">
        <v>7</v>
      </c>
      <c r="T63" s="8" t="s">
        <v>7</v>
      </c>
      <c r="U63" s="8" t="s">
        <v>7</v>
      </c>
      <c r="V63" s="8" t="s">
        <v>7</v>
      </c>
      <c r="W63" s="8" t="s">
        <v>7</v>
      </c>
      <c r="X63" s="8" t="s">
        <v>7</v>
      </c>
      <c r="Y63" s="8" t="s">
        <v>7</v>
      </c>
      <c r="Z63" s="8" t="s">
        <v>7</v>
      </c>
      <c r="AA63" s="8" t="s">
        <v>7</v>
      </c>
      <c r="AB63" s="8" t="s">
        <v>7</v>
      </c>
      <c r="AC63" s="8" t="s">
        <v>7</v>
      </c>
      <c r="AD63" s="8" t="s">
        <v>7</v>
      </c>
      <c r="AE63" s="8"/>
      <c r="AF63" s="8"/>
      <c r="AG63" s="8"/>
      <c r="AH63" s="1">
        <f t="shared" si="10"/>
        <v>0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>
        <v>1</v>
      </c>
      <c r="AD64" s="8">
        <v>1</v>
      </c>
      <c r="AE64" s="8"/>
      <c r="AF64" s="8"/>
      <c r="AG64" s="8"/>
      <c r="AH64" s="1">
        <f t="shared" si="10"/>
        <v>4</v>
      </c>
      <c r="AI64" s="1"/>
    </row>
    <row r="65" spans="1:35" ht="15.75" customHeight="1" x14ac:dyDescent="0.15">
      <c r="A65" s="10"/>
      <c r="B65" s="18">
        <f t="shared" si="11"/>
        <v>0</v>
      </c>
      <c r="C65" s="19">
        <f>IF(ISNA(VLOOKUP(B65,Personal!$A$2:$D$21,2,FALSE)),,VLOOKUP(B65,Personal!$A$2:$D$21,2,FALSE))</f>
        <v>0</v>
      </c>
      <c r="D65" s="19">
        <f>IF(ISNA(VLOOKUP(B65,Personal!$A$2:$D$23,3,FALSE)),,VLOOKUP(B65,Personal!$A$2:$D$32,3,FALSE))</f>
        <v>0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>
        <v>1</v>
      </c>
      <c r="I66" s="8">
        <v>1</v>
      </c>
      <c r="J66" s="8">
        <v>1</v>
      </c>
      <c r="K66" s="8">
        <v>1</v>
      </c>
      <c r="L66" s="8">
        <v>1</v>
      </c>
      <c r="M66" s="8">
        <v>1</v>
      </c>
      <c r="N66" s="8">
        <v>1</v>
      </c>
      <c r="O66" s="8"/>
      <c r="P66" s="8"/>
      <c r="Q66" s="8">
        <v>1</v>
      </c>
      <c r="R66" s="8">
        <v>1</v>
      </c>
      <c r="S66" s="8">
        <v>1</v>
      </c>
      <c r="T66" s="8">
        <v>1</v>
      </c>
      <c r="U66" s="8">
        <v>1</v>
      </c>
      <c r="V66" s="8">
        <v>1</v>
      </c>
      <c r="W66" s="8">
        <v>1</v>
      </c>
      <c r="X66" s="8">
        <v>1</v>
      </c>
      <c r="Y66" s="8">
        <v>1</v>
      </c>
      <c r="Z66" s="8"/>
      <c r="AA66" s="8"/>
      <c r="AB66" s="8"/>
      <c r="AC66" s="8"/>
      <c r="AD66" s="8"/>
      <c r="AE66" s="8"/>
      <c r="AF66" s="8"/>
      <c r="AG66" s="8"/>
      <c r="AH66" s="1">
        <f t="shared" si="10"/>
        <v>8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 t="s">
        <v>7</v>
      </c>
      <c r="J67" s="8" t="s">
        <v>7</v>
      </c>
      <c r="K67" s="8" t="s">
        <v>7</v>
      </c>
      <c r="L67" s="8" t="s">
        <v>7</v>
      </c>
      <c r="M67" s="8" t="s">
        <v>7</v>
      </c>
      <c r="N67" s="8" t="s">
        <v>7</v>
      </c>
      <c r="O67" s="8" t="s">
        <v>7</v>
      </c>
      <c r="P67" s="8" t="s">
        <v>7</v>
      </c>
      <c r="Q67" s="8" t="s">
        <v>7</v>
      </c>
      <c r="R67" s="8" t="s">
        <v>7</v>
      </c>
      <c r="S67" s="8" t="s">
        <v>7</v>
      </c>
      <c r="T67" s="8" t="s">
        <v>7</v>
      </c>
      <c r="U67" s="8" t="s">
        <v>7</v>
      </c>
      <c r="V67" s="8" t="s">
        <v>7</v>
      </c>
      <c r="W67" s="8" t="s">
        <v>7</v>
      </c>
      <c r="X67" s="8" t="s">
        <v>7</v>
      </c>
      <c r="Y67" s="8" t="s">
        <v>7</v>
      </c>
      <c r="Z67" s="8" t="s">
        <v>7</v>
      </c>
      <c r="AA67" s="8" t="s">
        <v>7</v>
      </c>
      <c r="AB67" s="8" t="s">
        <v>7</v>
      </c>
      <c r="AC67" s="8" t="s">
        <v>7</v>
      </c>
      <c r="AD67" s="8" t="s">
        <v>7</v>
      </c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 t="s">
        <v>15</v>
      </c>
      <c r="J68" s="8" t="s">
        <v>15</v>
      </c>
      <c r="K68" s="8" t="s">
        <v>15</v>
      </c>
      <c r="L68" s="8" t="s">
        <v>15</v>
      </c>
      <c r="M68" s="8" t="s">
        <v>15</v>
      </c>
      <c r="N68" s="8" t="s">
        <v>15</v>
      </c>
      <c r="O68" s="8" t="s">
        <v>15</v>
      </c>
      <c r="P68" s="8" t="s">
        <v>15</v>
      </c>
      <c r="Q68" s="8" t="s">
        <v>15</v>
      </c>
      <c r="R68" s="8" t="s">
        <v>15</v>
      </c>
      <c r="S68" s="8" t="s">
        <v>15</v>
      </c>
      <c r="T68" s="8" t="s">
        <v>15</v>
      </c>
      <c r="U68" s="8" t="s">
        <v>15</v>
      </c>
      <c r="V68" s="8" t="s">
        <v>15</v>
      </c>
      <c r="W68" s="8" t="s">
        <v>15</v>
      </c>
      <c r="X68" s="8" t="s">
        <v>15</v>
      </c>
      <c r="Y68" s="8" t="s">
        <v>15</v>
      </c>
      <c r="Z68" s="8" t="s">
        <v>15</v>
      </c>
      <c r="AA68" s="8" t="s">
        <v>15</v>
      </c>
      <c r="AB68" s="8" t="s">
        <v>15</v>
      </c>
      <c r="AC68" s="8" t="s">
        <v>15</v>
      </c>
      <c r="AD68" s="8" t="s">
        <v>15</v>
      </c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 t="str">
        <f t="shared" si="11"/>
        <v>X218</v>
      </c>
      <c r="C69" s="19" t="str">
        <f>IF(ISNA(VLOOKUP(B69,Personal!$A$2:$D$21,2,FALSE)),,VLOOKUP(B69,Personal!$A$2:$D$21,2,FALSE))</f>
        <v>Nahia Campos</v>
      </c>
      <c r="D69" s="19" t="str">
        <f>IF(ISNA(VLOOKUP(B69,Personal!$A$2:$D$23,3,FALSE)),,VLOOKUP(B69,Personal!$A$2:$D$32,3,FALSE))</f>
        <v>Comercial</v>
      </c>
      <c r="E69" s="8"/>
      <c r="F69" s="8"/>
      <c r="G69" s="8"/>
      <c r="H69" s="8"/>
      <c r="I69" s="8" t="s">
        <v>15</v>
      </c>
      <c r="J69" s="8" t="s">
        <v>15</v>
      </c>
      <c r="K69" s="8" t="s">
        <v>15</v>
      </c>
      <c r="L69" s="8" t="s">
        <v>15</v>
      </c>
      <c r="M69" s="8" t="s">
        <v>15</v>
      </c>
      <c r="N69" s="8" t="s">
        <v>15</v>
      </c>
      <c r="O69" s="8" t="s">
        <v>15</v>
      </c>
      <c r="P69" s="8" t="s">
        <v>15</v>
      </c>
      <c r="Q69" s="8" t="s">
        <v>15</v>
      </c>
      <c r="R69" s="8" t="s">
        <v>15</v>
      </c>
      <c r="S69" s="8" t="s">
        <v>15</v>
      </c>
      <c r="T69" s="8" t="s">
        <v>15</v>
      </c>
      <c r="U69" s="8" t="s">
        <v>15</v>
      </c>
      <c r="V69" s="8" t="s">
        <v>15</v>
      </c>
      <c r="W69" s="8" t="s">
        <v>15</v>
      </c>
      <c r="X69" s="8" t="s">
        <v>15</v>
      </c>
      <c r="Y69" s="8" t="s">
        <v>15</v>
      </c>
      <c r="Z69" s="8" t="s">
        <v>15</v>
      </c>
      <c r="AA69" s="8" t="s">
        <v>15</v>
      </c>
      <c r="AB69" s="8" t="s">
        <v>15</v>
      </c>
      <c r="AC69" s="8" t="s">
        <v>15</v>
      </c>
      <c r="AD69" s="8" t="s">
        <v>15</v>
      </c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 t="s">
        <v>133</v>
      </c>
      <c r="C70" s="62" t="s">
        <v>132</v>
      </c>
      <c r="D70" s="19" t="s">
        <v>53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>
        <v>1</v>
      </c>
      <c r="X70" s="59">
        <v>1</v>
      </c>
      <c r="Y70" s="59">
        <v>1</v>
      </c>
      <c r="Z70" s="59">
        <v>1</v>
      </c>
      <c r="AA70" s="59">
        <v>1</v>
      </c>
      <c r="AB70" s="59">
        <v>1</v>
      </c>
      <c r="AC70" s="59">
        <v>1</v>
      </c>
      <c r="AD70" s="59">
        <v>1</v>
      </c>
      <c r="AE70" s="59"/>
      <c r="AF70" s="60"/>
      <c r="AG70" s="61"/>
      <c r="AH70" s="1">
        <f t="shared" si="10"/>
        <v>4</v>
      </c>
      <c r="AI70" s="1"/>
    </row>
    <row r="71" spans="1:35" ht="15.75" customHeight="1" x14ac:dyDescent="0.15">
      <c r="A71" s="10"/>
      <c r="B71" s="18" t="str">
        <f t="shared" si="11"/>
        <v>X220</v>
      </c>
      <c r="C71" s="19" t="s">
        <v>139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>
        <v>1</v>
      </c>
      <c r="L71" s="59">
        <v>1</v>
      </c>
      <c r="M71" s="59">
        <v>1</v>
      </c>
      <c r="N71" s="59">
        <v>1</v>
      </c>
      <c r="O71" s="59">
        <v>1</v>
      </c>
      <c r="P71" s="59">
        <v>1</v>
      </c>
      <c r="Q71" s="59">
        <v>1</v>
      </c>
      <c r="R71" s="59">
        <v>1</v>
      </c>
      <c r="S71" s="59"/>
      <c r="T71" s="59"/>
      <c r="U71" s="59">
        <v>1</v>
      </c>
      <c r="V71" s="59">
        <v>1</v>
      </c>
      <c r="W71" s="59">
        <v>1</v>
      </c>
      <c r="X71" s="59">
        <v>1</v>
      </c>
      <c r="Y71" s="59">
        <v>1</v>
      </c>
      <c r="Z71" s="59">
        <v>1</v>
      </c>
      <c r="AA71" s="59">
        <v>1</v>
      </c>
      <c r="AB71" s="59">
        <v>1</v>
      </c>
      <c r="AC71" s="59"/>
      <c r="AD71" s="59"/>
      <c r="AE71" s="59"/>
      <c r="AF71" s="60"/>
      <c r="AG71" s="61"/>
      <c r="AH71" s="1">
        <f t="shared" si="10"/>
        <v>8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/>
      <c r="R74" s="8"/>
      <c r="S74" s="8" t="s">
        <v>9</v>
      </c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 t="s">
        <v>9</v>
      </c>
      <c r="R75" s="8" t="s">
        <v>9</v>
      </c>
      <c r="S75" s="8"/>
      <c r="T75" s="8"/>
      <c r="U75" s="8"/>
      <c r="V75" s="8"/>
      <c r="W75" s="8" t="s">
        <v>9</v>
      </c>
      <c r="X75" s="8" t="s">
        <v>9</v>
      </c>
      <c r="Y75" s="8" t="s">
        <v>9</v>
      </c>
      <c r="Z75" s="8" t="s">
        <v>9</v>
      </c>
      <c r="AA75" s="8" t="s">
        <v>9</v>
      </c>
      <c r="AB75" s="8" t="s">
        <v>9</v>
      </c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/>
      <c r="R76" s="8"/>
      <c r="S76" s="8" t="s">
        <v>9</v>
      </c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8"/>
      <c r="AB76" s="8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2</v>
      </c>
      <c r="I77" s="23">
        <f t="shared" si="12"/>
        <v>2</v>
      </c>
      <c r="J77" s="23">
        <f t="shared" si="12"/>
        <v>2</v>
      </c>
      <c r="K77" s="23">
        <f t="shared" si="12"/>
        <v>3</v>
      </c>
      <c r="L77" s="23">
        <f t="shared" si="12"/>
        <v>3</v>
      </c>
      <c r="M77" s="23">
        <f t="shared" si="12"/>
        <v>3</v>
      </c>
      <c r="N77" s="23">
        <f t="shared" si="12"/>
        <v>3</v>
      </c>
      <c r="O77" s="23">
        <f t="shared" si="12"/>
        <v>2</v>
      </c>
      <c r="P77" s="23">
        <f t="shared" si="12"/>
        <v>2</v>
      </c>
      <c r="Q77" s="23">
        <f t="shared" si="12"/>
        <v>2</v>
      </c>
      <c r="R77" s="23">
        <f t="shared" si="12"/>
        <v>2</v>
      </c>
      <c r="S77" s="23">
        <f t="shared" si="12"/>
        <v>2</v>
      </c>
      <c r="T77" s="23">
        <f t="shared" si="12"/>
        <v>2</v>
      </c>
      <c r="U77" s="23">
        <f t="shared" si="12"/>
        <v>3</v>
      </c>
      <c r="V77" s="23">
        <f t="shared" si="12"/>
        <v>3</v>
      </c>
      <c r="W77" s="23">
        <f t="shared" si="12"/>
        <v>5</v>
      </c>
      <c r="X77" s="23">
        <f t="shared" si="12"/>
        <v>5</v>
      </c>
      <c r="Y77" s="23">
        <f t="shared" si="12"/>
        <v>5</v>
      </c>
      <c r="Z77" s="23">
        <f t="shared" si="12"/>
        <v>3</v>
      </c>
      <c r="AA77" s="23">
        <f t="shared" si="12"/>
        <v>3</v>
      </c>
      <c r="AB77" s="23">
        <f t="shared" si="12"/>
        <v>3</v>
      </c>
      <c r="AC77" s="23">
        <f t="shared" si="12"/>
        <v>2</v>
      </c>
      <c r="AD77" s="23">
        <f t="shared" si="12"/>
        <v>2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32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45562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>
        <v>1</v>
      </c>
      <c r="I81" s="8">
        <v>1</v>
      </c>
      <c r="J81" s="8">
        <v>1</v>
      </c>
      <c r="K81" s="8">
        <v>1</v>
      </c>
      <c r="L81" s="8">
        <v>1</v>
      </c>
      <c r="M81" s="8">
        <v>1</v>
      </c>
      <c r="N81" s="8">
        <v>1</v>
      </c>
      <c r="O81" s="8">
        <v>1</v>
      </c>
      <c r="P81" s="8">
        <v>1</v>
      </c>
      <c r="Q81" s="8"/>
      <c r="R81" s="8"/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/>
      <c r="AA81" s="8"/>
      <c r="AB81" s="8"/>
      <c r="AC81" s="8"/>
      <c r="AD81" s="8"/>
      <c r="AE81" s="8"/>
      <c r="AF81" s="8"/>
      <c r="AG81" s="8"/>
      <c r="AH81" s="1">
        <f t="shared" si="13"/>
        <v>8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>
        <v>1</v>
      </c>
      <c r="T82" s="8">
        <v>1</v>
      </c>
      <c r="U82" s="8">
        <v>1</v>
      </c>
      <c r="V82" s="8">
        <v>1</v>
      </c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>
        <v>1</v>
      </c>
      <c r="AD82" s="8">
        <v>1</v>
      </c>
      <c r="AE82" s="8"/>
      <c r="AF82" s="8"/>
      <c r="AG82" s="8"/>
      <c r="AH82" s="1">
        <f t="shared" si="13"/>
        <v>6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4</v>
      </c>
      <c r="AI83" s="1"/>
    </row>
    <row r="84" spans="1:35" ht="15.75" customHeight="1" x14ac:dyDescent="0.15">
      <c r="A84" s="10"/>
      <c r="B84" s="18">
        <f t="shared" si="14"/>
        <v>0</v>
      </c>
      <c r="C84" s="19">
        <f>IF(ISNA(VLOOKUP(B84,Personal!$A$2:$D$21,2,FALSE)),,VLOOKUP(B84,Personal!$A$2:$D$21,2,FALSE))</f>
        <v>0</v>
      </c>
      <c r="D84" s="19">
        <f>IF(ISNA(VLOOKUP(B84,Personal!$A$2:$D$23,3,FALSE)),,VLOOKUP(B84,Personal!$A$2:$D$32,3,FALSE))</f>
        <v>0</v>
      </c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0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 t="s">
        <v>7</v>
      </c>
      <c r="J85" s="8" t="s">
        <v>7</v>
      </c>
      <c r="K85" s="8" t="s">
        <v>7</v>
      </c>
      <c r="L85" s="8" t="s">
        <v>7</v>
      </c>
      <c r="M85" s="8" t="s">
        <v>7</v>
      </c>
      <c r="N85" s="8" t="s">
        <v>7</v>
      </c>
      <c r="O85" s="8" t="s">
        <v>7</v>
      </c>
      <c r="P85" s="8" t="s">
        <v>7</v>
      </c>
      <c r="Q85" s="8" t="s">
        <v>7</v>
      </c>
      <c r="R85" s="8" t="s">
        <v>7</v>
      </c>
      <c r="S85" s="8" t="s">
        <v>7</v>
      </c>
      <c r="T85" s="8" t="s">
        <v>7</v>
      </c>
      <c r="U85" s="8" t="s">
        <v>7</v>
      </c>
      <c r="V85" s="8" t="s">
        <v>7</v>
      </c>
      <c r="W85" s="8" t="s">
        <v>7</v>
      </c>
      <c r="X85" s="8" t="s">
        <v>7</v>
      </c>
      <c r="Y85" s="8" t="s">
        <v>7</v>
      </c>
      <c r="Z85" s="8" t="s">
        <v>7</v>
      </c>
      <c r="AA85" s="8" t="s">
        <v>7</v>
      </c>
      <c r="AB85" s="8" t="s">
        <v>7</v>
      </c>
      <c r="AC85" s="8" t="s">
        <v>7</v>
      </c>
      <c r="AD85" s="8" t="s">
        <v>7</v>
      </c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>
        <v>1</v>
      </c>
      <c r="H86" s="8">
        <v>1</v>
      </c>
      <c r="I86" s="8">
        <v>1</v>
      </c>
      <c r="J86" s="8">
        <v>1</v>
      </c>
      <c r="K86" s="8">
        <v>1</v>
      </c>
      <c r="L86" s="8">
        <v>1</v>
      </c>
      <c r="M86" s="8">
        <v>1</v>
      </c>
      <c r="N86" s="8">
        <v>1</v>
      </c>
      <c r="O86" s="8"/>
      <c r="P86" s="8"/>
      <c r="Q86" s="8">
        <v>1</v>
      </c>
      <c r="R86" s="8">
        <v>1</v>
      </c>
      <c r="S86" s="8">
        <v>1</v>
      </c>
      <c r="T86" s="8">
        <v>1</v>
      </c>
      <c r="U86" s="8">
        <v>1</v>
      </c>
      <c r="V86" s="8">
        <v>1</v>
      </c>
      <c r="W86" s="8">
        <v>1</v>
      </c>
      <c r="X86" s="8">
        <v>1</v>
      </c>
      <c r="Y86" s="8"/>
      <c r="Z86" s="8"/>
      <c r="AA86" s="8"/>
      <c r="AB86" s="8"/>
      <c r="AC86" s="8"/>
      <c r="AD86" s="8"/>
      <c r="AE86" s="8"/>
      <c r="AF86" s="8"/>
      <c r="AG86" s="8"/>
      <c r="AH86" s="1">
        <f t="shared" si="13"/>
        <v>8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 t="s">
        <v>15</v>
      </c>
      <c r="J87" s="8" t="s">
        <v>15</v>
      </c>
      <c r="K87" s="8" t="s">
        <v>15</v>
      </c>
      <c r="L87" s="8" t="s">
        <v>15</v>
      </c>
      <c r="M87" s="8" t="s">
        <v>15</v>
      </c>
      <c r="N87" s="8" t="s">
        <v>15</v>
      </c>
      <c r="O87" s="8" t="s">
        <v>15</v>
      </c>
      <c r="P87" s="8" t="s">
        <v>15</v>
      </c>
      <c r="Q87" s="8" t="s">
        <v>15</v>
      </c>
      <c r="R87" s="8" t="s">
        <v>15</v>
      </c>
      <c r="S87" s="8" t="s">
        <v>15</v>
      </c>
      <c r="T87" s="8" t="s">
        <v>15</v>
      </c>
      <c r="U87" s="8" t="s">
        <v>15</v>
      </c>
      <c r="V87" s="8" t="s">
        <v>15</v>
      </c>
      <c r="W87" s="8" t="s">
        <v>15</v>
      </c>
      <c r="X87" s="8" t="s">
        <v>15</v>
      </c>
      <c r="Y87" s="8" t="s">
        <v>15</v>
      </c>
      <c r="Z87" s="8" t="s">
        <v>15</v>
      </c>
      <c r="AA87" s="8" t="s">
        <v>15</v>
      </c>
      <c r="AB87" s="8" t="s">
        <v>15</v>
      </c>
      <c r="AC87" s="8" t="s">
        <v>15</v>
      </c>
      <c r="AD87" s="8" t="s">
        <v>15</v>
      </c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tr">
        <f t="shared" si="14"/>
        <v>X218</v>
      </c>
      <c r="C88" s="19" t="str">
        <f>IF(ISNA(VLOOKUP(B88,Personal!$A$2:$D$21,2,FALSE)),,VLOOKUP(B88,Personal!$A$2:$D$21,2,FALSE))</f>
        <v>Nahia Campos</v>
      </c>
      <c r="D88" s="19" t="str">
        <f>IF(ISNA(VLOOKUP(B88,Personal!$A$2:$D$23,3,FALSE)),,VLOOKUP(B88,Personal!$A$2:$D$32,3,FALSE))</f>
        <v>Comercial</v>
      </c>
      <c r="E88" s="8"/>
      <c r="F88" s="8"/>
      <c r="G88" s="8"/>
      <c r="H88" s="8"/>
      <c r="I88" s="8" t="s">
        <v>15</v>
      </c>
      <c r="J88" s="8" t="s">
        <v>15</v>
      </c>
      <c r="K88" s="8" t="s">
        <v>15</v>
      </c>
      <c r="L88" s="8" t="s">
        <v>15</v>
      </c>
      <c r="M88" s="8" t="s">
        <v>15</v>
      </c>
      <c r="N88" s="8" t="s">
        <v>15</v>
      </c>
      <c r="O88" s="8" t="s">
        <v>15</v>
      </c>
      <c r="P88" s="8" t="s">
        <v>15</v>
      </c>
      <c r="Q88" s="8" t="s">
        <v>15</v>
      </c>
      <c r="R88" s="8" t="s">
        <v>15</v>
      </c>
      <c r="S88" s="8" t="s">
        <v>15</v>
      </c>
      <c r="T88" s="8" t="s">
        <v>15</v>
      </c>
      <c r="U88" s="8" t="s">
        <v>15</v>
      </c>
      <c r="V88" s="8" t="s">
        <v>15</v>
      </c>
      <c r="W88" s="8" t="s">
        <v>15</v>
      </c>
      <c r="X88" s="8" t="s">
        <v>15</v>
      </c>
      <c r="Y88" s="8" t="s">
        <v>15</v>
      </c>
      <c r="Z88" s="8" t="s">
        <v>15</v>
      </c>
      <c r="AA88" s="8" t="s">
        <v>15</v>
      </c>
      <c r="AB88" s="8" t="s">
        <v>15</v>
      </c>
      <c r="AC88" s="8" t="s">
        <v>15</v>
      </c>
      <c r="AD88" s="8" t="s">
        <v>15</v>
      </c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 t="s">
        <v>133</v>
      </c>
      <c r="C89" s="62" t="s">
        <v>132</v>
      </c>
      <c r="D89" s="19" t="s">
        <v>53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>
        <v>1</v>
      </c>
      <c r="X89" s="59">
        <v>1</v>
      </c>
      <c r="Y89" s="59">
        <v>1</v>
      </c>
      <c r="Z89" s="59">
        <v>1</v>
      </c>
      <c r="AA89" s="59">
        <v>1</v>
      </c>
      <c r="AB89" s="59">
        <v>1</v>
      </c>
      <c r="AC89" s="59">
        <v>1</v>
      </c>
      <c r="AD89" s="59">
        <v>1</v>
      </c>
      <c r="AE89" s="59"/>
      <c r="AF89" s="60"/>
      <c r="AG89" s="61"/>
      <c r="AH89" s="1">
        <f t="shared" si="13"/>
        <v>4</v>
      </c>
      <c r="AI89" s="1"/>
    </row>
    <row r="90" spans="1:35" ht="15.75" customHeight="1" x14ac:dyDescent="0.15">
      <c r="A90" s="10"/>
      <c r="B90" s="18" t="str">
        <f t="shared" si="14"/>
        <v>X220</v>
      </c>
      <c r="C90" s="19" t="s">
        <v>139</v>
      </c>
      <c r="D90" s="19" t="s">
        <v>53</v>
      </c>
      <c r="E90" s="59"/>
      <c r="F90" s="59"/>
      <c r="G90" s="59"/>
      <c r="H90" s="59"/>
      <c r="I90" s="59"/>
      <c r="J90" s="59"/>
      <c r="K90" s="59">
        <v>1</v>
      </c>
      <c r="L90" s="59">
        <v>1</v>
      </c>
      <c r="M90" s="59">
        <v>1</v>
      </c>
      <c r="N90" s="59">
        <v>1</v>
      </c>
      <c r="O90" s="59">
        <v>1</v>
      </c>
      <c r="P90" s="59">
        <v>1</v>
      </c>
      <c r="Q90" s="59">
        <v>1</v>
      </c>
      <c r="R90" s="59">
        <v>1</v>
      </c>
      <c r="S90" s="59"/>
      <c r="T90" s="59"/>
      <c r="U90" s="59">
        <v>1</v>
      </c>
      <c r="V90" s="59">
        <v>1</v>
      </c>
      <c r="W90" s="59">
        <v>1</v>
      </c>
      <c r="X90" s="59">
        <v>1</v>
      </c>
      <c r="Y90" s="59">
        <v>1</v>
      </c>
      <c r="Z90" s="59">
        <v>1</v>
      </c>
      <c r="AA90" s="59">
        <v>1</v>
      </c>
      <c r="AB90" s="59">
        <v>1</v>
      </c>
      <c r="AC90" s="59"/>
      <c r="AD90" s="59"/>
      <c r="AE90" s="59"/>
      <c r="AF90" s="60"/>
      <c r="AG90" s="61"/>
      <c r="AH90" s="1">
        <f t="shared" si="13"/>
        <v>8</v>
      </c>
      <c r="AI90" s="1"/>
    </row>
    <row r="91" spans="1:35" ht="15.75" customHeight="1" x14ac:dyDescent="0.15">
      <c r="A91" s="10"/>
      <c r="B91" s="18" t="s">
        <v>140</v>
      </c>
      <c r="C91" s="19" t="s">
        <v>141</v>
      </c>
      <c r="D91" s="19" t="s">
        <v>53</v>
      </c>
      <c r="E91" s="59"/>
      <c r="F91" s="59"/>
      <c r="G91" s="59"/>
      <c r="H91" s="59"/>
      <c r="I91" s="59"/>
      <c r="J91" s="59"/>
      <c r="K91" s="59">
        <v>1</v>
      </c>
      <c r="L91" s="59">
        <v>1</v>
      </c>
      <c r="M91" s="59">
        <v>1</v>
      </c>
      <c r="N91" s="59">
        <v>1</v>
      </c>
      <c r="O91" s="59">
        <v>1</v>
      </c>
      <c r="P91" s="59">
        <v>1</v>
      </c>
      <c r="Q91" s="59">
        <v>1</v>
      </c>
      <c r="R91" s="59">
        <v>1</v>
      </c>
      <c r="S91" s="59">
        <v>1</v>
      </c>
      <c r="T91" s="59">
        <v>1</v>
      </c>
      <c r="U91" s="59">
        <v>1</v>
      </c>
      <c r="V91" s="59">
        <v>1</v>
      </c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6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/>
      <c r="R93" s="8"/>
      <c r="S93" s="8" t="s">
        <v>9</v>
      </c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 t="s">
        <v>9</v>
      </c>
      <c r="R94" s="8" t="s">
        <v>9</v>
      </c>
      <c r="S94" s="8"/>
      <c r="T94" s="8"/>
      <c r="U94" s="8"/>
      <c r="V94" s="8"/>
      <c r="W94" s="8" t="s">
        <v>9</v>
      </c>
      <c r="X94" s="8" t="s">
        <v>9</v>
      </c>
      <c r="Y94" s="8" t="s">
        <v>9</v>
      </c>
      <c r="Z94" s="8" t="s">
        <v>9</v>
      </c>
      <c r="AA94" s="8" t="s">
        <v>9</v>
      </c>
      <c r="AB94" s="8" t="s">
        <v>9</v>
      </c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/>
      <c r="R95" s="8"/>
      <c r="S95" s="8" t="s">
        <v>9</v>
      </c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8"/>
      <c r="AB95" s="8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2</v>
      </c>
      <c r="I96" s="23">
        <f t="shared" si="15"/>
        <v>2</v>
      </c>
      <c r="J96" s="23">
        <f t="shared" si="15"/>
        <v>2</v>
      </c>
      <c r="K96" s="23">
        <f t="shared" si="15"/>
        <v>4</v>
      </c>
      <c r="L96" s="23">
        <f t="shared" si="15"/>
        <v>4</v>
      </c>
      <c r="M96" s="23">
        <f t="shared" si="15"/>
        <v>4</v>
      </c>
      <c r="N96" s="23">
        <f t="shared" si="15"/>
        <v>4</v>
      </c>
      <c r="O96" s="23">
        <f t="shared" si="15"/>
        <v>3</v>
      </c>
      <c r="P96" s="23">
        <f t="shared" si="15"/>
        <v>3</v>
      </c>
      <c r="Q96" s="23">
        <f t="shared" si="15"/>
        <v>3</v>
      </c>
      <c r="R96" s="23">
        <f t="shared" si="15"/>
        <v>3</v>
      </c>
      <c r="S96" s="23">
        <f t="shared" si="15"/>
        <v>4</v>
      </c>
      <c r="T96" s="23">
        <f t="shared" si="15"/>
        <v>4</v>
      </c>
      <c r="U96" s="23">
        <f t="shared" si="15"/>
        <v>5</v>
      </c>
      <c r="V96" s="23">
        <f t="shared" si="15"/>
        <v>5</v>
      </c>
      <c r="W96" s="23">
        <f t="shared" si="15"/>
        <v>6</v>
      </c>
      <c r="X96" s="23">
        <f t="shared" si="15"/>
        <v>6</v>
      </c>
      <c r="Y96" s="23">
        <f t="shared" si="15"/>
        <v>5</v>
      </c>
      <c r="Z96" s="23">
        <f t="shared" si="15"/>
        <v>4</v>
      </c>
      <c r="AA96" s="23">
        <f t="shared" si="15"/>
        <v>4</v>
      </c>
      <c r="AB96" s="23">
        <f t="shared" si="15"/>
        <v>4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44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45563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>
        <v>1</v>
      </c>
      <c r="J100" s="8">
        <v>1</v>
      </c>
      <c r="K100" s="8">
        <v>1</v>
      </c>
      <c r="L100" s="8">
        <v>1</v>
      </c>
      <c r="M100" s="8">
        <v>1</v>
      </c>
      <c r="N100" s="8">
        <v>1</v>
      </c>
      <c r="O100" s="8">
        <v>1</v>
      </c>
      <c r="P100" s="8">
        <v>1</v>
      </c>
      <c r="Q100" s="8">
        <v>1</v>
      </c>
      <c r="R100" s="8">
        <v>1</v>
      </c>
      <c r="S100" s="8"/>
      <c r="T100" s="8"/>
      <c r="U100" s="8">
        <v>1</v>
      </c>
      <c r="V100" s="8">
        <v>1</v>
      </c>
      <c r="W100" s="8">
        <v>1</v>
      </c>
      <c r="X100" s="8">
        <v>1</v>
      </c>
      <c r="Y100" s="8">
        <v>1</v>
      </c>
      <c r="Z100" s="8">
        <v>1</v>
      </c>
      <c r="AA100" s="8"/>
      <c r="AB100" s="8"/>
      <c r="AC100" s="8"/>
      <c r="AD100" s="8"/>
      <c r="AE100" s="8"/>
      <c r="AF100" s="8"/>
      <c r="AG100" s="8"/>
      <c r="AH100" s="1">
        <f t="shared" si="16"/>
        <v>8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/>
      <c r="J101" s="8"/>
      <c r="K101" s="8"/>
      <c r="L101" s="8"/>
      <c r="M101" s="8">
        <v>1</v>
      </c>
      <c r="N101" s="8">
        <v>1</v>
      </c>
      <c r="O101" s="8">
        <v>1</v>
      </c>
      <c r="P101" s="8">
        <v>1</v>
      </c>
      <c r="Q101" s="8">
        <v>1</v>
      </c>
      <c r="R101" s="8">
        <v>1</v>
      </c>
      <c r="S101" s="8">
        <v>1</v>
      </c>
      <c r="T101" s="8">
        <v>1</v>
      </c>
      <c r="U101" s="8">
        <v>1</v>
      </c>
      <c r="V101" s="8">
        <v>1</v>
      </c>
      <c r="W101" s="8">
        <v>1</v>
      </c>
      <c r="X101" s="8">
        <v>1</v>
      </c>
      <c r="Y101" s="8"/>
      <c r="Z101" s="8"/>
      <c r="AA101" s="8"/>
      <c r="AB101" s="8"/>
      <c r="AC101" s="8"/>
      <c r="AD101" s="8"/>
      <c r="AE101" s="8"/>
      <c r="AF101" s="8"/>
      <c r="AG101" s="8"/>
      <c r="AH101" s="1">
        <f t="shared" si="16"/>
        <v>6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 t="s">
        <v>7</v>
      </c>
      <c r="J102" s="8" t="s">
        <v>7</v>
      </c>
      <c r="K102" s="8" t="s">
        <v>7</v>
      </c>
      <c r="L102" s="8" t="s">
        <v>7</v>
      </c>
      <c r="M102" s="8" t="s">
        <v>7</v>
      </c>
      <c r="N102" s="8" t="s">
        <v>7</v>
      </c>
      <c r="O102" s="8" t="s">
        <v>7</v>
      </c>
      <c r="P102" s="8" t="s">
        <v>7</v>
      </c>
      <c r="Q102" s="8" t="s">
        <v>7</v>
      </c>
      <c r="R102" s="8" t="s">
        <v>7</v>
      </c>
      <c r="S102" s="8" t="s">
        <v>7</v>
      </c>
      <c r="T102" s="8" t="s">
        <v>7</v>
      </c>
      <c r="U102" s="8" t="s">
        <v>7</v>
      </c>
      <c r="V102" s="8" t="s">
        <v>7</v>
      </c>
      <c r="W102" s="8" t="s">
        <v>7</v>
      </c>
      <c r="X102" s="8" t="s">
        <v>7</v>
      </c>
      <c r="Y102" s="8" t="s">
        <v>7</v>
      </c>
      <c r="Z102" s="8" t="s">
        <v>7</v>
      </c>
      <c r="AA102" s="8" t="s">
        <v>7</v>
      </c>
      <c r="AB102" s="8" t="s">
        <v>7</v>
      </c>
      <c r="AC102" s="8" t="s">
        <v>7</v>
      </c>
      <c r="AD102" s="8" t="s">
        <v>7</v>
      </c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>
        <f t="shared" si="17"/>
        <v>0</v>
      </c>
      <c r="C103" s="19">
        <f>IF(ISNA(VLOOKUP(B103,Personal!$A$2:$D$21,2,FALSE)),,VLOOKUP(B103,Personal!$A$2:$D$21,2,FALSE))</f>
        <v>0</v>
      </c>
      <c r="D103" s="19">
        <f>IF(ISNA(VLOOKUP(B103,Personal!$A$2:$D$23,3,FALSE)),,VLOOKUP(B103,Personal!$A$2:$D$32,3,FALSE))</f>
        <v>0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/>
      <c r="J104" s="8"/>
      <c r="K104" s="8"/>
      <c r="L104" s="8"/>
      <c r="M104" s="8">
        <v>1</v>
      </c>
      <c r="N104" s="8">
        <v>1</v>
      </c>
      <c r="O104" s="8">
        <v>1</v>
      </c>
      <c r="P104" s="8">
        <v>1</v>
      </c>
      <c r="Q104" s="8">
        <v>1</v>
      </c>
      <c r="R104" s="8">
        <v>1</v>
      </c>
      <c r="S104" s="8">
        <v>1</v>
      </c>
      <c r="T104" s="8">
        <v>1</v>
      </c>
      <c r="U104" s="8"/>
      <c r="V104" s="8"/>
      <c r="W104" s="8">
        <v>1</v>
      </c>
      <c r="X104" s="8">
        <v>1</v>
      </c>
      <c r="Y104" s="8">
        <v>1</v>
      </c>
      <c r="Z104" s="8">
        <v>1</v>
      </c>
      <c r="AA104" s="8">
        <v>1</v>
      </c>
      <c r="AB104" s="8">
        <v>1</v>
      </c>
      <c r="AC104" s="8">
        <v>1</v>
      </c>
      <c r="AD104" s="8">
        <v>1</v>
      </c>
      <c r="AE104" s="8"/>
      <c r="AF104" s="8"/>
      <c r="AG104" s="8"/>
      <c r="AH104" s="1">
        <f t="shared" si="16"/>
        <v>8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/>
      <c r="J105" s="8"/>
      <c r="K105" s="8"/>
      <c r="L105" s="8"/>
      <c r="M105" s="8">
        <v>1</v>
      </c>
      <c r="N105" s="8">
        <v>1</v>
      </c>
      <c r="O105" s="8">
        <v>1</v>
      </c>
      <c r="P105" s="8">
        <v>1</v>
      </c>
      <c r="Q105" s="8">
        <v>1</v>
      </c>
      <c r="R105" s="8">
        <v>1</v>
      </c>
      <c r="S105" s="8"/>
      <c r="T105" s="8"/>
      <c r="U105" s="8">
        <v>1</v>
      </c>
      <c r="V105" s="8">
        <v>1</v>
      </c>
      <c r="W105" s="8">
        <v>1</v>
      </c>
      <c r="X105" s="8">
        <v>1</v>
      </c>
      <c r="Y105" s="8">
        <v>1</v>
      </c>
      <c r="Z105" s="8">
        <v>1</v>
      </c>
      <c r="AA105" s="8">
        <v>1</v>
      </c>
      <c r="AB105" s="8">
        <v>1</v>
      </c>
      <c r="AC105" s="8">
        <v>1</v>
      </c>
      <c r="AD105" s="8">
        <v>1</v>
      </c>
      <c r="AE105" s="8"/>
      <c r="AF105" s="8"/>
      <c r="AG105" s="8"/>
      <c r="AH105" s="1">
        <f t="shared" si="16"/>
        <v>8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 t="s">
        <v>15</v>
      </c>
      <c r="J106" s="8" t="s">
        <v>15</v>
      </c>
      <c r="K106" s="8" t="s">
        <v>15</v>
      </c>
      <c r="L106" s="8" t="s">
        <v>15</v>
      </c>
      <c r="M106" s="8" t="s">
        <v>15</v>
      </c>
      <c r="N106" s="8" t="s">
        <v>15</v>
      </c>
      <c r="O106" s="8" t="s">
        <v>15</v>
      </c>
      <c r="P106" s="8" t="s">
        <v>15</v>
      </c>
      <c r="Q106" s="8" t="s">
        <v>15</v>
      </c>
      <c r="R106" s="8" t="s">
        <v>15</v>
      </c>
      <c r="S106" s="8" t="s">
        <v>15</v>
      </c>
      <c r="T106" s="8" t="s">
        <v>15</v>
      </c>
      <c r="U106" s="8" t="s">
        <v>15</v>
      </c>
      <c r="V106" s="8" t="s">
        <v>15</v>
      </c>
      <c r="W106" s="8" t="s">
        <v>15</v>
      </c>
      <c r="X106" s="8" t="s">
        <v>15</v>
      </c>
      <c r="Y106" s="8" t="s">
        <v>15</v>
      </c>
      <c r="Z106" s="8" t="s">
        <v>15</v>
      </c>
      <c r="AA106" s="8" t="s">
        <v>15</v>
      </c>
      <c r="AB106" s="8" t="s">
        <v>15</v>
      </c>
      <c r="AC106" s="8" t="s">
        <v>15</v>
      </c>
      <c r="AD106" s="8" t="s">
        <v>15</v>
      </c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 t="str">
        <f t="shared" si="17"/>
        <v>X218</v>
      </c>
      <c r="C107" s="19" t="str">
        <f>IF(ISNA(VLOOKUP(B107,Personal!$A$2:$D$21,2,FALSE)),,VLOOKUP(B107,Personal!$A$2:$D$21,2,FALSE))</f>
        <v>Nahia Campos</v>
      </c>
      <c r="D107" s="19" t="str">
        <f>IF(ISNA(VLOOKUP(B107,Personal!$A$2:$D$23,3,FALSE)),,VLOOKUP(B107,Personal!$A$2:$D$32,3,FALSE))</f>
        <v>Comercial</v>
      </c>
      <c r="E107" s="8"/>
      <c r="F107" s="8"/>
      <c r="G107" s="8"/>
      <c r="H107" s="8"/>
      <c r="I107" s="8" t="s">
        <v>15</v>
      </c>
      <c r="J107" s="8" t="s">
        <v>15</v>
      </c>
      <c r="K107" s="8" t="s">
        <v>15</v>
      </c>
      <c r="L107" s="8" t="s">
        <v>15</v>
      </c>
      <c r="M107" s="8" t="s">
        <v>15</v>
      </c>
      <c r="N107" s="8" t="s">
        <v>15</v>
      </c>
      <c r="O107" s="8" t="s">
        <v>15</v>
      </c>
      <c r="P107" s="8" t="s">
        <v>15</v>
      </c>
      <c r="Q107" s="8" t="s">
        <v>15</v>
      </c>
      <c r="R107" s="8" t="s">
        <v>15</v>
      </c>
      <c r="S107" s="8" t="s">
        <v>15</v>
      </c>
      <c r="T107" s="8" t="s">
        <v>15</v>
      </c>
      <c r="U107" s="8" t="s">
        <v>15</v>
      </c>
      <c r="V107" s="8" t="s">
        <v>15</v>
      </c>
      <c r="W107" s="8" t="s">
        <v>15</v>
      </c>
      <c r="X107" s="8" t="s">
        <v>15</v>
      </c>
      <c r="Y107" s="8" t="s">
        <v>15</v>
      </c>
      <c r="Z107" s="8" t="s">
        <v>15</v>
      </c>
      <c r="AA107" s="8" t="s">
        <v>15</v>
      </c>
      <c r="AB107" s="8" t="s">
        <v>15</v>
      </c>
      <c r="AC107" s="8" t="s">
        <v>15</v>
      </c>
      <c r="AD107" s="8" t="s">
        <v>15</v>
      </c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 t="s">
        <v>133</v>
      </c>
      <c r="C108" s="62" t="s">
        <v>132</v>
      </c>
      <c r="D108" s="19" t="s">
        <v>53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>
        <v>1</v>
      </c>
      <c r="V108" s="59">
        <v>1</v>
      </c>
      <c r="W108" s="59">
        <v>1</v>
      </c>
      <c r="X108" s="59">
        <v>1</v>
      </c>
      <c r="Y108" s="59">
        <v>1</v>
      </c>
      <c r="Z108" s="59">
        <v>1</v>
      </c>
      <c r="AA108" s="59">
        <v>1</v>
      </c>
      <c r="AB108" s="59">
        <v>1</v>
      </c>
      <c r="AC108" s="59"/>
      <c r="AD108" s="59"/>
      <c r="AE108" s="59"/>
      <c r="AF108" s="60"/>
      <c r="AG108" s="61"/>
      <c r="AH108" s="1">
        <f t="shared" si="16"/>
        <v>4</v>
      </c>
      <c r="AI108" s="1"/>
    </row>
    <row r="109" spans="1:35" ht="15.75" customHeight="1" x14ac:dyDescent="0.15">
      <c r="A109" s="10"/>
      <c r="B109" s="18" t="str">
        <f t="shared" si="17"/>
        <v>X220</v>
      </c>
      <c r="C109" s="19" t="s">
        <v>139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8"/>
      <c r="J109" s="8"/>
      <c r="K109" s="8">
        <v>1</v>
      </c>
      <c r="L109" s="8">
        <v>1</v>
      </c>
      <c r="M109" s="8">
        <v>1</v>
      </c>
      <c r="N109" s="8">
        <v>1</v>
      </c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59"/>
      <c r="AF109" s="60"/>
      <c r="AG109" s="61"/>
      <c r="AH109" s="1">
        <f t="shared" si="16"/>
        <v>2</v>
      </c>
      <c r="AI109" s="1"/>
    </row>
    <row r="110" spans="1:35" ht="15.75" customHeight="1" x14ac:dyDescent="0.15">
      <c r="A110" s="10"/>
      <c r="B110" s="18" t="str">
        <f t="shared" si="17"/>
        <v>X223</v>
      </c>
      <c r="C110" s="19" t="s">
        <v>141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>
        <v>1</v>
      </c>
      <c r="L110" s="59">
        <v>1</v>
      </c>
      <c r="M110" s="59">
        <v>1</v>
      </c>
      <c r="N110" s="59">
        <v>1</v>
      </c>
      <c r="O110" s="59">
        <v>1</v>
      </c>
      <c r="P110" s="59">
        <v>1</v>
      </c>
      <c r="Q110" s="59">
        <v>1</v>
      </c>
      <c r="R110" s="59">
        <v>1</v>
      </c>
      <c r="S110" s="59">
        <v>1</v>
      </c>
      <c r="T110" s="59">
        <v>1</v>
      </c>
      <c r="U110" s="59">
        <v>1</v>
      </c>
      <c r="V110" s="59">
        <v>1</v>
      </c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6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0</v>
      </c>
      <c r="I115" s="23">
        <f t="shared" si="18"/>
        <v>1</v>
      </c>
      <c r="J115" s="23">
        <f t="shared" si="18"/>
        <v>1</v>
      </c>
      <c r="K115" s="23">
        <f t="shared" si="18"/>
        <v>3</v>
      </c>
      <c r="L115" s="23">
        <f t="shared" si="18"/>
        <v>3</v>
      </c>
      <c r="M115" s="23">
        <f t="shared" si="18"/>
        <v>6</v>
      </c>
      <c r="N115" s="23">
        <f t="shared" si="18"/>
        <v>6</v>
      </c>
      <c r="O115" s="23">
        <f t="shared" si="18"/>
        <v>5</v>
      </c>
      <c r="P115" s="23">
        <f t="shared" si="18"/>
        <v>5</v>
      </c>
      <c r="Q115" s="23">
        <f t="shared" si="18"/>
        <v>5</v>
      </c>
      <c r="R115" s="23">
        <f t="shared" si="18"/>
        <v>5</v>
      </c>
      <c r="S115" s="23">
        <f t="shared" si="18"/>
        <v>3</v>
      </c>
      <c r="T115" s="23">
        <f t="shared" si="18"/>
        <v>3</v>
      </c>
      <c r="U115" s="23">
        <f t="shared" si="18"/>
        <v>5</v>
      </c>
      <c r="V115" s="23">
        <f t="shared" si="18"/>
        <v>5</v>
      </c>
      <c r="W115" s="23">
        <f t="shared" si="18"/>
        <v>5</v>
      </c>
      <c r="X115" s="23">
        <f t="shared" si="18"/>
        <v>5</v>
      </c>
      <c r="Y115" s="23">
        <f t="shared" si="18"/>
        <v>4</v>
      </c>
      <c r="Z115" s="23">
        <f t="shared" si="18"/>
        <v>4</v>
      </c>
      <c r="AA115" s="23">
        <f t="shared" si="18"/>
        <v>3</v>
      </c>
      <c r="AB115" s="23">
        <f t="shared" si="18"/>
        <v>3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42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45564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>
        <f t="shared" si="20"/>
        <v>0</v>
      </c>
      <c r="C122" s="19">
        <f>IF(ISNA(VLOOKUP(B122,Personal!$A$2:$D$21,2,FALSE)),,VLOOKUP(B122,Personal!$A$2:$D$21,2,FALSE))</f>
        <v>0</v>
      </c>
      <c r="D122" s="19">
        <f>IF(ISNA(VLOOKUP(B122,Personal!$A$2:$D$23,3,FALSE)),,VLOOKUP(B122,Personal!$A$2:$D$32,3,FALSE))</f>
        <v>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X218</v>
      </c>
      <c r="C126" s="19" t="str">
        <f>IF(ISNA(VLOOKUP(B126,Personal!$A$2:$D$21,2,FALSE)),,VLOOKUP(B126,Personal!$A$2:$D$21,2,FALSE))</f>
        <v>Nahia Campos</v>
      </c>
      <c r="D126" s="19" t="str">
        <f>IF(ISNA(VLOOKUP(B126,Personal!$A$2:$D$23,3,FALSE)),,VLOOKUP(B126,Personal!$A$2:$D$32,3,FALSE))</f>
        <v>Comercial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 t="str">
        <f t="shared" si="20"/>
        <v>X219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 t="str">
        <f t="shared" si="20"/>
        <v>X220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 t="str">
        <f t="shared" si="20"/>
        <v>X223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r/TWYAzC6lND5oLg/N+oTzXLJt4MGDwv/AcNwLd56MSvQWi157OCJWapn/isDl1T95OMM1DUt6ragoeNpoX0eQ==" saltValue="itEY6wy+Wq7YnpZQOEb1SA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S25:AD25 S44:AD44 S82:AD82 G103:H103 I24:Z24 I62:Z62 I81:Z81 I100:Z100 AC17:AG19 E4:AG16 I30:AD31 I49:AD50 I68:AD69 I87:AD88 I106:AD107" name="Rango2_3"/>
    <protectedRange algorithmName="SHA-512" hashValue="G5FAzGJX5ML8jdfkYHQa+XaFR9QNG29PKoYkCgHl9WmXxPVaBd5PCzjSk5Uim+XS6Movcs1vrN10mr+qn1crdA==" saltValue="5PigA186qshsPexNZFi/+w==" spinCount="100000" sqref="E25:R25 AE25:AG25 E23:AG23 I43:AD43 I63:AD63 I65:AD65 I47:AD47 I86:AD86 E24:H24 AA24:AG24 E26:G35 I67:AD67 H26:T29 AC26:AG29 U27:AB29 W26:AB26 H31 AC32:AG38 AE30:AG31 H32:AB35" name="Rango2_3_1"/>
    <protectedRange algorithmName="SHA-512" hashValue="G5FAzGJX5ML8jdfkYHQa+XaFR9QNG29PKoYkCgHl9WmXxPVaBd5PCzjSk5Uim+XS6Movcs1vrN10mr+qn1crdA==" saltValue="5PigA186qshsPexNZFi/+w==" spinCount="100000" sqref="E42:AG42 E45:AG46 E44:R44 E43:H43 AE43:AG44 E48:AG48 E47:H47 AE47:AG47 E51:AG54 AC55:AG57 I85:AD85 E49:H50 AE49:AG50" name="Rango2_3_2"/>
    <protectedRange algorithmName="SHA-512" hashValue="G5FAzGJX5ML8jdfkYHQa+XaFR9QNG29PKoYkCgHl9WmXxPVaBd5PCzjSk5Uim+XS6Movcs1vrN10mr+qn1crdA==" saltValue="5PigA186qshsPexNZFi/+w==" spinCount="100000" sqref="E61:AG61 E64:AG64 AE63:AG63 E66:AG66 E65:H65 AE65:AG65 E62:H63 AA62:AG62 AC74:AG76 E70:AG73 E67:H69 AE67:AG69" name="Rango2_3_3"/>
    <protectedRange algorithmName="SHA-512" hashValue="G5FAzGJX5ML8jdfkYHQa+XaFR9QNG29PKoYkCgHl9WmXxPVaBd5PCzjSk5Uim+XS6Movcs1vrN10mr+qn1crdA==" saltValue="5PigA186qshsPexNZFi/+w==" spinCount="100000" sqref="E80:AG80 E83:AG84 E82:R82 AE82:AG82 E89:AG92 E81:H81 AA81:AG81 AC93:AG95 E85:H88 AE85:AG88" name="Rango2_3_4"/>
    <protectedRange algorithmName="SHA-512" hashValue="G5FAzGJX5ML8jdfkYHQa+XaFR9QNG29PKoYkCgHl9WmXxPVaBd5PCzjSk5Uim+XS6Movcs1vrN10mr+qn1crdA==" saltValue="5PigA186qshsPexNZFi/+w==" spinCount="100000" sqref="E99:AG99 E103:F103 E101:AG102 E100:H100 AA100:AG100 I103:AG103 E104:AG105 E108:AG114 E106:H107 AE106:AG107" name="Rango2_3_5"/>
    <protectedRange algorithmName="SHA-512" hashValue="G5FAzGJX5ML8jdfkYHQa+XaFR9QNG29PKoYkCgHl9WmXxPVaBd5PCzjSk5Uim+XS6Movcs1vrN10mr+qn1crdA==" saltValue="5PigA186qshsPexNZFi/+w==" spinCount="100000" sqref="E118:AG133" name="Rango2_3_6"/>
    <protectedRange algorithmName="SHA-512" hashValue="G5FAzGJX5ML8jdfkYHQa+XaFR9QNG29PKoYkCgHl9WmXxPVaBd5PCzjSk5Uim+XS6Movcs1vrN10mr+qn1crdA==" saltValue="5PigA186qshsPexNZFi/+w==" spinCount="100000" sqref="E17:H17 AA17:AB17" name="Rango2_3_7"/>
    <protectedRange algorithmName="SHA-512" hashValue="G5FAzGJX5ML8jdfkYHQa+XaFR9QNG29PKoYkCgHl9WmXxPVaBd5PCzjSk5Uim+XS6Movcs1vrN10mr+qn1crdA==" saltValue="5PigA186qshsPexNZFi/+w==" spinCount="100000" sqref="E18:H19" name="Rango2_3_7_1"/>
    <protectedRange algorithmName="SHA-512" hashValue="G5FAzGJX5ML8jdfkYHQa+XaFR9QNG29PKoYkCgHl9WmXxPVaBd5PCzjSk5Uim+XS6Movcs1vrN10mr+qn1crdA==" saltValue="5PigA186qshsPexNZFi/+w==" spinCount="100000" sqref="I18:AB19 I17:Z17" name="Rango2_2_3_4_3_1_2"/>
    <protectedRange algorithmName="SHA-512" hashValue="G5FAzGJX5ML8jdfkYHQa+XaFR9QNG29PKoYkCgHl9WmXxPVaBd5PCzjSk5Uim+XS6Movcs1vrN10mr+qn1crdA==" saltValue="5PigA186qshsPexNZFi/+w==" spinCount="100000" sqref="E36:H36 AA36:AB36" name="Rango2_3_8"/>
    <protectedRange algorithmName="SHA-512" hashValue="G5FAzGJX5ML8jdfkYHQa+XaFR9QNG29PKoYkCgHl9WmXxPVaBd5PCzjSk5Uim+XS6Movcs1vrN10mr+qn1crdA==" saltValue="5PigA186qshsPexNZFi/+w==" spinCount="100000" sqref="E37:H38" name="Rango2_3_7_2"/>
    <protectedRange algorithmName="SHA-512" hashValue="G5FAzGJX5ML8jdfkYHQa+XaFR9QNG29PKoYkCgHl9WmXxPVaBd5PCzjSk5Uim+XS6Movcs1vrN10mr+qn1crdA==" saltValue="5PigA186qshsPexNZFi/+w==" spinCount="100000" sqref="I37:AB38 I36:Z36" name="Rango2_2_3_4_3_1_2_1"/>
    <protectedRange algorithmName="SHA-512" hashValue="G5FAzGJX5ML8jdfkYHQa+XaFR9QNG29PKoYkCgHl9WmXxPVaBd5PCzjSk5Uim+XS6Movcs1vrN10mr+qn1crdA==" saltValue="5PigA186qshsPexNZFi/+w==" spinCount="100000" sqref="E55:H55 AA55:AB55" name="Rango2_3_9"/>
    <protectedRange algorithmName="SHA-512" hashValue="G5FAzGJX5ML8jdfkYHQa+XaFR9QNG29PKoYkCgHl9WmXxPVaBd5PCzjSk5Uim+XS6Movcs1vrN10mr+qn1crdA==" saltValue="5PigA186qshsPexNZFi/+w==" spinCount="100000" sqref="E56:H57" name="Rango2_3_7_3"/>
    <protectedRange algorithmName="SHA-512" hashValue="G5FAzGJX5ML8jdfkYHQa+XaFR9QNG29PKoYkCgHl9WmXxPVaBd5PCzjSk5Uim+XS6Movcs1vrN10mr+qn1crdA==" saltValue="5PigA186qshsPexNZFi/+w==" spinCount="100000" sqref="I56:AB57 I55:Z55" name="Rango2_2_3_4_3_1_2_2"/>
    <protectedRange algorithmName="SHA-512" hashValue="G5FAzGJX5ML8jdfkYHQa+XaFR9QNG29PKoYkCgHl9WmXxPVaBd5PCzjSk5Uim+XS6Movcs1vrN10mr+qn1crdA==" saltValue="5PigA186qshsPexNZFi/+w==" spinCount="100000" sqref="E74:H74 AA74:AB74" name="Rango2_3_10"/>
    <protectedRange algorithmName="SHA-512" hashValue="G5FAzGJX5ML8jdfkYHQa+XaFR9QNG29PKoYkCgHl9WmXxPVaBd5PCzjSk5Uim+XS6Movcs1vrN10mr+qn1crdA==" saltValue="5PigA186qshsPexNZFi/+w==" spinCount="100000" sqref="E75:H76" name="Rango2_3_7_4"/>
    <protectedRange algorithmName="SHA-512" hashValue="G5FAzGJX5ML8jdfkYHQa+XaFR9QNG29PKoYkCgHl9WmXxPVaBd5PCzjSk5Uim+XS6Movcs1vrN10mr+qn1crdA==" saltValue="5PigA186qshsPexNZFi/+w==" spinCount="100000" sqref="I75:AB76 I74:Z74" name="Rango2_2_3_4_3_1_2_3"/>
    <protectedRange algorithmName="SHA-512" hashValue="G5FAzGJX5ML8jdfkYHQa+XaFR9QNG29PKoYkCgHl9WmXxPVaBd5PCzjSk5Uim+XS6Movcs1vrN10mr+qn1crdA==" saltValue="5PigA186qshsPexNZFi/+w==" spinCount="100000" sqref="E93:H93 AA93:AB93" name="Rango2_3_11"/>
    <protectedRange algorithmName="SHA-512" hashValue="G5FAzGJX5ML8jdfkYHQa+XaFR9QNG29PKoYkCgHl9WmXxPVaBd5PCzjSk5Uim+XS6Movcs1vrN10mr+qn1crdA==" saltValue="5PigA186qshsPexNZFi/+w==" spinCount="100000" sqref="E94:H95" name="Rango2_3_7_5"/>
    <protectedRange algorithmName="SHA-512" hashValue="G5FAzGJX5ML8jdfkYHQa+XaFR9QNG29PKoYkCgHl9WmXxPVaBd5PCzjSk5Uim+XS6Movcs1vrN10mr+qn1crdA==" saltValue="5PigA186qshsPexNZFi/+w==" spinCount="100000" sqref="I94:AB95 I93:Z93" name="Rango2_2_3_4_3_1_2_4"/>
  </protectedRanges>
  <conditionalFormatting sqref="E20:AG20 E39:AG39 E58:AG58 E77:AG77 E96:AG96 E115:AG115 E134:AG134">
    <cfRule type="colorScale" priority="817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AC17:AG17">
    <cfRule type="expression" dxfId="3850" priority="606">
      <formula>$C$21="F"</formula>
    </cfRule>
  </conditionalFormatting>
  <conditionalFormatting sqref="E13:AG16 E30:G30 E31:H31 AC17:AG19 E26:T26 E27:AG29 AA26:AG26 AE30:AG31">
    <cfRule type="expression" dxfId="3849" priority="608">
      <formula>$C$2="F"</formula>
    </cfRule>
  </conditionalFormatting>
  <conditionalFormatting sqref="E13:AG16 E30:G31 AE30:AG31 AC17:AG19 E28:AG29 E26:T27 AC26:AG27">
    <cfRule type="expression" dxfId="3848" priority="609">
      <formula>$D13="Facturacion"</formula>
    </cfRule>
  </conditionalFormatting>
  <conditionalFormatting sqref="E13:AG16 E30:G31 AE30:AG31 AC17:AG19 E28:AG29 E26:T27 AC26:AG27">
    <cfRule type="expression" dxfId="3847" priority="610">
      <formula>$D13="Specialist"</formula>
    </cfRule>
  </conditionalFormatting>
  <conditionalFormatting sqref="E13:AG16 E30:G30 E31:H31 AC17:AG19 E26:T26 E27:AG29 AA26:AG26 AE30:AG31">
    <cfRule type="cellIs" dxfId="3846" priority="611" operator="equal">
      <formula>1</formula>
    </cfRule>
  </conditionalFormatting>
  <conditionalFormatting sqref="E13:AG16 E30:G31 AE30:AG31 AC17:AG19 E28:AG29 E26:T27 AC26:AG27">
    <cfRule type="expression" dxfId="3845" priority="612">
      <formula>$D13="SSMM"</formula>
    </cfRule>
  </conditionalFormatting>
  <conditionalFormatting sqref="E13:AG16 E30:G30 E31:H31 AC17:AG19 E26:T26 E27:AG29 AA26:AG26 AE30:AG31">
    <cfRule type="cellIs" dxfId="3844" priority="613" operator="equal">
      <formula>"F"</formula>
    </cfRule>
  </conditionalFormatting>
  <conditionalFormatting sqref="E4:AG12">
    <cfRule type="expression" dxfId="3843" priority="597">
      <formula>$C$2="F"</formula>
    </cfRule>
  </conditionalFormatting>
  <conditionalFormatting sqref="E4:AG12">
    <cfRule type="expression" dxfId="3842" priority="598">
      <formula>$D4="Facturacion"</formula>
    </cfRule>
  </conditionalFormatting>
  <conditionalFormatting sqref="E4:AG12">
    <cfRule type="expression" dxfId="3841" priority="599">
      <formula>$D4="Specialist"</formula>
    </cfRule>
  </conditionalFormatting>
  <conditionalFormatting sqref="E4:AG12">
    <cfRule type="cellIs" dxfId="3840" priority="600" operator="equal">
      <formula>1</formula>
    </cfRule>
  </conditionalFormatting>
  <conditionalFormatting sqref="E4:AG12">
    <cfRule type="expression" dxfId="3839" priority="601">
      <formula>$D4="SSMM"</formula>
    </cfRule>
  </conditionalFormatting>
  <conditionalFormatting sqref="E4:AG12">
    <cfRule type="cellIs" dxfId="3838" priority="602" operator="equal">
      <formula>"F"</formula>
    </cfRule>
  </conditionalFormatting>
  <conditionalFormatting sqref="E32:AG35 AC36:AG36">
    <cfRule type="expression" dxfId="3837" priority="588">
      <formula>$C$21="F"</formula>
    </cfRule>
  </conditionalFormatting>
  <conditionalFormatting sqref="E32:AG35 AC36:AG38">
    <cfRule type="expression" dxfId="3836" priority="590">
      <formula>$C$2="F"</formula>
    </cfRule>
  </conditionalFormatting>
  <conditionalFormatting sqref="E32:AG35 AC36:AG38">
    <cfRule type="expression" dxfId="3835" priority="591">
      <formula>$D32="Facturacion"</formula>
    </cfRule>
  </conditionalFormatting>
  <conditionalFormatting sqref="E32:AG35 AC36:AG38">
    <cfRule type="expression" dxfId="3834" priority="592">
      <formula>$D32="Specialist"</formula>
    </cfRule>
  </conditionalFormatting>
  <conditionalFormatting sqref="E32:AG35 AC36:AG38">
    <cfRule type="cellIs" dxfId="3833" priority="593" operator="equal">
      <formula>1</formula>
    </cfRule>
  </conditionalFormatting>
  <conditionalFormatting sqref="E32:AG35 AC36:AG38">
    <cfRule type="expression" dxfId="3832" priority="594">
      <formula>$D32="SSMM"</formula>
    </cfRule>
  </conditionalFormatting>
  <conditionalFormatting sqref="E32:AG35 AC36:AG38">
    <cfRule type="cellIs" dxfId="3831" priority="595" operator="equal">
      <formula>"F"</formula>
    </cfRule>
  </conditionalFormatting>
  <conditionalFormatting sqref="E25:R25 AE25:AG25 E23:AG23 E24:H24 AA24:AG24">
    <cfRule type="expression" dxfId="3830" priority="579">
      <formula>$C$2="F"</formula>
    </cfRule>
  </conditionalFormatting>
  <conditionalFormatting sqref="E25:R25 AE25:AG25 E23:AG23 E24:H24 AA24:AG24">
    <cfRule type="expression" dxfId="3829" priority="580">
      <formula>$D23="Facturacion"</formula>
    </cfRule>
  </conditionalFormatting>
  <conditionalFormatting sqref="E25:R25 AE25:AG25 E23:AG23 E24:H24 AA24:AG24">
    <cfRule type="expression" dxfId="3828" priority="581">
      <formula>$D23="Specialist"</formula>
    </cfRule>
  </conditionalFormatting>
  <conditionalFormatting sqref="E25:R25 AE25:AG25 E23:AG23 E24:H24 AA24:AG24">
    <cfRule type="cellIs" dxfId="3827" priority="582" operator="equal">
      <formula>1</formula>
    </cfRule>
  </conditionalFormatting>
  <conditionalFormatting sqref="E25:R25 AE25:AG25 E23:AG23 E24:H24 AA24:AG24">
    <cfRule type="expression" dxfId="3826" priority="583">
      <formula>$D23="SSMM"</formula>
    </cfRule>
  </conditionalFormatting>
  <conditionalFormatting sqref="E25:R25 AE25:AG25 E23:AG23 E24:H24 AA24:AG24">
    <cfRule type="cellIs" dxfId="3825" priority="584" operator="equal">
      <formula>"F"</formula>
    </cfRule>
  </conditionalFormatting>
  <conditionalFormatting sqref="E51:AG54 AC55:AG55">
    <cfRule type="expression" dxfId="3824" priority="570">
      <formula>$C$21="F"</formula>
    </cfRule>
  </conditionalFormatting>
  <conditionalFormatting sqref="E51:AG54 AC55:AG57">
    <cfRule type="expression" dxfId="3823" priority="572">
      <formula>$C$2="F"</formula>
    </cfRule>
  </conditionalFormatting>
  <conditionalFormatting sqref="E51:AG54 AC55:AG57">
    <cfRule type="expression" dxfId="3822" priority="573">
      <formula>$D51="Facturacion"</formula>
    </cfRule>
  </conditionalFormatting>
  <conditionalFormatting sqref="E51:AG54 AC55:AG57">
    <cfRule type="expression" dxfId="3821" priority="574">
      <formula>$D51="Specialist"</formula>
    </cfRule>
  </conditionalFormatting>
  <conditionalFormatting sqref="E51:AG54 AC55:AG57">
    <cfRule type="cellIs" dxfId="3820" priority="575" operator="equal">
      <formula>1</formula>
    </cfRule>
  </conditionalFormatting>
  <conditionalFormatting sqref="E51:AG54 AC55:AG57">
    <cfRule type="expression" dxfId="3819" priority="576">
      <formula>$D51="SSMM"</formula>
    </cfRule>
  </conditionalFormatting>
  <conditionalFormatting sqref="E51:AG54 AC55:AG57">
    <cfRule type="cellIs" dxfId="3818" priority="577" operator="equal">
      <formula>"F"</formula>
    </cfRule>
  </conditionalFormatting>
  <conditionalFormatting sqref="E42:AG42 E45:AG46 E44:R44 E43:H43 AE43:AG44 E48:AG48 E47:H47 AE47:AG47 E49:H50 AE49:AG50">
    <cfRule type="expression" dxfId="3817" priority="561">
      <formula>$C$2="F"</formula>
    </cfRule>
  </conditionalFormatting>
  <conditionalFormatting sqref="E42:AG42 E45:AG46 E44:R44 E43:H43 AE43:AG44 E48:AG48 E47:H47 AE47:AG47 E49:H50 AE49:AG50">
    <cfRule type="expression" dxfId="3816" priority="562">
      <formula>$D42="Facturacion"</formula>
    </cfRule>
  </conditionalFormatting>
  <conditionalFormatting sqref="E42:AG42 E45:AG46 E44:R44 E43:H43 AE43:AG44 E48:AG48 E47:H47 AE47:AG47 E49:H50 AE49:AG50">
    <cfRule type="expression" dxfId="3815" priority="563">
      <formula>$D42="Specialist"</formula>
    </cfRule>
  </conditionalFormatting>
  <conditionalFormatting sqref="E42:AG42 E45:AG46 E44:R44 E43:H43 AE43:AG44 E48:AG48 E47:H47 AE47:AG47 E49:H50 AE49:AG50">
    <cfRule type="cellIs" dxfId="3814" priority="564" operator="equal">
      <formula>1</formula>
    </cfRule>
  </conditionalFormatting>
  <conditionalFormatting sqref="E42:AG42 E45:AG46 E44:R44 E43:H43 AE43:AG44 E48:AG48 E47:H47 AE47:AG47 E49:H50 AE49:AG50">
    <cfRule type="expression" dxfId="3813" priority="565">
      <formula>$D42="SSMM"</formula>
    </cfRule>
  </conditionalFormatting>
  <conditionalFormatting sqref="E42:AG42 E45:AG46 E44:R44 E43:H43 AE43:AG44 E48:AG48 E47:H47 AE47:AG47 E49:H50 AE49:AG50">
    <cfRule type="cellIs" dxfId="3812" priority="566" operator="equal">
      <formula>"F"</formula>
    </cfRule>
  </conditionalFormatting>
  <conditionalFormatting sqref="E70:AG73 AC74:AG74">
    <cfRule type="expression" dxfId="3811" priority="552">
      <formula>$C$21="F"</formula>
    </cfRule>
  </conditionalFormatting>
  <conditionalFormatting sqref="E70:AG73 AC74:AG76">
    <cfRule type="expression" dxfId="3810" priority="554">
      <formula>$C$2="F"</formula>
    </cfRule>
  </conditionalFormatting>
  <conditionalFormatting sqref="E70:AG73 AC74:AG76">
    <cfRule type="expression" dxfId="3809" priority="555">
      <formula>$D70="Facturacion"</formula>
    </cfRule>
  </conditionalFormatting>
  <conditionalFormatting sqref="E70:AG73 AC74:AG76">
    <cfRule type="expression" dxfId="3808" priority="556">
      <formula>$D70="Specialist"</formula>
    </cfRule>
  </conditionalFormatting>
  <conditionalFormatting sqref="E70:AG73 AC74:AG76">
    <cfRule type="cellIs" dxfId="3807" priority="557" operator="equal">
      <formula>1</formula>
    </cfRule>
  </conditionalFormatting>
  <conditionalFormatting sqref="E70:AG73 AC74:AG76">
    <cfRule type="expression" dxfId="3806" priority="558">
      <formula>$D70="SSMM"</formula>
    </cfRule>
  </conditionalFormatting>
  <conditionalFormatting sqref="E70:AG73 AC74:AG76">
    <cfRule type="cellIs" dxfId="3805" priority="559" operator="equal">
      <formula>"F"</formula>
    </cfRule>
  </conditionalFormatting>
  <conditionalFormatting sqref="E61:AG61 E64:AG64 AE63:AG63 E66:AG66 E65:H65 AE65:AG65 E62:H63 AA62:AG62 E67:H69 AE67:AG69">
    <cfRule type="expression" dxfId="3804" priority="543">
      <formula>$C$2="F"</formula>
    </cfRule>
  </conditionalFormatting>
  <conditionalFormatting sqref="E61:AG61 E64:AG64 AE63:AG63 E66:AG66 E65:H65 AE65:AG65 E62:H63 AA62:AG62 E67:H69 AE67:AG69">
    <cfRule type="expression" dxfId="3803" priority="544">
      <formula>$D61="Facturacion"</formula>
    </cfRule>
  </conditionalFormatting>
  <conditionalFormatting sqref="E61:AG61 E64:AG64 AE63:AG63 E66:AG66 E65:H65 AE65:AG65 E62:H63 AA62:AG62 E67:H69 AE67:AG69">
    <cfRule type="expression" dxfId="3802" priority="545">
      <formula>$D61="Specialist"</formula>
    </cfRule>
  </conditionalFormatting>
  <conditionalFormatting sqref="E61:AG61 E64:AG64 AE63:AG63 E66:AG66 E65:H65 AE65:AG65 E62:H63 AA62:AG62 E67:H69 AE67:AG69">
    <cfRule type="cellIs" dxfId="3801" priority="546" operator="equal">
      <formula>1</formula>
    </cfRule>
  </conditionalFormatting>
  <conditionalFormatting sqref="E61:AG61 E64:AG64 AE63:AG63 E66:AG66 E65:H65 AE65:AG65 E62:H63 AA62:AG62 E67:H69 AE67:AG69">
    <cfRule type="expression" dxfId="3800" priority="547">
      <formula>$D61="SSMM"</formula>
    </cfRule>
  </conditionalFormatting>
  <conditionalFormatting sqref="E61:AG61 E64:AG64 AE63:AG63 E66:AG66 E65:H65 AE65:AG65 E62:H63 AA62:AG62 E67:H69 AE67:AG69">
    <cfRule type="cellIs" dxfId="3799" priority="548" operator="equal">
      <formula>"F"</formula>
    </cfRule>
  </conditionalFormatting>
  <conditionalFormatting sqref="E89:AG92 AC93:AG93">
    <cfRule type="expression" dxfId="3798" priority="534">
      <formula>$C$21="F"</formula>
    </cfRule>
  </conditionalFormatting>
  <conditionalFormatting sqref="E89:AG92 AC93:AG95">
    <cfRule type="expression" dxfId="3797" priority="536">
      <formula>$C$2="F"</formula>
    </cfRule>
  </conditionalFormatting>
  <conditionalFormatting sqref="E89:AG92 AC93:AG95">
    <cfRule type="expression" dxfId="3796" priority="537">
      <formula>$D89="Facturacion"</formula>
    </cfRule>
  </conditionalFormatting>
  <conditionalFormatting sqref="E89:AG92 AC93:AG95">
    <cfRule type="expression" dxfId="3795" priority="538">
      <formula>$D89="Specialist"</formula>
    </cfRule>
  </conditionalFormatting>
  <conditionalFormatting sqref="E89:AG92 AC93:AG95">
    <cfRule type="cellIs" dxfId="3794" priority="539" operator="equal">
      <formula>1</formula>
    </cfRule>
  </conditionalFormatting>
  <conditionalFormatting sqref="E89:AG92 AC93:AG95">
    <cfRule type="expression" dxfId="3793" priority="540">
      <formula>$D89="SSMM"</formula>
    </cfRule>
  </conditionalFormatting>
  <conditionalFormatting sqref="E89:AG92 AC93:AG95">
    <cfRule type="cellIs" dxfId="3792" priority="541" operator="equal">
      <formula>"F"</formula>
    </cfRule>
  </conditionalFormatting>
  <conditionalFormatting sqref="E80:AG80 E83:AG84 E82:R82 AE82:AG82 E81:H81 AA81:AG81 E85:H88 AE85:AG88">
    <cfRule type="expression" dxfId="3791" priority="525">
      <formula>$C$2="F"</formula>
    </cfRule>
  </conditionalFormatting>
  <conditionalFormatting sqref="E80:AG80 E83:AG84 E82:R82 AE82:AG82 E81:H81 AA81:AG81 E85:H88 AE85:AG88">
    <cfRule type="expression" dxfId="3790" priority="526">
      <formula>$D80="Facturacion"</formula>
    </cfRule>
  </conditionalFormatting>
  <conditionalFormatting sqref="E80:AG80 E83:AG84 E82:R82 AE82:AG82 E81:H81 AA81:AG81 E85:H88 AE85:AG88">
    <cfRule type="expression" dxfId="3789" priority="527">
      <formula>$D80="Specialist"</formula>
    </cfRule>
  </conditionalFormatting>
  <conditionalFormatting sqref="E80:AG80 E83:AG84 E82:R82 AE82:AG82 E81:H81 AA81:AG81 E85:H88 AE85:AG88">
    <cfRule type="cellIs" dxfId="3788" priority="528" operator="equal">
      <formula>1</formula>
    </cfRule>
  </conditionalFormatting>
  <conditionalFormatting sqref="E80:AG80 E83:AG84 E82:R82 AE82:AG82 E81:H81 AA81:AG81 E85:H88 AE85:AG88">
    <cfRule type="expression" dxfId="3787" priority="529">
      <formula>$D80="SSMM"</formula>
    </cfRule>
  </conditionalFormatting>
  <conditionalFormatting sqref="E80:AG80 E83:AG84 E82:R82 AE82:AG82 E81:H81 AA81:AG81 E85:H88 AE85:AG88">
    <cfRule type="cellIs" dxfId="3786" priority="530" operator="equal">
      <formula>"F"</formula>
    </cfRule>
  </conditionalFormatting>
  <conditionalFormatting sqref="I113:W113">
    <cfRule type="expression" dxfId="3785" priority="513">
      <formula>$C$78="F"</formula>
    </cfRule>
  </conditionalFormatting>
  <conditionalFormatting sqref="I113:W113">
    <cfRule type="expression" dxfId="3784" priority="514">
      <formula>$C$59="F"</formula>
    </cfRule>
  </conditionalFormatting>
  <conditionalFormatting sqref="I113:W113">
    <cfRule type="expression" dxfId="3783" priority="515">
      <formula>$C$40="F"</formula>
    </cfRule>
  </conditionalFormatting>
  <conditionalFormatting sqref="E108:H112 I108:AG108 X110:AG112 AE109:AG109 I110:W113">
    <cfRule type="expression" dxfId="3782" priority="516">
      <formula>$C$21="F"</formula>
    </cfRule>
  </conditionalFormatting>
  <conditionalFormatting sqref="E108:AG108 E110:AG114 E109:H109 AE109:AG109">
    <cfRule type="expression" dxfId="3781" priority="518">
      <formula>$C$2="F"</formula>
    </cfRule>
  </conditionalFormatting>
  <conditionalFormatting sqref="E108:AG108 E110:AG114 E109:H109 AE109:AG109">
    <cfRule type="expression" dxfId="3780" priority="519">
      <formula>$D108="Facturacion"</formula>
    </cfRule>
  </conditionalFormatting>
  <conditionalFormatting sqref="E108:AG108 E110:AG114 E109:H109 AE109:AG109">
    <cfRule type="expression" dxfId="3779" priority="520">
      <formula>$D108="Specialist"</formula>
    </cfRule>
  </conditionalFormatting>
  <conditionalFormatting sqref="E108:AG108 E110:AG114 E109:H109 AE109:AG109">
    <cfRule type="cellIs" dxfId="3778" priority="521" operator="equal">
      <formula>1</formula>
    </cfRule>
  </conditionalFormatting>
  <conditionalFormatting sqref="E108:AG108 E110:AG114 E109:H109 AE109:AG109">
    <cfRule type="expression" dxfId="3777" priority="522">
      <formula>$D108="SSMM"</formula>
    </cfRule>
  </conditionalFormatting>
  <conditionalFormatting sqref="E108:AG108 E110:AG114 E109:H109 AE109:AG109">
    <cfRule type="cellIs" dxfId="3776" priority="523" operator="equal">
      <formula>"F"</formula>
    </cfRule>
  </conditionalFormatting>
  <conditionalFormatting sqref="E99:AG99 E104:AG105 E103:F103 E101:AG102 E100:H100 AA100:AG100 I103:AG103 E106:H107 AE106:AG107">
    <cfRule type="expression" dxfId="3775" priority="507">
      <formula>$C$2="F"</formula>
    </cfRule>
  </conditionalFormatting>
  <conditionalFormatting sqref="E99:AG99 E104:AG105 E103:F103 E101:AG102 E100:H100 AA100:AG100 I103:AG103 E106:H107 AE106:AG107">
    <cfRule type="expression" dxfId="3774" priority="508">
      <formula>$D99="Facturacion"</formula>
    </cfRule>
  </conditionalFormatting>
  <conditionalFormatting sqref="E99:AG99 E104:AG105 E103:F103 E101:AG102 E100:H100 AA100:AG100 I103:AG103 E106:H107 AE106:AG107">
    <cfRule type="expression" dxfId="3773" priority="509">
      <formula>$D99="Specialist"</formula>
    </cfRule>
  </conditionalFormatting>
  <conditionalFormatting sqref="E99:AG99 E104:AG105 E103:F103 E101:AG102 E100:H100 AA100:AG100 I103:AG103 E106:H107 AE106:AG107">
    <cfRule type="cellIs" dxfId="3772" priority="510" operator="equal">
      <formula>1</formula>
    </cfRule>
  </conditionalFormatting>
  <conditionalFormatting sqref="E99:AG99 E104:AG105 E103:F103 E101:AG102 E100:H100 AA100:AG100 I103:AG103 E106:H107 AE106:AG107">
    <cfRule type="expression" dxfId="3771" priority="511">
      <formula>$D99="SSMM"</formula>
    </cfRule>
  </conditionalFormatting>
  <conditionalFormatting sqref="E99:AG99 E104:AG105 E103:F103 E101:AG102 E100:H100 AA100:AG100 I103:AG103 E106:H107 AE106:AG107">
    <cfRule type="cellIs" dxfId="3770" priority="512" operator="equal">
      <formula>"F"</formula>
    </cfRule>
  </conditionalFormatting>
  <conditionalFormatting sqref="I132:W132">
    <cfRule type="expression" dxfId="3769" priority="495">
      <formula>$C$78="F"</formula>
    </cfRule>
  </conditionalFormatting>
  <conditionalFormatting sqref="I132:W132">
    <cfRule type="expression" dxfId="3768" priority="496">
      <formula>$C$59="F"</formula>
    </cfRule>
  </conditionalFormatting>
  <conditionalFormatting sqref="I132:W132">
    <cfRule type="expression" dxfId="3767" priority="497">
      <formula>$C$40="F"</formula>
    </cfRule>
  </conditionalFormatting>
  <conditionalFormatting sqref="E127:H131 I127:W132 X127:AG131">
    <cfRule type="expression" dxfId="3766" priority="498">
      <formula>$C$21="F"</formula>
    </cfRule>
  </conditionalFormatting>
  <conditionalFormatting sqref="E127:AG133">
    <cfRule type="expression" dxfId="3765" priority="500">
      <formula>$C$2="F"</formula>
    </cfRule>
  </conditionalFormatting>
  <conditionalFormatting sqref="E127:AG133">
    <cfRule type="expression" dxfId="3764" priority="501">
      <formula>$D127="Facturacion"</formula>
    </cfRule>
  </conditionalFormatting>
  <conditionalFormatting sqref="E127:AG133">
    <cfRule type="expression" dxfId="3763" priority="502">
      <formula>$D127="Specialist"</formula>
    </cfRule>
  </conditionalFormatting>
  <conditionalFormatting sqref="E127:AG133">
    <cfRule type="cellIs" dxfId="3762" priority="503" operator="equal">
      <formula>1</formula>
    </cfRule>
  </conditionalFormatting>
  <conditionalFormatting sqref="E127:AG133">
    <cfRule type="expression" dxfId="3761" priority="504">
      <formula>$D127="SSMM"</formula>
    </cfRule>
  </conditionalFormatting>
  <conditionalFormatting sqref="E127:AG133">
    <cfRule type="cellIs" dxfId="3760" priority="505" operator="equal">
      <formula>"F"</formula>
    </cfRule>
  </conditionalFormatting>
  <conditionalFormatting sqref="E118:AG126">
    <cfRule type="expression" dxfId="3759" priority="489">
      <formula>$C$2="F"</formula>
    </cfRule>
  </conditionalFormatting>
  <conditionalFormatting sqref="E118:AG126">
    <cfRule type="expression" dxfId="3758" priority="490">
      <formula>$D118="Facturacion"</formula>
    </cfRule>
  </conditionalFormatting>
  <conditionalFormatting sqref="E118:AG126">
    <cfRule type="expression" dxfId="3757" priority="491">
      <formula>$D118="Specialist"</formula>
    </cfRule>
  </conditionalFormatting>
  <conditionalFormatting sqref="E118:AG126">
    <cfRule type="cellIs" dxfId="3756" priority="492" operator="equal">
      <formula>1</formula>
    </cfRule>
  </conditionalFormatting>
  <conditionalFormatting sqref="E118:AG126">
    <cfRule type="expression" dxfId="3755" priority="493">
      <formula>$D118="SSMM"</formula>
    </cfRule>
  </conditionalFormatting>
  <conditionalFormatting sqref="E118:AG126">
    <cfRule type="cellIs" dxfId="3754" priority="494" operator="equal">
      <formula>"F"</formula>
    </cfRule>
  </conditionalFormatting>
  <conditionalFormatting sqref="S25:AD25">
    <cfRule type="expression" dxfId="3753" priority="482">
      <formula>$C$2="F"</formula>
    </cfRule>
  </conditionalFormatting>
  <conditionalFormatting sqref="S25:AD25">
    <cfRule type="expression" dxfId="3752" priority="483">
      <formula>$D25="Facturacion"</formula>
    </cfRule>
  </conditionalFormatting>
  <conditionalFormatting sqref="S25:AD25">
    <cfRule type="expression" dxfId="3751" priority="484">
      <formula>$D25="Specialist"</formula>
    </cfRule>
  </conditionalFormatting>
  <conditionalFormatting sqref="S25:AD25">
    <cfRule type="cellIs" dxfId="3750" priority="485" operator="equal">
      <formula>1</formula>
    </cfRule>
  </conditionalFormatting>
  <conditionalFormatting sqref="S25:AD25">
    <cfRule type="expression" dxfId="3749" priority="486">
      <formula>$D25="SSMM"</formula>
    </cfRule>
  </conditionalFormatting>
  <conditionalFormatting sqref="S25:AD25">
    <cfRule type="cellIs" dxfId="3748" priority="487" operator="equal">
      <formula>"F"</formula>
    </cfRule>
  </conditionalFormatting>
  <conditionalFormatting sqref="S44:AD44">
    <cfRule type="expression" dxfId="3747" priority="475">
      <formula>$C$2="F"</formula>
    </cfRule>
  </conditionalFormatting>
  <conditionalFormatting sqref="S44:AD44">
    <cfRule type="expression" dxfId="3746" priority="476">
      <formula>$D44="Facturacion"</formula>
    </cfRule>
  </conditionalFormatting>
  <conditionalFormatting sqref="S44:AD44">
    <cfRule type="expression" dxfId="3745" priority="477">
      <formula>$D44="Specialist"</formula>
    </cfRule>
  </conditionalFormatting>
  <conditionalFormatting sqref="S44:AD44">
    <cfRule type="cellIs" dxfId="3744" priority="478" operator="equal">
      <formula>1</formula>
    </cfRule>
  </conditionalFormatting>
  <conditionalFormatting sqref="S44:AD44">
    <cfRule type="expression" dxfId="3743" priority="479">
      <formula>$D44="SSMM"</formula>
    </cfRule>
  </conditionalFormatting>
  <conditionalFormatting sqref="S44:AD44">
    <cfRule type="cellIs" dxfId="3742" priority="480" operator="equal">
      <formula>"F"</formula>
    </cfRule>
  </conditionalFormatting>
  <conditionalFormatting sqref="S82:AD82">
    <cfRule type="expression" dxfId="3741" priority="461">
      <formula>$C$2="F"</formula>
    </cfRule>
  </conditionalFormatting>
  <conditionalFormatting sqref="S82:AD82">
    <cfRule type="expression" dxfId="3740" priority="462">
      <formula>$D82="Facturacion"</formula>
    </cfRule>
  </conditionalFormatting>
  <conditionalFormatting sqref="S82:AD82">
    <cfRule type="expression" dxfId="3739" priority="463">
      <formula>$D82="Specialist"</formula>
    </cfRule>
  </conditionalFormatting>
  <conditionalFormatting sqref="S82:AD82">
    <cfRule type="cellIs" dxfId="3738" priority="464" operator="equal">
      <formula>1</formula>
    </cfRule>
  </conditionalFormatting>
  <conditionalFormatting sqref="S82:AD82">
    <cfRule type="expression" dxfId="3737" priority="465">
      <formula>$D82="SSMM"</formula>
    </cfRule>
  </conditionalFormatting>
  <conditionalFormatting sqref="S82:AD82">
    <cfRule type="cellIs" dxfId="3736" priority="466" operator="equal">
      <formula>"F"</formula>
    </cfRule>
  </conditionalFormatting>
  <conditionalFormatting sqref="I43:AD43">
    <cfRule type="expression" dxfId="3735" priority="454">
      <formula>$C$2="F"</formula>
    </cfRule>
  </conditionalFormatting>
  <conditionalFormatting sqref="I43:AD43">
    <cfRule type="expression" dxfId="3734" priority="455">
      <formula>$D43="Facturacion"</formula>
    </cfRule>
  </conditionalFormatting>
  <conditionalFormatting sqref="I43:AD43">
    <cfRule type="expression" dxfId="3733" priority="456">
      <formula>$D43="Specialist"</formula>
    </cfRule>
  </conditionalFormatting>
  <conditionalFormatting sqref="I43:AD43">
    <cfRule type="cellIs" dxfId="3732" priority="457" operator="equal">
      <formula>1</formula>
    </cfRule>
  </conditionalFormatting>
  <conditionalFormatting sqref="I43:AD43">
    <cfRule type="expression" dxfId="3731" priority="458">
      <formula>$D43="SSMM"</formula>
    </cfRule>
  </conditionalFormatting>
  <conditionalFormatting sqref="I43:AD43">
    <cfRule type="cellIs" dxfId="3730" priority="459" operator="equal">
      <formula>"F"</formula>
    </cfRule>
  </conditionalFormatting>
  <conditionalFormatting sqref="I63:AD63">
    <cfRule type="expression" dxfId="3729" priority="447">
      <formula>$C$2="F"</formula>
    </cfRule>
  </conditionalFormatting>
  <conditionalFormatting sqref="I63:AD63">
    <cfRule type="expression" dxfId="3728" priority="448">
      <formula>$D63="Facturacion"</formula>
    </cfRule>
  </conditionalFormatting>
  <conditionalFormatting sqref="I63:AD63">
    <cfRule type="expression" dxfId="3727" priority="449">
      <formula>$D63="Specialist"</formula>
    </cfRule>
  </conditionalFormatting>
  <conditionalFormatting sqref="I63:AD63">
    <cfRule type="cellIs" dxfId="3726" priority="450" operator="equal">
      <formula>1</formula>
    </cfRule>
  </conditionalFormatting>
  <conditionalFormatting sqref="I63:AD63">
    <cfRule type="expression" dxfId="3725" priority="451">
      <formula>$D63="SSMM"</formula>
    </cfRule>
  </conditionalFormatting>
  <conditionalFormatting sqref="I63:AD63">
    <cfRule type="cellIs" dxfId="3724" priority="452" operator="equal">
      <formula>"F"</formula>
    </cfRule>
  </conditionalFormatting>
  <conditionalFormatting sqref="I65:AD65">
    <cfRule type="expression" dxfId="3723" priority="440">
      <formula>$C$2="F"</formula>
    </cfRule>
  </conditionalFormatting>
  <conditionalFormatting sqref="I65:AD65">
    <cfRule type="expression" dxfId="3722" priority="441">
      <formula>$D65="Facturacion"</formula>
    </cfRule>
  </conditionalFormatting>
  <conditionalFormatting sqref="I65:AD65">
    <cfRule type="expression" dxfId="3721" priority="442">
      <formula>$D65="Specialist"</formula>
    </cfRule>
  </conditionalFormatting>
  <conditionalFormatting sqref="I65:AD65">
    <cfRule type="cellIs" dxfId="3720" priority="443" operator="equal">
      <formula>1</formula>
    </cfRule>
  </conditionalFormatting>
  <conditionalFormatting sqref="I65:AD65">
    <cfRule type="expression" dxfId="3719" priority="444">
      <formula>$D65="SSMM"</formula>
    </cfRule>
  </conditionalFormatting>
  <conditionalFormatting sqref="I65:AD65">
    <cfRule type="cellIs" dxfId="3718" priority="445" operator="equal">
      <formula>"F"</formula>
    </cfRule>
  </conditionalFormatting>
  <conditionalFormatting sqref="I47:AD47">
    <cfRule type="expression" dxfId="3717" priority="433">
      <formula>$C$2="F"</formula>
    </cfRule>
  </conditionalFormatting>
  <conditionalFormatting sqref="I47:AD47">
    <cfRule type="expression" dxfId="3716" priority="434">
      <formula>$D47="Facturacion"</formula>
    </cfRule>
  </conditionalFormatting>
  <conditionalFormatting sqref="I47:AD47">
    <cfRule type="expression" dxfId="3715" priority="435">
      <formula>$D47="Specialist"</formula>
    </cfRule>
  </conditionalFormatting>
  <conditionalFormatting sqref="I47:AD47">
    <cfRule type="cellIs" dxfId="3714" priority="436" operator="equal">
      <formula>1</formula>
    </cfRule>
  </conditionalFormatting>
  <conditionalFormatting sqref="I47:AD47">
    <cfRule type="expression" dxfId="3713" priority="437">
      <formula>$D47="SSMM"</formula>
    </cfRule>
  </conditionalFormatting>
  <conditionalFormatting sqref="I47:AD47">
    <cfRule type="cellIs" dxfId="3712" priority="438" operator="equal">
      <formula>"F"</formula>
    </cfRule>
  </conditionalFormatting>
  <conditionalFormatting sqref="I86:AD86">
    <cfRule type="expression" dxfId="3711" priority="426">
      <formula>$C$2="F"</formula>
    </cfRule>
  </conditionalFormatting>
  <conditionalFormatting sqref="I86:AD86">
    <cfRule type="expression" dxfId="3710" priority="427">
      <formula>$D86="Facturacion"</formula>
    </cfRule>
  </conditionalFormatting>
  <conditionalFormatting sqref="I86:AD86">
    <cfRule type="expression" dxfId="3709" priority="428">
      <formula>$D86="Specialist"</formula>
    </cfRule>
  </conditionalFormatting>
  <conditionalFormatting sqref="I86:AD86">
    <cfRule type="cellIs" dxfId="3708" priority="429" operator="equal">
      <formula>1</formula>
    </cfRule>
  </conditionalFormatting>
  <conditionalFormatting sqref="I86:AD86">
    <cfRule type="expression" dxfId="3707" priority="430">
      <formula>$D86="SSMM"</formula>
    </cfRule>
  </conditionalFormatting>
  <conditionalFormatting sqref="I86:AD86">
    <cfRule type="cellIs" dxfId="3706" priority="431" operator="equal">
      <formula>"F"</formula>
    </cfRule>
  </conditionalFormatting>
  <conditionalFormatting sqref="G103:H103">
    <cfRule type="expression" dxfId="3705" priority="419">
      <formula>$C$2="F"</formula>
    </cfRule>
  </conditionalFormatting>
  <conditionalFormatting sqref="G103:H103">
    <cfRule type="expression" dxfId="3704" priority="420">
      <formula>$D103="Facturacion"</formula>
    </cfRule>
  </conditionalFormatting>
  <conditionalFormatting sqref="G103:H103">
    <cfRule type="expression" dxfId="3703" priority="421">
      <formula>$D103="Specialist"</formula>
    </cfRule>
  </conditionalFormatting>
  <conditionalFormatting sqref="G103:H103">
    <cfRule type="cellIs" dxfId="3702" priority="422" operator="equal">
      <formula>1</formula>
    </cfRule>
  </conditionalFormatting>
  <conditionalFormatting sqref="G103:H103">
    <cfRule type="expression" dxfId="3701" priority="423">
      <formula>$D103="SSMM"</formula>
    </cfRule>
  </conditionalFormatting>
  <conditionalFormatting sqref="G103:H103">
    <cfRule type="cellIs" dxfId="3700" priority="424" operator="equal">
      <formula>"F"</formula>
    </cfRule>
  </conditionalFormatting>
  <conditionalFormatting sqref="I24:Z24">
    <cfRule type="expression" dxfId="3699" priority="412">
      <formula>$C$2="F"</formula>
    </cfRule>
  </conditionalFormatting>
  <conditionalFormatting sqref="I24:Z24">
    <cfRule type="expression" dxfId="3698" priority="413">
      <formula>$D24="Facturacion"</formula>
    </cfRule>
  </conditionalFormatting>
  <conditionalFormatting sqref="I24:Z24">
    <cfRule type="expression" dxfId="3697" priority="414">
      <formula>$D24="Specialist"</formula>
    </cfRule>
  </conditionalFormatting>
  <conditionalFormatting sqref="I24:Z24">
    <cfRule type="cellIs" dxfId="3696" priority="415" operator="equal">
      <formula>1</formula>
    </cfRule>
  </conditionalFormatting>
  <conditionalFormatting sqref="I24:Z24">
    <cfRule type="expression" dxfId="3695" priority="416">
      <formula>$D24="SSMM"</formula>
    </cfRule>
  </conditionalFormatting>
  <conditionalFormatting sqref="I24:Z24">
    <cfRule type="cellIs" dxfId="3694" priority="417" operator="equal">
      <formula>"F"</formula>
    </cfRule>
  </conditionalFormatting>
  <conditionalFormatting sqref="I62:Z62">
    <cfRule type="expression" dxfId="3693" priority="405">
      <formula>$C$2="F"</formula>
    </cfRule>
  </conditionalFormatting>
  <conditionalFormatting sqref="I62:Z62">
    <cfRule type="expression" dxfId="3692" priority="406">
      <formula>$D62="Facturacion"</formula>
    </cfRule>
  </conditionalFormatting>
  <conditionalFormatting sqref="I62:Z62">
    <cfRule type="expression" dxfId="3691" priority="407">
      <formula>$D62="Specialist"</formula>
    </cfRule>
  </conditionalFormatting>
  <conditionalFormatting sqref="I62:Z62">
    <cfRule type="cellIs" dxfId="3690" priority="408" operator="equal">
      <formula>1</formula>
    </cfRule>
  </conditionalFormatting>
  <conditionalFormatting sqref="I62:Z62">
    <cfRule type="expression" dxfId="3689" priority="409">
      <formula>$D62="SSMM"</formula>
    </cfRule>
  </conditionalFormatting>
  <conditionalFormatting sqref="I62:Z62">
    <cfRule type="cellIs" dxfId="3688" priority="410" operator="equal">
      <formula>"F"</formula>
    </cfRule>
  </conditionalFormatting>
  <conditionalFormatting sqref="I81:Z81">
    <cfRule type="expression" dxfId="3687" priority="398">
      <formula>$C$2="F"</formula>
    </cfRule>
  </conditionalFormatting>
  <conditionalFormatting sqref="I81:Z81">
    <cfRule type="expression" dxfId="3686" priority="399">
      <formula>$D81="Facturacion"</formula>
    </cfRule>
  </conditionalFormatting>
  <conditionalFormatting sqref="I81:Z81">
    <cfRule type="expression" dxfId="3685" priority="400">
      <formula>$D81="Specialist"</formula>
    </cfRule>
  </conditionalFormatting>
  <conditionalFormatting sqref="I81:Z81">
    <cfRule type="cellIs" dxfId="3684" priority="401" operator="equal">
      <formula>1</formula>
    </cfRule>
  </conditionalFormatting>
  <conditionalFormatting sqref="I81:Z81">
    <cfRule type="expression" dxfId="3683" priority="402">
      <formula>$D81="SSMM"</formula>
    </cfRule>
  </conditionalFormatting>
  <conditionalFormatting sqref="I81:Z81">
    <cfRule type="cellIs" dxfId="3682" priority="403" operator="equal">
      <formula>"F"</formula>
    </cfRule>
  </conditionalFormatting>
  <conditionalFormatting sqref="I100:Z100">
    <cfRule type="expression" dxfId="3681" priority="391">
      <formula>$C$2="F"</formula>
    </cfRule>
  </conditionalFormatting>
  <conditionalFormatting sqref="I100:Z100">
    <cfRule type="expression" dxfId="3680" priority="392">
      <formula>$D100="Facturacion"</formula>
    </cfRule>
  </conditionalFormatting>
  <conditionalFormatting sqref="I100:Z100">
    <cfRule type="expression" dxfId="3679" priority="393">
      <formula>$D100="Specialist"</formula>
    </cfRule>
  </conditionalFormatting>
  <conditionalFormatting sqref="I100:Z100">
    <cfRule type="cellIs" dxfId="3678" priority="394" operator="equal">
      <formula>1</formula>
    </cfRule>
  </conditionalFormatting>
  <conditionalFormatting sqref="I100:Z100">
    <cfRule type="expression" dxfId="3677" priority="395">
      <formula>$D100="SSMM"</formula>
    </cfRule>
  </conditionalFormatting>
  <conditionalFormatting sqref="I100:Z100">
    <cfRule type="cellIs" dxfId="3676" priority="396" operator="equal">
      <formula>"F"</formula>
    </cfRule>
  </conditionalFormatting>
  <conditionalFormatting sqref="H31 U27:AB27">
    <cfRule type="expression" dxfId="3675" priority="2083">
      <formula>$D26="Facturacion"</formula>
    </cfRule>
  </conditionalFormatting>
  <conditionalFormatting sqref="H31 U27:AB27">
    <cfRule type="expression" dxfId="3674" priority="2085">
      <formula>$D26="Specialist"</formula>
    </cfRule>
  </conditionalFormatting>
  <conditionalFormatting sqref="H31 U27:AB27">
    <cfRule type="expression" dxfId="3673" priority="2089">
      <formula>$D26="SSMM"</formula>
    </cfRule>
  </conditionalFormatting>
  <conditionalFormatting sqref="E17:H17 AA17:AB17">
    <cfRule type="expression" dxfId="3672" priority="375">
      <formula>$C$21="F"</formula>
    </cfRule>
  </conditionalFormatting>
  <conditionalFormatting sqref="E17:H17 AA17:AB17">
    <cfRule type="expression" dxfId="3671" priority="377">
      <formula>$C$2="F"</formula>
    </cfRule>
  </conditionalFormatting>
  <conditionalFormatting sqref="E17:H17 AA17:AB17">
    <cfRule type="expression" dxfId="3670" priority="378">
      <formula>$D17="Facturacion"</formula>
    </cfRule>
  </conditionalFormatting>
  <conditionalFormatting sqref="E17:H17 AA17:AB17">
    <cfRule type="expression" dxfId="3669" priority="379">
      <formula>$D17="Specialist"</formula>
    </cfRule>
  </conditionalFormatting>
  <conditionalFormatting sqref="E17:H17 AA17:AB17">
    <cfRule type="cellIs" dxfId="3668" priority="380" operator="equal">
      <formula>1</formula>
    </cfRule>
  </conditionalFormatting>
  <conditionalFormatting sqref="E17:H17 AA17:AB17">
    <cfRule type="expression" dxfId="3667" priority="381">
      <formula>$D17="SSMM"</formula>
    </cfRule>
  </conditionalFormatting>
  <conditionalFormatting sqref="E17:H17 AA17:AB17">
    <cfRule type="cellIs" dxfId="3666" priority="382" operator="equal">
      <formula>"F"</formula>
    </cfRule>
  </conditionalFormatting>
  <conditionalFormatting sqref="E18:H19">
    <cfRule type="expression" dxfId="3665" priority="369">
      <formula>$C$2="F"</formula>
    </cfRule>
  </conditionalFormatting>
  <conditionalFormatting sqref="E18:H19">
    <cfRule type="expression" dxfId="3664" priority="370">
      <formula>$D18="Facturacion"</formula>
    </cfRule>
  </conditionalFormatting>
  <conditionalFormatting sqref="E18:H19">
    <cfRule type="expression" dxfId="3663" priority="371">
      <formula>$D18="Specialist"</formula>
    </cfRule>
  </conditionalFormatting>
  <conditionalFormatting sqref="E18:H19">
    <cfRule type="cellIs" dxfId="3662" priority="372" operator="equal">
      <formula>1</formula>
    </cfRule>
  </conditionalFormatting>
  <conditionalFormatting sqref="E18:H19">
    <cfRule type="expression" dxfId="3661" priority="373">
      <formula>$D18="SSMM"</formula>
    </cfRule>
  </conditionalFormatting>
  <conditionalFormatting sqref="E18:H19">
    <cfRule type="cellIs" dxfId="3660" priority="374" operator="equal">
      <formula>"F"</formula>
    </cfRule>
  </conditionalFormatting>
  <conditionalFormatting sqref="AA18:AB18">
    <cfRule type="expression" dxfId="3659" priority="362">
      <formula>$C$2="F"</formula>
    </cfRule>
  </conditionalFormatting>
  <conditionalFormatting sqref="AA18:AB18">
    <cfRule type="expression" dxfId="3658" priority="363">
      <formula>$D18="Facturacion"</formula>
    </cfRule>
  </conditionalFormatting>
  <conditionalFormatting sqref="AA18:AB18">
    <cfRule type="expression" dxfId="3657" priority="364">
      <formula>$D18="Specialist"</formula>
    </cfRule>
  </conditionalFormatting>
  <conditionalFormatting sqref="AA18:AB18">
    <cfRule type="cellIs" dxfId="3656" priority="365" operator="equal">
      <formula>1</formula>
    </cfRule>
  </conditionalFormatting>
  <conditionalFormatting sqref="AA18:AB18">
    <cfRule type="expression" dxfId="3655" priority="366">
      <formula>$D18="SSMM"</formula>
    </cfRule>
  </conditionalFormatting>
  <conditionalFormatting sqref="AA18:AB18">
    <cfRule type="cellIs" dxfId="3654" priority="367" operator="equal">
      <formula>"F"</formula>
    </cfRule>
  </conditionalFormatting>
  <conditionalFormatting sqref="I18:W18">
    <cfRule type="expression" dxfId="3653" priority="352">
      <formula>$C$78="F"</formula>
    </cfRule>
  </conditionalFormatting>
  <conditionalFormatting sqref="I18:W18">
    <cfRule type="expression" dxfId="3652" priority="353">
      <formula>$C$59="F"</formula>
    </cfRule>
  </conditionalFormatting>
  <conditionalFormatting sqref="I18:W18">
    <cfRule type="expression" dxfId="3651" priority="354">
      <formula>$C$40="F"</formula>
    </cfRule>
  </conditionalFormatting>
  <conditionalFormatting sqref="I18:W18">
    <cfRule type="expression" dxfId="3650" priority="355">
      <formula>$C$21="F"</formula>
    </cfRule>
  </conditionalFormatting>
  <conditionalFormatting sqref="I18:Z18">
    <cfRule type="expression" dxfId="3649" priority="356">
      <formula>$C$2="F"</formula>
    </cfRule>
  </conditionalFormatting>
  <conditionalFormatting sqref="I18:Z18">
    <cfRule type="expression" dxfId="3648" priority="357">
      <formula>$D18="Facturacion"</formula>
    </cfRule>
  </conditionalFormatting>
  <conditionalFormatting sqref="I18:Z18">
    <cfRule type="expression" dxfId="3647" priority="358">
      <formula>$D18="Specialist"</formula>
    </cfRule>
  </conditionalFormatting>
  <conditionalFormatting sqref="I18:Z18">
    <cfRule type="cellIs" dxfId="3646" priority="359" operator="equal">
      <formula>1</formula>
    </cfRule>
  </conditionalFormatting>
  <conditionalFormatting sqref="I18:Z18">
    <cfRule type="expression" dxfId="3645" priority="360">
      <formula>$D18="SSMM"</formula>
    </cfRule>
  </conditionalFormatting>
  <conditionalFormatting sqref="I18:Z18">
    <cfRule type="cellIs" dxfId="3644" priority="361" operator="equal">
      <formula>"F"</formula>
    </cfRule>
  </conditionalFormatting>
  <conditionalFormatting sqref="AA19:AB19">
    <cfRule type="expression" dxfId="3643" priority="346">
      <formula>$C$2="F"</formula>
    </cfRule>
  </conditionalFormatting>
  <conditionalFormatting sqref="AA19:AB19">
    <cfRule type="expression" dxfId="3642" priority="347">
      <formula>$D19="Facturacion"</formula>
    </cfRule>
  </conditionalFormatting>
  <conditionalFormatting sqref="AA19:AB19">
    <cfRule type="expression" dxfId="3641" priority="348">
      <formula>$D19="Specialist"</formula>
    </cfRule>
  </conditionalFormatting>
  <conditionalFormatting sqref="AA19:AB19">
    <cfRule type="cellIs" dxfId="3640" priority="349" operator="equal">
      <formula>1</formula>
    </cfRule>
  </conditionalFormatting>
  <conditionalFormatting sqref="AA19:AB19">
    <cfRule type="expression" dxfId="3639" priority="350">
      <formula>$D19="SSMM"</formula>
    </cfRule>
  </conditionalFormatting>
  <conditionalFormatting sqref="AA19:AB19">
    <cfRule type="cellIs" dxfId="3638" priority="351" operator="equal">
      <formula>"F"</formula>
    </cfRule>
  </conditionalFormatting>
  <conditionalFormatting sqref="I19:W19">
    <cfRule type="expression" dxfId="3637" priority="336">
      <formula>$C$78="F"</formula>
    </cfRule>
  </conditionalFormatting>
  <conditionalFormatting sqref="I19:W19">
    <cfRule type="expression" dxfId="3636" priority="337">
      <formula>$C$59="F"</formula>
    </cfRule>
  </conditionalFormatting>
  <conditionalFormatting sqref="I19:W19">
    <cfRule type="expression" dxfId="3635" priority="338">
      <formula>$C$40="F"</formula>
    </cfRule>
  </conditionalFormatting>
  <conditionalFormatting sqref="I19:W19">
    <cfRule type="expression" dxfId="3634" priority="339">
      <formula>$C$21="F"</formula>
    </cfRule>
  </conditionalFormatting>
  <conditionalFormatting sqref="I19:Z19">
    <cfRule type="expression" dxfId="3633" priority="340">
      <formula>$C$2="F"</formula>
    </cfRule>
  </conditionalFormatting>
  <conditionalFormatting sqref="I19:Z19">
    <cfRule type="expression" dxfId="3632" priority="341">
      <formula>$D19="Facturacion"</formula>
    </cfRule>
  </conditionalFormatting>
  <conditionalFormatting sqref="I19:Z19">
    <cfRule type="expression" dxfId="3631" priority="342">
      <formula>$D19="Specialist"</formula>
    </cfRule>
  </conditionalFormatting>
  <conditionalFormatting sqref="I19:Z19">
    <cfRule type="cellIs" dxfId="3630" priority="343" operator="equal">
      <formula>1</formula>
    </cfRule>
  </conditionalFormatting>
  <conditionalFormatting sqref="I19:Z19">
    <cfRule type="expression" dxfId="3629" priority="344">
      <formula>$D19="SSMM"</formula>
    </cfRule>
  </conditionalFormatting>
  <conditionalFormatting sqref="I19:Z19">
    <cfRule type="cellIs" dxfId="3628" priority="345" operator="equal">
      <formula>"F"</formula>
    </cfRule>
  </conditionalFormatting>
  <conditionalFormatting sqref="I17:W17">
    <cfRule type="expression" dxfId="3627" priority="326">
      <formula>$C$78="F"</formula>
    </cfRule>
  </conditionalFormatting>
  <conditionalFormatting sqref="I17:W17">
    <cfRule type="expression" dxfId="3626" priority="327">
      <formula>$C$59="F"</formula>
    </cfRule>
  </conditionalFormatting>
  <conditionalFormatting sqref="I17:W17">
    <cfRule type="expression" dxfId="3625" priority="328">
      <formula>$C$40="F"</formula>
    </cfRule>
  </conditionalFormatting>
  <conditionalFormatting sqref="I17:W17">
    <cfRule type="expression" dxfId="3624" priority="329">
      <formula>$C$21="F"</formula>
    </cfRule>
  </conditionalFormatting>
  <conditionalFormatting sqref="I17:Z17">
    <cfRule type="expression" dxfId="3623" priority="330">
      <formula>$C$2="F"</formula>
    </cfRule>
  </conditionalFormatting>
  <conditionalFormatting sqref="I17:Z17">
    <cfRule type="expression" dxfId="3622" priority="331">
      <formula>$D17="Facturacion"</formula>
    </cfRule>
  </conditionalFormatting>
  <conditionalFormatting sqref="I17:Z17">
    <cfRule type="expression" dxfId="3621" priority="332">
      <formula>$D17="Specialist"</formula>
    </cfRule>
  </conditionalFormatting>
  <conditionalFormatting sqref="I17:Z17">
    <cfRule type="cellIs" dxfId="3620" priority="333" operator="equal">
      <formula>1</formula>
    </cfRule>
  </conditionalFormatting>
  <conditionalFormatting sqref="I17:Z17">
    <cfRule type="expression" dxfId="3619" priority="334">
      <formula>$D17="SSMM"</formula>
    </cfRule>
  </conditionalFormatting>
  <conditionalFormatting sqref="I17:Z17">
    <cfRule type="cellIs" dxfId="3618" priority="335" operator="equal">
      <formula>"F"</formula>
    </cfRule>
  </conditionalFormatting>
  <conditionalFormatting sqref="E36:H36 AA36:AB36">
    <cfRule type="expression" dxfId="3617" priority="318">
      <formula>$C$21="F"</formula>
    </cfRule>
  </conditionalFormatting>
  <conditionalFormatting sqref="E36:H36 AA36:AB36">
    <cfRule type="expression" dxfId="3616" priority="320">
      <formula>$C$2="F"</formula>
    </cfRule>
  </conditionalFormatting>
  <conditionalFormatting sqref="E36:H36 AA36:AB36">
    <cfRule type="expression" dxfId="3615" priority="321">
      <formula>$D36="Facturacion"</formula>
    </cfRule>
  </conditionalFormatting>
  <conditionalFormatting sqref="E36:H36 AA36:AB36">
    <cfRule type="expression" dxfId="3614" priority="322">
      <formula>$D36="Specialist"</formula>
    </cfRule>
  </conditionalFormatting>
  <conditionalFormatting sqref="E36:H36 AA36:AB36">
    <cfRule type="cellIs" dxfId="3613" priority="323" operator="equal">
      <formula>1</formula>
    </cfRule>
  </conditionalFormatting>
  <conditionalFormatting sqref="E36:H36 AA36:AB36">
    <cfRule type="expression" dxfId="3612" priority="324">
      <formula>$D36="SSMM"</formula>
    </cfRule>
  </conditionalFormatting>
  <conditionalFormatting sqref="E36:H36 AA36:AB36">
    <cfRule type="cellIs" dxfId="3611" priority="325" operator="equal">
      <formula>"F"</formula>
    </cfRule>
  </conditionalFormatting>
  <conditionalFormatting sqref="E37:H38">
    <cfRule type="expression" dxfId="3610" priority="312">
      <formula>$C$2="F"</formula>
    </cfRule>
  </conditionalFormatting>
  <conditionalFormatting sqref="E37:H38">
    <cfRule type="expression" dxfId="3609" priority="313">
      <formula>$D37="Facturacion"</formula>
    </cfRule>
  </conditionalFormatting>
  <conditionalFormatting sqref="E37:H38">
    <cfRule type="expression" dxfId="3608" priority="314">
      <formula>$D37="Specialist"</formula>
    </cfRule>
  </conditionalFormatting>
  <conditionalFormatting sqref="E37:H38">
    <cfRule type="cellIs" dxfId="3607" priority="315" operator="equal">
      <formula>1</formula>
    </cfRule>
  </conditionalFormatting>
  <conditionalFormatting sqref="E37:H38">
    <cfRule type="expression" dxfId="3606" priority="316">
      <formula>$D37="SSMM"</formula>
    </cfRule>
  </conditionalFormatting>
  <conditionalFormatting sqref="E37:H38">
    <cfRule type="cellIs" dxfId="3605" priority="317" operator="equal">
      <formula>"F"</formula>
    </cfRule>
  </conditionalFormatting>
  <conditionalFormatting sqref="AA37:AB37">
    <cfRule type="expression" dxfId="3604" priority="305">
      <formula>$C$2="F"</formula>
    </cfRule>
  </conditionalFormatting>
  <conditionalFormatting sqref="AA37:AB37">
    <cfRule type="expression" dxfId="3603" priority="306">
      <formula>$D37="Facturacion"</formula>
    </cfRule>
  </conditionalFormatting>
  <conditionalFormatting sqref="AA37:AB37">
    <cfRule type="expression" dxfId="3602" priority="307">
      <formula>$D37="Specialist"</formula>
    </cfRule>
  </conditionalFormatting>
  <conditionalFormatting sqref="AA37:AB37">
    <cfRule type="cellIs" dxfId="3601" priority="308" operator="equal">
      <formula>1</formula>
    </cfRule>
  </conditionalFormatting>
  <conditionalFormatting sqref="AA37:AB37">
    <cfRule type="expression" dxfId="3600" priority="309">
      <formula>$D37="SSMM"</formula>
    </cfRule>
  </conditionalFormatting>
  <conditionalFormatting sqref="AA37:AB37">
    <cfRule type="cellIs" dxfId="3599" priority="310" operator="equal">
      <formula>"F"</formula>
    </cfRule>
  </conditionalFormatting>
  <conditionalFormatting sqref="I37:W37">
    <cfRule type="expression" dxfId="3598" priority="295">
      <formula>$C$78="F"</formula>
    </cfRule>
  </conditionalFormatting>
  <conditionalFormatting sqref="I37:W37">
    <cfRule type="expression" dxfId="3597" priority="296">
      <formula>$C$59="F"</formula>
    </cfRule>
  </conditionalFormatting>
  <conditionalFormatting sqref="I37:W37">
    <cfRule type="expression" dxfId="3596" priority="297">
      <formula>$C$40="F"</formula>
    </cfRule>
  </conditionalFormatting>
  <conditionalFormatting sqref="I37:W37">
    <cfRule type="expression" dxfId="3595" priority="298">
      <formula>$C$21="F"</formula>
    </cfRule>
  </conditionalFormatting>
  <conditionalFormatting sqref="I37:Z37">
    <cfRule type="expression" dxfId="3594" priority="299">
      <formula>$C$2="F"</formula>
    </cfRule>
  </conditionalFormatting>
  <conditionalFormatting sqref="I37:Z37">
    <cfRule type="expression" dxfId="3593" priority="300">
      <formula>$D37="Facturacion"</formula>
    </cfRule>
  </conditionalFormatting>
  <conditionalFormatting sqref="I37:Z37">
    <cfRule type="expression" dxfId="3592" priority="301">
      <formula>$D37="Specialist"</formula>
    </cfRule>
  </conditionalFormatting>
  <conditionalFormatting sqref="I37:Z37">
    <cfRule type="cellIs" dxfId="3591" priority="302" operator="equal">
      <formula>1</formula>
    </cfRule>
  </conditionalFormatting>
  <conditionalFormatting sqref="I37:Z37">
    <cfRule type="expression" dxfId="3590" priority="303">
      <formula>$D37="SSMM"</formula>
    </cfRule>
  </conditionalFormatting>
  <conditionalFormatting sqref="I37:Z37">
    <cfRule type="cellIs" dxfId="3589" priority="304" operator="equal">
      <formula>"F"</formula>
    </cfRule>
  </conditionalFormatting>
  <conditionalFormatting sqref="AA38:AB38">
    <cfRule type="expression" dxfId="3588" priority="289">
      <formula>$C$2="F"</formula>
    </cfRule>
  </conditionalFormatting>
  <conditionalFormatting sqref="AA38:AB38">
    <cfRule type="expression" dxfId="3587" priority="290">
      <formula>$D38="Facturacion"</formula>
    </cfRule>
  </conditionalFormatting>
  <conditionalFormatting sqref="AA38:AB38">
    <cfRule type="expression" dxfId="3586" priority="291">
      <formula>$D38="Specialist"</formula>
    </cfRule>
  </conditionalFormatting>
  <conditionalFormatting sqref="AA38:AB38">
    <cfRule type="cellIs" dxfId="3585" priority="292" operator="equal">
      <formula>1</formula>
    </cfRule>
  </conditionalFormatting>
  <conditionalFormatting sqref="AA38:AB38">
    <cfRule type="expression" dxfId="3584" priority="293">
      <formula>$D38="SSMM"</formula>
    </cfRule>
  </conditionalFormatting>
  <conditionalFormatting sqref="AA38:AB38">
    <cfRule type="cellIs" dxfId="3583" priority="294" operator="equal">
      <formula>"F"</formula>
    </cfRule>
  </conditionalFormatting>
  <conditionalFormatting sqref="I38:W38">
    <cfRule type="expression" dxfId="3582" priority="279">
      <formula>$C$78="F"</formula>
    </cfRule>
  </conditionalFormatting>
  <conditionalFormatting sqref="I38:W38">
    <cfRule type="expression" dxfId="3581" priority="280">
      <formula>$C$59="F"</formula>
    </cfRule>
  </conditionalFormatting>
  <conditionalFormatting sqref="I38:W38">
    <cfRule type="expression" dxfId="3580" priority="281">
      <formula>$C$40="F"</formula>
    </cfRule>
  </conditionalFormatting>
  <conditionalFormatting sqref="I38:W38">
    <cfRule type="expression" dxfId="3579" priority="282">
      <formula>$C$21="F"</formula>
    </cfRule>
  </conditionalFormatting>
  <conditionalFormatting sqref="I38:Z38">
    <cfRule type="expression" dxfId="3578" priority="283">
      <formula>$C$2="F"</formula>
    </cfRule>
  </conditionalFormatting>
  <conditionalFormatting sqref="I38:Z38">
    <cfRule type="expression" dxfId="3577" priority="284">
      <formula>$D38="Facturacion"</formula>
    </cfRule>
  </conditionalFormatting>
  <conditionalFormatting sqref="I38:Z38">
    <cfRule type="expression" dxfId="3576" priority="285">
      <formula>$D38="Specialist"</formula>
    </cfRule>
  </conditionalFormatting>
  <conditionalFormatting sqref="I38:Z38">
    <cfRule type="cellIs" dxfId="3575" priority="286" operator="equal">
      <formula>1</formula>
    </cfRule>
  </conditionalFormatting>
  <conditionalFormatting sqref="I38:Z38">
    <cfRule type="expression" dxfId="3574" priority="287">
      <formula>$D38="SSMM"</formula>
    </cfRule>
  </conditionalFormatting>
  <conditionalFormatting sqref="I38:Z38">
    <cfRule type="cellIs" dxfId="3573" priority="288" operator="equal">
      <formula>"F"</formula>
    </cfRule>
  </conditionalFormatting>
  <conditionalFormatting sqref="I36:W36">
    <cfRule type="expression" dxfId="3572" priority="269">
      <formula>$C$78="F"</formula>
    </cfRule>
  </conditionalFormatting>
  <conditionalFormatting sqref="I36:W36">
    <cfRule type="expression" dxfId="3571" priority="270">
      <formula>$C$59="F"</formula>
    </cfRule>
  </conditionalFormatting>
  <conditionalFormatting sqref="I36:W36">
    <cfRule type="expression" dxfId="3570" priority="271">
      <formula>$C$40="F"</formula>
    </cfRule>
  </conditionalFormatting>
  <conditionalFormatting sqref="I36:W36">
    <cfRule type="expression" dxfId="3569" priority="272">
      <formula>$C$21="F"</formula>
    </cfRule>
  </conditionalFormatting>
  <conditionalFormatting sqref="I36:Z36">
    <cfRule type="expression" dxfId="3568" priority="273">
      <formula>$C$2="F"</formula>
    </cfRule>
  </conditionalFormatting>
  <conditionalFormatting sqref="I36:Z36">
    <cfRule type="expression" dxfId="3567" priority="274">
      <formula>$D36="Facturacion"</formula>
    </cfRule>
  </conditionalFormatting>
  <conditionalFormatting sqref="I36:Z36">
    <cfRule type="expression" dxfId="3566" priority="275">
      <formula>$D36="Specialist"</formula>
    </cfRule>
  </conditionalFormatting>
  <conditionalFormatting sqref="I36:Z36">
    <cfRule type="cellIs" dxfId="3565" priority="276" operator="equal">
      <formula>1</formula>
    </cfRule>
  </conditionalFormatting>
  <conditionalFormatting sqref="I36:Z36">
    <cfRule type="expression" dxfId="3564" priority="277">
      <formula>$D36="SSMM"</formula>
    </cfRule>
  </conditionalFormatting>
  <conditionalFormatting sqref="I36:Z36">
    <cfRule type="cellIs" dxfId="3563" priority="278" operator="equal">
      <formula>"F"</formula>
    </cfRule>
  </conditionalFormatting>
  <conditionalFormatting sqref="E55:H55 AA55:AB55">
    <cfRule type="expression" dxfId="3562" priority="261">
      <formula>$C$21="F"</formula>
    </cfRule>
  </conditionalFormatting>
  <conditionalFormatting sqref="E55:H55 AA55:AB55">
    <cfRule type="expression" dxfId="3561" priority="263">
      <formula>$C$2="F"</formula>
    </cfRule>
  </conditionalFormatting>
  <conditionalFormatting sqref="E55:H55 AA55:AB55">
    <cfRule type="expression" dxfId="3560" priority="264">
      <formula>$D55="Facturacion"</formula>
    </cfRule>
  </conditionalFormatting>
  <conditionalFormatting sqref="E55:H55 AA55:AB55">
    <cfRule type="expression" dxfId="3559" priority="265">
      <formula>$D55="Specialist"</formula>
    </cfRule>
  </conditionalFormatting>
  <conditionalFormatting sqref="E55:H55 AA55:AB55">
    <cfRule type="cellIs" dxfId="3558" priority="266" operator="equal">
      <formula>1</formula>
    </cfRule>
  </conditionalFormatting>
  <conditionalFormatting sqref="E55:H55 AA55:AB55">
    <cfRule type="expression" dxfId="3557" priority="267">
      <formula>$D55="SSMM"</formula>
    </cfRule>
  </conditionalFormatting>
  <conditionalFormatting sqref="E55:H55 AA55:AB55">
    <cfRule type="cellIs" dxfId="3556" priority="268" operator="equal">
      <formula>"F"</formula>
    </cfRule>
  </conditionalFormatting>
  <conditionalFormatting sqref="E56:H57">
    <cfRule type="expression" dxfId="3555" priority="255">
      <formula>$C$2="F"</formula>
    </cfRule>
  </conditionalFormatting>
  <conditionalFormatting sqref="E56:H57">
    <cfRule type="expression" dxfId="3554" priority="256">
      <formula>$D56="Facturacion"</formula>
    </cfRule>
  </conditionalFormatting>
  <conditionalFormatting sqref="E56:H57">
    <cfRule type="expression" dxfId="3553" priority="257">
      <formula>$D56="Specialist"</formula>
    </cfRule>
  </conditionalFormatting>
  <conditionalFormatting sqref="E56:H57">
    <cfRule type="cellIs" dxfId="3552" priority="258" operator="equal">
      <formula>1</formula>
    </cfRule>
  </conditionalFormatting>
  <conditionalFormatting sqref="E56:H57">
    <cfRule type="expression" dxfId="3551" priority="259">
      <formula>$D56="SSMM"</formula>
    </cfRule>
  </conditionalFormatting>
  <conditionalFormatting sqref="E56:H57">
    <cfRule type="cellIs" dxfId="3550" priority="260" operator="equal">
      <formula>"F"</formula>
    </cfRule>
  </conditionalFormatting>
  <conditionalFormatting sqref="AA56:AB56">
    <cfRule type="expression" dxfId="3549" priority="248">
      <formula>$C$2="F"</formula>
    </cfRule>
  </conditionalFormatting>
  <conditionalFormatting sqref="AA56:AB56">
    <cfRule type="expression" dxfId="3548" priority="249">
      <formula>$D56="Facturacion"</formula>
    </cfRule>
  </conditionalFormatting>
  <conditionalFormatting sqref="AA56:AB56">
    <cfRule type="expression" dxfId="3547" priority="250">
      <formula>$D56="Specialist"</formula>
    </cfRule>
  </conditionalFormatting>
  <conditionalFormatting sqref="AA56:AB56">
    <cfRule type="cellIs" dxfId="3546" priority="251" operator="equal">
      <formula>1</formula>
    </cfRule>
  </conditionalFormatting>
  <conditionalFormatting sqref="AA56:AB56">
    <cfRule type="expression" dxfId="3545" priority="252">
      <formula>$D56="SSMM"</formula>
    </cfRule>
  </conditionalFormatting>
  <conditionalFormatting sqref="AA56:AB56">
    <cfRule type="cellIs" dxfId="3544" priority="253" operator="equal">
      <formula>"F"</formula>
    </cfRule>
  </conditionalFormatting>
  <conditionalFormatting sqref="I56:W56">
    <cfRule type="expression" dxfId="3543" priority="238">
      <formula>$C$78="F"</formula>
    </cfRule>
  </conditionalFormatting>
  <conditionalFormatting sqref="I56:W56">
    <cfRule type="expression" dxfId="3542" priority="239">
      <formula>$C$59="F"</formula>
    </cfRule>
  </conditionalFormatting>
  <conditionalFormatting sqref="I56:W56">
    <cfRule type="expression" dxfId="3541" priority="240">
      <formula>$C$40="F"</formula>
    </cfRule>
  </conditionalFormatting>
  <conditionalFormatting sqref="I56:W56">
    <cfRule type="expression" dxfId="3540" priority="241">
      <formula>$C$21="F"</formula>
    </cfRule>
  </conditionalFormatting>
  <conditionalFormatting sqref="I56:Z56">
    <cfRule type="expression" dxfId="3539" priority="242">
      <formula>$C$2="F"</formula>
    </cfRule>
  </conditionalFormatting>
  <conditionalFormatting sqref="I56:Z56">
    <cfRule type="expression" dxfId="3538" priority="243">
      <formula>$D56="Facturacion"</formula>
    </cfRule>
  </conditionalFormatting>
  <conditionalFormatting sqref="I56:Z56">
    <cfRule type="expression" dxfId="3537" priority="244">
      <formula>$D56="Specialist"</formula>
    </cfRule>
  </conditionalFormatting>
  <conditionalFormatting sqref="I56:Z56">
    <cfRule type="cellIs" dxfId="3536" priority="245" operator="equal">
      <formula>1</formula>
    </cfRule>
  </conditionalFormatting>
  <conditionalFormatting sqref="I56:Z56">
    <cfRule type="expression" dxfId="3535" priority="246">
      <formula>$D56="SSMM"</formula>
    </cfRule>
  </conditionalFormatting>
  <conditionalFormatting sqref="I56:Z56">
    <cfRule type="cellIs" dxfId="3534" priority="247" operator="equal">
      <formula>"F"</formula>
    </cfRule>
  </conditionalFormatting>
  <conditionalFormatting sqref="AA57:AB57">
    <cfRule type="expression" dxfId="3533" priority="232">
      <formula>$C$2="F"</formula>
    </cfRule>
  </conditionalFormatting>
  <conditionalFormatting sqref="AA57:AB57">
    <cfRule type="expression" dxfId="3532" priority="233">
      <formula>$D57="Facturacion"</formula>
    </cfRule>
  </conditionalFormatting>
  <conditionalFormatting sqref="AA57:AB57">
    <cfRule type="expression" dxfId="3531" priority="234">
      <formula>$D57="Specialist"</formula>
    </cfRule>
  </conditionalFormatting>
  <conditionalFormatting sqref="AA57:AB57">
    <cfRule type="cellIs" dxfId="3530" priority="235" operator="equal">
      <formula>1</formula>
    </cfRule>
  </conditionalFormatting>
  <conditionalFormatting sqref="AA57:AB57">
    <cfRule type="expression" dxfId="3529" priority="236">
      <formula>$D57="SSMM"</formula>
    </cfRule>
  </conditionalFormatting>
  <conditionalFormatting sqref="AA57:AB57">
    <cfRule type="cellIs" dxfId="3528" priority="237" operator="equal">
      <formula>"F"</formula>
    </cfRule>
  </conditionalFormatting>
  <conditionalFormatting sqref="I57:W57">
    <cfRule type="expression" dxfId="3527" priority="222">
      <formula>$C$78="F"</formula>
    </cfRule>
  </conditionalFormatting>
  <conditionalFormatting sqref="I57:W57">
    <cfRule type="expression" dxfId="3526" priority="223">
      <formula>$C$59="F"</formula>
    </cfRule>
  </conditionalFormatting>
  <conditionalFormatting sqref="I57:W57">
    <cfRule type="expression" dxfId="3525" priority="224">
      <formula>$C$40="F"</formula>
    </cfRule>
  </conditionalFormatting>
  <conditionalFormatting sqref="I57:W57">
    <cfRule type="expression" dxfId="3524" priority="225">
      <formula>$C$21="F"</formula>
    </cfRule>
  </conditionalFormatting>
  <conditionalFormatting sqref="I57:Z57">
    <cfRule type="expression" dxfId="3523" priority="226">
      <formula>$C$2="F"</formula>
    </cfRule>
  </conditionalFormatting>
  <conditionalFormatting sqref="I57:Z57">
    <cfRule type="expression" dxfId="3522" priority="227">
      <formula>$D57="Facturacion"</formula>
    </cfRule>
  </conditionalFormatting>
  <conditionalFormatting sqref="I57:Z57">
    <cfRule type="expression" dxfId="3521" priority="228">
      <formula>$D57="Specialist"</formula>
    </cfRule>
  </conditionalFormatting>
  <conditionalFormatting sqref="I57:Z57">
    <cfRule type="cellIs" dxfId="3520" priority="229" operator="equal">
      <formula>1</formula>
    </cfRule>
  </conditionalFormatting>
  <conditionalFormatting sqref="I57:Z57">
    <cfRule type="expression" dxfId="3519" priority="230">
      <formula>$D57="SSMM"</formula>
    </cfRule>
  </conditionalFormatting>
  <conditionalFormatting sqref="I57:Z57">
    <cfRule type="cellIs" dxfId="3518" priority="231" operator="equal">
      <formula>"F"</formula>
    </cfRule>
  </conditionalFormatting>
  <conditionalFormatting sqref="I55:W55">
    <cfRule type="expression" dxfId="3517" priority="212">
      <formula>$C$78="F"</formula>
    </cfRule>
  </conditionalFormatting>
  <conditionalFormatting sqref="I55:W55">
    <cfRule type="expression" dxfId="3516" priority="213">
      <formula>$C$59="F"</formula>
    </cfRule>
  </conditionalFormatting>
  <conditionalFormatting sqref="I55:W55">
    <cfRule type="expression" dxfId="3515" priority="214">
      <formula>$C$40="F"</formula>
    </cfRule>
  </conditionalFormatting>
  <conditionalFormatting sqref="I55:W55">
    <cfRule type="expression" dxfId="3514" priority="215">
      <formula>$C$21="F"</formula>
    </cfRule>
  </conditionalFormatting>
  <conditionalFormatting sqref="I55:Z55">
    <cfRule type="expression" dxfId="3513" priority="216">
      <formula>$C$2="F"</formula>
    </cfRule>
  </conditionalFormatting>
  <conditionalFormatting sqref="I55:Z55">
    <cfRule type="expression" dxfId="3512" priority="217">
      <formula>$D55="Facturacion"</formula>
    </cfRule>
  </conditionalFormatting>
  <conditionalFormatting sqref="I55:Z55">
    <cfRule type="expression" dxfId="3511" priority="218">
      <formula>$D55="Specialist"</formula>
    </cfRule>
  </conditionalFormatting>
  <conditionalFormatting sqref="I55:Z55">
    <cfRule type="cellIs" dxfId="3510" priority="219" operator="equal">
      <formula>1</formula>
    </cfRule>
  </conditionalFormatting>
  <conditionalFormatting sqref="I55:Z55">
    <cfRule type="expression" dxfId="3509" priority="220">
      <formula>$D55="SSMM"</formula>
    </cfRule>
  </conditionalFormatting>
  <conditionalFormatting sqref="I55:Z55">
    <cfRule type="cellIs" dxfId="3508" priority="221" operator="equal">
      <formula>"F"</formula>
    </cfRule>
  </conditionalFormatting>
  <conditionalFormatting sqref="E74:H74 AA74:AB74">
    <cfRule type="expression" dxfId="3507" priority="204">
      <formula>$C$21="F"</formula>
    </cfRule>
  </conditionalFormatting>
  <conditionalFormatting sqref="E74:H74 AA74:AB74">
    <cfRule type="expression" dxfId="3506" priority="206">
      <formula>$C$2="F"</formula>
    </cfRule>
  </conditionalFormatting>
  <conditionalFormatting sqref="E74:H74 AA74:AB74">
    <cfRule type="expression" dxfId="3505" priority="207">
      <formula>$D74="Facturacion"</formula>
    </cfRule>
  </conditionalFormatting>
  <conditionalFormatting sqref="E74:H74 AA74:AB74">
    <cfRule type="expression" dxfId="3504" priority="208">
      <formula>$D74="Specialist"</formula>
    </cfRule>
  </conditionalFormatting>
  <conditionalFormatting sqref="E74:H74 AA74:AB74">
    <cfRule type="cellIs" dxfId="3503" priority="209" operator="equal">
      <formula>1</formula>
    </cfRule>
  </conditionalFormatting>
  <conditionalFormatting sqref="E74:H74 AA74:AB74">
    <cfRule type="expression" dxfId="3502" priority="210">
      <formula>$D74="SSMM"</formula>
    </cfRule>
  </conditionalFormatting>
  <conditionalFormatting sqref="E74:H74 AA74:AB74">
    <cfRule type="cellIs" dxfId="3501" priority="211" operator="equal">
      <formula>"F"</formula>
    </cfRule>
  </conditionalFormatting>
  <conditionalFormatting sqref="E75:H76">
    <cfRule type="expression" dxfId="3500" priority="198">
      <formula>$C$2="F"</formula>
    </cfRule>
  </conditionalFormatting>
  <conditionalFormatting sqref="E75:H76">
    <cfRule type="expression" dxfId="3499" priority="199">
      <formula>$D75="Facturacion"</formula>
    </cfRule>
  </conditionalFormatting>
  <conditionalFormatting sqref="E75:H76">
    <cfRule type="expression" dxfId="3498" priority="200">
      <formula>$D75="Specialist"</formula>
    </cfRule>
  </conditionalFormatting>
  <conditionalFormatting sqref="E75:H76">
    <cfRule type="cellIs" dxfId="3497" priority="201" operator="equal">
      <formula>1</formula>
    </cfRule>
  </conditionalFormatting>
  <conditionalFormatting sqref="E75:H76">
    <cfRule type="expression" dxfId="3496" priority="202">
      <formula>$D75="SSMM"</formula>
    </cfRule>
  </conditionalFormatting>
  <conditionalFormatting sqref="E75:H76">
    <cfRule type="cellIs" dxfId="3495" priority="203" operator="equal">
      <formula>"F"</formula>
    </cfRule>
  </conditionalFormatting>
  <conditionalFormatting sqref="AA75:AB75">
    <cfRule type="expression" dxfId="3494" priority="191">
      <formula>$C$2="F"</formula>
    </cfRule>
  </conditionalFormatting>
  <conditionalFormatting sqref="AA75:AB75">
    <cfRule type="expression" dxfId="3493" priority="192">
      <formula>$D75="Facturacion"</formula>
    </cfRule>
  </conditionalFormatting>
  <conditionalFormatting sqref="AA75:AB75">
    <cfRule type="expression" dxfId="3492" priority="193">
      <formula>$D75="Specialist"</formula>
    </cfRule>
  </conditionalFormatting>
  <conditionalFormatting sqref="AA75:AB75">
    <cfRule type="cellIs" dxfId="3491" priority="194" operator="equal">
      <formula>1</formula>
    </cfRule>
  </conditionalFormatting>
  <conditionalFormatting sqref="AA75:AB75">
    <cfRule type="expression" dxfId="3490" priority="195">
      <formula>$D75="SSMM"</formula>
    </cfRule>
  </conditionalFormatting>
  <conditionalFormatting sqref="AA75:AB75">
    <cfRule type="cellIs" dxfId="3489" priority="196" operator="equal">
      <formula>"F"</formula>
    </cfRule>
  </conditionalFormatting>
  <conditionalFormatting sqref="I75:W75">
    <cfRule type="expression" dxfId="3488" priority="181">
      <formula>$C$78="F"</formula>
    </cfRule>
  </conditionalFormatting>
  <conditionalFormatting sqref="I75:W75">
    <cfRule type="expression" dxfId="3487" priority="182">
      <formula>$C$59="F"</formula>
    </cfRule>
  </conditionalFormatting>
  <conditionalFormatting sqref="I75:W75">
    <cfRule type="expression" dxfId="3486" priority="183">
      <formula>$C$40="F"</formula>
    </cfRule>
  </conditionalFormatting>
  <conditionalFormatting sqref="I75:W75">
    <cfRule type="expression" dxfId="3485" priority="184">
      <formula>$C$21="F"</formula>
    </cfRule>
  </conditionalFormatting>
  <conditionalFormatting sqref="I75:Z75">
    <cfRule type="expression" dxfId="3484" priority="185">
      <formula>$C$2="F"</formula>
    </cfRule>
  </conditionalFormatting>
  <conditionalFormatting sqref="I75:Z75">
    <cfRule type="expression" dxfId="3483" priority="186">
      <formula>$D75="Facturacion"</formula>
    </cfRule>
  </conditionalFormatting>
  <conditionalFormatting sqref="I75:Z75">
    <cfRule type="expression" dxfId="3482" priority="187">
      <formula>$D75="Specialist"</formula>
    </cfRule>
  </conditionalFormatting>
  <conditionalFormatting sqref="I75:Z75">
    <cfRule type="cellIs" dxfId="3481" priority="188" operator="equal">
      <formula>1</formula>
    </cfRule>
  </conditionalFormatting>
  <conditionalFormatting sqref="I75:Z75">
    <cfRule type="expression" dxfId="3480" priority="189">
      <formula>$D75="SSMM"</formula>
    </cfRule>
  </conditionalFormatting>
  <conditionalFormatting sqref="I75:Z75">
    <cfRule type="cellIs" dxfId="3479" priority="190" operator="equal">
      <formula>"F"</formula>
    </cfRule>
  </conditionalFormatting>
  <conditionalFormatting sqref="AA76:AB76">
    <cfRule type="expression" dxfId="3478" priority="175">
      <formula>$C$2="F"</formula>
    </cfRule>
  </conditionalFormatting>
  <conditionalFormatting sqref="AA76:AB76">
    <cfRule type="expression" dxfId="3477" priority="176">
      <formula>$D76="Facturacion"</formula>
    </cfRule>
  </conditionalFormatting>
  <conditionalFormatting sqref="AA76:AB76">
    <cfRule type="expression" dxfId="3476" priority="177">
      <formula>$D76="Specialist"</formula>
    </cfRule>
  </conditionalFormatting>
  <conditionalFormatting sqref="AA76:AB76">
    <cfRule type="cellIs" dxfId="3475" priority="178" operator="equal">
      <formula>1</formula>
    </cfRule>
  </conditionalFormatting>
  <conditionalFormatting sqref="AA76:AB76">
    <cfRule type="expression" dxfId="3474" priority="179">
      <formula>$D76="SSMM"</formula>
    </cfRule>
  </conditionalFormatting>
  <conditionalFormatting sqref="AA76:AB76">
    <cfRule type="cellIs" dxfId="3473" priority="180" operator="equal">
      <formula>"F"</formula>
    </cfRule>
  </conditionalFormatting>
  <conditionalFormatting sqref="I76:W76">
    <cfRule type="expression" dxfId="3472" priority="165">
      <formula>$C$78="F"</formula>
    </cfRule>
  </conditionalFormatting>
  <conditionalFormatting sqref="I76:W76">
    <cfRule type="expression" dxfId="3471" priority="166">
      <formula>$C$59="F"</formula>
    </cfRule>
  </conditionalFormatting>
  <conditionalFormatting sqref="I76:W76">
    <cfRule type="expression" dxfId="3470" priority="167">
      <formula>$C$40="F"</formula>
    </cfRule>
  </conditionalFormatting>
  <conditionalFormatting sqref="I76:W76">
    <cfRule type="expression" dxfId="3469" priority="168">
      <formula>$C$21="F"</formula>
    </cfRule>
  </conditionalFormatting>
  <conditionalFormatting sqref="I76:Z76">
    <cfRule type="expression" dxfId="3468" priority="169">
      <formula>$C$2="F"</formula>
    </cfRule>
  </conditionalFormatting>
  <conditionalFormatting sqref="I76:Z76">
    <cfRule type="expression" dxfId="3467" priority="170">
      <formula>$D76="Facturacion"</formula>
    </cfRule>
  </conditionalFormatting>
  <conditionalFormatting sqref="I76:Z76">
    <cfRule type="expression" dxfId="3466" priority="171">
      <formula>$D76="Specialist"</formula>
    </cfRule>
  </conditionalFormatting>
  <conditionalFormatting sqref="I76:Z76">
    <cfRule type="cellIs" dxfId="3465" priority="172" operator="equal">
      <formula>1</formula>
    </cfRule>
  </conditionalFormatting>
  <conditionalFormatting sqref="I76:Z76">
    <cfRule type="expression" dxfId="3464" priority="173">
      <formula>$D76="SSMM"</formula>
    </cfRule>
  </conditionalFormatting>
  <conditionalFormatting sqref="I76:Z76">
    <cfRule type="cellIs" dxfId="3463" priority="174" operator="equal">
      <formula>"F"</formula>
    </cfRule>
  </conditionalFormatting>
  <conditionalFormatting sqref="I74:W74">
    <cfRule type="expression" dxfId="3462" priority="155">
      <formula>$C$78="F"</formula>
    </cfRule>
  </conditionalFormatting>
  <conditionalFormatting sqref="I74:W74">
    <cfRule type="expression" dxfId="3461" priority="156">
      <formula>$C$59="F"</formula>
    </cfRule>
  </conditionalFormatting>
  <conditionalFormatting sqref="I74:W74">
    <cfRule type="expression" dxfId="3460" priority="157">
      <formula>$C$40="F"</formula>
    </cfRule>
  </conditionalFormatting>
  <conditionalFormatting sqref="I74:W74">
    <cfRule type="expression" dxfId="3459" priority="158">
      <formula>$C$21="F"</formula>
    </cfRule>
  </conditionalFormatting>
  <conditionalFormatting sqref="I74:Z74">
    <cfRule type="expression" dxfId="3458" priority="159">
      <formula>$C$2="F"</formula>
    </cfRule>
  </conditionalFormatting>
  <conditionalFormatting sqref="I74:Z74">
    <cfRule type="expression" dxfId="3457" priority="160">
      <formula>$D74="Facturacion"</formula>
    </cfRule>
  </conditionalFormatting>
  <conditionalFormatting sqref="I74:Z74">
    <cfRule type="expression" dxfId="3456" priority="161">
      <formula>$D74="Specialist"</formula>
    </cfRule>
  </conditionalFormatting>
  <conditionalFormatting sqref="I74:Z74">
    <cfRule type="cellIs" dxfId="3455" priority="162" operator="equal">
      <formula>1</formula>
    </cfRule>
  </conditionalFormatting>
  <conditionalFormatting sqref="I74:Z74">
    <cfRule type="expression" dxfId="3454" priority="163">
      <formula>$D74="SSMM"</formula>
    </cfRule>
  </conditionalFormatting>
  <conditionalFormatting sqref="I74:Z74">
    <cfRule type="cellIs" dxfId="3453" priority="164" operator="equal">
      <formula>"F"</formula>
    </cfRule>
  </conditionalFormatting>
  <conditionalFormatting sqref="E93:H93 AA93:AB93">
    <cfRule type="expression" dxfId="3452" priority="147">
      <formula>$C$21="F"</formula>
    </cfRule>
  </conditionalFormatting>
  <conditionalFormatting sqref="E93:H93 AA93:AB93">
    <cfRule type="expression" dxfId="3451" priority="149">
      <formula>$C$2="F"</formula>
    </cfRule>
  </conditionalFormatting>
  <conditionalFormatting sqref="E93:H93 AA93:AB93">
    <cfRule type="expression" dxfId="3450" priority="150">
      <formula>$D93="Facturacion"</formula>
    </cfRule>
  </conditionalFormatting>
  <conditionalFormatting sqref="E93:H93 AA93:AB93">
    <cfRule type="expression" dxfId="3449" priority="151">
      <formula>$D93="Specialist"</formula>
    </cfRule>
  </conditionalFormatting>
  <conditionalFormatting sqref="E93:H93 AA93:AB93">
    <cfRule type="cellIs" dxfId="3448" priority="152" operator="equal">
      <formula>1</formula>
    </cfRule>
  </conditionalFormatting>
  <conditionalFormatting sqref="E93:H93 AA93:AB93">
    <cfRule type="expression" dxfId="3447" priority="153">
      <formula>$D93="SSMM"</formula>
    </cfRule>
  </conditionalFormatting>
  <conditionalFormatting sqref="E93:H93 AA93:AB93">
    <cfRule type="cellIs" dxfId="3446" priority="154" operator="equal">
      <formula>"F"</formula>
    </cfRule>
  </conditionalFormatting>
  <conditionalFormatting sqref="E94:H95">
    <cfRule type="expression" dxfId="3445" priority="141">
      <formula>$C$2="F"</formula>
    </cfRule>
  </conditionalFormatting>
  <conditionalFormatting sqref="E94:H95">
    <cfRule type="expression" dxfId="3444" priority="142">
      <formula>$D94="Facturacion"</formula>
    </cfRule>
  </conditionalFormatting>
  <conditionalFormatting sqref="E94:H95">
    <cfRule type="expression" dxfId="3443" priority="143">
      <formula>$D94="Specialist"</formula>
    </cfRule>
  </conditionalFormatting>
  <conditionalFormatting sqref="E94:H95">
    <cfRule type="cellIs" dxfId="3442" priority="144" operator="equal">
      <formula>1</formula>
    </cfRule>
  </conditionalFormatting>
  <conditionalFormatting sqref="E94:H95">
    <cfRule type="expression" dxfId="3441" priority="145">
      <formula>$D94="SSMM"</formula>
    </cfRule>
  </conditionalFormatting>
  <conditionalFormatting sqref="E94:H95">
    <cfRule type="cellIs" dxfId="3440" priority="146" operator="equal">
      <formula>"F"</formula>
    </cfRule>
  </conditionalFormatting>
  <conditionalFormatting sqref="AA94:AB94">
    <cfRule type="expression" dxfId="3439" priority="134">
      <formula>$C$2="F"</formula>
    </cfRule>
  </conditionalFormatting>
  <conditionalFormatting sqref="AA94:AB94">
    <cfRule type="expression" dxfId="3438" priority="135">
      <formula>$D94="Facturacion"</formula>
    </cfRule>
  </conditionalFormatting>
  <conditionalFormatting sqref="AA94:AB94">
    <cfRule type="expression" dxfId="3437" priority="136">
      <formula>$D94="Specialist"</formula>
    </cfRule>
  </conditionalFormatting>
  <conditionalFormatting sqref="AA94:AB94">
    <cfRule type="cellIs" dxfId="3436" priority="137" operator="equal">
      <formula>1</formula>
    </cfRule>
  </conditionalFormatting>
  <conditionalFormatting sqref="AA94:AB94">
    <cfRule type="expression" dxfId="3435" priority="138">
      <formula>$D94="SSMM"</formula>
    </cfRule>
  </conditionalFormatting>
  <conditionalFormatting sqref="AA94:AB94">
    <cfRule type="cellIs" dxfId="3434" priority="139" operator="equal">
      <formula>"F"</formula>
    </cfRule>
  </conditionalFormatting>
  <conditionalFormatting sqref="I94:W94">
    <cfRule type="expression" dxfId="3433" priority="124">
      <formula>$C$78="F"</formula>
    </cfRule>
  </conditionalFormatting>
  <conditionalFormatting sqref="I94:W94">
    <cfRule type="expression" dxfId="3432" priority="125">
      <formula>$C$59="F"</formula>
    </cfRule>
  </conditionalFormatting>
  <conditionalFormatting sqref="I94:W94">
    <cfRule type="expression" dxfId="3431" priority="126">
      <formula>$C$40="F"</formula>
    </cfRule>
  </conditionalFormatting>
  <conditionalFormatting sqref="I94:W94">
    <cfRule type="expression" dxfId="3430" priority="127">
      <formula>$C$21="F"</formula>
    </cfRule>
  </conditionalFormatting>
  <conditionalFormatting sqref="I94:Z94">
    <cfRule type="expression" dxfId="3429" priority="128">
      <formula>$C$2="F"</formula>
    </cfRule>
  </conditionalFormatting>
  <conditionalFormatting sqref="I94:Z94">
    <cfRule type="expression" dxfId="3428" priority="129">
      <formula>$D94="Facturacion"</formula>
    </cfRule>
  </conditionalFormatting>
  <conditionalFormatting sqref="I94:Z94">
    <cfRule type="expression" dxfId="3427" priority="130">
      <formula>$D94="Specialist"</formula>
    </cfRule>
  </conditionalFormatting>
  <conditionalFormatting sqref="I94:Z94">
    <cfRule type="cellIs" dxfId="3426" priority="131" operator="equal">
      <formula>1</formula>
    </cfRule>
  </conditionalFormatting>
  <conditionalFormatting sqref="I94:Z94">
    <cfRule type="expression" dxfId="3425" priority="132">
      <formula>$D94="SSMM"</formula>
    </cfRule>
  </conditionalFormatting>
  <conditionalFormatting sqref="I94:Z94">
    <cfRule type="cellIs" dxfId="3424" priority="133" operator="equal">
      <formula>"F"</formula>
    </cfRule>
  </conditionalFormatting>
  <conditionalFormatting sqref="AA95:AB95">
    <cfRule type="expression" dxfId="3423" priority="118">
      <formula>$C$2="F"</formula>
    </cfRule>
  </conditionalFormatting>
  <conditionalFormatting sqref="AA95:AB95">
    <cfRule type="expression" dxfId="3422" priority="119">
      <formula>$D95="Facturacion"</formula>
    </cfRule>
  </conditionalFormatting>
  <conditionalFormatting sqref="AA95:AB95">
    <cfRule type="expression" dxfId="3421" priority="120">
      <formula>$D95="Specialist"</formula>
    </cfRule>
  </conditionalFormatting>
  <conditionalFormatting sqref="AA95:AB95">
    <cfRule type="cellIs" dxfId="3420" priority="121" operator="equal">
      <formula>1</formula>
    </cfRule>
  </conditionalFormatting>
  <conditionalFormatting sqref="AA95:AB95">
    <cfRule type="expression" dxfId="3419" priority="122">
      <formula>$D95="SSMM"</formula>
    </cfRule>
  </conditionalFormatting>
  <conditionalFormatting sqref="AA95:AB95">
    <cfRule type="cellIs" dxfId="3418" priority="123" operator="equal">
      <formula>"F"</formula>
    </cfRule>
  </conditionalFormatting>
  <conditionalFormatting sqref="I95:W95">
    <cfRule type="expression" dxfId="3417" priority="108">
      <formula>$C$78="F"</formula>
    </cfRule>
  </conditionalFormatting>
  <conditionalFormatting sqref="I95:W95">
    <cfRule type="expression" dxfId="3416" priority="109">
      <formula>$C$59="F"</formula>
    </cfRule>
  </conditionalFormatting>
  <conditionalFormatting sqref="I95:W95">
    <cfRule type="expression" dxfId="3415" priority="110">
      <formula>$C$40="F"</formula>
    </cfRule>
  </conditionalFormatting>
  <conditionalFormatting sqref="I95:W95">
    <cfRule type="expression" dxfId="3414" priority="111">
      <formula>$C$21="F"</formula>
    </cfRule>
  </conditionalFormatting>
  <conditionalFormatting sqref="I95:Z95">
    <cfRule type="expression" dxfId="3413" priority="112">
      <formula>$C$2="F"</formula>
    </cfRule>
  </conditionalFormatting>
  <conditionalFormatting sqref="I95:Z95">
    <cfRule type="expression" dxfId="3412" priority="113">
      <formula>$D95="Facturacion"</formula>
    </cfRule>
  </conditionalFormatting>
  <conditionalFormatting sqref="I95:Z95">
    <cfRule type="expression" dxfId="3411" priority="114">
      <formula>$D95="Specialist"</formula>
    </cfRule>
  </conditionalFormatting>
  <conditionalFormatting sqref="I95:Z95">
    <cfRule type="cellIs" dxfId="3410" priority="115" operator="equal">
      <formula>1</formula>
    </cfRule>
  </conditionalFormatting>
  <conditionalFormatting sqref="I95:Z95">
    <cfRule type="expression" dxfId="3409" priority="116">
      <formula>$D95="SSMM"</formula>
    </cfRule>
  </conditionalFormatting>
  <conditionalFormatting sqref="I95:Z95">
    <cfRule type="cellIs" dxfId="3408" priority="117" operator="equal">
      <formula>"F"</formula>
    </cfRule>
  </conditionalFormatting>
  <conditionalFormatting sqref="I93:W93">
    <cfRule type="expression" dxfId="3407" priority="98">
      <formula>$C$78="F"</formula>
    </cfRule>
  </conditionalFormatting>
  <conditionalFormatting sqref="I93:W93">
    <cfRule type="expression" dxfId="3406" priority="99">
      <formula>$C$59="F"</formula>
    </cfRule>
  </conditionalFormatting>
  <conditionalFormatting sqref="I93:W93">
    <cfRule type="expression" dxfId="3405" priority="100">
      <formula>$C$40="F"</formula>
    </cfRule>
  </conditionalFormatting>
  <conditionalFormatting sqref="I93:W93">
    <cfRule type="expression" dxfId="3404" priority="101">
      <formula>$C$21="F"</formula>
    </cfRule>
  </conditionalFormatting>
  <conditionalFormatting sqref="I93:Z93">
    <cfRule type="expression" dxfId="3403" priority="102">
      <formula>$C$2="F"</formula>
    </cfRule>
  </conditionalFormatting>
  <conditionalFormatting sqref="I93:Z93">
    <cfRule type="expression" dxfId="3402" priority="103">
      <formula>$D93="Facturacion"</formula>
    </cfRule>
  </conditionalFormatting>
  <conditionalFormatting sqref="I93:Z93">
    <cfRule type="expression" dxfId="3401" priority="104">
      <formula>$D93="Specialist"</formula>
    </cfRule>
  </conditionalFormatting>
  <conditionalFormatting sqref="I93:Z93">
    <cfRule type="cellIs" dxfId="3400" priority="105" operator="equal">
      <formula>1</formula>
    </cfRule>
  </conditionalFormatting>
  <conditionalFormatting sqref="I93:Z93">
    <cfRule type="expression" dxfId="3399" priority="106">
      <formula>$D93="SSMM"</formula>
    </cfRule>
  </conditionalFormatting>
  <conditionalFormatting sqref="I93:Z93">
    <cfRule type="cellIs" dxfId="3398" priority="107" operator="equal">
      <formula>"F"</formula>
    </cfRule>
  </conditionalFormatting>
  <conditionalFormatting sqref="I85:AD85">
    <cfRule type="expression" dxfId="3397" priority="92">
      <formula>$C$2="F"</formula>
    </cfRule>
  </conditionalFormatting>
  <conditionalFormatting sqref="I85:AD85">
    <cfRule type="expression" dxfId="3396" priority="93">
      <formula>$D85="Facturacion"</formula>
    </cfRule>
  </conditionalFormatting>
  <conditionalFormatting sqref="I85:AD85">
    <cfRule type="expression" dxfId="3395" priority="94">
      <formula>$D85="Specialist"</formula>
    </cfRule>
  </conditionalFormatting>
  <conditionalFormatting sqref="I85:AD85">
    <cfRule type="cellIs" dxfId="3394" priority="95" operator="equal">
      <formula>1</formula>
    </cfRule>
  </conditionalFormatting>
  <conditionalFormatting sqref="I85:AD85">
    <cfRule type="expression" dxfId="3393" priority="96">
      <formula>$D85="SSMM"</formula>
    </cfRule>
  </conditionalFormatting>
  <conditionalFormatting sqref="I85:AD85">
    <cfRule type="cellIs" dxfId="3392" priority="97" operator="equal">
      <formula>"F"</formula>
    </cfRule>
  </conditionalFormatting>
  <conditionalFormatting sqref="I67:AD67">
    <cfRule type="expression" dxfId="3391" priority="85">
      <formula>$C$2="F"</formula>
    </cfRule>
  </conditionalFormatting>
  <conditionalFormatting sqref="I67:AD67">
    <cfRule type="expression" dxfId="3390" priority="86">
      <formula>$D67="Facturacion"</formula>
    </cfRule>
  </conditionalFormatting>
  <conditionalFormatting sqref="I67:AD67">
    <cfRule type="expression" dxfId="3389" priority="87">
      <formula>$D67="Specialist"</formula>
    </cfRule>
  </conditionalFormatting>
  <conditionalFormatting sqref="I67:AD67">
    <cfRule type="cellIs" dxfId="3388" priority="88" operator="equal">
      <formula>1</formula>
    </cfRule>
  </conditionalFormatting>
  <conditionalFormatting sqref="I67:AD67">
    <cfRule type="expression" dxfId="3387" priority="89">
      <formula>$D67="SSMM"</formula>
    </cfRule>
  </conditionalFormatting>
  <conditionalFormatting sqref="I67:AD67">
    <cfRule type="cellIs" dxfId="3386" priority="90" operator="equal">
      <formula>"F"</formula>
    </cfRule>
  </conditionalFormatting>
  <conditionalFormatting sqref="AB26">
    <cfRule type="expression" dxfId="3385" priority="81">
      <formula>$D26="Facturacion"</formula>
    </cfRule>
  </conditionalFormatting>
  <conditionalFormatting sqref="AB26">
    <cfRule type="expression" dxfId="3384" priority="82">
      <formula>$D26="Specialist"</formula>
    </cfRule>
  </conditionalFormatting>
  <conditionalFormatting sqref="AB26">
    <cfRule type="expression" dxfId="3383" priority="83">
      <formula>$D26="SSMM"</formula>
    </cfRule>
  </conditionalFormatting>
  <conditionalFormatting sqref="W26">
    <cfRule type="expression" dxfId="3382" priority="75">
      <formula>$C$2="F"</formula>
    </cfRule>
  </conditionalFormatting>
  <conditionalFormatting sqref="W26">
    <cfRule type="expression" dxfId="3381" priority="76">
      <formula>$D26="Facturacion"</formula>
    </cfRule>
  </conditionalFormatting>
  <conditionalFormatting sqref="W26">
    <cfRule type="expression" dxfId="3380" priority="77">
      <formula>$D26="Specialist"</formula>
    </cfRule>
  </conditionalFormatting>
  <conditionalFormatting sqref="W26">
    <cfRule type="cellIs" dxfId="3379" priority="78" operator="equal">
      <formula>1</formula>
    </cfRule>
  </conditionalFormatting>
  <conditionalFormatting sqref="W26">
    <cfRule type="expression" dxfId="3378" priority="79">
      <formula>$D26="SSMM"</formula>
    </cfRule>
  </conditionalFormatting>
  <conditionalFormatting sqref="W26">
    <cfRule type="cellIs" dxfId="3377" priority="80" operator="equal">
      <formula>"F"</formula>
    </cfRule>
  </conditionalFormatting>
  <conditionalFormatting sqref="X26">
    <cfRule type="expression" dxfId="3376" priority="68">
      <formula>$C$2="F"</formula>
    </cfRule>
  </conditionalFormatting>
  <conditionalFormatting sqref="X26">
    <cfRule type="expression" dxfId="3375" priority="69">
      <formula>$D26="Facturacion"</formula>
    </cfRule>
  </conditionalFormatting>
  <conditionalFormatting sqref="X26">
    <cfRule type="expression" dxfId="3374" priority="70">
      <formula>$D26="Specialist"</formula>
    </cfRule>
  </conditionalFormatting>
  <conditionalFormatting sqref="X26">
    <cfRule type="cellIs" dxfId="3373" priority="71" operator="equal">
      <formula>1</formula>
    </cfRule>
  </conditionalFormatting>
  <conditionalFormatting sqref="X26">
    <cfRule type="expression" dxfId="3372" priority="72">
      <formula>$D26="SSMM"</formula>
    </cfRule>
  </conditionalFormatting>
  <conditionalFormatting sqref="X26">
    <cfRule type="cellIs" dxfId="3371" priority="73" operator="equal">
      <formula>"F"</formula>
    </cfRule>
  </conditionalFormatting>
  <conditionalFormatting sqref="Y26">
    <cfRule type="expression" dxfId="3370" priority="54">
      <formula>$C$2="F"</formula>
    </cfRule>
  </conditionalFormatting>
  <conditionalFormatting sqref="Y26">
    <cfRule type="expression" dxfId="3369" priority="55">
      <formula>$D26="Facturacion"</formula>
    </cfRule>
  </conditionalFormatting>
  <conditionalFormatting sqref="Y26">
    <cfRule type="expression" dxfId="3368" priority="56">
      <formula>$D26="Specialist"</formula>
    </cfRule>
  </conditionalFormatting>
  <conditionalFormatting sqref="Y26">
    <cfRule type="cellIs" dxfId="3367" priority="57" operator="equal">
      <formula>1</formula>
    </cfRule>
  </conditionalFormatting>
  <conditionalFormatting sqref="Y26">
    <cfRule type="expression" dxfId="3366" priority="58">
      <formula>$D26="SSMM"</formula>
    </cfRule>
  </conditionalFormatting>
  <conditionalFormatting sqref="Y26">
    <cfRule type="cellIs" dxfId="3365" priority="59" operator="equal">
      <formula>"F"</formula>
    </cfRule>
  </conditionalFormatting>
  <conditionalFormatting sqref="Z26">
    <cfRule type="expression" dxfId="3364" priority="47">
      <formula>$C$2="F"</formula>
    </cfRule>
  </conditionalFormatting>
  <conditionalFormatting sqref="Z26">
    <cfRule type="expression" dxfId="3363" priority="48">
      <formula>$D26="Facturacion"</formula>
    </cfRule>
  </conditionalFormatting>
  <conditionalFormatting sqref="Z26">
    <cfRule type="expression" dxfId="3362" priority="49">
      <formula>$D26="Specialist"</formula>
    </cfRule>
  </conditionalFormatting>
  <conditionalFormatting sqref="Z26">
    <cfRule type="cellIs" dxfId="3361" priority="50" operator="equal">
      <formula>1</formula>
    </cfRule>
  </conditionalFormatting>
  <conditionalFormatting sqref="Z26">
    <cfRule type="expression" dxfId="3360" priority="51">
      <formula>$D26="SSMM"</formula>
    </cfRule>
  </conditionalFormatting>
  <conditionalFormatting sqref="Z26">
    <cfRule type="cellIs" dxfId="3359" priority="52" operator="equal">
      <formula>"F"</formula>
    </cfRule>
  </conditionalFormatting>
  <conditionalFormatting sqref="AA26">
    <cfRule type="expression" dxfId="3358" priority="43">
      <formula>$D26="Facturacion"</formula>
    </cfRule>
  </conditionalFormatting>
  <conditionalFormatting sqref="AA26">
    <cfRule type="expression" dxfId="3357" priority="44">
      <formula>$D26="Specialist"</formula>
    </cfRule>
  </conditionalFormatting>
  <conditionalFormatting sqref="AA26">
    <cfRule type="expression" dxfId="3356" priority="45">
      <formula>$D26="SSMM"</formula>
    </cfRule>
  </conditionalFormatting>
  <conditionalFormatting sqref="I109:AD109">
    <cfRule type="expression" dxfId="3355" priority="37">
      <formula>$C$2="F"</formula>
    </cfRule>
  </conditionalFormatting>
  <conditionalFormatting sqref="I109:AD109">
    <cfRule type="expression" dxfId="3354" priority="38">
      <formula>$D109="Facturacion"</formula>
    </cfRule>
  </conditionalFormatting>
  <conditionalFormatting sqref="I109:AD109">
    <cfRule type="expression" dxfId="3353" priority="39">
      <formula>$D109="Specialist"</formula>
    </cfRule>
  </conditionalFormatting>
  <conditionalFormatting sqref="I109:AD109">
    <cfRule type="cellIs" dxfId="3352" priority="40" operator="equal">
      <formula>1</formula>
    </cfRule>
  </conditionalFormatting>
  <conditionalFormatting sqref="I109:AD109">
    <cfRule type="expression" dxfId="3351" priority="41">
      <formula>$D109="SSMM"</formula>
    </cfRule>
  </conditionalFormatting>
  <conditionalFormatting sqref="I109:AD109">
    <cfRule type="cellIs" dxfId="3350" priority="42" operator="equal">
      <formula>"F"</formula>
    </cfRule>
  </conditionalFormatting>
  <conditionalFormatting sqref="I30:AD31">
    <cfRule type="expression" dxfId="3349" priority="30">
      <formula>$C$2="F"</formula>
    </cfRule>
  </conditionalFormatting>
  <conditionalFormatting sqref="I30:AD31">
    <cfRule type="expression" dxfId="3348" priority="31">
      <formula>$D30="Facturacion"</formula>
    </cfRule>
  </conditionalFormatting>
  <conditionalFormatting sqref="I30:AD31">
    <cfRule type="expression" dxfId="3347" priority="32">
      <formula>$D30="Specialist"</formula>
    </cfRule>
  </conditionalFormatting>
  <conditionalFormatting sqref="I30:AD31">
    <cfRule type="cellIs" dxfId="3346" priority="33" operator="equal">
      <formula>1</formula>
    </cfRule>
  </conditionalFormatting>
  <conditionalFormatting sqref="I30:AD31">
    <cfRule type="expression" dxfId="3345" priority="34">
      <formula>$D30="SSMM"</formula>
    </cfRule>
  </conditionalFormatting>
  <conditionalFormatting sqref="I30:AD31">
    <cfRule type="cellIs" dxfId="3344" priority="35" operator="equal">
      <formula>"F"</formula>
    </cfRule>
  </conditionalFormatting>
  <conditionalFormatting sqref="I49:AD50">
    <cfRule type="expression" dxfId="3343" priority="23">
      <formula>$C$2="F"</formula>
    </cfRule>
  </conditionalFormatting>
  <conditionalFormatting sqref="I49:AD50">
    <cfRule type="expression" dxfId="3342" priority="24">
      <formula>$D49="Facturacion"</formula>
    </cfRule>
  </conditionalFormatting>
  <conditionalFormatting sqref="I49:AD50">
    <cfRule type="expression" dxfId="3341" priority="25">
      <formula>$D49="Specialist"</formula>
    </cfRule>
  </conditionalFormatting>
  <conditionalFormatting sqref="I49:AD50">
    <cfRule type="cellIs" dxfId="3340" priority="26" operator="equal">
      <formula>1</formula>
    </cfRule>
  </conditionalFormatting>
  <conditionalFormatting sqref="I49:AD50">
    <cfRule type="expression" dxfId="3339" priority="27">
      <formula>$D49="SSMM"</formula>
    </cfRule>
  </conditionalFormatting>
  <conditionalFormatting sqref="I49:AD50">
    <cfRule type="cellIs" dxfId="3338" priority="28" operator="equal">
      <formula>"F"</formula>
    </cfRule>
  </conditionalFormatting>
  <conditionalFormatting sqref="I68:AD69">
    <cfRule type="expression" dxfId="3337" priority="16">
      <formula>$C$2="F"</formula>
    </cfRule>
  </conditionalFormatting>
  <conditionalFormatting sqref="I68:AD69">
    <cfRule type="expression" dxfId="3336" priority="17">
      <formula>$D68="Facturacion"</formula>
    </cfRule>
  </conditionalFormatting>
  <conditionalFormatting sqref="I68:AD69">
    <cfRule type="expression" dxfId="3335" priority="18">
      <formula>$D68="Specialist"</formula>
    </cfRule>
  </conditionalFormatting>
  <conditionalFormatting sqref="I68:AD69">
    <cfRule type="cellIs" dxfId="3334" priority="19" operator="equal">
      <formula>1</formula>
    </cfRule>
  </conditionalFormatting>
  <conditionalFormatting sqref="I68:AD69">
    <cfRule type="expression" dxfId="3333" priority="20">
      <formula>$D68="SSMM"</formula>
    </cfRule>
  </conditionalFormatting>
  <conditionalFormatting sqref="I68:AD69">
    <cfRule type="cellIs" dxfId="3332" priority="21" operator="equal">
      <formula>"F"</formula>
    </cfRule>
  </conditionalFormatting>
  <conditionalFormatting sqref="I87:AD88">
    <cfRule type="expression" dxfId="3331" priority="9">
      <formula>$C$2="F"</formula>
    </cfRule>
  </conditionalFormatting>
  <conditionalFormatting sqref="I87:AD88">
    <cfRule type="expression" dxfId="3330" priority="10">
      <formula>$D87="Facturacion"</formula>
    </cfRule>
  </conditionalFormatting>
  <conditionalFormatting sqref="I87:AD88">
    <cfRule type="expression" dxfId="3329" priority="11">
      <formula>$D87="Specialist"</formula>
    </cfRule>
  </conditionalFormatting>
  <conditionalFormatting sqref="I87:AD88">
    <cfRule type="cellIs" dxfId="3328" priority="12" operator="equal">
      <formula>1</formula>
    </cfRule>
  </conditionalFormatting>
  <conditionalFormatting sqref="I87:AD88">
    <cfRule type="expression" dxfId="3327" priority="13">
      <formula>$D87="SSMM"</formula>
    </cfRule>
  </conditionalFormatting>
  <conditionalFormatting sqref="I87:AD88">
    <cfRule type="cellIs" dxfId="3326" priority="14" operator="equal">
      <formula>"F"</formula>
    </cfRule>
  </conditionalFormatting>
  <conditionalFormatting sqref="I106:AD107">
    <cfRule type="expression" dxfId="3325" priority="2">
      <formula>$C$2="F"</formula>
    </cfRule>
  </conditionalFormatting>
  <conditionalFormatting sqref="I106:AD107">
    <cfRule type="expression" dxfId="3324" priority="3">
      <formula>$D106="Facturacion"</formula>
    </cfRule>
  </conditionalFormatting>
  <conditionalFormatting sqref="I106:AD107">
    <cfRule type="expression" dxfId="3323" priority="4">
      <formula>$D106="Specialist"</formula>
    </cfRule>
  </conditionalFormatting>
  <conditionalFormatting sqref="I106:AD107">
    <cfRule type="cellIs" dxfId="3322" priority="5" operator="equal">
      <formula>1</formula>
    </cfRule>
  </conditionalFormatting>
  <conditionalFormatting sqref="I106:AD107">
    <cfRule type="expression" dxfId="3321" priority="6">
      <formula>$D106="SSMM"</formula>
    </cfRule>
  </conditionalFormatting>
  <conditionalFormatting sqref="I106:AD107">
    <cfRule type="cellIs" dxfId="3320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7" id="{FA8D0831-B6BA-47ED-907C-E3C1A1B366D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E13:AG16 E30:G30 E31:H31 AC17:AG19 E26:T26 E27:AG29 AA26:AG26 AE30:AG31</xm:sqref>
        </x14:conditionalFormatting>
        <x14:conditionalFormatting xmlns:xm="http://schemas.microsoft.com/office/excel/2006/main">
          <x14:cfRule type="expression" priority="596" id="{5579419B-C59B-4B9E-A32D-AE563213859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E4:AG12</xm:sqref>
        </x14:conditionalFormatting>
        <x14:conditionalFormatting xmlns:xm="http://schemas.microsoft.com/office/excel/2006/main">
          <x14:cfRule type="expression" priority="589" id="{C7A5F786-02FA-4975-94AB-8FFA47CF000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E32:AG35 AC36:AG38</xm:sqref>
        </x14:conditionalFormatting>
        <x14:conditionalFormatting xmlns:xm="http://schemas.microsoft.com/office/excel/2006/main">
          <x14:cfRule type="expression" priority="578" id="{EF55C7BF-6414-4B7C-A421-76052E85C37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E25:R25 AE25:AG25 E23:AG23 E24:H24 AA24:AG24</xm:sqref>
        </x14:conditionalFormatting>
        <x14:conditionalFormatting xmlns:xm="http://schemas.microsoft.com/office/excel/2006/main">
          <x14:cfRule type="expression" priority="571" id="{FCEB4355-43FC-43FA-9ABD-560138199D0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E51:AG54 AC55:AG57</xm:sqref>
        </x14:conditionalFormatting>
        <x14:conditionalFormatting xmlns:xm="http://schemas.microsoft.com/office/excel/2006/main">
          <x14:cfRule type="expression" priority="560" id="{27489A60-804F-4831-8D04-C40F1BCAD37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E42:AG42 E45:AG46 E44:R44 E43:H43 AE43:AG44 E48:AG48 E47:H47 AE47:AG47 E49:H50 AE49:AG50</xm:sqref>
        </x14:conditionalFormatting>
        <x14:conditionalFormatting xmlns:xm="http://schemas.microsoft.com/office/excel/2006/main">
          <x14:cfRule type="expression" priority="553" id="{327DF510-FE8A-4EDB-B24B-27603BA1631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E70:AG73 AC74:AG76</xm:sqref>
        </x14:conditionalFormatting>
        <x14:conditionalFormatting xmlns:xm="http://schemas.microsoft.com/office/excel/2006/main">
          <x14:cfRule type="expression" priority="542" id="{E0189C54-9CA7-49D0-87DA-6AE30BA689F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E61:AG61 E64:AG64 AE63:AG63 E66:AG66 E65:H65 AE65:AG65 E62:H63 AA62:AG62 E67:H69 AE67:AG69</xm:sqref>
        </x14:conditionalFormatting>
        <x14:conditionalFormatting xmlns:xm="http://schemas.microsoft.com/office/excel/2006/main">
          <x14:cfRule type="expression" priority="535" id="{F66C78F2-2EA4-4D62-9910-04AB1AB2495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E89:AG92 AC93:AG95</xm:sqref>
        </x14:conditionalFormatting>
        <x14:conditionalFormatting xmlns:xm="http://schemas.microsoft.com/office/excel/2006/main">
          <x14:cfRule type="expression" priority="524" id="{00700574-4EFF-49B3-B93D-CAB7E29D803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E80:AG80 E83:AG84 E82:R82 AE82:AG82 E81:H81 AA81:AG81 E85:H88 AE85:AG88</xm:sqref>
        </x14:conditionalFormatting>
        <x14:conditionalFormatting xmlns:xm="http://schemas.microsoft.com/office/excel/2006/main">
          <x14:cfRule type="expression" priority="517" id="{6C265C20-5EB0-4089-81ED-EA1BC398AC0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E108:AG108 E110:AG114 E109:H109 AE109:AG109</xm:sqref>
        </x14:conditionalFormatting>
        <x14:conditionalFormatting xmlns:xm="http://schemas.microsoft.com/office/excel/2006/main">
          <x14:cfRule type="expression" priority="506" id="{C82C34EB-8D72-48F1-A914-DA3BF4ECA1B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E99:AG99 E104:AG105 E103:F103 E101:AG102 E100:H100 AA100:AG100 I103:AG103 E106:H107 AE106:AG107</xm:sqref>
        </x14:conditionalFormatting>
        <x14:conditionalFormatting xmlns:xm="http://schemas.microsoft.com/office/excel/2006/main">
          <x14:cfRule type="expression" priority="499" id="{086186DE-F9BF-411B-ADFD-AF61C65E23C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488" id="{EE05C0E1-FD18-4D2D-9152-390ECC27A2E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481" id="{57FB84B5-58E6-49B2-B928-BEF1115B89E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S25:AD25</xm:sqref>
        </x14:conditionalFormatting>
        <x14:conditionalFormatting xmlns:xm="http://schemas.microsoft.com/office/excel/2006/main">
          <x14:cfRule type="expression" priority="474" id="{8D5EA7F7-E89D-4240-969A-CC774DAECA4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S44:AD44</xm:sqref>
        </x14:conditionalFormatting>
        <x14:conditionalFormatting xmlns:xm="http://schemas.microsoft.com/office/excel/2006/main">
          <x14:cfRule type="expression" priority="460" id="{076905A8-75C6-4CBF-94CD-40CE7FC558F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S82:AD82</xm:sqref>
        </x14:conditionalFormatting>
        <x14:conditionalFormatting xmlns:xm="http://schemas.microsoft.com/office/excel/2006/main">
          <x14:cfRule type="expression" priority="453" id="{C10E7DFE-E490-45A9-87FD-B54559B998F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I43:AD43</xm:sqref>
        </x14:conditionalFormatting>
        <x14:conditionalFormatting xmlns:xm="http://schemas.microsoft.com/office/excel/2006/main">
          <x14:cfRule type="expression" priority="446" id="{C96F9251-2255-43DA-A4F3-23FA7FA3A78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I63:AD63</xm:sqref>
        </x14:conditionalFormatting>
        <x14:conditionalFormatting xmlns:xm="http://schemas.microsoft.com/office/excel/2006/main">
          <x14:cfRule type="expression" priority="439" id="{B12DD12A-7609-4A3B-B7A1-1C8543A3852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I65:AD65</xm:sqref>
        </x14:conditionalFormatting>
        <x14:conditionalFormatting xmlns:xm="http://schemas.microsoft.com/office/excel/2006/main">
          <x14:cfRule type="expression" priority="432" id="{B27D663C-2EAA-4EF4-852E-C42D563AD58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I47:AD47</xm:sqref>
        </x14:conditionalFormatting>
        <x14:conditionalFormatting xmlns:xm="http://schemas.microsoft.com/office/excel/2006/main">
          <x14:cfRule type="expression" priority="425" id="{BA24E48D-78FD-4637-96A4-CBACDCF4B7F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I86:AD86</xm:sqref>
        </x14:conditionalFormatting>
        <x14:conditionalFormatting xmlns:xm="http://schemas.microsoft.com/office/excel/2006/main">
          <x14:cfRule type="expression" priority="418" id="{D32E160C-6903-4608-A1CC-194C1C0ED7D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G103:H103</xm:sqref>
        </x14:conditionalFormatting>
        <x14:conditionalFormatting xmlns:xm="http://schemas.microsoft.com/office/excel/2006/main">
          <x14:cfRule type="expression" priority="411" id="{386137BB-0731-4B86-BF73-CA8CE1CF5FD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I24:Z24</xm:sqref>
        </x14:conditionalFormatting>
        <x14:conditionalFormatting xmlns:xm="http://schemas.microsoft.com/office/excel/2006/main">
          <x14:cfRule type="expression" priority="404" id="{FC8A4D59-DC81-4169-8E09-02A63060338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I62:Z62</xm:sqref>
        </x14:conditionalFormatting>
        <x14:conditionalFormatting xmlns:xm="http://schemas.microsoft.com/office/excel/2006/main">
          <x14:cfRule type="expression" priority="397" id="{9ABBDA45-74A8-4FE5-9DC1-54B3D087E89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I81:Z81</xm:sqref>
        </x14:conditionalFormatting>
        <x14:conditionalFormatting xmlns:xm="http://schemas.microsoft.com/office/excel/2006/main">
          <x14:cfRule type="expression" priority="390" id="{2F73E4DF-6B43-45D7-B865-40F97AEB63D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I100:Z100</xm:sqref>
        </x14:conditionalFormatting>
        <x14:conditionalFormatting xmlns:xm="http://schemas.microsoft.com/office/excel/2006/main">
          <x14:cfRule type="expression" priority="376" id="{7651B381-29C2-4E17-AFEF-0D22316A2FF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E17:H17 AA17:AB17</xm:sqref>
        </x14:conditionalFormatting>
        <x14:conditionalFormatting xmlns:xm="http://schemas.microsoft.com/office/excel/2006/main">
          <x14:cfRule type="expression" priority="368" id="{68A1A80A-5BFE-4DB4-8820-4D12C4EF2F5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E18:H19</xm:sqref>
        </x14:conditionalFormatting>
        <x14:conditionalFormatting xmlns:xm="http://schemas.microsoft.com/office/excel/2006/main">
          <x14:cfRule type="expression" priority="319" id="{24A3CB1C-EA6E-47C8-9DE3-03F65C3A963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E36:H36 AA36:AB36</xm:sqref>
        </x14:conditionalFormatting>
        <x14:conditionalFormatting xmlns:xm="http://schemas.microsoft.com/office/excel/2006/main">
          <x14:cfRule type="expression" priority="311" id="{AF5CDF68-781A-418E-9634-AFD9EB64B67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E37:H38</xm:sqref>
        </x14:conditionalFormatting>
        <x14:conditionalFormatting xmlns:xm="http://schemas.microsoft.com/office/excel/2006/main">
          <x14:cfRule type="expression" priority="262" id="{F81C40E3-97C7-4571-960A-817799847A4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E55:H55 AA55:AB55</xm:sqref>
        </x14:conditionalFormatting>
        <x14:conditionalFormatting xmlns:xm="http://schemas.microsoft.com/office/excel/2006/main">
          <x14:cfRule type="expression" priority="254" id="{E013A2D8-F9C7-4AA2-A38C-0688439336E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E56:H57</xm:sqref>
        </x14:conditionalFormatting>
        <x14:conditionalFormatting xmlns:xm="http://schemas.microsoft.com/office/excel/2006/main">
          <x14:cfRule type="expression" priority="205" id="{958C0689-962D-4742-B964-BBDA070C81A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E74:H74 AA74:AB74</xm:sqref>
        </x14:conditionalFormatting>
        <x14:conditionalFormatting xmlns:xm="http://schemas.microsoft.com/office/excel/2006/main">
          <x14:cfRule type="expression" priority="197" id="{2CCC347E-DE92-4B58-9CA5-C714AAB4A1C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E75:H76</xm:sqref>
        </x14:conditionalFormatting>
        <x14:conditionalFormatting xmlns:xm="http://schemas.microsoft.com/office/excel/2006/main">
          <x14:cfRule type="expression" priority="148" id="{2FE8081E-7ACA-46F1-96ED-3FCDD8BE55B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E93:H93 AA93:AB93</xm:sqref>
        </x14:conditionalFormatting>
        <x14:conditionalFormatting xmlns:xm="http://schemas.microsoft.com/office/excel/2006/main">
          <x14:cfRule type="expression" priority="140" id="{0C85B56F-05D8-4EBB-891F-8CEF919ADBA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E94:H95</xm:sqref>
        </x14:conditionalFormatting>
        <x14:conditionalFormatting xmlns:xm="http://schemas.microsoft.com/office/excel/2006/main">
          <x14:cfRule type="expression" priority="91" id="{E30808A3-1004-47EB-9A96-7EF3D1EB3F8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I85:AD85</xm:sqref>
        </x14:conditionalFormatting>
        <x14:conditionalFormatting xmlns:xm="http://schemas.microsoft.com/office/excel/2006/main">
          <x14:cfRule type="expression" priority="84" id="{55947CD5-16B9-4BA7-A100-9A87057CCF1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I67:AD67</xm:sqref>
        </x14:conditionalFormatting>
        <x14:conditionalFormatting xmlns:xm="http://schemas.microsoft.com/office/excel/2006/main">
          <x14:cfRule type="expression" priority="74" id="{3EC49F0D-F91E-4900-B801-E741434D3E9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W26</xm:sqref>
        </x14:conditionalFormatting>
        <x14:conditionalFormatting xmlns:xm="http://schemas.microsoft.com/office/excel/2006/main">
          <x14:cfRule type="expression" priority="67" id="{5BC6E7D8-22E9-4416-B358-ED41C7169EA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X26</xm:sqref>
        </x14:conditionalFormatting>
        <x14:conditionalFormatting xmlns:xm="http://schemas.microsoft.com/office/excel/2006/main">
          <x14:cfRule type="expression" priority="53" id="{E2841C43-590E-4B13-A822-1967B61346C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Y26</xm:sqref>
        </x14:conditionalFormatting>
        <x14:conditionalFormatting xmlns:xm="http://schemas.microsoft.com/office/excel/2006/main">
          <x14:cfRule type="expression" priority="46" id="{15B8A348-4376-498D-AE03-9A5EFDA34FD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Z26</xm:sqref>
        </x14:conditionalFormatting>
        <x14:conditionalFormatting xmlns:xm="http://schemas.microsoft.com/office/excel/2006/main">
          <x14:cfRule type="expression" priority="36" id="{34E816B2-3E36-4391-BC66-7EC49FB7AC0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I109:AD109</xm:sqref>
        </x14:conditionalFormatting>
        <x14:conditionalFormatting xmlns:xm="http://schemas.microsoft.com/office/excel/2006/main">
          <x14:cfRule type="expression" priority="29" id="{D2B7CF51-A262-47B3-8ECD-8E544223F7F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I30:AD31</xm:sqref>
        </x14:conditionalFormatting>
        <x14:conditionalFormatting xmlns:xm="http://schemas.microsoft.com/office/excel/2006/main">
          <x14:cfRule type="expression" priority="22" id="{C5191643-F867-4689-B53A-701E3644728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I49:AD50</xm:sqref>
        </x14:conditionalFormatting>
        <x14:conditionalFormatting xmlns:xm="http://schemas.microsoft.com/office/excel/2006/main">
          <x14:cfRule type="expression" priority="15" id="{5118897C-893B-4676-BFED-1FBF7E440D8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I68:AD69</xm:sqref>
        </x14:conditionalFormatting>
        <x14:conditionalFormatting xmlns:xm="http://schemas.microsoft.com/office/excel/2006/main">
          <x14:cfRule type="expression" priority="8" id="{3670B012-2B40-4A47-858F-0DBDA7A64BE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I87:AD88</xm:sqref>
        </x14:conditionalFormatting>
        <x14:conditionalFormatting xmlns:xm="http://schemas.microsoft.com/office/excel/2006/main">
          <x14:cfRule type="expression" priority="1" id="{8BF6750C-8A5E-4DE1-B5E4-AE35F285BF6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I106:AD107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C34CAB15-1F9A-456E-9F14-4FCC6EE35228}">
          <x14:formula1>
            <xm:f>Personal!$A$2:$A$50</xm:f>
          </x14:formula1>
          <xm:sqref>B42:B57 B23:B38 B118:B133 B61:B76 B80:B95 B99:B114 B4:B19</xm:sqref>
        </x14:dataValidation>
        <x14:dataValidation type="list" allowBlank="1" showInputMessage="1" showErrorMessage="1" prompt="Elige una de las opciones disponibles" xr:uid="{626EFD91-580F-4F87-A4A0-7F59CE5CB7FB}">
          <x14:formula1>
            <xm:f>Personal!$F$1:$F$15</xm:f>
          </x14:formula1>
          <xm:sqref>I30:AG31 W26:AB26 H31 E61:AG76 E118:AG133 E32:AG38 E4:AG19 E80:AG95 E30:G31 E42:AG57 U27:AB27 E23:AG25 E28:AG29 E26:T27 AC26:AG27 E99:AG114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42474-6CD2-4D98-944A-355034BA1C99}">
  <sheetPr codeName="Hoja42">
    <tabColor rgb="FFFFFFFF"/>
    <outlinePr summaryBelow="0" summaryRight="0"/>
    <pageSetUpPr fitToPage="1"/>
  </sheetPr>
  <dimension ref="A1:AJ1000"/>
  <sheetViews>
    <sheetView topLeftCell="A78" workbookViewId="0">
      <selection activeCell="AA80" sqref="AA80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3.07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41406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'S39'!C117+1</f>
        <v>45565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/>
      <c r="C4" s="19"/>
      <c r="D4" s="19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16</v>
      </c>
    </row>
    <row r="5" spans="1:36" ht="15.75" customHeight="1" x14ac:dyDescent="0.15">
      <c r="A5" s="10"/>
      <c r="B5" s="18" t="s">
        <v>28</v>
      </c>
      <c r="C5" s="19" t="s">
        <v>100</v>
      </c>
      <c r="D5" s="19" t="s">
        <v>95</v>
      </c>
      <c r="E5" s="8"/>
      <c r="F5" s="8"/>
      <c r="G5" s="8"/>
      <c r="H5" s="8"/>
      <c r="I5" s="8"/>
      <c r="J5" s="8"/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/>
      <c r="T5" s="8"/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>
        <v>1</v>
      </c>
      <c r="AC5" s="8"/>
      <c r="AD5" s="8"/>
      <c r="AE5" s="8"/>
      <c r="AF5" s="8"/>
      <c r="AG5" s="8"/>
      <c r="AH5" s="1">
        <f t="shared" si="0"/>
        <v>8</v>
      </c>
      <c r="AI5" s="1"/>
      <c r="AJ5" s="1">
        <f t="shared" si="1"/>
        <v>26</v>
      </c>
    </row>
    <row r="6" spans="1:36" ht="15.75" customHeight="1" x14ac:dyDescent="0.15">
      <c r="A6" s="10"/>
      <c r="B6" s="18" t="s">
        <v>29</v>
      </c>
      <c r="C6" s="19" t="s">
        <v>101</v>
      </c>
      <c r="D6" s="19" t="s">
        <v>99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>
        <v>1</v>
      </c>
      <c r="T6" s="8">
        <v>1</v>
      </c>
      <c r="U6" s="8">
        <v>1</v>
      </c>
      <c r="V6" s="8">
        <v>1</v>
      </c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6</v>
      </c>
      <c r="AI6" s="1"/>
      <c r="AJ6" s="1">
        <f t="shared" si="1"/>
        <v>28</v>
      </c>
    </row>
    <row r="7" spans="1:36" ht="15.75" customHeight="1" x14ac:dyDescent="0.15">
      <c r="A7" s="10"/>
      <c r="B7" s="18" t="s">
        <v>30</v>
      </c>
      <c r="C7" s="19" t="s">
        <v>103</v>
      </c>
      <c r="D7" s="19" t="s">
        <v>53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4</v>
      </c>
      <c r="AI7" s="1"/>
      <c r="AJ7" s="1">
        <f t="shared" si="1"/>
        <v>28</v>
      </c>
    </row>
    <row r="8" spans="1:36" ht="15.75" customHeight="1" x14ac:dyDescent="0.15">
      <c r="A8" s="10"/>
      <c r="B8" s="18"/>
      <c r="C8" s="19"/>
      <c r="D8" s="19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0</v>
      </c>
      <c r="AI8" s="1"/>
      <c r="AJ8" s="1">
        <f t="shared" si="1"/>
        <v>24</v>
      </c>
    </row>
    <row r="9" spans="1:36" ht="15.75" customHeight="1" x14ac:dyDescent="0.15">
      <c r="A9" s="10"/>
      <c r="B9" s="18" t="s">
        <v>32</v>
      </c>
      <c r="C9" s="19" t="s">
        <v>105</v>
      </c>
      <c r="D9" s="19" t="s">
        <v>53</v>
      </c>
      <c r="E9" s="8"/>
      <c r="F9" s="8"/>
      <c r="G9" s="8"/>
      <c r="H9" s="8">
        <v>1</v>
      </c>
      <c r="I9" s="8">
        <v>1</v>
      </c>
      <c r="J9" s="8">
        <v>1</v>
      </c>
      <c r="K9" s="8">
        <v>1</v>
      </c>
      <c r="L9" s="8">
        <v>1</v>
      </c>
      <c r="M9" s="8">
        <v>1</v>
      </c>
      <c r="N9" s="8">
        <v>1</v>
      </c>
      <c r="O9" s="8">
        <v>1</v>
      </c>
      <c r="P9" s="8">
        <v>1</v>
      </c>
      <c r="Q9" s="8"/>
      <c r="R9" s="8"/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/>
      <c r="AA9" s="8"/>
      <c r="AB9" s="8"/>
      <c r="AC9" s="8"/>
      <c r="AD9" s="8"/>
      <c r="AE9" s="8"/>
      <c r="AF9" s="8"/>
      <c r="AG9" s="8"/>
      <c r="AH9" s="1">
        <f t="shared" si="0"/>
        <v>8</v>
      </c>
      <c r="AI9" s="1"/>
      <c r="AJ9" s="1">
        <f t="shared" si="1"/>
        <v>16</v>
      </c>
    </row>
    <row r="10" spans="1:36" ht="15.75" customHeight="1" x14ac:dyDescent="0.15">
      <c r="A10" s="10"/>
      <c r="B10" s="18" t="s">
        <v>33</v>
      </c>
      <c r="C10" s="19" t="s">
        <v>106</v>
      </c>
      <c r="D10" s="19" t="s">
        <v>53</v>
      </c>
      <c r="E10" s="8"/>
      <c r="F10" s="8"/>
      <c r="G10" s="8">
        <v>1</v>
      </c>
      <c r="H10" s="8">
        <v>1</v>
      </c>
      <c r="I10" s="8">
        <v>1</v>
      </c>
      <c r="J10" s="8">
        <v>1</v>
      </c>
      <c r="K10" s="8">
        <v>1</v>
      </c>
      <c r="L10" s="8">
        <v>1</v>
      </c>
      <c r="M10" s="8">
        <v>1</v>
      </c>
      <c r="N10" s="8">
        <v>1</v>
      </c>
      <c r="O10" s="8"/>
      <c r="P10" s="8"/>
      <c r="Q10" s="8">
        <v>1</v>
      </c>
      <c r="R10" s="8">
        <v>1</v>
      </c>
      <c r="S10" s="8">
        <v>1</v>
      </c>
      <c r="T10" s="8">
        <v>1</v>
      </c>
      <c r="U10" s="8">
        <v>1</v>
      </c>
      <c r="V10" s="8">
        <v>1</v>
      </c>
      <c r="W10" s="8">
        <v>1</v>
      </c>
      <c r="X10" s="8">
        <v>1</v>
      </c>
      <c r="Y10" s="8"/>
      <c r="Z10" s="8"/>
      <c r="AA10" s="8"/>
      <c r="AB10" s="8"/>
      <c r="AC10" s="8"/>
      <c r="AD10" s="8"/>
      <c r="AE10" s="8"/>
      <c r="AF10" s="8"/>
      <c r="AG10" s="8"/>
      <c r="AH10" s="1">
        <f t="shared" si="0"/>
        <v>8</v>
      </c>
      <c r="AI10" s="1"/>
      <c r="AJ10" s="1">
        <f t="shared" si="1"/>
        <v>16</v>
      </c>
    </row>
    <row r="11" spans="1:36" ht="15.75" customHeight="1" x14ac:dyDescent="0.15">
      <c r="A11" s="21"/>
      <c r="B11" s="18" t="s">
        <v>34</v>
      </c>
      <c r="C11" s="19" t="s">
        <v>107</v>
      </c>
      <c r="D11" s="19" t="s">
        <v>53</v>
      </c>
      <c r="E11" s="8"/>
      <c r="F11" s="8"/>
      <c r="G11" s="8"/>
      <c r="H11" s="8"/>
      <c r="I11" s="8" t="s">
        <v>15</v>
      </c>
      <c r="J11" s="8" t="s">
        <v>15</v>
      </c>
      <c r="K11" s="8" t="s">
        <v>15</v>
      </c>
      <c r="L11" s="8" t="s">
        <v>15</v>
      </c>
      <c r="M11" s="8" t="s">
        <v>15</v>
      </c>
      <c r="N11" s="8" t="s">
        <v>15</v>
      </c>
      <c r="O11" s="8" t="s">
        <v>15</v>
      </c>
      <c r="P11" s="8" t="s">
        <v>15</v>
      </c>
      <c r="Q11" s="8" t="s">
        <v>15</v>
      </c>
      <c r="R11" s="8" t="s">
        <v>15</v>
      </c>
      <c r="S11" s="8" t="s">
        <v>15</v>
      </c>
      <c r="T11" s="8" t="s">
        <v>15</v>
      </c>
      <c r="U11" s="8" t="s">
        <v>15</v>
      </c>
      <c r="V11" s="8" t="s">
        <v>15</v>
      </c>
      <c r="W11" s="8" t="s">
        <v>15</v>
      </c>
      <c r="X11" s="8" t="s">
        <v>15</v>
      </c>
      <c r="Y11" s="8" t="s">
        <v>15</v>
      </c>
      <c r="Z11" s="8" t="s">
        <v>15</v>
      </c>
      <c r="AA11" s="8" t="s">
        <v>15</v>
      </c>
      <c r="AB11" s="8" t="s">
        <v>15</v>
      </c>
      <c r="AC11" s="8" t="s">
        <v>15</v>
      </c>
      <c r="AD11" s="8" t="s">
        <v>15</v>
      </c>
      <c r="AE11" s="8"/>
      <c r="AF11" s="8"/>
      <c r="AG11" s="8"/>
      <c r="AH11" s="1">
        <f t="shared" si="0"/>
        <v>0</v>
      </c>
      <c r="AI11" s="1"/>
      <c r="AJ11" s="1">
        <f t="shared" si="1"/>
        <v>12</v>
      </c>
    </row>
    <row r="12" spans="1:36" ht="15.75" customHeight="1" x14ac:dyDescent="0.15">
      <c r="A12" s="10"/>
      <c r="B12" s="18" t="s">
        <v>35</v>
      </c>
      <c r="C12" s="19" t="s">
        <v>128</v>
      </c>
      <c r="D12" s="19" t="s">
        <v>53</v>
      </c>
      <c r="E12" s="8"/>
      <c r="F12" s="8"/>
      <c r="G12" s="8"/>
      <c r="H12" s="8"/>
      <c r="I12" s="8" t="s">
        <v>15</v>
      </c>
      <c r="J12" s="8" t="s">
        <v>15</v>
      </c>
      <c r="K12" s="8" t="s">
        <v>15</v>
      </c>
      <c r="L12" s="8" t="s">
        <v>15</v>
      </c>
      <c r="M12" s="8" t="s">
        <v>15</v>
      </c>
      <c r="N12" s="8" t="s">
        <v>15</v>
      </c>
      <c r="O12" s="8" t="s">
        <v>15</v>
      </c>
      <c r="P12" s="8" t="s">
        <v>15</v>
      </c>
      <c r="Q12" s="8" t="s">
        <v>15</v>
      </c>
      <c r="R12" s="8" t="s">
        <v>15</v>
      </c>
      <c r="S12" s="8" t="s">
        <v>15</v>
      </c>
      <c r="T12" s="8" t="s">
        <v>15</v>
      </c>
      <c r="U12" s="8" t="s">
        <v>15</v>
      </c>
      <c r="V12" s="8" t="s">
        <v>15</v>
      </c>
      <c r="W12" s="8" t="s">
        <v>15</v>
      </c>
      <c r="X12" s="8" t="s">
        <v>15</v>
      </c>
      <c r="Y12" s="8" t="s">
        <v>15</v>
      </c>
      <c r="Z12" s="8" t="s">
        <v>15</v>
      </c>
      <c r="AA12" s="8" t="s">
        <v>15</v>
      </c>
      <c r="AB12" s="8" t="s">
        <v>15</v>
      </c>
      <c r="AC12" s="8" t="s">
        <v>15</v>
      </c>
      <c r="AD12" s="8" t="s">
        <v>15</v>
      </c>
      <c r="AE12" s="8"/>
      <c r="AF12" s="8"/>
      <c r="AG12" s="8"/>
      <c r="AH12" s="1">
        <f t="shared" si="0"/>
        <v>0</v>
      </c>
      <c r="AI12" s="1"/>
      <c r="AJ12" s="1">
        <f t="shared" si="1"/>
        <v>32</v>
      </c>
    </row>
    <row r="13" spans="1:36" ht="15.75" customHeight="1" x14ac:dyDescent="0.15">
      <c r="A13" s="10"/>
      <c r="B13" s="18" t="s">
        <v>133</v>
      </c>
      <c r="C13" s="62" t="s">
        <v>132</v>
      </c>
      <c r="D13" s="19" t="s">
        <v>53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>
        <v>1</v>
      </c>
      <c r="X13" s="59">
        <v>1</v>
      </c>
      <c r="Y13" s="59">
        <v>1</v>
      </c>
      <c r="Z13" s="59">
        <v>1</v>
      </c>
      <c r="AA13" s="59">
        <v>1</v>
      </c>
      <c r="AB13" s="59">
        <v>1</v>
      </c>
      <c r="AC13" s="59">
        <v>1</v>
      </c>
      <c r="AD13" s="59">
        <v>1</v>
      </c>
      <c r="AE13" s="59"/>
      <c r="AF13" s="60"/>
      <c r="AG13" s="61"/>
      <c r="AH13" s="1">
        <f t="shared" si="0"/>
        <v>4</v>
      </c>
      <c r="AI13" s="1">
        <f t="shared" ref="AI13:AI19" si="2">COUNTIF(F13:AH13,"S")/2</f>
        <v>0</v>
      </c>
      <c r="AJ13" s="1">
        <f t="shared" si="1"/>
        <v>26</v>
      </c>
    </row>
    <row r="14" spans="1:36" ht="15.75" customHeight="1" x14ac:dyDescent="0.15">
      <c r="A14" s="10"/>
      <c r="B14" s="18" t="s">
        <v>137</v>
      </c>
      <c r="C14" s="19" t="s">
        <v>138</v>
      </c>
      <c r="D14" s="19" t="s">
        <v>53</v>
      </c>
      <c r="E14" s="8"/>
      <c r="F14" s="8"/>
      <c r="G14" s="8"/>
      <c r="H14" s="8"/>
      <c r="I14" s="8" t="s">
        <v>7</v>
      </c>
      <c r="J14" s="8" t="s">
        <v>7</v>
      </c>
      <c r="K14" s="8" t="s">
        <v>7</v>
      </c>
      <c r="L14" s="8" t="s">
        <v>7</v>
      </c>
      <c r="M14" s="8" t="s">
        <v>7</v>
      </c>
      <c r="N14" s="8" t="s">
        <v>7</v>
      </c>
      <c r="O14" s="8" t="s">
        <v>7</v>
      </c>
      <c r="P14" s="8" t="s">
        <v>7</v>
      </c>
      <c r="Q14" s="8" t="s">
        <v>7</v>
      </c>
      <c r="R14" s="8" t="s">
        <v>7</v>
      </c>
      <c r="S14" s="8" t="s">
        <v>7</v>
      </c>
      <c r="T14" s="8" t="s">
        <v>7</v>
      </c>
      <c r="U14" s="8" t="s">
        <v>7</v>
      </c>
      <c r="V14" s="8" t="s">
        <v>7</v>
      </c>
      <c r="W14" s="8" t="s">
        <v>7</v>
      </c>
      <c r="X14" s="8" t="s">
        <v>7</v>
      </c>
      <c r="Y14" s="8" t="s">
        <v>7</v>
      </c>
      <c r="Z14" s="8" t="s">
        <v>7</v>
      </c>
      <c r="AA14" s="8" t="s">
        <v>7</v>
      </c>
      <c r="AB14" s="8" t="s">
        <v>7</v>
      </c>
      <c r="AC14" s="8" t="s">
        <v>7</v>
      </c>
      <c r="AD14" s="8" t="s">
        <v>7</v>
      </c>
      <c r="AE14" s="8"/>
      <c r="AF14" s="8"/>
      <c r="AG14" s="8"/>
      <c r="AH14" s="1">
        <f t="shared" si="0"/>
        <v>0</v>
      </c>
      <c r="AI14" s="1">
        <f t="shared" si="2"/>
        <v>0</v>
      </c>
      <c r="AJ14" s="1">
        <f t="shared" si="1"/>
        <v>8</v>
      </c>
    </row>
    <row r="15" spans="1:36" ht="15.75" customHeight="1" x14ac:dyDescent="0.15">
      <c r="A15" s="10"/>
      <c r="B15" s="18" t="s">
        <v>140</v>
      </c>
      <c r="C15" s="19" t="s">
        <v>141</v>
      </c>
      <c r="D15" s="19" t="s">
        <v>53</v>
      </c>
      <c r="E15" s="8"/>
      <c r="F15" s="8"/>
      <c r="G15" s="8"/>
      <c r="H15" s="8"/>
      <c r="I15" s="8">
        <v>1</v>
      </c>
      <c r="J15" s="8">
        <v>1</v>
      </c>
      <c r="K15" s="8">
        <v>1</v>
      </c>
      <c r="L15" s="8">
        <v>1</v>
      </c>
      <c r="M15" s="8">
        <v>1</v>
      </c>
      <c r="N15" s="8">
        <v>1</v>
      </c>
      <c r="O15" s="8">
        <v>1</v>
      </c>
      <c r="P15" s="8">
        <v>1</v>
      </c>
      <c r="Q15" s="8">
        <v>1</v>
      </c>
      <c r="R15" s="8">
        <v>1</v>
      </c>
      <c r="S15" s="8">
        <v>1</v>
      </c>
      <c r="T15" s="8">
        <v>1</v>
      </c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1">
        <f t="shared" si="0"/>
        <v>6</v>
      </c>
      <c r="AI15" s="1">
        <f t="shared" si="2"/>
        <v>0</v>
      </c>
      <c r="AJ15" s="1">
        <f t="shared" si="1"/>
        <v>12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 t="s">
        <v>9</v>
      </c>
      <c r="R17" s="8"/>
      <c r="S17" s="8"/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/>
      <c r="R18" s="8"/>
      <c r="S18" s="8" t="s">
        <v>9</v>
      </c>
      <c r="T18" s="8" t="s">
        <v>9</v>
      </c>
      <c r="U18" s="8" t="s">
        <v>9</v>
      </c>
      <c r="V18" s="8" t="s">
        <v>9</v>
      </c>
      <c r="W18" s="8" t="s">
        <v>9</v>
      </c>
      <c r="X18" s="8" t="s">
        <v>9</v>
      </c>
      <c r="Y18" s="8" t="s">
        <v>9</v>
      </c>
      <c r="Z18" s="8" t="s">
        <v>9</v>
      </c>
      <c r="AA18" s="59"/>
      <c r="AB18" s="59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59"/>
      <c r="J19" s="59"/>
      <c r="K19" s="59"/>
      <c r="L19" s="59"/>
      <c r="M19" s="59" t="s">
        <v>9</v>
      </c>
      <c r="N19" s="59" t="s">
        <v>9</v>
      </c>
      <c r="O19" s="59" t="s">
        <v>9</v>
      </c>
      <c r="P19" s="59" t="s">
        <v>9</v>
      </c>
      <c r="Q19" s="59" t="s">
        <v>9</v>
      </c>
      <c r="R19" s="59" t="s">
        <v>9</v>
      </c>
      <c r="S19" s="59"/>
      <c r="T19" s="59"/>
      <c r="U19" s="59" t="s">
        <v>9</v>
      </c>
      <c r="V19" s="59" t="s">
        <v>9</v>
      </c>
      <c r="W19" s="59" t="s">
        <v>9</v>
      </c>
      <c r="X19" s="59" t="s">
        <v>9</v>
      </c>
      <c r="Y19" s="59" t="s">
        <v>9</v>
      </c>
      <c r="Z19" s="59" t="s">
        <v>9</v>
      </c>
      <c r="AA19" s="59" t="s">
        <v>9</v>
      </c>
      <c r="AB19" s="59" t="s">
        <v>9</v>
      </c>
      <c r="AC19" s="59" t="s">
        <v>9</v>
      </c>
      <c r="AD19" s="59" t="s">
        <v>9</v>
      </c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3</v>
      </c>
      <c r="J20" s="23">
        <f t="shared" si="3"/>
        <v>3</v>
      </c>
      <c r="K20" s="23">
        <f t="shared" si="3"/>
        <v>4</v>
      </c>
      <c r="L20" s="23">
        <f t="shared" si="3"/>
        <v>4</v>
      </c>
      <c r="M20" s="23">
        <f t="shared" si="3"/>
        <v>4</v>
      </c>
      <c r="N20" s="23">
        <f t="shared" si="3"/>
        <v>4</v>
      </c>
      <c r="O20" s="23">
        <f t="shared" si="3"/>
        <v>3</v>
      </c>
      <c r="P20" s="23">
        <f t="shared" si="3"/>
        <v>3</v>
      </c>
      <c r="Q20" s="23">
        <f t="shared" si="3"/>
        <v>3</v>
      </c>
      <c r="R20" s="23">
        <f t="shared" si="3"/>
        <v>3</v>
      </c>
      <c r="S20" s="23">
        <f t="shared" si="3"/>
        <v>4</v>
      </c>
      <c r="T20" s="23">
        <f t="shared" si="3"/>
        <v>4</v>
      </c>
      <c r="U20" s="23">
        <f t="shared" si="3"/>
        <v>4</v>
      </c>
      <c r="V20" s="23">
        <f t="shared" si="3"/>
        <v>4</v>
      </c>
      <c r="W20" s="23">
        <f t="shared" si="3"/>
        <v>6</v>
      </c>
      <c r="X20" s="23">
        <f t="shared" si="3"/>
        <v>6</v>
      </c>
      <c r="Y20" s="23">
        <f t="shared" si="3"/>
        <v>5</v>
      </c>
      <c r="Z20" s="23">
        <f t="shared" si="3"/>
        <v>4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44</v>
      </c>
      <c r="AI20" s="1">
        <f>SUM(AI13:AI19)</f>
        <v>24</v>
      </c>
      <c r="AJ20" s="1">
        <f t="shared" si="1"/>
        <v>244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45566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>
        <f>B4</f>
        <v>0</v>
      </c>
      <c r="C23" s="19">
        <f>IF(ISNA(VLOOKUP(B23,Personal!$A$2:$D$21,2,FALSE)),,VLOOKUP(B23,Personal!$A$2:$D$21,2,FALSE))</f>
        <v>0</v>
      </c>
      <c r="D23" s="19">
        <f>IF(ISNA(VLOOKUP(B23,Personal!$A$2:$D$23,3,FALSE)),,VLOOKUP(B23,Personal!$A$2:$D$32,3,FALSE))</f>
        <v>0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 t="s">
        <v>21</v>
      </c>
      <c r="J24" s="8" t="s">
        <v>21</v>
      </c>
      <c r="K24" s="8" t="s">
        <v>21</v>
      </c>
      <c r="L24" s="8" t="s">
        <v>21</v>
      </c>
      <c r="M24" s="8" t="s">
        <v>21</v>
      </c>
      <c r="N24" s="8" t="s">
        <v>21</v>
      </c>
      <c r="O24" s="8" t="s">
        <v>21</v>
      </c>
      <c r="P24" s="8" t="s">
        <v>21</v>
      </c>
      <c r="Q24" s="8" t="s">
        <v>21</v>
      </c>
      <c r="R24" s="8" t="s">
        <v>21</v>
      </c>
      <c r="S24" s="8" t="s">
        <v>21</v>
      </c>
      <c r="T24" s="8" t="s">
        <v>21</v>
      </c>
      <c r="U24" s="8" t="s">
        <v>21</v>
      </c>
      <c r="V24" s="8" t="s">
        <v>21</v>
      </c>
      <c r="W24" s="8" t="s">
        <v>21</v>
      </c>
      <c r="X24" s="8" t="s">
        <v>21</v>
      </c>
      <c r="Y24" s="8" t="s">
        <v>21</v>
      </c>
      <c r="Z24" s="8" t="s">
        <v>21</v>
      </c>
      <c r="AA24" s="8" t="s">
        <v>21</v>
      </c>
      <c r="AB24" s="8" t="s">
        <v>21</v>
      </c>
      <c r="AC24" s="8" t="s">
        <v>21</v>
      </c>
      <c r="AD24" s="8" t="s">
        <v>21</v>
      </c>
      <c r="AE24" s="8"/>
      <c r="AF24" s="8"/>
      <c r="AG24" s="8"/>
      <c r="AH24" s="1">
        <f t="shared" si="4"/>
        <v>0</v>
      </c>
      <c r="AI24" s="1"/>
    </row>
    <row r="25" spans="1:36" ht="15.75" customHeight="1" x14ac:dyDescent="0.15">
      <c r="A25" s="10"/>
      <c r="B25" s="18" t="s">
        <v>29</v>
      </c>
      <c r="C25" s="19" t="s">
        <v>101</v>
      </c>
      <c r="D25" s="19" t="s">
        <v>99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>
        <v>1</v>
      </c>
      <c r="T25" s="8">
        <v>1</v>
      </c>
      <c r="U25" s="8">
        <v>1</v>
      </c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>
        <v>1</v>
      </c>
      <c r="AD25" s="8">
        <v>1</v>
      </c>
      <c r="AE25" s="8"/>
      <c r="AF25" s="8"/>
      <c r="AG25" s="8"/>
      <c r="AH25" s="1">
        <f t="shared" si="4"/>
        <v>6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 t="s">
        <v>7</v>
      </c>
      <c r="J26" s="8" t="s">
        <v>7</v>
      </c>
      <c r="K26" s="8" t="s">
        <v>7</v>
      </c>
      <c r="L26" s="8" t="s">
        <v>7</v>
      </c>
      <c r="M26" s="8" t="s">
        <v>7</v>
      </c>
      <c r="N26" s="8" t="s">
        <v>7</v>
      </c>
      <c r="O26" s="8" t="s">
        <v>7</v>
      </c>
      <c r="P26" s="8" t="s">
        <v>7</v>
      </c>
      <c r="Q26" s="8" t="s">
        <v>7</v>
      </c>
      <c r="R26" s="8" t="s">
        <v>7</v>
      </c>
      <c r="S26" s="8" t="s">
        <v>7</v>
      </c>
      <c r="T26" s="8" t="s">
        <v>7</v>
      </c>
      <c r="U26" s="8" t="s">
        <v>7</v>
      </c>
      <c r="V26" s="8" t="s">
        <v>7</v>
      </c>
      <c r="W26" s="8" t="s">
        <v>7</v>
      </c>
      <c r="X26" s="8" t="s">
        <v>7</v>
      </c>
      <c r="Y26" s="8" t="s">
        <v>7</v>
      </c>
      <c r="Z26" s="8" t="s">
        <v>7</v>
      </c>
      <c r="AA26" s="8" t="s">
        <v>7</v>
      </c>
      <c r="AB26" s="8" t="s">
        <v>7</v>
      </c>
      <c r="AC26" s="8" t="s">
        <v>7</v>
      </c>
      <c r="AD26" s="8" t="s">
        <v>7</v>
      </c>
      <c r="AE26" s="8"/>
      <c r="AF26" s="8"/>
      <c r="AG26" s="8"/>
      <c r="AH26" s="1">
        <f t="shared" si="4"/>
        <v>0</v>
      </c>
      <c r="AI26" s="1"/>
    </row>
    <row r="27" spans="1:36" ht="15.75" customHeight="1" x14ac:dyDescent="0.15">
      <c r="A27" s="10"/>
      <c r="B27" s="18">
        <f t="shared" si="5"/>
        <v>0</v>
      </c>
      <c r="C27" s="19">
        <f>IF(ISNA(VLOOKUP(B27,Personal!$A$2:$D$21,2,FALSE)),,VLOOKUP(B27,Personal!$A$2:$D$21,2,FALSE))</f>
        <v>0</v>
      </c>
      <c r="D27" s="19">
        <f>IF(ISNA(VLOOKUP(B27,Personal!$A$2:$D$23,3,FALSE)),,VLOOKUP(B27,Personal!$A$2:$D$32,3,FALSE))</f>
        <v>0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1">
        <f t="shared" si="4"/>
        <v>0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>
        <v>1</v>
      </c>
      <c r="I28" s="8">
        <v>1</v>
      </c>
      <c r="J28" s="8">
        <v>1</v>
      </c>
      <c r="K28" s="8">
        <v>1</v>
      </c>
      <c r="L28" s="8">
        <v>1</v>
      </c>
      <c r="M28" s="8">
        <v>1</v>
      </c>
      <c r="N28" s="8">
        <v>1</v>
      </c>
      <c r="O28" s="8">
        <v>1</v>
      </c>
      <c r="P28" s="8">
        <v>1</v>
      </c>
      <c r="Q28" s="8"/>
      <c r="R28" s="8"/>
      <c r="S28" s="8">
        <v>1</v>
      </c>
      <c r="T28" s="8">
        <v>1</v>
      </c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/>
      <c r="AA28" s="8"/>
      <c r="AB28" s="8"/>
      <c r="AC28" s="8"/>
      <c r="AD28" s="8"/>
      <c r="AE28" s="8"/>
      <c r="AF28" s="8"/>
      <c r="AG28" s="8"/>
      <c r="AH28" s="1">
        <f t="shared" si="4"/>
        <v>8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">
        <v>96</v>
      </c>
      <c r="E29" s="8"/>
      <c r="F29" s="8"/>
      <c r="G29" s="8"/>
      <c r="H29" s="8"/>
      <c r="I29" s="8"/>
      <c r="J29" s="8"/>
      <c r="K29" s="8">
        <v>1</v>
      </c>
      <c r="L29" s="8">
        <v>1</v>
      </c>
      <c r="M29" s="8">
        <v>1</v>
      </c>
      <c r="N29" s="8">
        <v>1</v>
      </c>
      <c r="O29" s="8">
        <v>1</v>
      </c>
      <c r="P29" s="8">
        <v>1</v>
      </c>
      <c r="Q29" s="8">
        <v>1</v>
      </c>
      <c r="R29" s="8">
        <v>1</v>
      </c>
      <c r="S29" s="8"/>
      <c r="T29" s="8"/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>
        <v>1</v>
      </c>
      <c r="AB29" s="8">
        <v>1</v>
      </c>
      <c r="AC29" s="8"/>
      <c r="AD29" s="8"/>
      <c r="AE29" s="8"/>
      <c r="AF29" s="8"/>
      <c r="AG29" s="8"/>
      <c r="AH29" s="1">
        <f t="shared" si="4"/>
        <v>8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 t="s">
        <v>15</v>
      </c>
      <c r="J30" s="8" t="s">
        <v>15</v>
      </c>
      <c r="K30" s="8" t="s">
        <v>15</v>
      </c>
      <c r="L30" s="8" t="s">
        <v>15</v>
      </c>
      <c r="M30" s="8" t="s">
        <v>15</v>
      </c>
      <c r="N30" s="8" t="s">
        <v>15</v>
      </c>
      <c r="O30" s="8" t="s">
        <v>15</v>
      </c>
      <c r="P30" s="8" t="s">
        <v>15</v>
      </c>
      <c r="Q30" s="8" t="s">
        <v>15</v>
      </c>
      <c r="R30" s="8" t="s">
        <v>15</v>
      </c>
      <c r="S30" s="8" t="s">
        <v>15</v>
      </c>
      <c r="T30" s="8" t="s">
        <v>15</v>
      </c>
      <c r="U30" s="8" t="s">
        <v>15</v>
      </c>
      <c r="V30" s="8" t="s">
        <v>15</v>
      </c>
      <c r="W30" s="8" t="s">
        <v>15</v>
      </c>
      <c r="X30" s="8" t="s">
        <v>15</v>
      </c>
      <c r="Y30" s="8" t="s">
        <v>15</v>
      </c>
      <c r="Z30" s="8" t="s">
        <v>15</v>
      </c>
      <c r="AA30" s="8" t="s">
        <v>15</v>
      </c>
      <c r="AB30" s="8" t="s">
        <v>15</v>
      </c>
      <c r="AC30" s="8" t="s">
        <v>15</v>
      </c>
      <c r="AD30" s="8" t="s">
        <v>15</v>
      </c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 t="str">
        <f t="shared" si="5"/>
        <v>X218</v>
      </c>
      <c r="C31" s="19" t="str">
        <f>IF(ISNA(VLOOKUP(B31,Personal!$A$2:$D$21,2,FALSE)),,VLOOKUP(B31,Personal!$A$2:$D$21,2,FALSE))</f>
        <v>Nahia Campos</v>
      </c>
      <c r="D31" s="19" t="str">
        <f>IF(ISNA(VLOOKUP(B31,Personal!$A$2:$D$23,3,FALSE)),,VLOOKUP(B31,Personal!$A$2:$D$32,3,FALSE))</f>
        <v>Comercial</v>
      </c>
      <c r="E31" s="8"/>
      <c r="F31" s="8"/>
      <c r="G31" s="8"/>
      <c r="H31" s="8"/>
      <c r="I31" s="8" t="s">
        <v>15</v>
      </c>
      <c r="J31" s="8" t="s">
        <v>15</v>
      </c>
      <c r="K31" s="8" t="s">
        <v>15</v>
      </c>
      <c r="L31" s="8" t="s">
        <v>15</v>
      </c>
      <c r="M31" s="8" t="s">
        <v>15</v>
      </c>
      <c r="N31" s="8" t="s">
        <v>15</v>
      </c>
      <c r="O31" s="8" t="s">
        <v>15</v>
      </c>
      <c r="P31" s="8" t="s">
        <v>15</v>
      </c>
      <c r="Q31" s="8" t="s">
        <v>15</v>
      </c>
      <c r="R31" s="8" t="s">
        <v>15</v>
      </c>
      <c r="S31" s="8" t="s">
        <v>15</v>
      </c>
      <c r="T31" s="8" t="s">
        <v>15</v>
      </c>
      <c r="U31" s="8" t="s">
        <v>15</v>
      </c>
      <c r="V31" s="8" t="s">
        <v>15</v>
      </c>
      <c r="W31" s="8" t="s">
        <v>15</v>
      </c>
      <c r="X31" s="8" t="s">
        <v>15</v>
      </c>
      <c r="Y31" s="8" t="s">
        <v>15</v>
      </c>
      <c r="Z31" s="8" t="s">
        <v>15</v>
      </c>
      <c r="AA31" s="8" t="s">
        <v>15</v>
      </c>
      <c r="AB31" s="8" t="s">
        <v>15</v>
      </c>
      <c r="AC31" s="8" t="s">
        <v>15</v>
      </c>
      <c r="AD31" s="8" t="s">
        <v>15</v>
      </c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 t="s">
        <v>133</v>
      </c>
      <c r="C32" s="62" t="s">
        <v>132</v>
      </c>
      <c r="D32" s="19" t="s">
        <v>53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>
        <v>1</v>
      </c>
      <c r="X32" s="59">
        <v>1</v>
      </c>
      <c r="Y32" s="59">
        <v>1</v>
      </c>
      <c r="Z32" s="59">
        <v>1</v>
      </c>
      <c r="AA32" s="59">
        <v>1</v>
      </c>
      <c r="AB32" s="59">
        <v>1</v>
      </c>
      <c r="AC32" s="59">
        <v>1</v>
      </c>
      <c r="AD32" s="59">
        <v>1</v>
      </c>
      <c r="AE32" s="59"/>
      <c r="AF32" s="60"/>
      <c r="AG32" s="61"/>
      <c r="AH32" s="1">
        <f t="shared" si="4"/>
        <v>4</v>
      </c>
      <c r="AI32" s="1"/>
    </row>
    <row r="33" spans="1:35" ht="15.75" customHeight="1" x14ac:dyDescent="0.15">
      <c r="A33" s="10"/>
      <c r="B33" s="18" t="s">
        <v>137</v>
      </c>
      <c r="C33" s="19" t="s">
        <v>138</v>
      </c>
      <c r="D33" s="19" t="s">
        <v>53</v>
      </c>
      <c r="E33" s="8"/>
      <c r="F33" s="8"/>
      <c r="G33" s="8"/>
      <c r="H33" s="8"/>
      <c r="I33" s="8">
        <v>1</v>
      </c>
      <c r="J33" s="8">
        <v>1</v>
      </c>
      <c r="K33" s="8">
        <v>1</v>
      </c>
      <c r="L33" s="8">
        <v>1</v>
      </c>
      <c r="M33" s="8">
        <v>1</v>
      </c>
      <c r="N33" s="8">
        <v>1</v>
      </c>
      <c r="O33" s="8">
        <v>1</v>
      </c>
      <c r="P33" s="8">
        <v>1</v>
      </c>
      <c r="Q33" s="8">
        <v>1</v>
      </c>
      <c r="R33" s="8">
        <v>1</v>
      </c>
      <c r="S33" s="8"/>
      <c r="T33" s="8"/>
      <c r="U33" s="8">
        <v>1</v>
      </c>
      <c r="V33" s="8">
        <v>1</v>
      </c>
      <c r="W33" s="8">
        <v>1</v>
      </c>
      <c r="X33" s="8">
        <v>1</v>
      </c>
      <c r="Y33" s="8">
        <v>1</v>
      </c>
      <c r="Z33" s="8">
        <v>1</v>
      </c>
      <c r="AA33" s="8"/>
      <c r="AB33" s="8"/>
      <c r="AC33" s="8"/>
      <c r="AD33" s="8"/>
      <c r="AE33" s="8"/>
      <c r="AF33" s="8"/>
      <c r="AG33" s="8"/>
      <c r="AH33" s="1">
        <f t="shared" si="4"/>
        <v>8</v>
      </c>
      <c r="AI33" s="1"/>
    </row>
    <row r="34" spans="1:35" ht="15.75" customHeight="1" x14ac:dyDescent="0.15">
      <c r="A34" s="10"/>
      <c r="B34" s="18" t="str">
        <f t="shared" si="5"/>
        <v>X223</v>
      </c>
      <c r="C34" s="19" t="s">
        <v>141</v>
      </c>
      <c r="D34" s="19" t="s">
        <v>53</v>
      </c>
      <c r="E34" s="8"/>
      <c r="F34" s="8"/>
      <c r="G34" s="8"/>
      <c r="H34" s="8"/>
      <c r="I34" s="8">
        <v>1</v>
      </c>
      <c r="J34" s="8">
        <v>1</v>
      </c>
      <c r="K34" s="8">
        <v>1</v>
      </c>
      <c r="L34" s="8">
        <v>1</v>
      </c>
      <c r="M34" s="8">
        <v>1</v>
      </c>
      <c r="N34" s="8">
        <v>1</v>
      </c>
      <c r="O34" s="8">
        <v>1</v>
      </c>
      <c r="P34" s="8">
        <v>1</v>
      </c>
      <c r="Q34" s="8">
        <v>1</v>
      </c>
      <c r="R34" s="8">
        <v>1</v>
      </c>
      <c r="S34" s="8">
        <v>1</v>
      </c>
      <c r="T34" s="8">
        <v>1</v>
      </c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1">
        <f t="shared" si="4"/>
        <v>6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 t="s">
        <v>9</v>
      </c>
      <c r="R36" s="8"/>
      <c r="S36" s="8"/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 t="s">
        <v>21</v>
      </c>
      <c r="F37" s="59"/>
      <c r="G37" s="59"/>
      <c r="H37" s="59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59"/>
      <c r="AB37" s="59"/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59"/>
      <c r="J38" s="59"/>
      <c r="K38" s="59"/>
      <c r="L38" s="59"/>
      <c r="M38" s="59" t="s">
        <v>9</v>
      </c>
      <c r="N38" s="59" t="s">
        <v>9</v>
      </c>
      <c r="O38" s="59" t="s">
        <v>9</v>
      </c>
      <c r="P38" s="59" t="s">
        <v>9</v>
      </c>
      <c r="Q38" s="59" t="s">
        <v>9</v>
      </c>
      <c r="R38" s="59" t="s">
        <v>9</v>
      </c>
      <c r="S38" s="59"/>
      <c r="T38" s="59"/>
      <c r="U38" s="59" t="s">
        <v>9</v>
      </c>
      <c r="V38" s="59" t="s">
        <v>9</v>
      </c>
      <c r="W38" s="59" t="s">
        <v>9</v>
      </c>
      <c r="X38" s="59" t="s">
        <v>9</v>
      </c>
      <c r="Y38" s="59" t="s">
        <v>9</v>
      </c>
      <c r="Z38" s="59" t="s">
        <v>9</v>
      </c>
      <c r="AA38" s="59" t="s">
        <v>9</v>
      </c>
      <c r="AB38" s="59" t="s">
        <v>9</v>
      </c>
      <c r="AC38" s="59" t="s">
        <v>9</v>
      </c>
      <c r="AD38" s="59" t="s">
        <v>9</v>
      </c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3</v>
      </c>
      <c r="J39" s="23">
        <f t="shared" si="6"/>
        <v>3</v>
      </c>
      <c r="K39" s="23">
        <f t="shared" si="6"/>
        <v>4</v>
      </c>
      <c r="L39" s="23">
        <f t="shared" si="6"/>
        <v>4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3</v>
      </c>
      <c r="R39" s="23">
        <f t="shared" si="6"/>
        <v>3</v>
      </c>
      <c r="S39" s="23">
        <f t="shared" si="6"/>
        <v>3</v>
      </c>
      <c r="T39" s="23">
        <f t="shared" si="6"/>
        <v>3</v>
      </c>
      <c r="U39" s="23">
        <f t="shared" si="6"/>
        <v>4</v>
      </c>
      <c r="V39" s="23">
        <f t="shared" si="6"/>
        <v>4</v>
      </c>
      <c r="W39" s="23">
        <f t="shared" si="6"/>
        <v>5</v>
      </c>
      <c r="X39" s="23">
        <f t="shared" si="6"/>
        <v>5</v>
      </c>
      <c r="Y39" s="23">
        <f t="shared" si="6"/>
        <v>5</v>
      </c>
      <c r="Z39" s="23">
        <f t="shared" si="6"/>
        <v>4</v>
      </c>
      <c r="AA39" s="23">
        <f t="shared" si="6"/>
        <v>3</v>
      </c>
      <c r="AB39" s="23">
        <f t="shared" si="6"/>
        <v>3</v>
      </c>
      <c r="AC39" s="23">
        <f t="shared" si="6"/>
        <v>2</v>
      </c>
      <c r="AD39" s="23">
        <f t="shared" si="6"/>
        <v>2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40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45567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">
        <v>28</v>
      </c>
      <c r="C42" s="19" t="s">
        <v>100</v>
      </c>
      <c r="D42" s="19" t="s">
        <v>95</v>
      </c>
      <c r="E42" s="8"/>
      <c r="F42" s="8"/>
      <c r="G42" s="8"/>
      <c r="H42" s="8"/>
      <c r="I42" s="8" t="s">
        <v>21</v>
      </c>
      <c r="J42" s="8" t="s">
        <v>21</v>
      </c>
      <c r="K42" s="8" t="s">
        <v>21</v>
      </c>
      <c r="L42" s="8" t="s">
        <v>21</v>
      </c>
      <c r="M42" s="8" t="s">
        <v>21</v>
      </c>
      <c r="N42" s="8" t="s">
        <v>21</v>
      </c>
      <c r="O42" s="8" t="s">
        <v>21</v>
      </c>
      <c r="P42" s="8" t="s">
        <v>21</v>
      </c>
      <c r="Q42" s="8" t="s">
        <v>21</v>
      </c>
      <c r="R42" s="8" t="s">
        <v>21</v>
      </c>
      <c r="S42" s="8" t="s">
        <v>21</v>
      </c>
      <c r="T42" s="8" t="s">
        <v>21</v>
      </c>
      <c r="U42" s="8" t="s">
        <v>21</v>
      </c>
      <c r="V42" s="8" t="s">
        <v>21</v>
      </c>
      <c r="W42" s="8" t="s">
        <v>21</v>
      </c>
      <c r="X42" s="8" t="s">
        <v>21</v>
      </c>
      <c r="Y42" s="8" t="s">
        <v>21</v>
      </c>
      <c r="Z42" s="8" t="s">
        <v>21</v>
      </c>
      <c r="AA42" s="8" t="s">
        <v>21</v>
      </c>
      <c r="AB42" s="8" t="s">
        <v>21</v>
      </c>
      <c r="AC42" s="8" t="s">
        <v>21</v>
      </c>
      <c r="AD42" s="8" t="s">
        <v>21</v>
      </c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">
        <v>29</v>
      </c>
      <c r="C43" s="19" t="s">
        <v>101</v>
      </c>
      <c r="D43" s="19" t="s">
        <v>99</v>
      </c>
      <c r="E43" s="8"/>
      <c r="F43" s="8"/>
      <c r="G43" s="8"/>
      <c r="H43" s="8"/>
      <c r="I43" s="8" t="s">
        <v>7</v>
      </c>
      <c r="J43" s="8" t="s">
        <v>7</v>
      </c>
      <c r="K43" s="8" t="s">
        <v>7</v>
      </c>
      <c r="L43" s="8" t="s">
        <v>7</v>
      </c>
      <c r="M43" s="8" t="s">
        <v>7</v>
      </c>
      <c r="N43" s="8" t="s">
        <v>7</v>
      </c>
      <c r="O43" s="8" t="s">
        <v>7</v>
      </c>
      <c r="P43" s="8" t="s">
        <v>7</v>
      </c>
      <c r="Q43" s="8" t="s">
        <v>7</v>
      </c>
      <c r="R43" s="8" t="s">
        <v>7</v>
      </c>
      <c r="S43" s="8" t="s">
        <v>7</v>
      </c>
      <c r="T43" s="8" t="s">
        <v>7</v>
      </c>
      <c r="U43" s="8" t="s">
        <v>7</v>
      </c>
      <c r="V43" s="8" t="s">
        <v>7</v>
      </c>
      <c r="W43" s="8" t="s">
        <v>7</v>
      </c>
      <c r="X43" s="8" t="s">
        <v>7</v>
      </c>
      <c r="Y43" s="8" t="s">
        <v>7</v>
      </c>
      <c r="Z43" s="8" t="s">
        <v>7</v>
      </c>
      <c r="AA43" s="8" t="s">
        <v>7</v>
      </c>
      <c r="AB43" s="8" t="s">
        <v>7</v>
      </c>
      <c r="AC43" s="8" t="s">
        <v>7</v>
      </c>
      <c r="AD43" s="8" t="s">
        <v>7</v>
      </c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 t="s">
        <v>30</v>
      </c>
      <c r="C44" s="19" t="s">
        <v>103</v>
      </c>
      <c r="D44" s="19" t="s">
        <v>53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>
        <v>1</v>
      </c>
      <c r="AD44" s="8">
        <v>1</v>
      </c>
      <c r="AE44" s="8"/>
      <c r="AF44" s="8"/>
      <c r="AG44" s="8"/>
      <c r="AH44" s="1">
        <f t="shared" si="7"/>
        <v>4</v>
      </c>
      <c r="AI44" s="1"/>
    </row>
    <row r="45" spans="1:35" ht="15.75" customHeight="1" x14ac:dyDescent="0.15">
      <c r="A45" s="10"/>
      <c r="B45" s="18" t="s">
        <v>32</v>
      </c>
      <c r="C45" s="19" t="s">
        <v>105</v>
      </c>
      <c r="D45" s="19" t="s">
        <v>53</v>
      </c>
      <c r="E45" s="8"/>
      <c r="F45" s="8"/>
      <c r="G45" s="8"/>
      <c r="H45" s="8">
        <v>1</v>
      </c>
      <c r="I45" s="8">
        <v>1</v>
      </c>
      <c r="J45" s="8">
        <v>1</v>
      </c>
      <c r="K45" s="8">
        <v>1</v>
      </c>
      <c r="L45" s="8">
        <v>1</v>
      </c>
      <c r="M45" s="8">
        <v>1</v>
      </c>
      <c r="N45" s="8">
        <v>1</v>
      </c>
      <c r="O45" s="8">
        <v>1</v>
      </c>
      <c r="P45" s="8">
        <v>1</v>
      </c>
      <c r="Q45" s="8"/>
      <c r="R45" s="8"/>
      <c r="S45" s="8">
        <v>1</v>
      </c>
      <c r="T45" s="8">
        <v>1</v>
      </c>
      <c r="U45" s="8">
        <v>1</v>
      </c>
      <c r="V45" s="8">
        <v>1</v>
      </c>
      <c r="W45" s="8">
        <v>1</v>
      </c>
      <c r="X45" s="8">
        <v>1</v>
      </c>
      <c r="Y45" s="8">
        <v>1</v>
      </c>
      <c r="Z45" s="8"/>
      <c r="AA45" s="8"/>
      <c r="AB45" s="8"/>
      <c r="AC45" s="8"/>
      <c r="AD45" s="8"/>
      <c r="AE45" s="8"/>
      <c r="AF45" s="8"/>
      <c r="AG45" s="8"/>
      <c r="AH45" s="1">
        <f t="shared" si="7"/>
        <v>8</v>
      </c>
      <c r="AI45" s="1"/>
    </row>
    <row r="46" spans="1:35" ht="15.75" customHeight="1" x14ac:dyDescent="0.15">
      <c r="A46" s="10"/>
      <c r="B46" s="18" t="s">
        <v>33</v>
      </c>
      <c r="C46" s="19" t="s">
        <v>106</v>
      </c>
      <c r="D46" s="19" t="s">
        <v>96</v>
      </c>
      <c r="E46" s="8"/>
      <c r="F46" s="8"/>
      <c r="G46" s="8"/>
      <c r="H46" s="8"/>
      <c r="I46" s="8"/>
      <c r="J46" s="8"/>
      <c r="K46" s="8">
        <v>1</v>
      </c>
      <c r="L46" s="8">
        <v>1</v>
      </c>
      <c r="M46" s="8">
        <v>1</v>
      </c>
      <c r="N46" s="8">
        <v>1</v>
      </c>
      <c r="O46" s="8">
        <v>1</v>
      </c>
      <c r="P46" s="8">
        <v>1</v>
      </c>
      <c r="Q46" s="8">
        <v>1</v>
      </c>
      <c r="R46" s="8">
        <v>1</v>
      </c>
      <c r="S46" s="8"/>
      <c r="T46" s="8"/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>
        <v>1</v>
      </c>
      <c r="AA46" s="8">
        <v>1</v>
      </c>
      <c r="AB46" s="8">
        <v>1</v>
      </c>
      <c r="AC46" s="8"/>
      <c r="AD46" s="8"/>
      <c r="AE46" s="8"/>
      <c r="AF46" s="8"/>
      <c r="AG46" s="8"/>
      <c r="AH46" s="1">
        <f t="shared" si="7"/>
        <v>8</v>
      </c>
      <c r="AI46" s="1"/>
    </row>
    <row r="47" spans="1:35" ht="15.75" customHeight="1" x14ac:dyDescent="0.15">
      <c r="A47" s="10"/>
      <c r="B47" s="18" t="s">
        <v>34</v>
      </c>
      <c r="C47" s="19" t="s">
        <v>107</v>
      </c>
      <c r="D47" s="19" t="s">
        <v>53</v>
      </c>
      <c r="E47" s="8"/>
      <c r="F47" s="8"/>
      <c r="G47" s="8"/>
      <c r="H47" s="8"/>
      <c r="I47" s="8" t="s">
        <v>15</v>
      </c>
      <c r="J47" s="8" t="s">
        <v>15</v>
      </c>
      <c r="K47" s="8" t="s">
        <v>15</v>
      </c>
      <c r="L47" s="8" t="s">
        <v>15</v>
      </c>
      <c r="M47" s="8" t="s">
        <v>15</v>
      </c>
      <c r="N47" s="8" t="s">
        <v>15</v>
      </c>
      <c r="O47" s="8" t="s">
        <v>15</v>
      </c>
      <c r="P47" s="8" t="s">
        <v>15</v>
      </c>
      <c r="Q47" s="8" t="s">
        <v>15</v>
      </c>
      <c r="R47" s="8" t="s">
        <v>15</v>
      </c>
      <c r="S47" s="8" t="s">
        <v>15</v>
      </c>
      <c r="T47" s="8" t="s">
        <v>15</v>
      </c>
      <c r="U47" s="8" t="s">
        <v>15</v>
      </c>
      <c r="V47" s="8" t="s">
        <v>15</v>
      </c>
      <c r="W47" s="8" t="s">
        <v>15</v>
      </c>
      <c r="X47" s="8" t="s">
        <v>15</v>
      </c>
      <c r="Y47" s="8" t="s">
        <v>15</v>
      </c>
      <c r="Z47" s="8" t="s">
        <v>15</v>
      </c>
      <c r="AA47" s="8" t="s">
        <v>15</v>
      </c>
      <c r="AB47" s="8" t="s">
        <v>15</v>
      </c>
      <c r="AC47" s="8" t="s">
        <v>15</v>
      </c>
      <c r="AD47" s="8" t="s">
        <v>15</v>
      </c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 t="s">
        <v>35</v>
      </c>
      <c r="C48" s="19" t="s">
        <v>128</v>
      </c>
      <c r="D48" s="19" t="s">
        <v>53</v>
      </c>
      <c r="E48" s="8"/>
      <c r="F48" s="8"/>
      <c r="G48" s="8"/>
      <c r="H48" s="8"/>
      <c r="I48" s="8" t="s">
        <v>15</v>
      </c>
      <c r="J48" s="8" t="s">
        <v>15</v>
      </c>
      <c r="K48" s="8" t="s">
        <v>15</v>
      </c>
      <c r="L48" s="8" t="s">
        <v>15</v>
      </c>
      <c r="M48" s="8" t="s">
        <v>15</v>
      </c>
      <c r="N48" s="8" t="s">
        <v>15</v>
      </c>
      <c r="O48" s="8" t="s">
        <v>15</v>
      </c>
      <c r="P48" s="8" t="s">
        <v>15</v>
      </c>
      <c r="Q48" s="8" t="s">
        <v>15</v>
      </c>
      <c r="R48" s="8" t="s">
        <v>15</v>
      </c>
      <c r="S48" s="8" t="s">
        <v>15</v>
      </c>
      <c r="T48" s="8" t="s">
        <v>15</v>
      </c>
      <c r="U48" s="8" t="s">
        <v>15</v>
      </c>
      <c r="V48" s="8" t="s">
        <v>15</v>
      </c>
      <c r="W48" s="8" t="s">
        <v>15</v>
      </c>
      <c r="X48" s="8" t="s">
        <v>15</v>
      </c>
      <c r="Y48" s="8" t="s">
        <v>15</v>
      </c>
      <c r="Z48" s="8" t="s">
        <v>15</v>
      </c>
      <c r="AA48" s="8" t="s">
        <v>15</v>
      </c>
      <c r="AB48" s="8" t="s">
        <v>15</v>
      </c>
      <c r="AC48" s="8" t="s">
        <v>15</v>
      </c>
      <c r="AD48" s="8" t="s">
        <v>15</v>
      </c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 t="s">
        <v>133</v>
      </c>
      <c r="C49" s="19" t="s">
        <v>132</v>
      </c>
      <c r="D49" s="19" t="s">
        <v>53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>
        <v>1</v>
      </c>
      <c r="X49" s="8">
        <v>1</v>
      </c>
      <c r="Y49" s="8">
        <v>1</v>
      </c>
      <c r="Z49" s="8">
        <v>1</v>
      </c>
      <c r="AA49" s="8">
        <v>1</v>
      </c>
      <c r="AB49" s="8">
        <v>1</v>
      </c>
      <c r="AC49" s="8">
        <v>1</v>
      </c>
      <c r="AD49" s="8">
        <v>1</v>
      </c>
      <c r="AE49" s="8"/>
      <c r="AF49" s="8"/>
      <c r="AG49" s="8"/>
      <c r="AH49" s="1">
        <f t="shared" si="7"/>
        <v>4</v>
      </c>
      <c r="AI49" s="1"/>
    </row>
    <row r="50" spans="1:35" ht="15.75" customHeight="1" x14ac:dyDescent="0.15">
      <c r="A50" s="10"/>
      <c r="B50" s="18" t="s">
        <v>137</v>
      </c>
      <c r="C50" s="19" t="s">
        <v>138</v>
      </c>
      <c r="D50" s="19" t="s">
        <v>53</v>
      </c>
      <c r="E50" s="8"/>
      <c r="F50" s="8"/>
      <c r="G50" s="8"/>
      <c r="H50" s="8"/>
      <c r="I50" s="8">
        <v>1</v>
      </c>
      <c r="J50" s="8">
        <v>1</v>
      </c>
      <c r="K50" s="8">
        <v>1</v>
      </c>
      <c r="L50" s="8">
        <v>1</v>
      </c>
      <c r="M50" s="8">
        <v>1</v>
      </c>
      <c r="N50" s="8">
        <v>1</v>
      </c>
      <c r="O50" s="8">
        <v>1</v>
      </c>
      <c r="P50" s="8">
        <v>1</v>
      </c>
      <c r="Q50" s="8">
        <v>1</v>
      </c>
      <c r="R50" s="8">
        <v>1</v>
      </c>
      <c r="S50" s="8"/>
      <c r="T50" s="8"/>
      <c r="U50" s="8">
        <v>1</v>
      </c>
      <c r="V50" s="8">
        <v>1</v>
      </c>
      <c r="W50" s="8">
        <v>1</v>
      </c>
      <c r="X50" s="8">
        <v>1</v>
      </c>
      <c r="Y50" s="8">
        <v>1</v>
      </c>
      <c r="Z50" s="8">
        <v>1</v>
      </c>
      <c r="AA50" s="8"/>
      <c r="AB50" s="8"/>
      <c r="AC50" s="8"/>
      <c r="AD50" s="8"/>
      <c r="AE50" s="8"/>
      <c r="AF50" s="8"/>
      <c r="AG50" s="8"/>
      <c r="AH50" s="1">
        <f t="shared" si="7"/>
        <v>8</v>
      </c>
      <c r="AI50" s="1"/>
    </row>
    <row r="51" spans="1:35" ht="15.75" customHeight="1" x14ac:dyDescent="0.15">
      <c r="A51" s="10"/>
      <c r="B51" s="18" t="s">
        <v>140</v>
      </c>
      <c r="C51" s="19" t="s">
        <v>141</v>
      </c>
      <c r="D51" s="19" t="s">
        <v>53</v>
      </c>
      <c r="E51" s="8"/>
      <c r="F51" s="8"/>
      <c r="G51" s="8"/>
      <c r="H51" s="8"/>
      <c r="I51" s="8">
        <v>1</v>
      </c>
      <c r="J51" s="8">
        <v>1</v>
      </c>
      <c r="K51" s="8">
        <v>1</v>
      </c>
      <c r="L51" s="8">
        <v>1</v>
      </c>
      <c r="M51" s="8">
        <v>1</v>
      </c>
      <c r="N51" s="8">
        <v>1</v>
      </c>
      <c r="O51" s="8">
        <v>1</v>
      </c>
      <c r="P51" s="8">
        <v>1</v>
      </c>
      <c r="Q51" s="8">
        <v>1</v>
      </c>
      <c r="R51" s="8">
        <v>1</v>
      </c>
      <c r="S51" s="8">
        <v>1</v>
      </c>
      <c r="T51" s="8">
        <v>1</v>
      </c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1">
        <f t="shared" si="7"/>
        <v>6</v>
      </c>
      <c r="AI51" s="1"/>
    </row>
    <row r="52" spans="1:35" ht="15.75" customHeight="1" x14ac:dyDescent="0.15">
      <c r="A52" s="10"/>
      <c r="B52" s="18"/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 t="str">
        <f t="shared" ref="B52:B57" si="8">B34</f>
        <v>X223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 t="s">
        <v>9</v>
      </c>
      <c r="R55" s="8"/>
      <c r="S55" s="8"/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 t="s">
        <v>21</v>
      </c>
      <c r="F56" s="59"/>
      <c r="G56" s="59"/>
      <c r="H56" s="59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59"/>
      <c r="AB56" s="59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59"/>
      <c r="J57" s="59"/>
      <c r="K57" s="59"/>
      <c r="L57" s="59"/>
      <c r="M57" s="59" t="s">
        <v>9</v>
      </c>
      <c r="N57" s="59" t="s">
        <v>9</v>
      </c>
      <c r="O57" s="59" t="s">
        <v>9</v>
      </c>
      <c r="P57" s="59" t="s">
        <v>9</v>
      </c>
      <c r="Q57" s="59" t="s">
        <v>9</v>
      </c>
      <c r="R57" s="59" t="s">
        <v>9</v>
      </c>
      <c r="S57" s="59"/>
      <c r="T57" s="59"/>
      <c r="U57" s="59" t="s">
        <v>9</v>
      </c>
      <c r="V57" s="59" t="s">
        <v>9</v>
      </c>
      <c r="W57" s="59" t="s">
        <v>9</v>
      </c>
      <c r="X57" s="59" t="s">
        <v>9</v>
      </c>
      <c r="Y57" s="59" t="s">
        <v>9</v>
      </c>
      <c r="Z57" s="59" t="s">
        <v>9</v>
      </c>
      <c r="AA57" s="59" t="s">
        <v>9</v>
      </c>
      <c r="AB57" s="59" t="s">
        <v>9</v>
      </c>
      <c r="AC57" s="59" t="s">
        <v>9</v>
      </c>
      <c r="AD57" s="59" t="s">
        <v>9</v>
      </c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3</v>
      </c>
      <c r="J58" s="23">
        <f t="shared" si="9"/>
        <v>3</v>
      </c>
      <c r="K58" s="23">
        <f t="shared" si="9"/>
        <v>4</v>
      </c>
      <c r="L58" s="23">
        <f t="shared" si="9"/>
        <v>4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3</v>
      </c>
      <c r="R58" s="23">
        <f t="shared" si="9"/>
        <v>3</v>
      </c>
      <c r="S58" s="23">
        <f t="shared" si="9"/>
        <v>2</v>
      </c>
      <c r="T58" s="23">
        <f t="shared" si="9"/>
        <v>2</v>
      </c>
      <c r="U58" s="23">
        <f t="shared" si="9"/>
        <v>3</v>
      </c>
      <c r="V58" s="23">
        <f t="shared" si="9"/>
        <v>3</v>
      </c>
      <c r="W58" s="23">
        <f t="shared" si="9"/>
        <v>5</v>
      </c>
      <c r="X58" s="23">
        <f t="shared" si="9"/>
        <v>5</v>
      </c>
      <c r="Y58" s="23">
        <f t="shared" si="9"/>
        <v>5</v>
      </c>
      <c r="Z58" s="23">
        <f t="shared" si="9"/>
        <v>4</v>
      </c>
      <c r="AA58" s="23">
        <f t="shared" si="9"/>
        <v>3</v>
      </c>
      <c r="AB58" s="23">
        <f t="shared" si="9"/>
        <v>3</v>
      </c>
      <c r="AC58" s="23">
        <f t="shared" si="9"/>
        <v>2</v>
      </c>
      <c r="AD58" s="23">
        <f t="shared" si="9"/>
        <v>2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38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45568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">
        <v>28</v>
      </c>
      <c r="C61" s="19" t="s">
        <v>100</v>
      </c>
      <c r="D61" s="19" t="s">
        <v>95</v>
      </c>
      <c r="E61" s="8"/>
      <c r="F61" s="8"/>
      <c r="G61" s="8"/>
      <c r="H61" s="8">
        <v>1</v>
      </c>
      <c r="I61" s="8">
        <v>1</v>
      </c>
      <c r="J61" s="8">
        <v>1</v>
      </c>
      <c r="K61" s="8">
        <v>1</v>
      </c>
      <c r="L61" s="8">
        <v>1</v>
      </c>
      <c r="M61" s="8">
        <v>1</v>
      </c>
      <c r="N61" s="8">
        <v>1</v>
      </c>
      <c r="O61" s="8">
        <v>1</v>
      </c>
      <c r="P61" s="8">
        <v>1</v>
      </c>
      <c r="Q61" s="8">
        <v>1</v>
      </c>
      <c r="R61" s="8">
        <v>1</v>
      </c>
      <c r="S61" s="8"/>
      <c r="T61" s="8"/>
      <c r="U61" s="8">
        <v>1</v>
      </c>
      <c r="V61" s="8">
        <v>1</v>
      </c>
      <c r="W61" s="8">
        <v>1</v>
      </c>
      <c r="X61" s="8">
        <v>1</v>
      </c>
      <c r="Y61" s="8">
        <v>1</v>
      </c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8</v>
      </c>
      <c r="AI61" s="1"/>
    </row>
    <row r="62" spans="1:35" ht="15.75" customHeight="1" x14ac:dyDescent="0.15">
      <c r="A62" s="10"/>
      <c r="B62" s="18" t="s">
        <v>29</v>
      </c>
      <c r="C62" s="19" t="s">
        <v>101</v>
      </c>
      <c r="D62" s="19" t="s">
        <v>99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>
        <v>1</v>
      </c>
      <c r="T62" s="8">
        <v>1</v>
      </c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>
        <v>1</v>
      </c>
      <c r="AA62" s="8">
        <v>1</v>
      </c>
      <c r="AB62" s="8">
        <v>1</v>
      </c>
      <c r="AC62" s="8">
        <v>1</v>
      </c>
      <c r="AD62" s="8">
        <v>1</v>
      </c>
      <c r="AE62" s="8"/>
      <c r="AF62" s="8"/>
      <c r="AG62" s="8"/>
      <c r="AH62" s="1">
        <f t="shared" si="10"/>
        <v>6</v>
      </c>
      <c r="AI62" s="1"/>
    </row>
    <row r="63" spans="1:35" ht="15.75" customHeight="1" x14ac:dyDescent="0.15">
      <c r="A63" s="10"/>
      <c r="B63" s="18" t="s">
        <v>30</v>
      </c>
      <c r="C63" s="19" t="s">
        <v>103</v>
      </c>
      <c r="D63" s="19" t="s">
        <v>53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>
        <v>1</v>
      </c>
      <c r="AD63" s="8">
        <v>1</v>
      </c>
      <c r="AE63" s="8"/>
      <c r="AF63" s="8"/>
      <c r="AG63" s="8"/>
      <c r="AH63" s="1">
        <f t="shared" si="10"/>
        <v>4</v>
      </c>
      <c r="AI63" s="1"/>
    </row>
    <row r="64" spans="1:35" ht="15.75" customHeight="1" x14ac:dyDescent="0.15">
      <c r="A64" s="10"/>
      <c r="B64" s="18" t="s">
        <v>32</v>
      </c>
      <c r="C64" s="19" t="s">
        <v>105</v>
      </c>
      <c r="D64" s="19" t="s">
        <v>53</v>
      </c>
      <c r="E64" s="8"/>
      <c r="F64" s="8"/>
      <c r="G64" s="8"/>
      <c r="H64" s="8"/>
      <c r="I64" s="8"/>
      <c r="J64" s="8"/>
      <c r="K64" s="8">
        <v>1</v>
      </c>
      <c r="L64" s="8">
        <v>1</v>
      </c>
      <c r="M64" s="8">
        <v>1</v>
      </c>
      <c r="N64" s="8">
        <v>1</v>
      </c>
      <c r="O64" s="8">
        <v>1</v>
      </c>
      <c r="P64" s="8">
        <v>1</v>
      </c>
      <c r="Q64" s="8">
        <v>1</v>
      </c>
      <c r="R64" s="8">
        <v>1</v>
      </c>
      <c r="S64" s="8"/>
      <c r="T64" s="8"/>
      <c r="U64" s="8">
        <v>1</v>
      </c>
      <c r="V64" s="8">
        <v>1</v>
      </c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/>
      <c r="AD64" s="8"/>
      <c r="AE64" s="8"/>
      <c r="AF64" s="8"/>
      <c r="AG64" s="8"/>
      <c r="AH64" s="1">
        <f t="shared" si="10"/>
        <v>8</v>
      </c>
      <c r="AI64" s="1"/>
    </row>
    <row r="65" spans="1:35" ht="15.75" customHeight="1" x14ac:dyDescent="0.15">
      <c r="A65" s="10"/>
      <c r="B65" s="18" t="s">
        <v>33</v>
      </c>
      <c r="C65" s="19" t="s">
        <v>106</v>
      </c>
      <c r="D65" s="19" t="s">
        <v>96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 t="s">
        <v>7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">
        <v>34</v>
      </c>
      <c r="C66" s="19" t="s">
        <v>107</v>
      </c>
      <c r="D66" s="19" t="s">
        <v>53</v>
      </c>
      <c r="E66" s="8"/>
      <c r="F66" s="8"/>
      <c r="G66" s="8"/>
      <c r="H66" s="8"/>
      <c r="I66" s="8" t="s">
        <v>15</v>
      </c>
      <c r="J66" s="8" t="s">
        <v>15</v>
      </c>
      <c r="K66" s="8" t="s">
        <v>15</v>
      </c>
      <c r="L66" s="8" t="s">
        <v>15</v>
      </c>
      <c r="M66" s="8" t="s">
        <v>15</v>
      </c>
      <c r="N66" s="8" t="s">
        <v>15</v>
      </c>
      <c r="O66" s="8" t="s">
        <v>15</v>
      </c>
      <c r="P66" s="8" t="s">
        <v>15</v>
      </c>
      <c r="Q66" s="8" t="s">
        <v>15</v>
      </c>
      <c r="R66" s="8" t="s">
        <v>15</v>
      </c>
      <c r="S66" s="8" t="s">
        <v>15</v>
      </c>
      <c r="T66" s="8" t="s">
        <v>15</v>
      </c>
      <c r="U66" s="8" t="s">
        <v>15</v>
      </c>
      <c r="V66" s="8" t="s">
        <v>15</v>
      </c>
      <c r="W66" s="8" t="s">
        <v>15</v>
      </c>
      <c r="X66" s="8" t="s">
        <v>15</v>
      </c>
      <c r="Y66" s="8" t="s">
        <v>15</v>
      </c>
      <c r="Z66" s="8" t="s">
        <v>15</v>
      </c>
      <c r="AA66" s="8" t="s">
        <v>15</v>
      </c>
      <c r="AB66" s="8" t="s">
        <v>15</v>
      </c>
      <c r="AC66" s="8" t="s">
        <v>15</v>
      </c>
      <c r="AD66" s="8" t="s">
        <v>15</v>
      </c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 t="s">
        <v>35</v>
      </c>
      <c r="C67" s="19" t="s">
        <v>128</v>
      </c>
      <c r="D67" s="19" t="s">
        <v>53</v>
      </c>
      <c r="E67" s="8"/>
      <c r="F67" s="8"/>
      <c r="G67" s="8"/>
      <c r="H67" s="8"/>
      <c r="I67" s="8" t="s">
        <v>15</v>
      </c>
      <c r="J67" s="8" t="s">
        <v>15</v>
      </c>
      <c r="K67" s="8" t="s">
        <v>15</v>
      </c>
      <c r="L67" s="8" t="s">
        <v>15</v>
      </c>
      <c r="M67" s="8" t="s">
        <v>15</v>
      </c>
      <c r="N67" s="8" t="s">
        <v>15</v>
      </c>
      <c r="O67" s="8" t="s">
        <v>15</v>
      </c>
      <c r="P67" s="8" t="s">
        <v>15</v>
      </c>
      <c r="Q67" s="8" t="s">
        <v>15</v>
      </c>
      <c r="R67" s="8" t="s">
        <v>15</v>
      </c>
      <c r="S67" s="8" t="s">
        <v>15</v>
      </c>
      <c r="T67" s="8" t="s">
        <v>15</v>
      </c>
      <c r="U67" s="8" t="s">
        <v>15</v>
      </c>
      <c r="V67" s="8" t="s">
        <v>15</v>
      </c>
      <c r="W67" s="8" t="s">
        <v>15</v>
      </c>
      <c r="X67" s="8" t="s">
        <v>15</v>
      </c>
      <c r="Y67" s="8" t="s">
        <v>15</v>
      </c>
      <c r="Z67" s="8" t="s">
        <v>15</v>
      </c>
      <c r="AA67" s="8" t="s">
        <v>15</v>
      </c>
      <c r="AB67" s="8" t="s">
        <v>15</v>
      </c>
      <c r="AC67" s="8" t="s">
        <v>15</v>
      </c>
      <c r="AD67" s="8" t="s">
        <v>15</v>
      </c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 t="s">
        <v>133</v>
      </c>
      <c r="C68" s="19" t="s">
        <v>132</v>
      </c>
      <c r="D68" s="19" t="s">
        <v>53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>
        <v>1</v>
      </c>
      <c r="X68" s="8">
        <v>1</v>
      </c>
      <c r="Y68" s="8">
        <v>1</v>
      </c>
      <c r="Z68" s="8">
        <v>1</v>
      </c>
      <c r="AA68" s="8">
        <v>1</v>
      </c>
      <c r="AB68" s="8">
        <v>1</v>
      </c>
      <c r="AC68" s="8">
        <v>1</v>
      </c>
      <c r="AD68" s="8">
        <v>1</v>
      </c>
      <c r="AE68" s="8"/>
      <c r="AF68" s="8"/>
      <c r="AG68" s="8"/>
      <c r="AH68" s="1">
        <f t="shared" si="10"/>
        <v>4</v>
      </c>
      <c r="AI68" s="1"/>
    </row>
    <row r="69" spans="1:35" ht="15.75" customHeight="1" x14ac:dyDescent="0.15">
      <c r="A69" s="10"/>
      <c r="B69" s="18" t="s">
        <v>137</v>
      </c>
      <c r="C69" s="19" t="s">
        <v>138</v>
      </c>
      <c r="D69" s="19" t="s">
        <v>53</v>
      </c>
      <c r="E69" s="8"/>
      <c r="F69" s="8"/>
      <c r="G69" s="8"/>
      <c r="H69" s="8">
        <v>1</v>
      </c>
      <c r="I69" s="8">
        <v>1</v>
      </c>
      <c r="J69" s="8">
        <v>1</v>
      </c>
      <c r="K69" s="8">
        <v>1</v>
      </c>
      <c r="L69" s="8">
        <v>1</v>
      </c>
      <c r="M69" s="8">
        <v>1</v>
      </c>
      <c r="N69" s="8">
        <v>1</v>
      </c>
      <c r="O69" s="8">
        <v>1</v>
      </c>
      <c r="P69" s="8">
        <v>1</v>
      </c>
      <c r="Q69" s="8"/>
      <c r="R69" s="8"/>
      <c r="S69" s="8">
        <v>1</v>
      </c>
      <c r="T69" s="8">
        <v>1</v>
      </c>
      <c r="U69" s="8">
        <v>1</v>
      </c>
      <c r="V69" s="8">
        <v>1</v>
      </c>
      <c r="W69" s="8">
        <v>1</v>
      </c>
      <c r="X69" s="8">
        <v>1</v>
      </c>
      <c r="Y69" s="8">
        <v>1</v>
      </c>
      <c r="Z69" s="8"/>
      <c r="AE69" s="8"/>
      <c r="AF69" s="8"/>
      <c r="AG69" s="8"/>
      <c r="AH69" s="1">
        <f t="shared" si="10"/>
        <v>8</v>
      </c>
      <c r="AI69" s="1"/>
    </row>
    <row r="70" spans="1:35" ht="15.75" customHeight="1" x14ac:dyDescent="0.15">
      <c r="A70" s="10"/>
      <c r="B70" s="18" t="s">
        <v>140</v>
      </c>
      <c r="C70" s="19" t="s">
        <v>141</v>
      </c>
      <c r="D70" s="19" t="s">
        <v>53</v>
      </c>
      <c r="E70" s="8"/>
      <c r="F70" s="8"/>
      <c r="G70" s="8"/>
      <c r="H70" s="8"/>
      <c r="I70" s="8">
        <v>1</v>
      </c>
      <c r="J70" s="8">
        <v>1</v>
      </c>
      <c r="K70" s="8">
        <v>1</v>
      </c>
      <c r="L70" s="8">
        <v>1</v>
      </c>
      <c r="M70" s="8">
        <v>1</v>
      </c>
      <c r="N70" s="8">
        <v>1</v>
      </c>
      <c r="O70" s="8">
        <v>1</v>
      </c>
      <c r="P70" s="8">
        <v>1</v>
      </c>
      <c r="Q70" s="8">
        <v>1</v>
      </c>
      <c r="R70" s="8">
        <v>1</v>
      </c>
      <c r="S70" s="8">
        <v>1</v>
      </c>
      <c r="T70" s="8">
        <v>1</v>
      </c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1">
        <f t="shared" si="10"/>
        <v>6</v>
      </c>
      <c r="AI70" s="1"/>
    </row>
    <row r="71" spans="1:35" ht="15.75" customHeight="1" x14ac:dyDescent="0.15">
      <c r="A71" s="10"/>
      <c r="B71" s="18">
        <f t="shared" ref="B71:B76" si="11">B52</f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 t="str">
        <f t="shared" si="11"/>
        <v>X223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 t="s">
        <v>9</v>
      </c>
      <c r="R74" s="8"/>
      <c r="S74" s="8"/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/>
      <c r="R75" s="8"/>
      <c r="S75" s="8" t="s">
        <v>9</v>
      </c>
      <c r="T75" s="8" t="s">
        <v>9</v>
      </c>
      <c r="U75" s="8" t="s">
        <v>9</v>
      </c>
      <c r="V75" s="8" t="s">
        <v>9</v>
      </c>
      <c r="W75" s="8" t="s">
        <v>9</v>
      </c>
      <c r="X75" s="8" t="s">
        <v>9</v>
      </c>
      <c r="Y75" s="8" t="s">
        <v>9</v>
      </c>
      <c r="Z75" s="8" t="s">
        <v>9</v>
      </c>
      <c r="AA75" s="59"/>
      <c r="AB75" s="59"/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59"/>
      <c r="J76" s="59"/>
      <c r="K76" s="59"/>
      <c r="L76" s="59"/>
      <c r="M76" s="59" t="s">
        <v>9</v>
      </c>
      <c r="N76" s="59" t="s">
        <v>9</v>
      </c>
      <c r="O76" s="59" t="s">
        <v>9</v>
      </c>
      <c r="P76" s="59" t="s">
        <v>9</v>
      </c>
      <c r="Q76" s="59" t="s">
        <v>9</v>
      </c>
      <c r="R76" s="59" t="s">
        <v>9</v>
      </c>
      <c r="S76" s="59"/>
      <c r="T76" s="59"/>
      <c r="U76" s="59" t="s">
        <v>9</v>
      </c>
      <c r="V76" s="59" t="s">
        <v>9</v>
      </c>
      <c r="W76" s="59" t="s">
        <v>9</v>
      </c>
      <c r="X76" s="59" t="s">
        <v>9</v>
      </c>
      <c r="Y76" s="59" t="s">
        <v>9</v>
      </c>
      <c r="Z76" s="59" t="s">
        <v>9</v>
      </c>
      <c r="AA76" s="59" t="s">
        <v>9</v>
      </c>
      <c r="AB76" s="59" t="s">
        <v>9</v>
      </c>
      <c r="AC76" s="59" t="s">
        <v>9</v>
      </c>
      <c r="AD76" s="59" t="s">
        <v>9</v>
      </c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2</v>
      </c>
      <c r="I77" s="23">
        <f t="shared" si="12"/>
        <v>3</v>
      </c>
      <c r="J77" s="23">
        <f t="shared" si="12"/>
        <v>3</v>
      </c>
      <c r="K77" s="23">
        <f t="shared" si="12"/>
        <v>4</v>
      </c>
      <c r="L77" s="23">
        <f t="shared" si="12"/>
        <v>4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3</v>
      </c>
      <c r="R77" s="23">
        <f t="shared" si="12"/>
        <v>3</v>
      </c>
      <c r="S77" s="23">
        <f t="shared" si="12"/>
        <v>3</v>
      </c>
      <c r="T77" s="23">
        <f t="shared" si="12"/>
        <v>3</v>
      </c>
      <c r="U77" s="23">
        <f t="shared" si="12"/>
        <v>4</v>
      </c>
      <c r="V77" s="23">
        <f t="shared" si="12"/>
        <v>4</v>
      </c>
      <c r="W77" s="23">
        <f t="shared" si="12"/>
        <v>6</v>
      </c>
      <c r="X77" s="23">
        <f t="shared" si="12"/>
        <v>6</v>
      </c>
      <c r="Y77" s="23">
        <f t="shared" si="12"/>
        <v>6</v>
      </c>
      <c r="Z77" s="23">
        <f t="shared" si="12"/>
        <v>4</v>
      </c>
      <c r="AA77" s="23">
        <f t="shared" si="12"/>
        <v>4</v>
      </c>
      <c r="AB77" s="23">
        <f t="shared" si="12"/>
        <v>4</v>
      </c>
      <c r="AC77" s="23">
        <f t="shared" si="12"/>
        <v>3</v>
      </c>
      <c r="AD77" s="23">
        <f t="shared" si="12"/>
        <v>3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44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45569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">
        <v>28</v>
      </c>
      <c r="C80" s="19" t="s">
        <v>100</v>
      </c>
      <c r="D80" s="19" t="s">
        <v>95</v>
      </c>
      <c r="E80" s="8"/>
      <c r="F80" s="8"/>
      <c r="G80" s="8"/>
      <c r="H80" s="8"/>
      <c r="I80" s="8">
        <v>1</v>
      </c>
      <c r="J80" s="8">
        <v>1</v>
      </c>
      <c r="K80" s="8">
        <v>1</v>
      </c>
      <c r="L80" s="8">
        <v>1</v>
      </c>
      <c r="M80" s="8">
        <v>1</v>
      </c>
      <c r="N80" s="8">
        <v>1</v>
      </c>
      <c r="O80" s="8">
        <v>1</v>
      </c>
      <c r="P80" s="8">
        <v>1</v>
      </c>
      <c r="Q80" s="8">
        <v>1</v>
      </c>
      <c r="R80" s="8">
        <v>1</v>
      </c>
      <c r="S80" s="8"/>
      <c r="T80" s="8"/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1</v>
      </c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8</v>
      </c>
      <c r="AI80" s="1"/>
    </row>
    <row r="81" spans="1:35" ht="15.75" customHeight="1" x14ac:dyDescent="0.15">
      <c r="A81" s="10"/>
      <c r="B81" s="18" t="s">
        <v>29</v>
      </c>
      <c r="C81" s="19" t="s">
        <v>101</v>
      </c>
      <c r="D81" s="19" t="s">
        <v>99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</v>
      </c>
      <c r="AA81" s="8">
        <v>1</v>
      </c>
      <c r="AB81" s="8">
        <v>1</v>
      </c>
      <c r="AC81" s="8">
        <v>1</v>
      </c>
      <c r="AD81" s="8">
        <v>1</v>
      </c>
      <c r="AE81" s="8"/>
      <c r="AF81" s="8"/>
      <c r="AG81" s="8"/>
      <c r="AH81" s="1">
        <f t="shared" si="13"/>
        <v>6</v>
      </c>
      <c r="AI81" s="1"/>
    </row>
    <row r="82" spans="1:35" ht="15.75" customHeight="1" x14ac:dyDescent="0.15">
      <c r="A82" s="10"/>
      <c r="B82" s="18" t="s">
        <v>30</v>
      </c>
      <c r="C82" s="19" t="s">
        <v>103</v>
      </c>
      <c r="D82" s="19" t="s">
        <v>53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>
        <v>1</v>
      </c>
      <c r="AD82" s="8">
        <v>1</v>
      </c>
      <c r="AE82" s="8"/>
      <c r="AF82" s="8"/>
      <c r="AG82" s="8"/>
      <c r="AH82" s="1">
        <f t="shared" si="13"/>
        <v>4</v>
      </c>
      <c r="AI82" s="1"/>
    </row>
    <row r="83" spans="1:35" ht="15.75" customHeight="1" x14ac:dyDescent="0.15">
      <c r="A83" s="10"/>
      <c r="B83" s="18" t="s">
        <v>32</v>
      </c>
      <c r="C83" s="19" t="s">
        <v>105</v>
      </c>
      <c r="D83" s="19" t="s">
        <v>53</v>
      </c>
      <c r="E83" s="8"/>
      <c r="F83" s="8"/>
      <c r="G83" s="8"/>
      <c r="H83" s="8"/>
      <c r="I83" s="8" t="s">
        <v>7</v>
      </c>
      <c r="J83" s="8" t="s">
        <v>7</v>
      </c>
      <c r="K83" s="8" t="s">
        <v>7</v>
      </c>
      <c r="L83" s="8" t="s">
        <v>7</v>
      </c>
      <c r="M83" s="8" t="s">
        <v>7</v>
      </c>
      <c r="N83" s="8" t="s">
        <v>7</v>
      </c>
      <c r="O83" s="8" t="s">
        <v>7</v>
      </c>
      <c r="P83" s="8" t="s">
        <v>7</v>
      </c>
      <c r="Q83" s="8" t="s">
        <v>7</v>
      </c>
      <c r="R83" s="8" t="s">
        <v>7</v>
      </c>
      <c r="S83" s="8" t="s">
        <v>7</v>
      </c>
      <c r="T83" s="8" t="s">
        <v>7</v>
      </c>
      <c r="U83" s="8" t="s">
        <v>7</v>
      </c>
      <c r="V83" s="8" t="s">
        <v>7</v>
      </c>
      <c r="W83" s="8" t="s">
        <v>7</v>
      </c>
      <c r="X83" s="8" t="s">
        <v>7</v>
      </c>
      <c r="Y83" s="8" t="s">
        <v>7</v>
      </c>
      <c r="Z83" s="8" t="s">
        <v>7</v>
      </c>
      <c r="AA83" s="8" t="s">
        <v>7</v>
      </c>
      <c r="AB83" s="8" t="s">
        <v>7</v>
      </c>
      <c r="AC83" s="8" t="s">
        <v>7</v>
      </c>
      <c r="AD83" s="8" t="s">
        <v>7</v>
      </c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 t="s">
        <v>33</v>
      </c>
      <c r="C84" s="19" t="s">
        <v>106</v>
      </c>
      <c r="D84" s="19" t="s">
        <v>96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/>
      <c r="P84" s="8"/>
      <c r="Q84" s="8">
        <v>1</v>
      </c>
      <c r="R84" s="8">
        <v>1</v>
      </c>
      <c r="S84" s="8">
        <v>1</v>
      </c>
      <c r="T84" s="8">
        <v>1</v>
      </c>
      <c r="U84" s="8">
        <v>1</v>
      </c>
      <c r="V84" s="8">
        <v>1</v>
      </c>
      <c r="W84" s="8">
        <v>1</v>
      </c>
      <c r="X84" s="8">
        <v>1</v>
      </c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8</v>
      </c>
      <c r="AI84" s="1"/>
    </row>
    <row r="85" spans="1:35" ht="15.75" customHeight="1" x14ac:dyDescent="0.15">
      <c r="A85" s="10"/>
      <c r="B85" s="18" t="s">
        <v>34</v>
      </c>
      <c r="C85" s="19" t="s">
        <v>107</v>
      </c>
      <c r="D85" s="19" t="s">
        <v>53</v>
      </c>
      <c r="E85" s="8"/>
      <c r="F85" s="8"/>
      <c r="G85" s="8"/>
      <c r="H85" s="8"/>
      <c r="I85" s="8" t="s">
        <v>15</v>
      </c>
      <c r="J85" s="8" t="s">
        <v>15</v>
      </c>
      <c r="K85" s="8" t="s">
        <v>15</v>
      </c>
      <c r="L85" s="8" t="s">
        <v>15</v>
      </c>
      <c r="M85" s="8" t="s">
        <v>15</v>
      </c>
      <c r="N85" s="8" t="s">
        <v>15</v>
      </c>
      <c r="O85" s="8" t="s">
        <v>15</v>
      </c>
      <c r="P85" s="8" t="s">
        <v>15</v>
      </c>
      <c r="Q85" s="8" t="s">
        <v>15</v>
      </c>
      <c r="R85" s="8" t="s">
        <v>15</v>
      </c>
      <c r="S85" s="8" t="s">
        <v>15</v>
      </c>
      <c r="T85" s="8" t="s">
        <v>15</v>
      </c>
      <c r="U85" s="8" t="s">
        <v>15</v>
      </c>
      <c r="V85" s="8" t="s">
        <v>15</v>
      </c>
      <c r="W85" s="8" t="s">
        <v>15</v>
      </c>
      <c r="X85" s="8" t="s">
        <v>15</v>
      </c>
      <c r="Y85" s="8" t="s">
        <v>15</v>
      </c>
      <c r="Z85" s="8" t="s">
        <v>15</v>
      </c>
      <c r="AA85" s="8" t="s">
        <v>15</v>
      </c>
      <c r="AB85" s="8" t="s">
        <v>15</v>
      </c>
      <c r="AC85" s="8" t="s">
        <v>15</v>
      </c>
      <c r="AD85" s="8" t="s">
        <v>15</v>
      </c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 t="s">
        <v>35</v>
      </c>
      <c r="C86" s="19" t="s">
        <v>128</v>
      </c>
      <c r="D86" s="19" t="s">
        <v>53</v>
      </c>
      <c r="E86" s="8"/>
      <c r="F86" s="8"/>
      <c r="H86" s="8"/>
      <c r="I86" s="8" t="s">
        <v>15</v>
      </c>
      <c r="J86" s="8" t="s">
        <v>15</v>
      </c>
      <c r="K86" s="8" t="s">
        <v>15</v>
      </c>
      <c r="L86" s="8" t="s">
        <v>15</v>
      </c>
      <c r="M86" s="8" t="s">
        <v>15</v>
      </c>
      <c r="N86" s="8" t="s">
        <v>15</v>
      </c>
      <c r="O86" s="8" t="s">
        <v>15</v>
      </c>
      <c r="P86" s="8" t="s">
        <v>15</v>
      </c>
      <c r="Q86" s="8" t="s">
        <v>15</v>
      </c>
      <c r="R86" s="8" t="s">
        <v>15</v>
      </c>
      <c r="S86" s="8" t="s">
        <v>15</v>
      </c>
      <c r="T86" s="8" t="s">
        <v>15</v>
      </c>
      <c r="U86" s="8" t="s">
        <v>15</v>
      </c>
      <c r="V86" s="8" t="s">
        <v>15</v>
      </c>
      <c r="W86" s="8" t="s">
        <v>15</v>
      </c>
      <c r="X86" s="8" t="s">
        <v>15</v>
      </c>
      <c r="Y86" s="8" t="s">
        <v>15</v>
      </c>
      <c r="Z86" s="8" t="s">
        <v>15</v>
      </c>
      <c r="AA86" s="8" t="s">
        <v>15</v>
      </c>
      <c r="AB86" s="8" t="s">
        <v>15</v>
      </c>
      <c r="AC86" s="8" t="s">
        <v>15</v>
      </c>
      <c r="AD86" s="8" t="s">
        <v>15</v>
      </c>
      <c r="AE86" s="8"/>
      <c r="AF86" s="8"/>
      <c r="AG86" s="8"/>
      <c r="AH86" s="1">
        <f t="shared" si="13"/>
        <v>0</v>
      </c>
      <c r="AI86" s="1"/>
    </row>
    <row r="87" spans="1:35" ht="15.75" customHeight="1" x14ac:dyDescent="0.15">
      <c r="A87" s="21"/>
      <c r="B87" s="18" t="s">
        <v>133</v>
      </c>
      <c r="C87" s="19" t="s">
        <v>132</v>
      </c>
      <c r="D87" s="19" t="s">
        <v>53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>
        <v>1</v>
      </c>
      <c r="X87" s="8">
        <v>1</v>
      </c>
      <c r="Y87" s="8">
        <v>1</v>
      </c>
      <c r="Z87" s="8">
        <v>1</v>
      </c>
      <c r="AA87" s="8">
        <v>1</v>
      </c>
      <c r="AB87" s="8">
        <v>1</v>
      </c>
      <c r="AC87" s="8">
        <v>1</v>
      </c>
      <c r="AD87" s="8">
        <v>1</v>
      </c>
      <c r="AE87" s="8"/>
      <c r="AF87" s="8"/>
      <c r="AG87" s="8"/>
      <c r="AH87" s="1">
        <f t="shared" si="13"/>
        <v>4</v>
      </c>
      <c r="AI87" s="1"/>
    </row>
    <row r="88" spans="1:35" ht="17.25" customHeight="1" x14ac:dyDescent="0.15">
      <c r="A88" s="10"/>
      <c r="B88" s="18" t="s">
        <v>137</v>
      </c>
      <c r="C88" s="19" t="s">
        <v>138</v>
      </c>
      <c r="D88" s="19" t="s">
        <v>53</v>
      </c>
      <c r="E88" s="8"/>
      <c r="F88" s="8"/>
      <c r="G88" s="8"/>
      <c r="H88" s="8">
        <v>1</v>
      </c>
      <c r="I88" s="8">
        <v>1</v>
      </c>
      <c r="J88" s="8">
        <v>1</v>
      </c>
      <c r="K88" s="8">
        <v>1</v>
      </c>
      <c r="L88" s="8">
        <v>1</v>
      </c>
      <c r="M88" s="8">
        <v>1</v>
      </c>
      <c r="N88" s="8">
        <v>1</v>
      </c>
      <c r="O88" s="8">
        <v>1</v>
      </c>
      <c r="P88" s="8">
        <v>1</v>
      </c>
      <c r="Q88" s="8"/>
      <c r="R88" s="8"/>
      <c r="S88" s="8">
        <v>1</v>
      </c>
      <c r="T88" s="8">
        <v>1</v>
      </c>
      <c r="U88" s="8">
        <v>1</v>
      </c>
      <c r="V88" s="8">
        <v>1</v>
      </c>
      <c r="W88" s="8">
        <v>1</v>
      </c>
      <c r="X88" s="8">
        <v>1</v>
      </c>
      <c r="Y88" s="8">
        <v>1</v>
      </c>
      <c r="Z88" s="8"/>
      <c r="AA88" s="8"/>
      <c r="AB88" s="8"/>
      <c r="AC88" s="8"/>
      <c r="AD88" s="8"/>
      <c r="AE88" s="8"/>
      <c r="AF88" s="8"/>
      <c r="AG88" s="8"/>
      <c r="AH88" s="1">
        <f t="shared" si="13"/>
        <v>8</v>
      </c>
      <c r="AI88" s="1"/>
    </row>
    <row r="89" spans="1:35" ht="15.75" customHeight="1" x14ac:dyDescent="0.15">
      <c r="A89" s="10"/>
      <c r="B89" s="18" t="s">
        <v>140</v>
      </c>
      <c r="C89" s="19" t="s">
        <v>141</v>
      </c>
      <c r="D89" s="19" t="s">
        <v>53</v>
      </c>
      <c r="E89" s="8"/>
      <c r="F89" s="8"/>
      <c r="G89" s="8"/>
      <c r="H89" s="8"/>
      <c r="I89" s="8">
        <v>1</v>
      </c>
      <c r="J89" s="8">
        <v>1</v>
      </c>
      <c r="K89" s="8">
        <v>1</v>
      </c>
      <c r="L89" s="8">
        <v>1</v>
      </c>
      <c r="M89" s="8">
        <v>1</v>
      </c>
      <c r="N89" s="8">
        <v>1</v>
      </c>
      <c r="O89" s="8">
        <v>1</v>
      </c>
      <c r="P89" s="8">
        <v>1</v>
      </c>
      <c r="Q89" s="8">
        <v>1</v>
      </c>
      <c r="R89" s="8">
        <v>1</v>
      </c>
      <c r="S89" s="8">
        <v>1</v>
      </c>
      <c r="T89" s="8">
        <v>1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1">
        <f t="shared" si="13"/>
        <v>6</v>
      </c>
      <c r="AI89" s="1"/>
    </row>
    <row r="90" spans="1:35" ht="15.75" customHeight="1" x14ac:dyDescent="0.15">
      <c r="A90" s="10"/>
      <c r="B90" s="18">
        <f t="shared" ref="B88:B95" si="14">B71</f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 t="str">
        <f t="shared" si="14"/>
        <v>X223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 t="s">
        <v>9</v>
      </c>
      <c r="R93" s="8"/>
      <c r="S93" s="8"/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/>
      <c r="R94" s="8"/>
      <c r="S94" s="8" t="s">
        <v>9</v>
      </c>
      <c r="T94" s="8" t="s">
        <v>9</v>
      </c>
      <c r="U94" s="8" t="s">
        <v>9</v>
      </c>
      <c r="V94" s="8" t="s">
        <v>9</v>
      </c>
      <c r="W94" s="8" t="s">
        <v>9</v>
      </c>
      <c r="X94" s="8" t="s">
        <v>9</v>
      </c>
      <c r="Y94" s="8" t="s">
        <v>9</v>
      </c>
      <c r="Z94" s="8" t="s">
        <v>9</v>
      </c>
      <c r="AA94" s="59"/>
      <c r="AB94" s="59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59"/>
      <c r="J95" s="59"/>
      <c r="K95" s="59"/>
      <c r="L95" s="59"/>
      <c r="M95" s="59" t="s">
        <v>9</v>
      </c>
      <c r="N95" s="59" t="s">
        <v>9</v>
      </c>
      <c r="O95" s="59" t="s">
        <v>9</v>
      </c>
      <c r="P95" s="59" t="s">
        <v>9</v>
      </c>
      <c r="Q95" s="59" t="s">
        <v>9</v>
      </c>
      <c r="R95" s="59" t="s">
        <v>9</v>
      </c>
      <c r="S95" s="59"/>
      <c r="T95" s="59"/>
      <c r="U95" s="59" t="s">
        <v>9</v>
      </c>
      <c r="V95" s="59" t="s">
        <v>9</v>
      </c>
      <c r="W95" s="59" t="s">
        <v>9</v>
      </c>
      <c r="X95" s="59" t="s">
        <v>9</v>
      </c>
      <c r="Y95" s="59" t="s">
        <v>9</v>
      </c>
      <c r="Z95" s="59" t="s">
        <v>9</v>
      </c>
      <c r="AA95" s="59" t="s">
        <v>9</v>
      </c>
      <c r="AB95" s="59" t="s">
        <v>9</v>
      </c>
      <c r="AC95" s="59" t="s">
        <v>9</v>
      </c>
      <c r="AD95" s="59" t="s">
        <v>9</v>
      </c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2</v>
      </c>
      <c r="I96" s="23">
        <f t="shared" si="15"/>
        <v>4</v>
      </c>
      <c r="J96" s="23">
        <f t="shared" si="15"/>
        <v>4</v>
      </c>
      <c r="K96" s="23">
        <f t="shared" si="15"/>
        <v>4</v>
      </c>
      <c r="L96" s="23">
        <f t="shared" si="15"/>
        <v>4</v>
      </c>
      <c r="M96" s="23">
        <f t="shared" si="15"/>
        <v>4</v>
      </c>
      <c r="N96" s="23">
        <f t="shared" si="15"/>
        <v>4</v>
      </c>
      <c r="O96" s="23">
        <f t="shared" si="15"/>
        <v>3</v>
      </c>
      <c r="P96" s="23">
        <f t="shared" si="15"/>
        <v>3</v>
      </c>
      <c r="Q96" s="23">
        <f t="shared" si="15"/>
        <v>3</v>
      </c>
      <c r="R96" s="23">
        <f t="shared" si="15"/>
        <v>3</v>
      </c>
      <c r="S96" s="23">
        <f t="shared" si="15"/>
        <v>4</v>
      </c>
      <c r="T96" s="23">
        <f t="shared" si="15"/>
        <v>4</v>
      </c>
      <c r="U96" s="23">
        <f t="shared" si="15"/>
        <v>4</v>
      </c>
      <c r="V96" s="23">
        <f t="shared" si="15"/>
        <v>4</v>
      </c>
      <c r="W96" s="23">
        <f t="shared" si="15"/>
        <v>6</v>
      </c>
      <c r="X96" s="23">
        <f t="shared" si="15"/>
        <v>6</v>
      </c>
      <c r="Y96" s="23">
        <f t="shared" si="15"/>
        <v>5</v>
      </c>
      <c r="Z96" s="23">
        <f t="shared" si="15"/>
        <v>4</v>
      </c>
      <c r="AA96" s="23">
        <f t="shared" si="15"/>
        <v>3</v>
      </c>
      <c r="AB96" s="23">
        <f t="shared" si="15"/>
        <v>3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44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45570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">
        <v>28</v>
      </c>
      <c r="C99" s="19" t="s">
        <v>100</v>
      </c>
      <c r="D99" s="19" t="s">
        <v>95</v>
      </c>
      <c r="E99" s="8"/>
      <c r="F99" s="8"/>
      <c r="G99" s="8"/>
      <c r="H99" s="8"/>
      <c r="I99" s="8" t="s">
        <v>7</v>
      </c>
      <c r="J99" s="8" t="s">
        <v>7</v>
      </c>
      <c r="K99" s="8" t="s">
        <v>7</v>
      </c>
      <c r="L99" s="8" t="s">
        <v>7</v>
      </c>
      <c r="M99" s="8" t="s">
        <v>7</v>
      </c>
      <c r="N99" s="8" t="s">
        <v>7</v>
      </c>
      <c r="O99" s="8" t="s">
        <v>7</v>
      </c>
      <c r="P99" s="8" t="s">
        <v>7</v>
      </c>
      <c r="Q99" s="8" t="s">
        <v>7</v>
      </c>
      <c r="R99" s="8" t="s">
        <v>7</v>
      </c>
      <c r="S99" s="8" t="s">
        <v>7</v>
      </c>
      <c r="T99" s="8" t="s">
        <v>7</v>
      </c>
      <c r="U99" s="8" t="s">
        <v>7</v>
      </c>
      <c r="V99" s="8" t="s">
        <v>7</v>
      </c>
      <c r="W99" s="8" t="s">
        <v>7</v>
      </c>
      <c r="X99" s="8" t="s">
        <v>7</v>
      </c>
      <c r="Y99" s="8" t="s">
        <v>7</v>
      </c>
      <c r="Z99" s="8" t="s">
        <v>7</v>
      </c>
      <c r="AA99" s="8" t="s">
        <v>7</v>
      </c>
      <c r="AB99" s="8" t="s">
        <v>7</v>
      </c>
      <c r="AC99" s="8" t="s">
        <v>7</v>
      </c>
      <c r="AD99" s="8" t="s">
        <v>7</v>
      </c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">
        <v>29</v>
      </c>
      <c r="C100" s="19" t="s">
        <v>101</v>
      </c>
      <c r="D100" s="19" t="s">
        <v>99</v>
      </c>
      <c r="E100" s="8"/>
      <c r="F100" s="8"/>
      <c r="G100" s="8"/>
      <c r="H100" s="8"/>
      <c r="I100" s="8">
        <v>1</v>
      </c>
      <c r="J100" s="8">
        <v>1</v>
      </c>
      <c r="K100" s="8">
        <v>1</v>
      </c>
      <c r="L100" s="8">
        <v>1</v>
      </c>
      <c r="M100" s="8">
        <v>1</v>
      </c>
      <c r="N100" s="8">
        <v>1</v>
      </c>
      <c r="O100" s="8">
        <v>1</v>
      </c>
      <c r="P100" s="8">
        <v>1</v>
      </c>
      <c r="Q100" s="8">
        <v>1</v>
      </c>
      <c r="R100" s="8">
        <v>1</v>
      </c>
      <c r="S100" s="8">
        <v>1</v>
      </c>
      <c r="T100" s="8">
        <v>1</v>
      </c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1">
        <f t="shared" si="16"/>
        <v>6</v>
      </c>
      <c r="AI100" s="1"/>
    </row>
    <row r="101" spans="1:35" ht="15.75" customHeight="1" x14ac:dyDescent="0.15">
      <c r="A101" s="10"/>
      <c r="B101" s="18" t="s">
        <v>30</v>
      </c>
      <c r="C101" s="19" t="s">
        <v>103</v>
      </c>
      <c r="D101" s="19" t="s">
        <v>53</v>
      </c>
      <c r="E101" s="8"/>
      <c r="F101" s="8"/>
      <c r="G101" s="8"/>
      <c r="H101" s="8">
        <v>1</v>
      </c>
      <c r="I101" s="8">
        <v>1</v>
      </c>
      <c r="J101" s="8">
        <v>1</v>
      </c>
      <c r="K101" s="8">
        <v>1</v>
      </c>
      <c r="L101" s="8">
        <v>1</v>
      </c>
      <c r="M101" s="8">
        <v>1</v>
      </c>
      <c r="N101" s="8">
        <v>1</v>
      </c>
      <c r="O101" s="8">
        <v>1</v>
      </c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1">
        <f t="shared" si="16"/>
        <v>4</v>
      </c>
      <c r="AI101" s="1"/>
    </row>
    <row r="102" spans="1:35" ht="15.75" customHeight="1" x14ac:dyDescent="0.15">
      <c r="A102" s="10"/>
      <c r="B102" s="18" t="s">
        <v>32</v>
      </c>
      <c r="C102" s="19" t="s">
        <v>105</v>
      </c>
      <c r="D102" s="19" t="s">
        <v>53</v>
      </c>
      <c r="E102" s="8"/>
      <c r="F102" s="8"/>
      <c r="G102" s="8"/>
      <c r="H102" s="8"/>
      <c r="I102" s="8"/>
      <c r="J102" s="8"/>
      <c r="K102" s="8"/>
      <c r="L102" s="8"/>
      <c r="M102" s="8">
        <v>1</v>
      </c>
      <c r="N102" s="8">
        <v>1</v>
      </c>
      <c r="O102" s="8">
        <v>1</v>
      </c>
      <c r="P102" s="8">
        <v>1</v>
      </c>
      <c r="Q102" s="8">
        <v>1</v>
      </c>
      <c r="R102" s="8">
        <v>1</v>
      </c>
      <c r="S102" s="8">
        <v>1</v>
      </c>
      <c r="T102" s="8">
        <v>1</v>
      </c>
      <c r="U102" s="8"/>
      <c r="V102" s="8"/>
      <c r="W102" s="8">
        <v>1</v>
      </c>
      <c r="X102" s="8">
        <v>1</v>
      </c>
      <c r="Y102" s="8">
        <v>1</v>
      </c>
      <c r="Z102" s="8">
        <v>1</v>
      </c>
      <c r="AA102" s="8">
        <v>1</v>
      </c>
      <c r="AB102" s="8">
        <v>1</v>
      </c>
      <c r="AC102" s="8">
        <v>1</v>
      </c>
      <c r="AD102" s="8">
        <v>1</v>
      </c>
      <c r="AE102" s="8"/>
      <c r="AF102" s="8"/>
      <c r="AG102" s="8"/>
      <c r="AH102" s="1">
        <f t="shared" si="16"/>
        <v>8</v>
      </c>
      <c r="AI102" s="1"/>
    </row>
    <row r="103" spans="1:35" ht="15.75" customHeight="1" x14ac:dyDescent="0.15">
      <c r="A103" s="10"/>
      <c r="B103" s="18" t="s">
        <v>33</v>
      </c>
      <c r="C103" s="19" t="s">
        <v>106</v>
      </c>
      <c r="D103" s="19" t="s">
        <v>96</v>
      </c>
      <c r="E103" s="8"/>
      <c r="F103" s="8"/>
      <c r="G103" s="8"/>
      <c r="H103" s="8"/>
      <c r="I103" s="8"/>
      <c r="J103" s="8"/>
      <c r="K103" s="8"/>
      <c r="L103" s="8"/>
      <c r="M103" s="8">
        <v>1</v>
      </c>
      <c r="N103" s="8">
        <v>1</v>
      </c>
      <c r="O103" s="8">
        <v>1</v>
      </c>
      <c r="P103" s="8">
        <v>1</v>
      </c>
      <c r="Q103" s="8">
        <v>1</v>
      </c>
      <c r="R103" s="8">
        <v>1</v>
      </c>
      <c r="S103" s="8"/>
      <c r="T103" s="8"/>
      <c r="U103" s="8">
        <v>1</v>
      </c>
      <c r="V103" s="8">
        <v>1</v>
      </c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 t="shared" si="16"/>
        <v>8</v>
      </c>
      <c r="AI103" s="1"/>
    </row>
    <row r="104" spans="1:35" ht="15.75" customHeight="1" x14ac:dyDescent="0.15">
      <c r="A104" s="10"/>
      <c r="B104" s="18" t="s">
        <v>34</v>
      </c>
      <c r="C104" s="19" t="s">
        <v>107</v>
      </c>
      <c r="D104" s="19" t="s">
        <v>53</v>
      </c>
      <c r="E104" s="8"/>
      <c r="F104" s="8"/>
      <c r="G104" s="8"/>
      <c r="H104" s="8"/>
      <c r="I104" s="8" t="s">
        <v>15</v>
      </c>
      <c r="J104" s="8" t="s">
        <v>15</v>
      </c>
      <c r="K104" s="8" t="s">
        <v>15</v>
      </c>
      <c r="L104" s="8" t="s">
        <v>15</v>
      </c>
      <c r="M104" s="8" t="s">
        <v>15</v>
      </c>
      <c r="N104" s="8" t="s">
        <v>15</v>
      </c>
      <c r="O104" s="8" t="s">
        <v>15</v>
      </c>
      <c r="P104" s="8" t="s">
        <v>15</v>
      </c>
      <c r="Q104" s="8" t="s">
        <v>15</v>
      </c>
      <c r="R104" s="8" t="s">
        <v>15</v>
      </c>
      <c r="S104" s="8" t="s">
        <v>15</v>
      </c>
      <c r="T104" s="8" t="s">
        <v>15</v>
      </c>
      <c r="U104" s="8" t="s">
        <v>15</v>
      </c>
      <c r="V104" s="8" t="s">
        <v>15</v>
      </c>
      <c r="W104" s="8" t="s">
        <v>15</v>
      </c>
      <c r="X104" s="8" t="s">
        <v>15</v>
      </c>
      <c r="Y104" s="8" t="s">
        <v>15</v>
      </c>
      <c r="Z104" s="8" t="s">
        <v>15</v>
      </c>
      <c r="AA104" s="8" t="s">
        <v>15</v>
      </c>
      <c r="AB104" s="8" t="s">
        <v>15</v>
      </c>
      <c r="AC104" s="8" t="s">
        <v>15</v>
      </c>
      <c r="AD104" s="8" t="s">
        <v>15</v>
      </c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 t="s">
        <v>35</v>
      </c>
      <c r="C105" s="19" t="s">
        <v>128</v>
      </c>
      <c r="D105" s="19" t="s">
        <v>53</v>
      </c>
      <c r="E105" s="8"/>
      <c r="F105" s="8"/>
      <c r="G105" s="8"/>
      <c r="H105" s="8"/>
      <c r="I105" s="8" t="s">
        <v>15</v>
      </c>
      <c r="J105" s="8" t="s">
        <v>15</v>
      </c>
      <c r="K105" s="8" t="s">
        <v>15</v>
      </c>
      <c r="L105" s="8" t="s">
        <v>15</v>
      </c>
      <c r="M105" s="8" t="s">
        <v>15</v>
      </c>
      <c r="N105" s="8" t="s">
        <v>15</v>
      </c>
      <c r="O105" s="8" t="s">
        <v>15</v>
      </c>
      <c r="P105" s="8" t="s">
        <v>15</v>
      </c>
      <c r="Q105" s="8" t="s">
        <v>15</v>
      </c>
      <c r="R105" s="8" t="s">
        <v>15</v>
      </c>
      <c r="S105" s="8" t="s">
        <v>15</v>
      </c>
      <c r="T105" s="8" t="s">
        <v>15</v>
      </c>
      <c r="U105" s="8" t="s">
        <v>15</v>
      </c>
      <c r="V105" s="8" t="s">
        <v>15</v>
      </c>
      <c r="W105" s="8" t="s">
        <v>15</v>
      </c>
      <c r="X105" s="8" t="s">
        <v>15</v>
      </c>
      <c r="Y105" s="8" t="s">
        <v>15</v>
      </c>
      <c r="Z105" s="8" t="s">
        <v>15</v>
      </c>
      <c r="AA105" s="8" t="s">
        <v>15</v>
      </c>
      <c r="AB105" s="8" t="s">
        <v>15</v>
      </c>
      <c r="AC105" s="8" t="s">
        <v>15</v>
      </c>
      <c r="AD105" s="8" t="s">
        <v>15</v>
      </c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 t="s">
        <v>133</v>
      </c>
      <c r="C106" s="19" t="s">
        <v>132</v>
      </c>
      <c r="D106" s="19" t="s">
        <v>53</v>
      </c>
      <c r="E106" s="8"/>
      <c r="F106" s="8"/>
      <c r="G106" s="8"/>
      <c r="H106" s="8"/>
      <c r="I106" s="8" t="s">
        <v>7</v>
      </c>
      <c r="J106" s="8" t="s">
        <v>7</v>
      </c>
      <c r="K106" s="8" t="s">
        <v>7</v>
      </c>
      <c r="L106" s="8" t="s">
        <v>7</v>
      </c>
      <c r="M106" s="8" t="s">
        <v>7</v>
      </c>
      <c r="N106" s="8" t="s">
        <v>7</v>
      </c>
      <c r="O106" s="8" t="s">
        <v>7</v>
      </c>
      <c r="P106" s="8" t="s">
        <v>7</v>
      </c>
      <c r="Q106" s="8" t="s">
        <v>7</v>
      </c>
      <c r="R106" s="8" t="s">
        <v>7</v>
      </c>
      <c r="S106" s="8" t="s">
        <v>7</v>
      </c>
      <c r="T106" s="8" t="s">
        <v>7</v>
      </c>
      <c r="U106" s="8" t="s">
        <v>7</v>
      </c>
      <c r="V106" s="8" t="s">
        <v>7</v>
      </c>
      <c r="W106" s="8" t="s">
        <v>7</v>
      </c>
      <c r="X106" s="8" t="s">
        <v>7</v>
      </c>
      <c r="Y106" s="8" t="s">
        <v>7</v>
      </c>
      <c r="Z106" s="8" t="s">
        <v>7</v>
      </c>
      <c r="AA106" s="8" t="s">
        <v>7</v>
      </c>
      <c r="AB106" s="8" t="s">
        <v>7</v>
      </c>
      <c r="AC106" s="8" t="s">
        <v>7</v>
      </c>
      <c r="AD106" s="8" t="s">
        <v>7</v>
      </c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 t="s">
        <v>137</v>
      </c>
      <c r="C107" s="19" t="s">
        <v>138</v>
      </c>
      <c r="D107" s="19" t="s">
        <v>53</v>
      </c>
      <c r="E107" s="8"/>
      <c r="F107" s="8"/>
      <c r="G107" s="8"/>
      <c r="H107" s="8"/>
      <c r="I107" s="8"/>
      <c r="J107" s="8"/>
      <c r="K107" s="8">
        <v>1</v>
      </c>
      <c r="L107" s="8">
        <v>1</v>
      </c>
      <c r="M107" s="8">
        <v>1</v>
      </c>
      <c r="N107" s="8">
        <v>1</v>
      </c>
      <c r="O107" s="8">
        <v>1</v>
      </c>
      <c r="P107" s="8">
        <v>1</v>
      </c>
      <c r="Q107" s="8">
        <v>1</v>
      </c>
      <c r="R107" s="8">
        <v>1</v>
      </c>
      <c r="S107" s="8"/>
      <c r="T107" s="8"/>
      <c r="U107" s="8">
        <v>1</v>
      </c>
      <c r="V107" s="8">
        <v>1</v>
      </c>
      <c r="W107" s="8">
        <v>1</v>
      </c>
      <c r="X107" s="8">
        <v>1</v>
      </c>
      <c r="Y107" s="8">
        <v>1</v>
      </c>
      <c r="Z107" s="8">
        <v>1</v>
      </c>
      <c r="AA107" s="8">
        <v>1</v>
      </c>
      <c r="AB107" s="8">
        <v>1</v>
      </c>
      <c r="AC107" s="8"/>
      <c r="AD107" s="8"/>
      <c r="AE107" s="8"/>
      <c r="AF107" s="8"/>
      <c r="AG107" s="8"/>
      <c r="AH107" s="1">
        <f t="shared" si="16"/>
        <v>8</v>
      </c>
      <c r="AI107" s="1"/>
    </row>
    <row r="108" spans="1:35" ht="15.75" customHeight="1" x14ac:dyDescent="0.15">
      <c r="A108" s="10"/>
      <c r="B108" s="18" t="s">
        <v>140</v>
      </c>
      <c r="C108" s="19" t="s">
        <v>141</v>
      </c>
      <c r="D108" s="19" t="s">
        <v>53</v>
      </c>
      <c r="E108" s="8"/>
      <c r="F108" s="8"/>
      <c r="G108" s="8"/>
      <c r="H108" s="8"/>
      <c r="I108" s="8" t="s">
        <v>7</v>
      </c>
      <c r="J108" s="8" t="s">
        <v>7</v>
      </c>
      <c r="K108" s="8" t="s">
        <v>7</v>
      </c>
      <c r="L108" s="8" t="s">
        <v>7</v>
      </c>
      <c r="M108" s="8" t="s">
        <v>7</v>
      </c>
      <c r="N108" s="8" t="s">
        <v>7</v>
      </c>
      <c r="O108" s="8" t="s">
        <v>7</v>
      </c>
      <c r="P108" s="8" t="s">
        <v>7</v>
      </c>
      <c r="Q108" s="8" t="s">
        <v>7</v>
      </c>
      <c r="R108" s="8" t="s">
        <v>7</v>
      </c>
      <c r="S108" s="8" t="s">
        <v>7</v>
      </c>
      <c r="T108" s="8" t="s">
        <v>7</v>
      </c>
      <c r="U108" s="8" t="s">
        <v>7</v>
      </c>
      <c r="V108" s="8" t="s">
        <v>7</v>
      </c>
      <c r="W108" s="8" t="s">
        <v>7</v>
      </c>
      <c r="X108" s="8" t="s">
        <v>7</v>
      </c>
      <c r="Y108" s="8" t="s">
        <v>7</v>
      </c>
      <c r="Z108" s="8" t="s">
        <v>7</v>
      </c>
      <c r="AA108" s="8" t="s">
        <v>7</v>
      </c>
      <c r="AB108" s="8" t="s">
        <v>7</v>
      </c>
      <c r="AC108" s="8" t="s">
        <v>7</v>
      </c>
      <c r="AD108" s="8" t="s">
        <v>7</v>
      </c>
      <c r="AE108" s="8"/>
      <c r="AF108" s="8"/>
      <c r="AG108" s="8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ref="B107:B114" si="17">B90</f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 t="str">
        <f t="shared" si="17"/>
        <v>X223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3</v>
      </c>
      <c r="L115" s="23">
        <f t="shared" si="18"/>
        <v>3</v>
      </c>
      <c r="M115" s="23">
        <f t="shared" si="18"/>
        <v>5</v>
      </c>
      <c r="N115" s="23">
        <f t="shared" si="18"/>
        <v>5</v>
      </c>
      <c r="O115" s="23">
        <f t="shared" si="18"/>
        <v>5</v>
      </c>
      <c r="P115" s="23">
        <f t="shared" si="18"/>
        <v>4</v>
      </c>
      <c r="Q115" s="23">
        <f t="shared" si="18"/>
        <v>4</v>
      </c>
      <c r="R115" s="23">
        <f t="shared" si="18"/>
        <v>4</v>
      </c>
      <c r="S115" s="23">
        <f t="shared" si="18"/>
        <v>2</v>
      </c>
      <c r="T115" s="23">
        <f t="shared" si="18"/>
        <v>2</v>
      </c>
      <c r="U115" s="23">
        <f t="shared" si="18"/>
        <v>2</v>
      </c>
      <c r="V115" s="23">
        <f t="shared" si="18"/>
        <v>2</v>
      </c>
      <c r="W115" s="23">
        <f t="shared" si="18"/>
        <v>3</v>
      </c>
      <c r="X115" s="23">
        <f t="shared" si="18"/>
        <v>3</v>
      </c>
      <c r="Y115" s="23">
        <f t="shared" si="18"/>
        <v>3</v>
      </c>
      <c r="Z115" s="23">
        <f t="shared" si="18"/>
        <v>3</v>
      </c>
      <c r="AA115" s="23">
        <f t="shared" si="18"/>
        <v>3</v>
      </c>
      <c r="AB115" s="23">
        <f t="shared" si="18"/>
        <v>3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34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45571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X200</v>
      </c>
      <c r="C118" s="19" t="str">
        <f>IF(ISNA(VLOOKUP(B118,Personal!$A$2:$D$21,2,FALSE)),,VLOOKUP(B118,Personal!$A$2:$D$21,2,FALSE))</f>
        <v>Unai Ortiz</v>
      </c>
      <c r="D118" s="19" t="str">
        <f>IF(ISNA(VLOOKUP(B118,Personal!$A$2:$D$23,3,FALSE)),,VLOOKUP(B118,Personal!$A$2:$D$32,3,FALSE))</f>
        <v>SSMM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X208</v>
      </c>
      <c r="C119" s="19" t="str">
        <f>IF(ISNA(VLOOKUP(B119,Personal!$A$2:$D$21,2,FALSE)),,VLOOKUP(B119,Personal!$A$2:$D$21,2,FALSE))</f>
        <v>Gevenis Narvaez</v>
      </c>
      <c r="D119" s="19" t="str">
        <f>IF(ISNA(VLOOKUP(B119,Personal!$A$2:$D$23,3,FALSE)),,VLOOKUP(B119,Personal!$A$2:$D$32,3,FALSE))</f>
        <v>Visual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X209</v>
      </c>
      <c r="C120" s="19" t="str">
        <f>IF(ISNA(VLOOKUP(B120,Personal!$A$2:$D$21,2,FALSE)),,VLOOKUP(B120,Personal!$A$2:$D$21,2,FALSE))</f>
        <v>Juan Ramos</v>
      </c>
      <c r="D120" s="19" t="str">
        <f>IF(ISNA(VLOOKUP(B120,Personal!$A$2:$D$23,3,FALSE)),,VLOOKUP(B120,Personal!$A$2:$D$32,3,FALSE))</f>
        <v>Comercial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X214</v>
      </c>
      <c r="C121" s="19" t="str">
        <f>IF(ISNA(VLOOKUP(B121,Personal!$A$2:$D$21,2,FALSE)),,VLOOKUP(B121,Personal!$A$2:$D$21,2,FALSE))</f>
        <v>Iker Marcos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X216</v>
      </c>
      <c r="C122" s="19" t="str">
        <f>IF(ISNA(VLOOKUP(B122,Personal!$A$2:$D$21,2,FALSE)),,VLOOKUP(B122,Personal!$A$2:$D$21,2,FALSE))</f>
        <v>Andrew Vera</v>
      </c>
      <c r="D122" s="19" t="str">
        <f>IF(ISNA(VLOOKUP(B122,Personal!$A$2:$D$23,3,FALSE)),,VLOOKUP(B122,Personal!$A$2:$D$32,3,FALSE))</f>
        <v>Comercial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XM10</v>
      </c>
      <c r="C123" s="19" t="str">
        <f>IF(ISNA(VLOOKUP(B123,Personal!$A$2:$D$21,2,FALSE)),,VLOOKUP(B123,Personal!$A$2:$D$21,2,FALSE))</f>
        <v>Juan Actis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X218</v>
      </c>
      <c r="C124" s="19" t="str">
        <f>IF(ISNA(VLOOKUP(B124,Personal!$A$2:$D$21,2,FALSE)),,VLOOKUP(B124,Personal!$A$2:$D$21,2,FALSE))</f>
        <v>Nahia Campos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X219</v>
      </c>
      <c r="C125" s="19">
        <f>IF(ISNA(VLOOKUP(B125,Personal!$A$2:$D$21,2,FALSE)),,VLOOKUP(B125,Personal!$A$2:$D$21,2,FALSE))</f>
        <v>0</v>
      </c>
      <c r="D125" s="19">
        <f>IF(ISNA(VLOOKUP(B125,Personal!$A$2:$D$23,3,FALSE)),,VLOOKUP(B125,Personal!$A$2:$D$32,3,FALSE))</f>
        <v>0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X220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 t="str">
        <f t="shared" si="20"/>
        <v>X223</v>
      </c>
      <c r="C127" s="62" t="s">
        <v>132</v>
      </c>
      <c r="D127" s="19" t="s">
        <v>53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 t="str">
        <f t="shared" si="20"/>
        <v>X223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Fb6tJXtYc/PcLjUFHnIlfUUQivy8YIpbMmUH8B9tL7JVMb3JWJ+AXDY4zgN1cQu/RNyKxhuxNdjuoGupOwEhVw==" saltValue="mPZZzc4JGEGfPneNL53k1A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H13 I4:AG10 G84:X84 I13:AG13 I26:AD26 I19:AG19 AA17:AG18 E36:H38 I38:AD38 AA36:AD37 E55:H57 I57:AD57 AA55:AD56 E74:H76 I76:AD76 AA74:AD75 E93:H95 I95:AD95 AA93:AD94 AE11:AG12 E16:H19 I16:AG16 E14:AG14 E33:AG33" name="Rango2_3"/>
    <protectedRange algorithmName="SHA-512" hashValue="G5FAzGJX5ML8jdfkYHQa+XaFR9QNG29PKoYkCgHl9WmXxPVaBd5PCzjSk5Uim+XS6Movcs1vrN10mr+qn1crdA==" saltValue="5PigA186qshsPexNZFi/+w==" spinCount="100000" sqref="E23:H32 I23:AG25 I42:AD42 AE26:AG26 I27:AG29 AE36:AG38 I32:AG32 AE30:AG31 E15:AG15 E34:AG35 E51:AG51 E70:AG70 E89:AG89 E108:H108 AE108:AG108" name="Rango2_3_1"/>
    <protectedRange algorithmName="SHA-512" hashValue="G5FAzGJX5ML8jdfkYHQa+XaFR9QNG29PKoYkCgHl9WmXxPVaBd5PCzjSk5Uim+XS6Movcs1vrN10mr+qn1crdA==" saltValue="5PigA186qshsPexNZFi/+w==" spinCount="100000" sqref="E43:AG46 E42:H42 AE42:AG42 I61:AD61 M80:AD80 AE55:AG57 E49:AG50 E47:H48 AE47:AG48 E52:AG54" name="Rango2_3_2"/>
    <protectedRange algorithmName="SHA-512" hashValue="G5FAzGJX5ML8jdfkYHQa+XaFR9QNG29PKoYkCgHl9WmXxPVaBd5PCzjSk5Uim+XS6Movcs1vrN10mr+qn1crdA==" saltValue="5PigA186qshsPexNZFi/+w==" spinCount="100000" sqref="E61:H61 AE61:AG61 E62:AG65 W68:AD68 E66:H67 E68:V69 AE66:AG69 W69:Z69 E71:AD73 AE71:AG76" name="Rango2_3_3"/>
    <protectedRange algorithmName="SHA-512" hashValue="G5FAzGJX5ML8jdfkYHQa+XaFR9QNG29PKoYkCgHl9WmXxPVaBd5PCzjSk5Uim+XS6Movcs1vrN10mr+qn1crdA==" saltValue="5PigA186qshsPexNZFi/+w==" spinCount="100000" sqref="AE80:AG80 E87:AG88 E80:L80 E81:F86 Y81:AG84 G81:X83 G85:H85 H86 AE93:AG95 AE85:AG86 E90:AG92" name="Rango2_3_4"/>
    <protectedRange algorithmName="SHA-512" hashValue="G5FAzGJX5ML8jdfkYHQa+XaFR9QNG29PKoYkCgHl9WmXxPVaBd5PCzjSk5Uim+XS6Movcs1vrN10mr+qn1crdA==" saltValue="5PigA186qshsPexNZFi/+w==" spinCount="100000" sqref="E99:AG103 E106:AG107 E104:H105 AE104:AG105 I108:AD108 E109:H114 AE109:AG114 I110:AD114" name="Rango2_3_5"/>
    <protectedRange algorithmName="SHA-512" hashValue="G5FAzGJX5ML8jdfkYHQa+XaFR9QNG29PKoYkCgHl9WmXxPVaBd5PCzjSk5Uim+XS6Movcs1vrN10mr+qn1crdA==" saltValue="5PigA186qshsPexNZFi/+w==" spinCount="100000" sqref="E118:AG133" name="Rango2_3_6"/>
    <protectedRange algorithmName="SHA-512" hashValue="G5FAzGJX5ML8jdfkYHQa+XaFR9QNG29PKoYkCgHl9WmXxPVaBd5PCzjSk5Uim+XS6Movcs1vrN10mr+qn1crdA==" saltValue="5PigA186qshsPexNZFi/+w==" spinCount="100000" sqref="I18:Z18 I37:Z37 I56:Z56 I75:Z75 I94:Z94" name="Rango2_2_3_4_3_1_2_4"/>
    <protectedRange algorithmName="SHA-512" hashValue="G5FAzGJX5ML8jdfkYHQa+XaFR9QNG29PKoYkCgHl9WmXxPVaBd5PCzjSk5Uim+XS6Movcs1vrN10mr+qn1crdA==" saltValue="5PigA186qshsPexNZFi/+w==" spinCount="100000" sqref="I17:Z17 I36:Z36 I55:Z55 I74:Z74 I93:Z93" name="Rango2_2_3_4_3_1_2_4_1"/>
    <protectedRange algorithmName="SHA-512" hashValue="G5FAzGJX5ML8jdfkYHQa+XaFR9QNG29PKoYkCgHl9WmXxPVaBd5PCzjSk5Uim+XS6Movcs1vrN10mr+qn1crdA==" saltValue="5PigA186qshsPexNZFi/+w==" spinCount="100000" sqref="I11:AD12" name="Rango2_3_14"/>
    <protectedRange algorithmName="SHA-512" hashValue="G5FAzGJX5ML8jdfkYHQa+XaFR9QNG29PKoYkCgHl9WmXxPVaBd5PCzjSk5Uim+XS6Movcs1vrN10mr+qn1crdA==" saltValue="5PigA186qshsPexNZFi/+w==" spinCount="100000" sqref="I30:AD31" name="Rango2_3_15"/>
    <protectedRange algorithmName="SHA-512" hashValue="G5FAzGJX5ML8jdfkYHQa+XaFR9QNG29PKoYkCgHl9WmXxPVaBd5PCzjSk5Uim+XS6Movcs1vrN10mr+qn1crdA==" saltValue="5PigA186qshsPexNZFi/+w==" spinCount="100000" sqref="I47:AD48" name="Rango2_3_16"/>
    <protectedRange algorithmName="SHA-512" hashValue="G5FAzGJX5ML8jdfkYHQa+XaFR9QNG29PKoYkCgHl9WmXxPVaBd5PCzjSk5Uim+XS6Movcs1vrN10mr+qn1crdA==" saltValue="5PigA186qshsPexNZFi/+w==" spinCount="100000" sqref="I66:AD67" name="Rango2_3_17"/>
    <protectedRange algorithmName="SHA-512" hashValue="G5FAzGJX5ML8jdfkYHQa+XaFR9QNG29PKoYkCgHl9WmXxPVaBd5PCzjSk5Uim+XS6Movcs1vrN10mr+qn1crdA==" saltValue="5PigA186qshsPexNZFi/+w==" spinCount="100000" sqref="I85:AD86" name="Rango2_3_18"/>
    <protectedRange algorithmName="SHA-512" hashValue="G5FAzGJX5ML8jdfkYHQa+XaFR9QNG29PKoYkCgHl9WmXxPVaBd5PCzjSk5Uim+XS6Movcs1vrN10mr+qn1crdA==" saltValue="5PigA186qshsPexNZFi/+w==" spinCount="100000" sqref="I104:AD105" name="Rango2_3_19"/>
  </protectedRanges>
  <conditionalFormatting sqref="E20:AG20 E39:AG39 E58:AG58 E77:AG77 E96:AG96 E115:AG115 E134:AG134">
    <cfRule type="colorScale" priority="609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3:AG16 E17:H17 AA17:AG17">
    <cfRule type="expression" dxfId="3270" priority="398">
      <formula>$C$21="F"</formula>
    </cfRule>
  </conditionalFormatting>
  <conditionalFormatting sqref="E4:AG10 E23:AG29 E19:AG19 E17:H18 AA17:AG18 E11:H12 AE11:AG12 E30:H31 AE30:AG31 AE69:AG69 E68:AG68 E69:Z69 E13:AG16">
    <cfRule type="expression" dxfId="3269" priority="400">
      <formula>$C$2="F"</formula>
    </cfRule>
  </conditionalFormatting>
  <conditionalFormatting sqref="E4:AG9 AA10:AG10 E23:AG29 E19:AG19 E17:H18 AA17:AG18 E10:H12 AE11:AG12 E30:H31 AE30:AG31 E68:V69 AE68:AG69 E13:AG16">
    <cfRule type="expression" dxfId="3268" priority="401">
      <formula>$D4="Facturacion"</formula>
    </cfRule>
  </conditionalFormatting>
  <conditionalFormatting sqref="E4:AG9 AA10:AG10 E23:AG29 E19:AG19 E17:H18 AA17:AG18 E10:H12 AE11:AG12 E30:H31 AE30:AG31 E68:V69 AE68:AG69 E13:AG16">
    <cfRule type="expression" dxfId="3267" priority="402">
      <formula>$D4="Specialist"</formula>
    </cfRule>
  </conditionalFormatting>
  <conditionalFormatting sqref="E4:AG10 E23:AG29 E19:AG19 E17:H18 AA17:AG18 E11:H12 AE11:AG12 E30:H31 AE30:AG31 AE69:AG69 E68:AG68 E69:Z69 E13:AG16">
    <cfRule type="cellIs" dxfId="3266" priority="403" operator="equal">
      <formula>1</formula>
    </cfRule>
  </conditionalFormatting>
  <conditionalFormatting sqref="E4:AG9 AA10:AG10 E23:AG29 E19:AG19 E17:H18 AA17:AG18 E10:H12 AE11:AG12 E30:H31 AE30:AG31 E68:V69 AE68:AG69 E13:AG16">
    <cfRule type="expression" dxfId="3265" priority="404">
      <formula>$D4="SSMM"</formula>
    </cfRule>
  </conditionalFormatting>
  <conditionalFormatting sqref="E4:AG10 E23:AG29 E19:AG19 E17:H18 AA17:AG18 E11:H12 AE11:AG12 E30:H31 AE30:AG31 AE69:AG69 E68:AG68 E69:Z69 E13:AG16">
    <cfRule type="cellIs" dxfId="3264" priority="405" operator="equal">
      <formula>"F"</formula>
    </cfRule>
  </conditionalFormatting>
  <conditionalFormatting sqref="E32:AG32 AE36:AG36 E35:AG35">
    <cfRule type="expression" dxfId="3263" priority="380">
      <formula>$C$21="F"</formula>
    </cfRule>
  </conditionalFormatting>
  <conditionalFormatting sqref="E32:AG32 AE36:AG38 E35:AG35">
    <cfRule type="expression" dxfId="3262" priority="382">
      <formula>$C$2="F"</formula>
    </cfRule>
  </conditionalFormatting>
  <conditionalFormatting sqref="E32:AG32 AE36:AG38 E35:AG35">
    <cfRule type="expression" dxfId="3261" priority="383">
      <formula>$D32="Facturacion"</formula>
    </cfRule>
  </conditionalFormatting>
  <conditionalFormatting sqref="E32:AG32 AE36:AG38 E35:AG35">
    <cfRule type="expression" dxfId="3260" priority="384">
      <formula>$D32="Specialist"</formula>
    </cfRule>
  </conditionalFormatting>
  <conditionalFormatting sqref="E32:AG32 AE36:AG38 E35:AG35">
    <cfRule type="cellIs" dxfId="3259" priority="385" operator="equal">
      <formula>1</formula>
    </cfRule>
  </conditionalFormatting>
  <conditionalFormatting sqref="E32:AG32 AE36:AG38 E35:AG35">
    <cfRule type="expression" dxfId="3258" priority="386">
      <formula>$D32="SSMM"</formula>
    </cfRule>
  </conditionalFormatting>
  <conditionalFormatting sqref="E32:AG32 AE36:AG38 E35:AG35">
    <cfRule type="cellIs" dxfId="3257" priority="387" operator="equal">
      <formula>"F"</formula>
    </cfRule>
  </conditionalFormatting>
  <conditionalFormatting sqref="E52:AG54 AE55:AG55">
    <cfRule type="expression" dxfId="3256" priority="362">
      <formula>$C$21="F"</formula>
    </cfRule>
  </conditionalFormatting>
  <conditionalFormatting sqref="E52:AG54 AE55:AG57">
    <cfRule type="expression" dxfId="3255" priority="364">
      <formula>$C$2="F"</formula>
    </cfRule>
  </conditionalFormatting>
  <conditionalFormatting sqref="E52:AG54 AE55:AG57">
    <cfRule type="expression" dxfId="3254" priority="365">
      <formula>$D52="Facturacion"</formula>
    </cfRule>
  </conditionalFormatting>
  <conditionalFormatting sqref="E52:AG54 AE55:AG57">
    <cfRule type="expression" dxfId="3253" priority="366">
      <formula>$D52="Specialist"</formula>
    </cfRule>
  </conditionalFormatting>
  <conditionalFormatting sqref="E52:AG54 AE55:AG57">
    <cfRule type="cellIs" dxfId="3252" priority="367" operator="equal">
      <formula>1</formula>
    </cfRule>
  </conditionalFormatting>
  <conditionalFormatting sqref="E52:AG54 AE55:AG57">
    <cfRule type="expression" dxfId="3251" priority="368">
      <formula>$D52="SSMM"</formula>
    </cfRule>
  </conditionalFormatting>
  <conditionalFormatting sqref="E52:AG54 AE55:AG57">
    <cfRule type="cellIs" dxfId="3250" priority="369" operator="equal">
      <formula>"F"</formula>
    </cfRule>
  </conditionalFormatting>
  <conditionalFormatting sqref="E43:AG46 E42:H42 AE42:AG42 E49:AG50 E47:H48 AE47:AG48">
    <cfRule type="expression" dxfId="3249" priority="353">
      <formula>$C$2="F"</formula>
    </cfRule>
  </conditionalFormatting>
  <conditionalFormatting sqref="E43:AG46 E42:H42 AE42:AG42 E49:AG50 E47:H48 AE47:AG48">
    <cfRule type="expression" dxfId="3248" priority="354">
      <formula>$D42="Facturacion"</formula>
    </cfRule>
  </conditionalFormatting>
  <conditionalFormatting sqref="E43:AG46 E42:H42 AE42:AG42 E49:AG50 E47:H48 AE47:AG48">
    <cfRule type="expression" dxfId="3247" priority="355">
      <formula>$D42="Specialist"</formula>
    </cfRule>
  </conditionalFormatting>
  <conditionalFormatting sqref="E43:AG46 E42:H42 AE42:AG42 E49:AG50 E47:H48 AE47:AG48">
    <cfRule type="cellIs" dxfId="3246" priority="356" operator="equal">
      <formula>1</formula>
    </cfRule>
  </conditionalFormatting>
  <conditionalFormatting sqref="E43:AG46 E42:H42 AE42:AG42 E49:AG50 E47:H48 AE47:AG48">
    <cfRule type="expression" dxfId="3245" priority="357">
      <formula>$D42="SSMM"</formula>
    </cfRule>
  </conditionalFormatting>
  <conditionalFormatting sqref="E43:AG46 E42:H42 AE42:AG42 E49:AG50 E47:H48 AE47:AG48">
    <cfRule type="cellIs" dxfId="3244" priority="358" operator="equal">
      <formula>"F"</formula>
    </cfRule>
  </conditionalFormatting>
  <conditionalFormatting sqref="E71:AG73 AE74:AG74">
    <cfRule type="expression" dxfId="3243" priority="344">
      <formula>$C$21="F"</formula>
    </cfRule>
  </conditionalFormatting>
  <conditionalFormatting sqref="E71:AG73 AE74:AG76">
    <cfRule type="expression" dxfId="3242" priority="346">
      <formula>$C$2="F"</formula>
    </cfRule>
  </conditionalFormatting>
  <conditionalFormatting sqref="E71:AG73 AE74:AG76">
    <cfRule type="expression" dxfId="3241" priority="347">
      <formula>$D71="Facturacion"</formula>
    </cfRule>
  </conditionalFormatting>
  <conditionalFormatting sqref="E71:AG73 AE74:AG76">
    <cfRule type="expression" dxfId="3240" priority="348">
      <formula>$D71="Specialist"</formula>
    </cfRule>
  </conditionalFormatting>
  <conditionalFormatting sqref="E71:AG73 AE74:AG76">
    <cfRule type="cellIs" dxfId="3239" priority="349" operator="equal">
      <formula>1</formula>
    </cfRule>
  </conditionalFormatting>
  <conditionalFormatting sqref="E71:AG73 AE74:AG76">
    <cfRule type="expression" dxfId="3238" priority="350">
      <formula>$D71="SSMM"</formula>
    </cfRule>
  </conditionalFormatting>
  <conditionalFormatting sqref="E71:AG73 AE74:AG76">
    <cfRule type="cellIs" dxfId="3237" priority="351" operator="equal">
      <formula>"F"</formula>
    </cfRule>
  </conditionalFormatting>
  <conditionalFormatting sqref="E61:H61 AE61:AG61 E62:AG65 E66:H67 AE66:AG67">
    <cfRule type="expression" dxfId="3236" priority="335">
      <formula>$C$2="F"</formula>
    </cfRule>
  </conditionalFormatting>
  <conditionalFormatting sqref="E61:H61 AE61:AG61 E62:AG65 E66:H67 AE66:AG67">
    <cfRule type="expression" dxfId="3235" priority="336">
      <formula>$D61="Facturacion"</formula>
    </cfRule>
  </conditionalFormatting>
  <conditionalFormatting sqref="E61:H61 AE61:AG61 E62:AG65 E66:H67 AE66:AG67">
    <cfRule type="expression" dxfId="3234" priority="337">
      <formula>$D61="Specialist"</formula>
    </cfRule>
  </conditionalFormatting>
  <conditionalFormatting sqref="E61:H61 AE61:AG61 E62:AG65 E66:H67 AE66:AG67">
    <cfRule type="cellIs" dxfId="3233" priority="338" operator="equal">
      <formula>1</formula>
    </cfRule>
  </conditionalFormatting>
  <conditionalFormatting sqref="E61:H61 AE61:AG61 E62:AG65 E66:H67 AE66:AG67">
    <cfRule type="expression" dxfId="3232" priority="339">
      <formula>$D61="SSMM"</formula>
    </cfRule>
  </conditionalFormatting>
  <conditionalFormatting sqref="E61:H61 AE61:AG61 E62:AG65 E66:H67 AE66:AG67">
    <cfRule type="cellIs" dxfId="3231" priority="340" operator="equal">
      <formula>"F"</formula>
    </cfRule>
  </conditionalFormatting>
  <conditionalFormatting sqref="E90:AG92 AE93:AG93">
    <cfRule type="expression" dxfId="3230" priority="326">
      <formula>$C$21="F"</formula>
    </cfRule>
  </conditionalFormatting>
  <conditionalFormatting sqref="E90:AG92 AE93:AG95">
    <cfRule type="expression" dxfId="3229" priority="328">
      <formula>$C$2="F"</formula>
    </cfRule>
  </conditionalFormatting>
  <conditionalFormatting sqref="E90:AG92 AE93:AG95">
    <cfRule type="expression" dxfId="3228" priority="329">
      <formula>$D90="Facturacion"</formula>
    </cfRule>
  </conditionalFormatting>
  <conditionalFormatting sqref="E90:AG92 AE93:AG95">
    <cfRule type="expression" dxfId="3227" priority="330">
      <formula>$D90="Specialist"</formula>
    </cfRule>
  </conditionalFormatting>
  <conditionalFormatting sqref="E90:AG92 AE93:AG95">
    <cfRule type="cellIs" dxfId="3226" priority="331" operator="equal">
      <formula>1</formula>
    </cfRule>
  </conditionalFormatting>
  <conditionalFormatting sqref="E90:AG92 AE93:AG95">
    <cfRule type="expression" dxfId="3225" priority="332">
      <formula>$D90="SSMM"</formula>
    </cfRule>
  </conditionalFormatting>
  <conditionalFormatting sqref="E90:AG92 AE93:AG95">
    <cfRule type="cellIs" dxfId="3224" priority="333" operator="equal">
      <formula>"F"</formula>
    </cfRule>
  </conditionalFormatting>
  <conditionalFormatting sqref="E81:AG84 E87:AG88 E86:F86 E80:L80 AE80:AG80 H86 E85:H85 AE85:AG86">
    <cfRule type="expression" dxfId="3223" priority="317">
      <formula>$C$2="F"</formula>
    </cfRule>
  </conditionalFormatting>
  <conditionalFormatting sqref="E81:AG84 E87:AG88 E86:F86 E80:L80 AE80:AG80 H86 E85:H85 AE85:AG86">
    <cfRule type="expression" dxfId="3222" priority="318">
      <formula>$D80="Facturacion"</formula>
    </cfRule>
  </conditionalFormatting>
  <conditionalFormatting sqref="E81:AG84 E87:AG88 E86:F86 E80:L80 AE80:AG80 H86 E85:H85 AE85:AG86">
    <cfRule type="expression" dxfId="3221" priority="319">
      <formula>$D80="Specialist"</formula>
    </cfRule>
  </conditionalFormatting>
  <conditionalFormatting sqref="E81:AG84 E87:AG88 E86:F86 E80:L80 AE80:AG80 H86 E85:H85 AE85:AG86">
    <cfRule type="cellIs" dxfId="3220" priority="320" operator="equal">
      <formula>1</formula>
    </cfRule>
  </conditionalFormatting>
  <conditionalFormatting sqref="E81:AG84 E87:AG88 E86:F86 E80:L80 AE80:AG80 H86 E85:H85 AE85:AG86">
    <cfRule type="expression" dxfId="3219" priority="321">
      <formula>$D80="SSMM"</formula>
    </cfRule>
  </conditionalFormatting>
  <conditionalFormatting sqref="E81:AG84 E87:AG88 E86:F86 E80:L80 AE80:AG80 H86 E85:H85 AE85:AG86">
    <cfRule type="cellIs" dxfId="3218" priority="322" operator="equal">
      <formula>"F"</formula>
    </cfRule>
  </conditionalFormatting>
  <conditionalFormatting sqref="I113:W113">
    <cfRule type="expression" dxfId="3217" priority="305">
      <formula>$C$78="F"</formula>
    </cfRule>
  </conditionalFormatting>
  <conditionalFormatting sqref="I113:W113">
    <cfRule type="expression" dxfId="3216" priority="306">
      <formula>$C$59="F"</formula>
    </cfRule>
  </conditionalFormatting>
  <conditionalFormatting sqref="I113:W113">
    <cfRule type="expression" dxfId="3215" priority="307">
      <formula>$C$40="F"</formula>
    </cfRule>
  </conditionalFormatting>
  <conditionalFormatting sqref="E109:H112 I110:W113 X110:AG112 AE109:AG109">
    <cfRule type="expression" dxfId="3214" priority="308">
      <formula>$C$21="F"</formula>
    </cfRule>
  </conditionalFormatting>
  <conditionalFormatting sqref="E110:AG114 E109:H109 AE109:AG109">
    <cfRule type="expression" dxfId="3213" priority="310">
      <formula>$C$2="F"</formula>
    </cfRule>
  </conditionalFormatting>
  <conditionalFormatting sqref="E110:AG114 E109:H109 AE109:AG109">
    <cfRule type="expression" dxfId="3212" priority="311">
      <formula>$D109="Facturacion"</formula>
    </cfRule>
  </conditionalFormatting>
  <conditionalFormatting sqref="E110:AG114 E109:H109 AE109:AG109">
    <cfRule type="expression" dxfId="3211" priority="312">
      <formula>$D109="Specialist"</formula>
    </cfRule>
  </conditionalFormatting>
  <conditionalFormatting sqref="E110:AG114 E109:H109 AE109:AG109">
    <cfRule type="cellIs" dxfId="3210" priority="313" operator="equal">
      <formula>1</formula>
    </cfRule>
  </conditionalFormatting>
  <conditionalFormatting sqref="E110:AG114 E109:H109 AE109:AG109">
    <cfRule type="expression" dxfId="3209" priority="314">
      <formula>$D109="SSMM"</formula>
    </cfRule>
  </conditionalFormatting>
  <conditionalFormatting sqref="E110:AG114 E109:H109 AE109:AG109">
    <cfRule type="cellIs" dxfId="3208" priority="315" operator="equal">
      <formula>"F"</formula>
    </cfRule>
  </conditionalFormatting>
  <conditionalFormatting sqref="E99:AG103 E106:AG107 E104:H105 AE104:AG105">
    <cfRule type="expression" dxfId="3207" priority="299">
      <formula>$C$2="F"</formula>
    </cfRule>
  </conditionalFormatting>
  <conditionalFormatting sqref="E99:AG103 E106:AG107 E104:H105 AE104:AG105">
    <cfRule type="expression" dxfId="3206" priority="300">
      <formula>$D99="Facturacion"</formula>
    </cfRule>
  </conditionalFormatting>
  <conditionalFormatting sqref="E99:AG103 E106:AG107 E104:H105 AE104:AG105">
    <cfRule type="expression" dxfId="3205" priority="301">
      <formula>$D99="Specialist"</formula>
    </cfRule>
  </conditionalFormatting>
  <conditionalFormatting sqref="E99:AG103 E106:AG107 E104:H105 AE104:AG105">
    <cfRule type="cellIs" dxfId="3204" priority="302" operator="equal">
      <formula>1</formula>
    </cfRule>
  </conditionalFormatting>
  <conditionalFormatting sqref="E99:AG103 E106:AG107 E104:H105 AE104:AG105">
    <cfRule type="expression" dxfId="3203" priority="303">
      <formula>$D99="SSMM"</formula>
    </cfRule>
  </conditionalFormatting>
  <conditionalFormatting sqref="E99:AG103 E106:AG107 E104:H105 AE104:AG105">
    <cfRule type="cellIs" dxfId="3202" priority="304" operator="equal">
      <formula>"F"</formula>
    </cfRule>
  </conditionalFormatting>
  <conditionalFormatting sqref="I132:W132">
    <cfRule type="expression" dxfId="3201" priority="287">
      <formula>$C$78="F"</formula>
    </cfRule>
  </conditionalFormatting>
  <conditionalFormatting sqref="I132:W132">
    <cfRule type="expression" dxfId="3200" priority="288">
      <formula>$C$59="F"</formula>
    </cfRule>
  </conditionalFormatting>
  <conditionalFormatting sqref="I132:W132">
    <cfRule type="expression" dxfId="3199" priority="289">
      <formula>$C$40="F"</formula>
    </cfRule>
  </conditionalFormatting>
  <conditionalFormatting sqref="E127:H131 I127:W132 X127:AG131">
    <cfRule type="expression" dxfId="3198" priority="290">
      <formula>$C$21="F"</formula>
    </cfRule>
  </conditionalFormatting>
  <conditionalFormatting sqref="E127:AG133">
    <cfRule type="expression" dxfId="3197" priority="292">
      <formula>$C$2="F"</formula>
    </cfRule>
  </conditionalFormatting>
  <conditionalFormatting sqref="E127:AG133">
    <cfRule type="expression" dxfId="3196" priority="293">
      <formula>$D127="Facturacion"</formula>
    </cfRule>
  </conditionalFormatting>
  <conditionalFormatting sqref="E127:AG133">
    <cfRule type="expression" dxfId="3195" priority="294">
      <formula>$D127="Specialist"</formula>
    </cfRule>
  </conditionalFormatting>
  <conditionalFormatting sqref="E127:AG133">
    <cfRule type="cellIs" dxfId="3194" priority="295" operator="equal">
      <formula>1</formula>
    </cfRule>
  </conditionalFormatting>
  <conditionalFormatting sqref="E127:AG133">
    <cfRule type="expression" dxfId="3193" priority="296">
      <formula>$D127="SSMM"</formula>
    </cfRule>
  </conditionalFormatting>
  <conditionalFormatting sqref="E127:AG133">
    <cfRule type="cellIs" dxfId="3192" priority="297" operator="equal">
      <formula>"F"</formula>
    </cfRule>
  </conditionalFormatting>
  <conditionalFormatting sqref="E118:AG126">
    <cfRule type="expression" dxfId="3191" priority="281">
      <formula>$C$2="F"</formula>
    </cfRule>
  </conditionalFormatting>
  <conditionalFormatting sqref="E118:AG126">
    <cfRule type="expression" dxfId="3190" priority="282">
      <formula>$D118="Facturacion"</formula>
    </cfRule>
  </conditionalFormatting>
  <conditionalFormatting sqref="E118:AG126">
    <cfRule type="expression" dxfId="3189" priority="283">
      <formula>$D118="Specialist"</formula>
    </cfRule>
  </conditionalFormatting>
  <conditionalFormatting sqref="E118:AG126">
    <cfRule type="cellIs" dxfId="3188" priority="284" operator="equal">
      <formula>1</formula>
    </cfRule>
  </conditionalFormatting>
  <conditionalFormatting sqref="E118:AG126">
    <cfRule type="expression" dxfId="3187" priority="285">
      <formula>$D118="SSMM"</formula>
    </cfRule>
  </conditionalFormatting>
  <conditionalFormatting sqref="E118:AG126">
    <cfRule type="cellIs" dxfId="3186" priority="286" operator="equal">
      <formula>"F"</formula>
    </cfRule>
  </conditionalFormatting>
  <conditionalFormatting sqref="I10:Z10 W68:AD68">
    <cfRule type="expression" dxfId="3185" priority="1990">
      <formula>$D11="Facturacion"</formula>
    </cfRule>
  </conditionalFormatting>
  <conditionalFormatting sqref="I10:Z10 W68:AD68">
    <cfRule type="expression" dxfId="3184" priority="1992">
      <formula>$D11="Specialist"</formula>
    </cfRule>
  </conditionalFormatting>
  <conditionalFormatting sqref="I10:Z10 W68:AD68">
    <cfRule type="expression" dxfId="3183" priority="1996">
      <formula>$D11="SSMM"</formula>
    </cfRule>
  </conditionalFormatting>
  <conditionalFormatting sqref="I106:AD106">
    <cfRule type="expression" dxfId="3182" priority="274">
      <formula>$C$2="F"</formula>
    </cfRule>
  </conditionalFormatting>
  <conditionalFormatting sqref="I106:AD106">
    <cfRule type="expression" dxfId="3181" priority="275">
      <formula>$D108="Facturacion"</formula>
    </cfRule>
  </conditionalFormatting>
  <conditionalFormatting sqref="I106:AD106">
    <cfRule type="expression" dxfId="3180" priority="276">
      <formula>$D108="Specialist"</formula>
    </cfRule>
  </conditionalFormatting>
  <conditionalFormatting sqref="I106:AD106">
    <cfRule type="cellIs" dxfId="3179" priority="277" operator="equal">
      <formula>1</formula>
    </cfRule>
  </conditionalFormatting>
  <conditionalFormatting sqref="I106:AD106">
    <cfRule type="expression" dxfId="3178" priority="278">
      <formula>$D108="SSMM"</formula>
    </cfRule>
  </conditionalFormatting>
  <conditionalFormatting sqref="I106:AD106">
    <cfRule type="cellIs" dxfId="3177" priority="279" operator="equal">
      <formula>"F"</formula>
    </cfRule>
  </conditionalFormatting>
  <conditionalFormatting sqref="G84:X84">
    <cfRule type="expression" dxfId="3176" priority="264">
      <formula>$C$2="F"</formula>
    </cfRule>
  </conditionalFormatting>
  <conditionalFormatting sqref="G84:H84">
    <cfRule type="expression" dxfId="3175" priority="265">
      <formula>$D86="Facturacion"</formula>
    </cfRule>
  </conditionalFormatting>
  <conditionalFormatting sqref="G84:H84">
    <cfRule type="expression" dxfId="3174" priority="266">
      <formula>$D86="Specialist"</formula>
    </cfRule>
  </conditionalFormatting>
  <conditionalFormatting sqref="G84:X84">
    <cfRule type="cellIs" dxfId="3173" priority="267" operator="equal">
      <formula>1</formula>
    </cfRule>
  </conditionalFormatting>
  <conditionalFormatting sqref="G84:H84">
    <cfRule type="expression" dxfId="3172" priority="268">
      <formula>$D86="SSMM"</formula>
    </cfRule>
  </conditionalFormatting>
  <conditionalFormatting sqref="G84:X84">
    <cfRule type="cellIs" dxfId="3171" priority="269" operator="equal">
      <formula>"F"</formula>
    </cfRule>
  </conditionalFormatting>
  <conditionalFormatting sqref="I84:X84">
    <cfRule type="expression" dxfId="3170" priority="270">
      <formula>$D87="Facturacion"</formula>
    </cfRule>
  </conditionalFormatting>
  <conditionalFormatting sqref="I84:X84">
    <cfRule type="expression" dxfId="3169" priority="271">
      <formula>$D87="Specialist"</formula>
    </cfRule>
  </conditionalFormatting>
  <conditionalFormatting sqref="I84:X84">
    <cfRule type="expression" dxfId="3168" priority="272">
      <formula>$D87="SSMM"</formula>
    </cfRule>
  </conditionalFormatting>
  <conditionalFormatting sqref="I61:AD61">
    <cfRule type="expression" dxfId="3167" priority="249">
      <formula>$C$2="F"</formula>
    </cfRule>
  </conditionalFormatting>
  <conditionalFormatting sqref="I61:AD61">
    <cfRule type="expression" dxfId="3166" priority="250">
      <formula>$D61="Facturacion"</formula>
    </cfRule>
  </conditionalFormatting>
  <conditionalFormatting sqref="I61:AD61">
    <cfRule type="expression" dxfId="3165" priority="251">
      <formula>$D61="Specialist"</formula>
    </cfRule>
  </conditionalFormatting>
  <conditionalFormatting sqref="I61:AD61">
    <cfRule type="cellIs" dxfId="3164" priority="252" operator="equal">
      <formula>1</formula>
    </cfRule>
  </conditionalFormatting>
  <conditionalFormatting sqref="I61:AD61">
    <cfRule type="expression" dxfId="3163" priority="253">
      <formula>$D61="SSMM"</formula>
    </cfRule>
  </conditionalFormatting>
  <conditionalFormatting sqref="I61:AD61">
    <cfRule type="cellIs" dxfId="3162" priority="254" operator="equal">
      <formula>"F"</formula>
    </cfRule>
  </conditionalFormatting>
  <conditionalFormatting sqref="I42:AD42">
    <cfRule type="expression" dxfId="3161" priority="242">
      <formula>$C$2="F"</formula>
    </cfRule>
  </conditionalFormatting>
  <conditionalFormatting sqref="I42:AD42">
    <cfRule type="expression" dxfId="3160" priority="243">
      <formula>$D42="Facturacion"</formula>
    </cfRule>
  </conditionalFormatting>
  <conditionalFormatting sqref="I42:AD42">
    <cfRule type="expression" dxfId="3159" priority="244">
      <formula>$D42="Specialist"</formula>
    </cfRule>
  </conditionalFormatting>
  <conditionalFormatting sqref="I42:AD42">
    <cfRule type="cellIs" dxfId="3158" priority="245" operator="equal">
      <formula>1</formula>
    </cfRule>
  </conditionalFormatting>
  <conditionalFormatting sqref="I42:AD42">
    <cfRule type="expression" dxfId="3157" priority="246">
      <formula>$D42="SSMM"</formula>
    </cfRule>
  </conditionalFormatting>
  <conditionalFormatting sqref="I42:AD42">
    <cfRule type="cellIs" dxfId="3156" priority="247" operator="equal">
      <formula>"F"</formula>
    </cfRule>
  </conditionalFormatting>
  <conditionalFormatting sqref="M80:AD80">
    <cfRule type="expression" dxfId="3155" priority="235">
      <formula>$C$2="F"</formula>
    </cfRule>
  </conditionalFormatting>
  <conditionalFormatting sqref="M80:AD80">
    <cfRule type="expression" dxfId="3154" priority="236">
      <formula>$D80="Facturacion"</formula>
    </cfRule>
  </conditionalFormatting>
  <conditionalFormatting sqref="M80:AD80">
    <cfRule type="expression" dxfId="3153" priority="237">
      <formula>$D80="Specialist"</formula>
    </cfRule>
  </conditionalFormatting>
  <conditionalFormatting sqref="M80:AD80">
    <cfRule type="cellIs" dxfId="3152" priority="238" operator="equal">
      <formula>1</formula>
    </cfRule>
  </conditionalFormatting>
  <conditionalFormatting sqref="M80:AD80">
    <cfRule type="expression" dxfId="3151" priority="239">
      <formula>$D80="SSMM"</formula>
    </cfRule>
  </conditionalFormatting>
  <conditionalFormatting sqref="M80:AD80">
    <cfRule type="cellIs" dxfId="3150" priority="240" operator="equal">
      <formula>"F"</formula>
    </cfRule>
  </conditionalFormatting>
  <conditionalFormatting sqref="I18:W18">
    <cfRule type="expression" dxfId="3149" priority="224">
      <formula>$C$78="F"</formula>
    </cfRule>
  </conditionalFormatting>
  <conditionalFormatting sqref="I18:W18">
    <cfRule type="expression" dxfId="3148" priority="225">
      <formula>$C$59="F"</formula>
    </cfRule>
  </conditionalFormatting>
  <conditionalFormatting sqref="I18:W18">
    <cfRule type="expression" dxfId="3147" priority="226">
      <formula>$C$40="F"</formula>
    </cfRule>
  </conditionalFormatting>
  <conditionalFormatting sqref="I18:W18">
    <cfRule type="expression" dxfId="3146" priority="227">
      <formula>$C$21="F"</formula>
    </cfRule>
  </conditionalFormatting>
  <conditionalFormatting sqref="I18:Z18">
    <cfRule type="expression" dxfId="3145" priority="228">
      <formula>$C$2="F"</formula>
    </cfRule>
  </conditionalFormatting>
  <conditionalFormatting sqref="I18:Z18">
    <cfRule type="expression" dxfId="3144" priority="229">
      <formula>$D18="Facturacion"</formula>
    </cfRule>
  </conditionalFormatting>
  <conditionalFormatting sqref="I18:Z18">
    <cfRule type="expression" dxfId="3143" priority="230">
      <formula>$D18="Specialist"</formula>
    </cfRule>
  </conditionalFormatting>
  <conditionalFormatting sqref="I18:Z18">
    <cfRule type="cellIs" dxfId="3142" priority="231" operator="equal">
      <formula>1</formula>
    </cfRule>
  </conditionalFormatting>
  <conditionalFormatting sqref="I18:Z18">
    <cfRule type="expression" dxfId="3141" priority="232">
      <formula>$D18="SSMM"</formula>
    </cfRule>
  </conditionalFormatting>
  <conditionalFormatting sqref="I18:Z18">
    <cfRule type="cellIs" dxfId="3140" priority="233" operator="equal">
      <formula>"F"</formula>
    </cfRule>
  </conditionalFormatting>
  <conditionalFormatting sqref="I17:W17">
    <cfRule type="expression" dxfId="3139" priority="214">
      <formula>$C$78="F"</formula>
    </cfRule>
  </conditionalFormatting>
  <conditionalFormatting sqref="I17:W17">
    <cfRule type="expression" dxfId="3138" priority="215">
      <formula>$C$59="F"</formula>
    </cfRule>
  </conditionalFormatting>
  <conditionalFormatting sqref="I17:W17">
    <cfRule type="expression" dxfId="3137" priority="216">
      <formula>$C$40="F"</formula>
    </cfRule>
  </conditionalFormatting>
  <conditionalFormatting sqref="I17:W17">
    <cfRule type="expression" dxfId="3136" priority="217">
      <formula>$C$21="F"</formula>
    </cfRule>
  </conditionalFormatting>
  <conditionalFormatting sqref="I17:Z17">
    <cfRule type="expression" dxfId="3135" priority="218">
      <formula>$C$2="F"</formula>
    </cfRule>
  </conditionalFormatting>
  <conditionalFormatting sqref="I17:Z17">
    <cfRule type="expression" dxfId="3134" priority="219">
      <formula>$D17="Facturacion"</formula>
    </cfRule>
  </conditionalFormatting>
  <conditionalFormatting sqref="I17:Z17">
    <cfRule type="expression" dxfId="3133" priority="220">
      <formula>$D17="Specialist"</formula>
    </cfRule>
  </conditionalFormatting>
  <conditionalFormatting sqref="I17:Z17">
    <cfRule type="cellIs" dxfId="3132" priority="221" operator="equal">
      <formula>1</formula>
    </cfRule>
  </conditionalFormatting>
  <conditionalFormatting sqref="I17:Z17">
    <cfRule type="expression" dxfId="3131" priority="222">
      <formula>$D17="SSMM"</formula>
    </cfRule>
  </conditionalFormatting>
  <conditionalFormatting sqref="I17:Z17">
    <cfRule type="cellIs" dxfId="3130" priority="223" operator="equal">
      <formula>"F"</formula>
    </cfRule>
  </conditionalFormatting>
  <conditionalFormatting sqref="E36:H36 AA36:AD36">
    <cfRule type="expression" dxfId="3129" priority="206">
      <formula>$C$21="F"</formula>
    </cfRule>
  </conditionalFormatting>
  <conditionalFormatting sqref="E38:AD38 E36:H37 AA36:AD37">
    <cfRule type="expression" dxfId="3128" priority="208">
      <formula>$C$2="F"</formula>
    </cfRule>
  </conditionalFormatting>
  <conditionalFormatting sqref="E38:AD38 E36:H37 AA36:AD37">
    <cfRule type="expression" dxfId="3127" priority="209">
      <formula>$D36="Facturacion"</formula>
    </cfRule>
  </conditionalFormatting>
  <conditionalFormatting sqref="E38:AD38 E36:H37 AA36:AD37">
    <cfRule type="expression" dxfId="3126" priority="210">
      <formula>$D36="Specialist"</formula>
    </cfRule>
  </conditionalFormatting>
  <conditionalFormatting sqref="E38:AD38 E36:H37 AA36:AD37">
    <cfRule type="cellIs" dxfId="3125" priority="211" operator="equal">
      <formula>1</formula>
    </cfRule>
  </conditionalFormatting>
  <conditionalFormatting sqref="E38:AD38 E36:H37 AA36:AD37">
    <cfRule type="expression" dxfId="3124" priority="212">
      <formula>$D36="SSMM"</formula>
    </cfRule>
  </conditionalFormatting>
  <conditionalFormatting sqref="E38:AD38 E36:H37 AA36:AD37">
    <cfRule type="cellIs" dxfId="3123" priority="213" operator="equal">
      <formula>"F"</formula>
    </cfRule>
  </conditionalFormatting>
  <conditionalFormatting sqref="I37:W37">
    <cfRule type="expression" dxfId="3122" priority="196">
      <formula>$C$78="F"</formula>
    </cfRule>
  </conditionalFormatting>
  <conditionalFormatting sqref="I37:W37">
    <cfRule type="expression" dxfId="3121" priority="197">
      <formula>$C$59="F"</formula>
    </cfRule>
  </conditionalFormatting>
  <conditionalFormatting sqref="I37:W37">
    <cfRule type="expression" dxfId="3120" priority="198">
      <formula>$C$40="F"</formula>
    </cfRule>
  </conditionalFormatting>
  <conditionalFormatting sqref="I37:W37">
    <cfRule type="expression" dxfId="3119" priority="199">
      <formula>$C$21="F"</formula>
    </cfRule>
  </conditionalFormatting>
  <conditionalFormatting sqref="I37:Z37">
    <cfRule type="expression" dxfId="3118" priority="200">
      <formula>$C$2="F"</formula>
    </cfRule>
  </conditionalFormatting>
  <conditionalFormatting sqref="I37:Z37">
    <cfRule type="expression" dxfId="3117" priority="201">
      <formula>$D37="Facturacion"</formula>
    </cfRule>
  </conditionalFormatting>
  <conditionalFormatting sqref="I37:Z37">
    <cfRule type="expression" dxfId="3116" priority="202">
      <formula>$D37="Specialist"</formula>
    </cfRule>
  </conditionalFormatting>
  <conditionalFormatting sqref="I37:Z37">
    <cfRule type="cellIs" dxfId="3115" priority="203" operator="equal">
      <formula>1</formula>
    </cfRule>
  </conditionalFormatting>
  <conditionalFormatting sqref="I37:Z37">
    <cfRule type="expression" dxfId="3114" priority="204">
      <formula>$D37="SSMM"</formula>
    </cfRule>
  </conditionalFormatting>
  <conditionalFormatting sqref="I37:Z37">
    <cfRule type="cellIs" dxfId="3113" priority="205" operator="equal">
      <formula>"F"</formula>
    </cfRule>
  </conditionalFormatting>
  <conditionalFormatting sqref="I36:W36">
    <cfRule type="expression" dxfId="3112" priority="186">
      <formula>$C$78="F"</formula>
    </cfRule>
  </conditionalFormatting>
  <conditionalFormatting sqref="I36:W36">
    <cfRule type="expression" dxfId="3111" priority="187">
      <formula>$C$59="F"</formula>
    </cfRule>
  </conditionalFormatting>
  <conditionalFormatting sqref="I36:W36">
    <cfRule type="expression" dxfId="3110" priority="188">
      <formula>$C$40="F"</formula>
    </cfRule>
  </conditionalFormatting>
  <conditionalFormatting sqref="I36:W36">
    <cfRule type="expression" dxfId="3109" priority="189">
      <formula>$C$21="F"</formula>
    </cfRule>
  </conditionalFormatting>
  <conditionalFormatting sqref="I36:Z36">
    <cfRule type="expression" dxfId="3108" priority="190">
      <formula>$C$2="F"</formula>
    </cfRule>
  </conditionalFormatting>
  <conditionalFormatting sqref="I36:Z36">
    <cfRule type="expression" dxfId="3107" priority="191">
      <formula>$D36="Facturacion"</formula>
    </cfRule>
  </conditionalFormatting>
  <conditionalFormatting sqref="I36:Z36">
    <cfRule type="expression" dxfId="3106" priority="192">
      <formula>$D36="Specialist"</formula>
    </cfRule>
  </conditionalFormatting>
  <conditionalFormatting sqref="I36:Z36">
    <cfRule type="cellIs" dxfId="3105" priority="193" operator="equal">
      <formula>1</formula>
    </cfRule>
  </conditionalFormatting>
  <conditionalFormatting sqref="I36:Z36">
    <cfRule type="expression" dxfId="3104" priority="194">
      <formula>$D36="SSMM"</formula>
    </cfRule>
  </conditionalFormatting>
  <conditionalFormatting sqref="I36:Z36">
    <cfRule type="cellIs" dxfId="3103" priority="195" operator="equal">
      <formula>"F"</formula>
    </cfRule>
  </conditionalFormatting>
  <conditionalFormatting sqref="E55:H55 AA55:AD55">
    <cfRule type="expression" dxfId="3102" priority="178">
      <formula>$C$21="F"</formula>
    </cfRule>
  </conditionalFormatting>
  <conditionalFormatting sqref="E57:AD57 E55:H56 AA55:AD56">
    <cfRule type="expression" dxfId="3101" priority="180">
      <formula>$C$2="F"</formula>
    </cfRule>
  </conditionalFormatting>
  <conditionalFormatting sqref="E57:AD57 E55:H56 AA55:AD56">
    <cfRule type="expression" dxfId="3100" priority="181">
      <formula>$D55="Facturacion"</formula>
    </cfRule>
  </conditionalFormatting>
  <conditionalFormatting sqref="E57:AD57 E55:H56 AA55:AD56">
    <cfRule type="expression" dxfId="3099" priority="182">
      <formula>$D55="Specialist"</formula>
    </cfRule>
  </conditionalFormatting>
  <conditionalFormatting sqref="E57:AD57 E55:H56 AA55:AD56">
    <cfRule type="cellIs" dxfId="3098" priority="183" operator="equal">
      <formula>1</formula>
    </cfRule>
  </conditionalFormatting>
  <conditionalFormatting sqref="E57:AD57 E55:H56 AA55:AD56">
    <cfRule type="expression" dxfId="3097" priority="184">
      <formula>$D55="SSMM"</formula>
    </cfRule>
  </conditionalFormatting>
  <conditionalFormatting sqref="E57:AD57 E55:H56 AA55:AD56">
    <cfRule type="cellIs" dxfId="3096" priority="185" operator="equal">
      <formula>"F"</formula>
    </cfRule>
  </conditionalFormatting>
  <conditionalFormatting sqref="I56:W56">
    <cfRule type="expression" dxfId="3095" priority="168">
      <formula>$C$78="F"</formula>
    </cfRule>
  </conditionalFormatting>
  <conditionalFormatting sqref="I56:W56">
    <cfRule type="expression" dxfId="3094" priority="169">
      <formula>$C$59="F"</formula>
    </cfRule>
  </conditionalFormatting>
  <conditionalFormatting sqref="I56:W56">
    <cfRule type="expression" dxfId="3093" priority="170">
      <formula>$C$40="F"</formula>
    </cfRule>
  </conditionalFormatting>
  <conditionalFormatting sqref="I56:W56">
    <cfRule type="expression" dxfId="3092" priority="171">
      <formula>$C$21="F"</formula>
    </cfRule>
  </conditionalFormatting>
  <conditionalFormatting sqref="I56:Z56">
    <cfRule type="expression" dxfId="3091" priority="172">
      <formula>$C$2="F"</formula>
    </cfRule>
  </conditionalFormatting>
  <conditionalFormatting sqref="I56:Z56">
    <cfRule type="expression" dxfId="3090" priority="173">
      <formula>$D56="Facturacion"</formula>
    </cfRule>
  </conditionalFormatting>
  <conditionalFormatting sqref="I56:Z56">
    <cfRule type="expression" dxfId="3089" priority="174">
      <formula>$D56="Specialist"</formula>
    </cfRule>
  </conditionalFormatting>
  <conditionalFormatting sqref="I56:Z56">
    <cfRule type="cellIs" dxfId="3088" priority="175" operator="equal">
      <formula>1</formula>
    </cfRule>
  </conditionalFormatting>
  <conditionalFormatting sqref="I56:Z56">
    <cfRule type="expression" dxfId="3087" priority="176">
      <formula>$D56="SSMM"</formula>
    </cfRule>
  </conditionalFormatting>
  <conditionalFormatting sqref="I56:Z56">
    <cfRule type="cellIs" dxfId="3086" priority="177" operator="equal">
      <formula>"F"</formula>
    </cfRule>
  </conditionalFormatting>
  <conditionalFormatting sqref="I55:W55">
    <cfRule type="expression" dxfId="3085" priority="158">
      <formula>$C$78="F"</formula>
    </cfRule>
  </conditionalFormatting>
  <conditionalFormatting sqref="I55:W55">
    <cfRule type="expression" dxfId="3084" priority="159">
      <formula>$C$59="F"</formula>
    </cfRule>
  </conditionalFormatting>
  <conditionalFormatting sqref="I55:W55">
    <cfRule type="expression" dxfId="3083" priority="160">
      <formula>$C$40="F"</formula>
    </cfRule>
  </conditionalFormatting>
  <conditionalFormatting sqref="I55:W55">
    <cfRule type="expression" dxfId="3082" priority="161">
      <formula>$C$21="F"</formula>
    </cfRule>
  </conditionalFormatting>
  <conditionalFormatting sqref="I55:Z55">
    <cfRule type="expression" dxfId="3081" priority="162">
      <formula>$C$2="F"</formula>
    </cfRule>
  </conditionalFormatting>
  <conditionalFormatting sqref="I55:Z55">
    <cfRule type="expression" dxfId="3080" priority="163">
      <formula>$D55="Facturacion"</formula>
    </cfRule>
  </conditionalFormatting>
  <conditionalFormatting sqref="I55:Z55">
    <cfRule type="expression" dxfId="3079" priority="164">
      <formula>$D55="Specialist"</formula>
    </cfRule>
  </conditionalFormatting>
  <conditionalFormatting sqref="I55:Z55">
    <cfRule type="cellIs" dxfId="3078" priority="165" operator="equal">
      <formula>1</formula>
    </cfRule>
  </conditionalFormatting>
  <conditionalFormatting sqref="I55:Z55">
    <cfRule type="expression" dxfId="3077" priority="166">
      <formula>$D55="SSMM"</formula>
    </cfRule>
  </conditionalFormatting>
  <conditionalFormatting sqref="I55:Z55">
    <cfRule type="cellIs" dxfId="3076" priority="167" operator="equal">
      <formula>"F"</formula>
    </cfRule>
  </conditionalFormatting>
  <conditionalFormatting sqref="E74:H74 AA74:AD74">
    <cfRule type="expression" dxfId="3075" priority="150">
      <formula>$C$21="F"</formula>
    </cfRule>
  </conditionalFormatting>
  <conditionalFormatting sqref="E76:AD76 E74:H75 AA74:AD75">
    <cfRule type="expression" dxfId="3074" priority="152">
      <formula>$C$2="F"</formula>
    </cfRule>
  </conditionalFormatting>
  <conditionalFormatting sqref="E76:AD76 E74:H75 AA74:AD75">
    <cfRule type="expression" dxfId="3073" priority="153">
      <formula>$D74="Facturacion"</formula>
    </cfRule>
  </conditionalFormatting>
  <conditionalFormatting sqref="E76:AD76 E74:H75 AA74:AD75">
    <cfRule type="expression" dxfId="3072" priority="154">
      <formula>$D74="Specialist"</formula>
    </cfRule>
  </conditionalFormatting>
  <conditionalFormatting sqref="E76:AD76 E74:H75 AA74:AD75">
    <cfRule type="cellIs" dxfId="3071" priority="155" operator="equal">
      <formula>1</formula>
    </cfRule>
  </conditionalFormatting>
  <conditionalFormatting sqref="E76:AD76 E74:H75 AA74:AD75">
    <cfRule type="expression" dxfId="3070" priority="156">
      <formula>$D74="SSMM"</formula>
    </cfRule>
  </conditionalFormatting>
  <conditionalFormatting sqref="E76:AD76 E74:H75 AA74:AD75">
    <cfRule type="cellIs" dxfId="3069" priority="157" operator="equal">
      <formula>"F"</formula>
    </cfRule>
  </conditionalFormatting>
  <conditionalFormatting sqref="I75:W75">
    <cfRule type="expression" dxfId="3068" priority="140">
      <formula>$C$78="F"</formula>
    </cfRule>
  </conditionalFormatting>
  <conditionalFormatting sqref="I75:W75">
    <cfRule type="expression" dxfId="3067" priority="141">
      <formula>$C$59="F"</formula>
    </cfRule>
  </conditionalFormatting>
  <conditionalFormatting sqref="I75:W75">
    <cfRule type="expression" dxfId="3066" priority="142">
      <formula>$C$40="F"</formula>
    </cfRule>
  </conditionalFormatting>
  <conditionalFormatting sqref="I75:W75">
    <cfRule type="expression" dxfId="3065" priority="143">
      <formula>$C$21="F"</formula>
    </cfRule>
  </conditionalFormatting>
  <conditionalFormatting sqref="I75:Z75">
    <cfRule type="expression" dxfId="3064" priority="144">
      <formula>$C$2="F"</formula>
    </cfRule>
  </conditionalFormatting>
  <conditionalFormatting sqref="I75:Z75">
    <cfRule type="expression" dxfId="3063" priority="145">
      <formula>$D75="Facturacion"</formula>
    </cfRule>
  </conditionalFormatting>
  <conditionalFormatting sqref="I75:Z75">
    <cfRule type="expression" dxfId="3062" priority="146">
      <formula>$D75="Specialist"</formula>
    </cfRule>
  </conditionalFormatting>
  <conditionalFormatting sqref="I75:Z75">
    <cfRule type="cellIs" dxfId="3061" priority="147" operator="equal">
      <formula>1</formula>
    </cfRule>
  </conditionalFormatting>
  <conditionalFormatting sqref="I75:Z75">
    <cfRule type="expression" dxfId="3060" priority="148">
      <formula>$D75="SSMM"</formula>
    </cfRule>
  </conditionalFormatting>
  <conditionalFormatting sqref="I75:Z75">
    <cfRule type="cellIs" dxfId="3059" priority="149" operator="equal">
      <formula>"F"</formula>
    </cfRule>
  </conditionalFormatting>
  <conditionalFormatting sqref="I74:W74">
    <cfRule type="expression" dxfId="3058" priority="130">
      <formula>$C$78="F"</formula>
    </cfRule>
  </conditionalFormatting>
  <conditionalFormatting sqref="I74:W74">
    <cfRule type="expression" dxfId="3057" priority="131">
      <formula>$C$59="F"</formula>
    </cfRule>
  </conditionalFormatting>
  <conditionalFormatting sqref="I74:W74">
    <cfRule type="expression" dxfId="3056" priority="132">
      <formula>$C$40="F"</formula>
    </cfRule>
  </conditionalFormatting>
  <conditionalFormatting sqref="I74:W74">
    <cfRule type="expression" dxfId="3055" priority="133">
      <formula>$C$21="F"</formula>
    </cfRule>
  </conditionalFormatting>
  <conditionalFormatting sqref="I74:Z74">
    <cfRule type="expression" dxfId="3054" priority="134">
      <formula>$C$2="F"</formula>
    </cfRule>
  </conditionalFormatting>
  <conditionalFormatting sqref="I74:Z74">
    <cfRule type="expression" dxfId="3053" priority="135">
      <formula>$D74="Facturacion"</formula>
    </cfRule>
  </conditionalFormatting>
  <conditionalFormatting sqref="I74:Z74">
    <cfRule type="expression" dxfId="3052" priority="136">
      <formula>$D74="Specialist"</formula>
    </cfRule>
  </conditionalFormatting>
  <conditionalFormatting sqref="I74:Z74">
    <cfRule type="cellIs" dxfId="3051" priority="137" operator="equal">
      <formula>1</formula>
    </cfRule>
  </conditionalFormatting>
  <conditionalFormatting sqref="I74:Z74">
    <cfRule type="expression" dxfId="3050" priority="138">
      <formula>$D74="SSMM"</formula>
    </cfRule>
  </conditionalFormatting>
  <conditionalFormatting sqref="I74:Z74">
    <cfRule type="cellIs" dxfId="3049" priority="139" operator="equal">
      <formula>"F"</formula>
    </cfRule>
  </conditionalFormatting>
  <conditionalFormatting sqref="E93:H93 AA93:AD93">
    <cfRule type="expression" dxfId="3048" priority="122">
      <formula>$C$21="F"</formula>
    </cfRule>
  </conditionalFormatting>
  <conditionalFormatting sqref="E95:AD95 E93:H94 AA93:AD94">
    <cfRule type="expression" dxfId="3047" priority="124">
      <formula>$C$2="F"</formula>
    </cfRule>
  </conditionalFormatting>
  <conditionalFormatting sqref="E95:AD95 E93:H94 AA93:AD94">
    <cfRule type="expression" dxfId="3046" priority="125">
      <formula>$D93="Facturacion"</formula>
    </cfRule>
  </conditionalFormatting>
  <conditionalFormatting sqref="E95:AD95 E93:H94 AA93:AD94">
    <cfRule type="expression" dxfId="3045" priority="126">
      <formula>$D93="Specialist"</formula>
    </cfRule>
  </conditionalFormatting>
  <conditionalFormatting sqref="E95:AD95 E93:H94 AA93:AD94">
    <cfRule type="cellIs" dxfId="3044" priority="127" operator="equal">
      <formula>1</formula>
    </cfRule>
  </conditionalFormatting>
  <conditionalFormatting sqref="E95:AD95 E93:H94 AA93:AD94">
    <cfRule type="expression" dxfId="3043" priority="128">
      <formula>$D93="SSMM"</formula>
    </cfRule>
  </conditionalFormatting>
  <conditionalFormatting sqref="E95:AD95 E93:H94 AA93:AD94">
    <cfRule type="cellIs" dxfId="3042" priority="129" operator="equal">
      <formula>"F"</formula>
    </cfRule>
  </conditionalFormatting>
  <conditionalFormatting sqref="I94:W94">
    <cfRule type="expression" dxfId="3041" priority="112">
      <formula>$C$78="F"</formula>
    </cfRule>
  </conditionalFormatting>
  <conditionalFormatting sqref="I94:W94">
    <cfRule type="expression" dxfId="3040" priority="113">
      <formula>$C$59="F"</formula>
    </cfRule>
  </conditionalFormatting>
  <conditionalFormatting sqref="I94:W94">
    <cfRule type="expression" dxfId="3039" priority="114">
      <formula>$C$40="F"</formula>
    </cfRule>
  </conditionalFormatting>
  <conditionalFormatting sqref="I94:W94">
    <cfRule type="expression" dxfId="3038" priority="115">
      <formula>$C$21="F"</formula>
    </cfRule>
  </conditionalFormatting>
  <conditionalFormatting sqref="I94:Z94">
    <cfRule type="expression" dxfId="3037" priority="116">
      <formula>$C$2="F"</formula>
    </cfRule>
  </conditionalFormatting>
  <conditionalFormatting sqref="I94:Z94">
    <cfRule type="expression" dxfId="3036" priority="117">
      <formula>$D94="Facturacion"</formula>
    </cfRule>
  </conditionalFormatting>
  <conditionalFormatting sqref="I94:Z94">
    <cfRule type="expression" dxfId="3035" priority="118">
      <formula>$D94="Specialist"</formula>
    </cfRule>
  </conditionalFormatting>
  <conditionalFormatting sqref="I94:Z94">
    <cfRule type="cellIs" dxfId="3034" priority="119" operator="equal">
      <formula>1</formula>
    </cfRule>
  </conditionalFormatting>
  <conditionalFormatting sqref="I94:Z94">
    <cfRule type="expression" dxfId="3033" priority="120">
      <formula>$D94="SSMM"</formula>
    </cfRule>
  </conditionalFormatting>
  <conditionalFormatting sqref="I94:Z94">
    <cfRule type="cellIs" dxfId="3032" priority="121" operator="equal">
      <formula>"F"</formula>
    </cfRule>
  </conditionalFormatting>
  <conditionalFormatting sqref="I93:W93">
    <cfRule type="expression" dxfId="3031" priority="102">
      <formula>$C$78="F"</formula>
    </cfRule>
  </conditionalFormatting>
  <conditionalFormatting sqref="I93:W93">
    <cfRule type="expression" dxfId="3030" priority="103">
      <formula>$C$59="F"</formula>
    </cfRule>
  </conditionalFormatting>
  <conditionalFormatting sqref="I93:W93">
    <cfRule type="expression" dxfId="3029" priority="104">
      <formula>$C$40="F"</formula>
    </cfRule>
  </conditionalFormatting>
  <conditionalFormatting sqref="I93:W93">
    <cfRule type="expression" dxfId="3028" priority="105">
      <formula>$C$21="F"</formula>
    </cfRule>
  </conditionalFormatting>
  <conditionalFormatting sqref="I93:Z93">
    <cfRule type="expression" dxfId="3027" priority="106">
      <formula>$C$2="F"</formula>
    </cfRule>
  </conditionalFormatting>
  <conditionalFormatting sqref="I93:Z93">
    <cfRule type="expression" dxfId="3026" priority="107">
      <formula>$D93="Facturacion"</formula>
    </cfRule>
  </conditionalFormatting>
  <conditionalFormatting sqref="I93:Z93">
    <cfRule type="expression" dxfId="3025" priority="108">
      <formula>$D93="Specialist"</formula>
    </cfRule>
  </conditionalFormatting>
  <conditionalFormatting sqref="I93:Z93">
    <cfRule type="cellIs" dxfId="3024" priority="109" operator="equal">
      <formula>1</formula>
    </cfRule>
  </conditionalFormatting>
  <conditionalFormatting sqref="I93:Z93">
    <cfRule type="expression" dxfId="3023" priority="110">
      <formula>$D93="SSMM"</formula>
    </cfRule>
  </conditionalFormatting>
  <conditionalFormatting sqref="I93:Z93">
    <cfRule type="cellIs" dxfId="3022" priority="111" operator="equal">
      <formula>"F"</formula>
    </cfRule>
  </conditionalFormatting>
  <conditionalFormatting sqref="I11:AD12">
    <cfRule type="expression" dxfId="3021" priority="96">
      <formula>$C$2="F"</formula>
    </cfRule>
  </conditionalFormatting>
  <conditionalFormatting sqref="I11:AD12">
    <cfRule type="expression" dxfId="3020" priority="97">
      <formula>$D11="Facturacion"</formula>
    </cfRule>
  </conditionalFormatting>
  <conditionalFormatting sqref="I11:AD12">
    <cfRule type="expression" dxfId="3019" priority="98">
      <formula>$D11="Specialist"</formula>
    </cfRule>
  </conditionalFormatting>
  <conditionalFormatting sqref="I11:AD12">
    <cfRule type="cellIs" dxfId="3018" priority="99" operator="equal">
      <formula>1</formula>
    </cfRule>
  </conditionalFormatting>
  <conditionalFormatting sqref="I11:AD12">
    <cfRule type="expression" dxfId="3017" priority="100">
      <formula>$D11="SSMM"</formula>
    </cfRule>
  </conditionalFormatting>
  <conditionalFormatting sqref="I11:AD12">
    <cfRule type="cellIs" dxfId="3016" priority="101" operator="equal">
      <formula>"F"</formula>
    </cfRule>
  </conditionalFormatting>
  <conditionalFormatting sqref="I30:AD31">
    <cfRule type="expression" dxfId="3015" priority="89">
      <formula>$C$2="F"</formula>
    </cfRule>
  </conditionalFormatting>
  <conditionalFormatting sqref="I30:AD31">
    <cfRule type="expression" dxfId="3014" priority="90">
      <formula>$D30="Facturacion"</formula>
    </cfRule>
  </conditionalFormatting>
  <conditionalFormatting sqref="I30:AD31">
    <cfRule type="expression" dxfId="3013" priority="91">
      <formula>$D30="Specialist"</formula>
    </cfRule>
  </conditionalFormatting>
  <conditionalFormatting sqref="I30:AD31">
    <cfRule type="cellIs" dxfId="3012" priority="92" operator="equal">
      <formula>1</formula>
    </cfRule>
  </conditionalFormatting>
  <conditionalFormatting sqref="I30:AD31">
    <cfRule type="expression" dxfId="3011" priority="93">
      <formula>$D30="SSMM"</formula>
    </cfRule>
  </conditionalFormatting>
  <conditionalFormatting sqref="I30:AD31">
    <cfRule type="cellIs" dxfId="3010" priority="94" operator="equal">
      <formula>"F"</formula>
    </cfRule>
  </conditionalFormatting>
  <conditionalFormatting sqref="I47:AD48">
    <cfRule type="expression" dxfId="3009" priority="82">
      <formula>$C$2="F"</formula>
    </cfRule>
  </conditionalFormatting>
  <conditionalFormatting sqref="I47:AD48">
    <cfRule type="expression" dxfId="3008" priority="83">
      <formula>$D47="Facturacion"</formula>
    </cfRule>
  </conditionalFormatting>
  <conditionalFormatting sqref="I47:AD48">
    <cfRule type="expression" dxfId="3007" priority="84">
      <formula>$D47="Specialist"</formula>
    </cfRule>
  </conditionalFormatting>
  <conditionalFormatting sqref="I47:AD48">
    <cfRule type="cellIs" dxfId="3006" priority="85" operator="equal">
      <formula>1</formula>
    </cfRule>
  </conditionalFormatting>
  <conditionalFormatting sqref="I47:AD48">
    <cfRule type="expression" dxfId="3005" priority="86">
      <formula>$D47="SSMM"</formula>
    </cfRule>
  </conditionalFormatting>
  <conditionalFormatting sqref="I47:AD48">
    <cfRule type="cellIs" dxfId="3004" priority="87" operator="equal">
      <formula>"F"</formula>
    </cfRule>
  </conditionalFormatting>
  <conditionalFormatting sqref="I66:AD67">
    <cfRule type="expression" dxfId="3003" priority="75">
      <formula>$C$2="F"</formula>
    </cfRule>
  </conditionalFormatting>
  <conditionalFormatting sqref="I66:AD67">
    <cfRule type="expression" dxfId="3002" priority="76">
      <formula>$D66="Facturacion"</formula>
    </cfRule>
  </conditionalFormatting>
  <conditionalFormatting sqref="I66:AD67">
    <cfRule type="expression" dxfId="3001" priority="77">
      <formula>$D66="Specialist"</formula>
    </cfRule>
  </conditionalFormatting>
  <conditionalFormatting sqref="I66:AD67">
    <cfRule type="cellIs" dxfId="3000" priority="78" operator="equal">
      <formula>1</formula>
    </cfRule>
  </conditionalFormatting>
  <conditionalFormatting sqref="I66:AD67">
    <cfRule type="expression" dxfId="2999" priority="79">
      <formula>$D66="SSMM"</formula>
    </cfRule>
  </conditionalFormatting>
  <conditionalFormatting sqref="I66:AD67">
    <cfRule type="cellIs" dxfId="2998" priority="80" operator="equal">
      <formula>"F"</formula>
    </cfRule>
  </conditionalFormatting>
  <conditionalFormatting sqref="I85:AD86">
    <cfRule type="expression" dxfId="2997" priority="68">
      <formula>$C$2="F"</formula>
    </cfRule>
  </conditionalFormatting>
  <conditionalFormatting sqref="I85:AD86">
    <cfRule type="expression" dxfId="2996" priority="69">
      <formula>$D85="Facturacion"</formula>
    </cfRule>
  </conditionalFormatting>
  <conditionalFormatting sqref="I85:AD86">
    <cfRule type="expression" dxfId="2995" priority="70">
      <formula>$D85="Specialist"</formula>
    </cfRule>
  </conditionalFormatting>
  <conditionalFormatting sqref="I85:AD86">
    <cfRule type="cellIs" dxfId="2994" priority="71" operator="equal">
      <formula>1</formula>
    </cfRule>
  </conditionalFormatting>
  <conditionalFormatting sqref="I85:AD86">
    <cfRule type="expression" dxfId="2993" priority="72">
      <formula>$D85="SSMM"</formula>
    </cfRule>
  </conditionalFormatting>
  <conditionalFormatting sqref="I85:AD86">
    <cfRule type="cellIs" dxfId="2992" priority="73" operator="equal">
      <formula>"F"</formula>
    </cfRule>
  </conditionalFormatting>
  <conditionalFormatting sqref="I104:AD105">
    <cfRule type="expression" dxfId="2991" priority="61">
      <formula>$C$2="F"</formula>
    </cfRule>
  </conditionalFormatting>
  <conditionalFormatting sqref="I104:AD105">
    <cfRule type="expression" dxfId="2990" priority="62">
      <formula>$D104="Facturacion"</formula>
    </cfRule>
  </conditionalFormatting>
  <conditionalFormatting sqref="I104:AD105">
    <cfRule type="expression" dxfId="2989" priority="63">
      <formula>$D104="Specialist"</formula>
    </cfRule>
  </conditionalFormatting>
  <conditionalFormatting sqref="I104:AD105">
    <cfRule type="cellIs" dxfId="2988" priority="64" operator="equal">
      <formula>1</formula>
    </cfRule>
  </conditionalFormatting>
  <conditionalFormatting sqref="I104:AD105">
    <cfRule type="expression" dxfId="2987" priority="65">
      <formula>$D104="SSMM"</formula>
    </cfRule>
  </conditionalFormatting>
  <conditionalFormatting sqref="I104:AD105">
    <cfRule type="cellIs" dxfId="2986" priority="66" operator="equal">
      <formula>"F"</formula>
    </cfRule>
  </conditionalFormatting>
  <conditionalFormatting sqref="E33:AG33">
    <cfRule type="expression" dxfId="2985" priority="54">
      <formula>$C$2="F"</formula>
    </cfRule>
  </conditionalFormatting>
  <conditionalFormatting sqref="E33:AG33">
    <cfRule type="expression" dxfId="2984" priority="55">
      <formula>$D33="Facturacion"</formula>
    </cfRule>
  </conditionalFormatting>
  <conditionalFormatting sqref="E33:AG33">
    <cfRule type="expression" dxfId="2983" priority="56">
      <formula>$D33="Specialist"</formula>
    </cfRule>
  </conditionalFormatting>
  <conditionalFormatting sqref="E33:AG33">
    <cfRule type="cellIs" dxfId="2982" priority="57" operator="equal">
      <formula>1</formula>
    </cfRule>
  </conditionalFormatting>
  <conditionalFormatting sqref="E33:AG33">
    <cfRule type="expression" dxfId="2981" priority="58">
      <formula>$D33="SSMM"</formula>
    </cfRule>
  </conditionalFormatting>
  <conditionalFormatting sqref="E33:AG33">
    <cfRule type="cellIs" dxfId="2980" priority="59" operator="equal">
      <formula>"F"</formula>
    </cfRule>
  </conditionalFormatting>
  <conditionalFormatting sqref="W69:Z69">
    <cfRule type="expression" dxfId="2979" priority="50">
      <formula>$D69="Facturacion"</formula>
    </cfRule>
  </conditionalFormatting>
  <conditionalFormatting sqref="W69:Z69">
    <cfRule type="expression" dxfId="2978" priority="51">
      <formula>$D69="Specialist"</formula>
    </cfRule>
  </conditionalFormatting>
  <conditionalFormatting sqref="W69:Z69">
    <cfRule type="expression" dxfId="2977" priority="52">
      <formula>$D69="SSMM"</formula>
    </cfRule>
  </conditionalFormatting>
  <conditionalFormatting sqref="E34:AG34">
    <cfRule type="expression" dxfId="2976" priority="44">
      <formula>$C$2="F"</formula>
    </cfRule>
  </conditionalFormatting>
  <conditionalFormatting sqref="E34:AG34">
    <cfRule type="expression" dxfId="2975" priority="45">
      <formula>$D34="Facturacion"</formula>
    </cfRule>
  </conditionalFormatting>
  <conditionalFormatting sqref="E34:AG34">
    <cfRule type="expression" dxfId="2974" priority="46">
      <formula>$D34="Specialist"</formula>
    </cfRule>
  </conditionalFormatting>
  <conditionalFormatting sqref="E34:AG34">
    <cfRule type="cellIs" dxfId="2973" priority="47" operator="equal">
      <formula>1</formula>
    </cfRule>
  </conditionalFormatting>
  <conditionalFormatting sqref="E34:AG34">
    <cfRule type="expression" dxfId="2972" priority="48">
      <formula>$D34="SSMM"</formula>
    </cfRule>
  </conditionalFormatting>
  <conditionalFormatting sqref="E34:AG34">
    <cfRule type="cellIs" dxfId="2971" priority="49" operator="equal">
      <formula>"F"</formula>
    </cfRule>
  </conditionalFormatting>
  <conditionalFormatting sqref="E51:AG51">
    <cfRule type="expression" dxfId="2970" priority="37">
      <formula>$C$2="F"</formula>
    </cfRule>
  </conditionalFormatting>
  <conditionalFormatting sqref="E51:AG51">
    <cfRule type="expression" dxfId="2969" priority="38">
      <formula>$D51="Facturacion"</formula>
    </cfRule>
  </conditionalFormatting>
  <conditionalFormatting sqref="E51:AG51">
    <cfRule type="expression" dxfId="2968" priority="39">
      <formula>$D51="Specialist"</formula>
    </cfRule>
  </conditionalFormatting>
  <conditionalFormatting sqref="E51:AG51">
    <cfRule type="cellIs" dxfId="2967" priority="40" operator="equal">
      <formula>1</formula>
    </cfRule>
  </conditionalFormatting>
  <conditionalFormatting sqref="E51:AG51">
    <cfRule type="expression" dxfId="2966" priority="41">
      <formula>$D51="SSMM"</formula>
    </cfRule>
  </conditionalFormatting>
  <conditionalFormatting sqref="E51:AG51">
    <cfRule type="cellIs" dxfId="2965" priority="42" operator="equal">
      <formula>"F"</formula>
    </cfRule>
  </conditionalFormatting>
  <conditionalFormatting sqref="E70:AG70">
    <cfRule type="expression" dxfId="2964" priority="30">
      <formula>$C$2="F"</formula>
    </cfRule>
  </conditionalFormatting>
  <conditionalFormatting sqref="E70:AG70">
    <cfRule type="expression" dxfId="2963" priority="31">
      <formula>$D70="Facturacion"</formula>
    </cfRule>
  </conditionalFormatting>
  <conditionalFormatting sqref="E70:AG70">
    <cfRule type="expression" dxfId="2962" priority="32">
      <formula>$D70="Specialist"</formula>
    </cfRule>
  </conditionalFormatting>
  <conditionalFormatting sqref="E70:AG70">
    <cfRule type="cellIs" dxfId="2961" priority="33" operator="equal">
      <formula>1</formula>
    </cfRule>
  </conditionalFormatting>
  <conditionalFormatting sqref="E70:AG70">
    <cfRule type="expression" dxfId="2960" priority="34">
      <formula>$D70="SSMM"</formula>
    </cfRule>
  </conditionalFormatting>
  <conditionalFormatting sqref="E70:AG70">
    <cfRule type="cellIs" dxfId="2959" priority="35" operator="equal">
      <formula>"F"</formula>
    </cfRule>
  </conditionalFormatting>
  <conditionalFormatting sqref="E89:AG89">
    <cfRule type="expression" dxfId="2958" priority="23">
      <formula>$C$2="F"</formula>
    </cfRule>
  </conditionalFormatting>
  <conditionalFormatting sqref="E89:AG89">
    <cfRule type="expression" dxfId="2957" priority="24">
      <formula>$D89="Facturacion"</formula>
    </cfRule>
  </conditionalFormatting>
  <conditionalFormatting sqref="E89:AG89">
    <cfRule type="expression" dxfId="2956" priority="25">
      <formula>$D89="Specialist"</formula>
    </cfRule>
  </conditionalFormatting>
  <conditionalFormatting sqref="E89:AG89">
    <cfRule type="cellIs" dxfId="2955" priority="26" operator="equal">
      <formula>1</formula>
    </cfRule>
  </conditionalFormatting>
  <conditionalFormatting sqref="E89:AG89">
    <cfRule type="expression" dxfId="2954" priority="27">
      <formula>$D89="SSMM"</formula>
    </cfRule>
  </conditionalFormatting>
  <conditionalFormatting sqref="E89:AG89">
    <cfRule type="cellIs" dxfId="2953" priority="28" operator="equal">
      <formula>"F"</formula>
    </cfRule>
  </conditionalFormatting>
  <conditionalFormatting sqref="E108:AG108">
    <cfRule type="expression" dxfId="2952" priority="16">
      <formula>$C$2="F"</formula>
    </cfRule>
  </conditionalFormatting>
  <conditionalFormatting sqref="E108:AG108">
    <cfRule type="expression" dxfId="2951" priority="17">
      <formula>$D108="Facturacion"</formula>
    </cfRule>
  </conditionalFormatting>
  <conditionalFormatting sqref="E108:AG108">
    <cfRule type="expression" dxfId="2950" priority="18">
      <formula>$D108="Specialist"</formula>
    </cfRule>
  </conditionalFormatting>
  <conditionalFormatting sqref="E108:AG108">
    <cfRule type="cellIs" dxfId="2949" priority="19" operator="equal">
      <formula>1</formula>
    </cfRule>
  </conditionalFormatting>
  <conditionalFormatting sqref="E108:AG108">
    <cfRule type="expression" dxfId="2948" priority="20">
      <formula>$D108="SSMM"</formula>
    </cfRule>
  </conditionalFormatting>
  <conditionalFormatting sqref="E108:AG108">
    <cfRule type="cellIs" dxfId="2947" priority="21" operator="equal">
      <formula>"F"</formula>
    </cfRule>
  </conditionalFormatting>
  <conditionalFormatting sqref="I108:AD108">
    <cfRule type="expression" dxfId="2946" priority="9">
      <formula>$C$2="F"</formula>
    </cfRule>
  </conditionalFormatting>
  <conditionalFormatting sqref="I108:AD108">
    <cfRule type="expression" dxfId="2945" priority="10">
      <formula>$D109="Facturacion"</formula>
    </cfRule>
  </conditionalFormatting>
  <conditionalFormatting sqref="I108:AD108">
    <cfRule type="expression" dxfId="2944" priority="11">
      <formula>$D109="Specialist"</formula>
    </cfRule>
  </conditionalFormatting>
  <conditionalFormatting sqref="I108:AD108">
    <cfRule type="cellIs" dxfId="2943" priority="12" operator="equal">
      <formula>1</formula>
    </cfRule>
  </conditionalFormatting>
  <conditionalFormatting sqref="I108:AD108">
    <cfRule type="expression" dxfId="2942" priority="13">
      <formula>$D109="SSMM"</formula>
    </cfRule>
  </conditionalFormatting>
  <conditionalFormatting sqref="I108:AD108">
    <cfRule type="cellIs" dxfId="2941" priority="14" operator="equal">
      <formula>"F"</formula>
    </cfRule>
  </conditionalFormatting>
  <conditionalFormatting sqref="I108:AD108">
    <cfRule type="expression" dxfId="2940" priority="2">
      <formula>$C$2="F"</formula>
    </cfRule>
  </conditionalFormatting>
  <conditionalFormatting sqref="I108:AD108">
    <cfRule type="expression" dxfId="2939" priority="3">
      <formula>$D111="Facturacion"</formula>
    </cfRule>
  </conditionalFormatting>
  <conditionalFormatting sqref="I108:AD108">
    <cfRule type="expression" dxfId="2938" priority="4">
      <formula>$D111="Specialist"</formula>
    </cfRule>
  </conditionalFormatting>
  <conditionalFormatting sqref="I108:AD108">
    <cfRule type="cellIs" dxfId="2937" priority="5" operator="equal">
      <formula>1</formula>
    </cfRule>
  </conditionalFormatting>
  <conditionalFormatting sqref="I108:AD108">
    <cfRule type="expression" dxfId="2936" priority="6">
      <formula>$D111="SSMM"</formula>
    </cfRule>
  </conditionalFormatting>
  <conditionalFormatting sqref="I108:AD108">
    <cfRule type="cellIs" dxfId="2935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9" id="{FEFB1B63-5457-488A-BD6F-06AEAD4D3B6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E4:AG10 E23:AG29 E19:AG19 E17:H18 AA17:AG18 E11:H12 AE11:AG12 E30:H31 AE30:AG31 AE69:AG69 E68:AG68 E69:Z69 E13:AG16</xm:sqref>
        </x14:conditionalFormatting>
        <x14:conditionalFormatting xmlns:xm="http://schemas.microsoft.com/office/excel/2006/main">
          <x14:cfRule type="expression" priority="381" id="{BD837D70-FFE8-4860-A63A-F7AE4A5ABF6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E32:AG32 AE36:AG38 E35:AG35</xm:sqref>
        </x14:conditionalFormatting>
        <x14:conditionalFormatting xmlns:xm="http://schemas.microsoft.com/office/excel/2006/main">
          <x14:cfRule type="expression" priority="363" id="{886BA116-6793-43DB-8617-065D721411E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E52:AG54 AE55:AG57</xm:sqref>
        </x14:conditionalFormatting>
        <x14:conditionalFormatting xmlns:xm="http://schemas.microsoft.com/office/excel/2006/main">
          <x14:cfRule type="expression" priority="352" id="{108F87B2-24C9-41F0-A58A-15898A697C5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E43:AG46 E42:H42 AE42:AG42 E49:AG50 E47:H48 AE47:AG48</xm:sqref>
        </x14:conditionalFormatting>
        <x14:conditionalFormatting xmlns:xm="http://schemas.microsoft.com/office/excel/2006/main">
          <x14:cfRule type="expression" priority="345" id="{FC94D997-DC62-4C74-B474-34AD65132A4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E71:AG73 AE74:AG76</xm:sqref>
        </x14:conditionalFormatting>
        <x14:conditionalFormatting xmlns:xm="http://schemas.microsoft.com/office/excel/2006/main">
          <x14:cfRule type="expression" priority="334" id="{4F484F60-C509-457C-9DB6-09CEA8CA68F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E61:H61 AE61:AG61 E62:AG65 E66:H67 AE66:AG67</xm:sqref>
        </x14:conditionalFormatting>
        <x14:conditionalFormatting xmlns:xm="http://schemas.microsoft.com/office/excel/2006/main">
          <x14:cfRule type="expression" priority="327" id="{F71CF7B4-988A-4901-8696-088241F0448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E90:AG92 AE93:AG95</xm:sqref>
        </x14:conditionalFormatting>
        <x14:conditionalFormatting xmlns:xm="http://schemas.microsoft.com/office/excel/2006/main">
          <x14:cfRule type="expression" priority="316" id="{19324D5E-A930-40A1-9AA8-2DB4907ED99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E81:AG84 E87:AG88 E86:F86 E80:L80 AE80:AG80 H86 E85:H85 AE85:AG86</xm:sqref>
        </x14:conditionalFormatting>
        <x14:conditionalFormatting xmlns:xm="http://schemas.microsoft.com/office/excel/2006/main">
          <x14:cfRule type="expression" priority="309" id="{FB38A070-EED6-40C2-9C5F-77B4874D53A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E110:AG114 E109:H109 AE109:AG109</xm:sqref>
        </x14:conditionalFormatting>
        <x14:conditionalFormatting xmlns:xm="http://schemas.microsoft.com/office/excel/2006/main">
          <x14:cfRule type="expression" priority="298" id="{A6328999-853E-4B01-B0DB-14A3AE1FC89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E99:AG103 E106:AG107 E104:H105 AE104:AG105</xm:sqref>
        </x14:conditionalFormatting>
        <x14:conditionalFormatting xmlns:xm="http://schemas.microsoft.com/office/excel/2006/main">
          <x14:cfRule type="expression" priority="291" id="{A8B7CF81-6417-4B3A-9A4B-2AC488FDE78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280" id="{84B28948-0BB5-4B12-B1FE-25ADD88481F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273" id="{DADC6A2B-CBC4-4D9F-A694-1040955B692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I106:AD106</xm:sqref>
        </x14:conditionalFormatting>
        <x14:conditionalFormatting xmlns:xm="http://schemas.microsoft.com/office/excel/2006/main">
          <x14:cfRule type="expression" priority="263" id="{11B41108-A105-4827-87B4-E05942D0B1A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G84:X84</xm:sqref>
        </x14:conditionalFormatting>
        <x14:conditionalFormatting xmlns:xm="http://schemas.microsoft.com/office/excel/2006/main">
          <x14:cfRule type="expression" priority="248" id="{A5957296-535C-411A-962C-CBD5FE606C6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I61:AD61</xm:sqref>
        </x14:conditionalFormatting>
        <x14:conditionalFormatting xmlns:xm="http://schemas.microsoft.com/office/excel/2006/main">
          <x14:cfRule type="expression" priority="241" id="{8AD3D620-91D3-4D03-A499-0125AC17B63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I42:AD42</xm:sqref>
        </x14:conditionalFormatting>
        <x14:conditionalFormatting xmlns:xm="http://schemas.microsoft.com/office/excel/2006/main">
          <x14:cfRule type="expression" priority="234" id="{A7C11A0B-B49F-47EC-B338-2440A37AF0B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M80:AD80</xm:sqref>
        </x14:conditionalFormatting>
        <x14:conditionalFormatting xmlns:xm="http://schemas.microsoft.com/office/excel/2006/main">
          <x14:cfRule type="expression" priority="207" id="{23DA89E9-0C4F-4DA8-932C-D2B11FE74A8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E38:AD38 E36:H37 AA36:AD37</xm:sqref>
        </x14:conditionalFormatting>
        <x14:conditionalFormatting xmlns:xm="http://schemas.microsoft.com/office/excel/2006/main">
          <x14:cfRule type="expression" priority="179" id="{CA0BE92B-F54B-44EF-BD0A-95E4ECADAE5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E57:AD57 E55:H56 AA55:AD56</xm:sqref>
        </x14:conditionalFormatting>
        <x14:conditionalFormatting xmlns:xm="http://schemas.microsoft.com/office/excel/2006/main">
          <x14:cfRule type="expression" priority="151" id="{98D7D6F6-3308-4378-85DE-FE8EBEF81A0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E76:AD76 E74:H75 AA74:AD75</xm:sqref>
        </x14:conditionalFormatting>
        <x14:conditionalFormatting xmlns:xm="http://schemas.microsoft.com/office/excel/2006/main">
          <x14:cfRule type="expression" priority="123" id="{22DCC248-A6BB-452D-A3AF-04590815F06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E95:AD95 E93:H94 AA93:AD94</xm:sqref>
        </x14:conditionalFormatting>
        <x14:conditionalFormatting xmlns:xm="http://schemas.microsoft.com/office/excel/2006/main">
          <x14:cfRule type="expression" priority="95" id="{12F0CF9A-791A-4C55-8FAA-5B62275EF96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I11:AD12</xm:sqref>
        </x14:conditionalFormatting>
        <x14:conditionalFormatting xmlns:xm="http://schemas.microsoft.com/office/excel/2006/main">
          <x14:cfRule type="expression" priority="88" id="{463745A5-7D42-4921-B9B0-3256282F3A2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I30:AD31</xm:sqref>
        </x14:conditionalFormatting>
        <x14:conditionalFormatting xmlns:xm="http://schemas.microsoft.com/office/excel/2006/main">
          <x14:cfRule type="expression" priority="81" id="{0D0ED70E-9BD4-4EED-9930-11B0A5D3231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I47:AD48</xm:sqref>
        </x14:conditionalFormatting>
        <x14:conditionalFormatting xmlns:xm="http://schemas.microsoft.com/office/excel/2006/main">
          <x14:cfRule type="expression" priority="74" id="{058C2976-DD80-4670-82A7-A1F0BFA5507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I66:AD67</xm:sqref>
        </x14:conditionalFormatting>
        <x14:conditionalFormatting xmlns:xm="http://schemas.microsoft.com/office/excel/2006/main">
          <x14:cfRule type="expression" priority="67" id="{303A86ED-297B-4AAF-A90A-147C008A327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I85:AD86</xm:sqref>
        </x14:conditionalFormatting>
        <x14:conditionalFormatting xmlns:xm="http://schemas.microsoft.com/office/excel/2006/main">
          <x14:cfRule type="expression" priority="60" id="{39FA7B39-CFDE-462D-A695-286E3CF5521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I104:AD105</xm:sqref>
        </x14:conditionalFormatting>
        <x14:conditionalFormatting xmlns:xm="http://schemas.microsoft.com/office/excel/2006/main">
          <x14:cfRule type="expression" priority="53" id="{49F05AAF-2000-4C85-8CE4-2E43B5EC6C0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E33:AG33</xm:sqref>
        </x14:conditionalFormatting>
        <x14:conditionalFormatting xmlns:xm="http://schemas.microsoft.com/office/excel/2006/main">
          <x14:cfRule type="expression" priority="43" id="{9D42D661-1158-4032-851C-C9629263734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E34:AG34</xm:sqref>
        </x14:conditionalFormatting>
        <x14:conditionalFormatting xmlns:xm="http://schemas.microsoft.com/office/excel/2006/main">
          <x14:cfRule type="expression" priority="36" id="{F6FFAAFD-8F92-4CB5-A33D-C8930B5D686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E51:AG51</xm:sqref>
        </x14:conditionalFormatting>
        <x14:conditionalFormatting xmlns:xm="http://schemas.microsoft.com/office/excel/2006/main">
          <x14:cfRule type="expression" priority="29" id="{FFAF1F4C-726F-4B3A-935E-B7A2AB73DF7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E70:AG70</xm:sqref>
        </x14:conditionalFormatting>
        <x14:conditionalFormatting xmlns:xm="http://schemas.microsoft.com/office/excel/2006/main">
          <x14:cfRule type="expression" priority="22" id="{CC908D46-3F47-4908-A0C6-08CF2484AA5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E89:AG89</xm:sqref>
        </x14:conditionalFormatting>
        <x14:conditionalFormatting xmlns:xm="http://schemas.microsoft.com/office/excel/2006/main">
          <x14:cfRule type="expression" priority="15" id="{FB465352-547C-4ED7-9CF6-A96847A7BF3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E108:AG108</xm:sqref>
        </x14:conditionalFormatting>
        <x14:conditionalFormatting xmlns:xm="http://schemas.microsoft.com/office/excel/2006/main">
          <x14:cfRule type="expression" priority="8" id="{F64869EC-1E5D-4FBF-94B9-CEE0A2E469F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I108:AD108</xm:sqref>
        </x14:conditionalFormatting>
        <x14:conditionalFormatting xmlns:xm="http://schemas.microsoft.com/office/excel/2006/main">
          <x14:cfRule type="expression" priority="1" id="{B04C4D44-3655-4FC1-8FEF-E0BF8E1F4DF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I108:AD108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DD18CA58-F24E-4797-BC9B-B34B40AA09ED}">
          <x14:formula1>
            <xm:f>Personal!$A$2:$A$50</xm:f>
          </x14:formula1>
          <xm:sqref>B118:B133 B23:B38 B42:B57 B4:B19 B61:B76 B80:B95 B99:B114</xm:sqref>
        </x14:dataValidation>
        <x14:dataValidation type="list" allowBlank="1" showInputMessage="1" showErrorMessage="1" prompt="Elige una de las opciones disponibles" xr:uid="{5D41A55C-D733-41D1-A84F-13EB32937191}">
          <x14:formula1>
            <xm:f>Personal!$F$1:$F$15</xm:f>
          </x14:formula1>
          <xm:sqref>E118:AG133 W69:Z69 E70:AG76 E87:AG95 E23:AG38 E86:F86 I80:AG86 H86 E80:H85 E4:AG19 W68:AD68 E61:AG67 E42:AG57 E68:V69 AE68:AG69 I108:AD108 E99:AG107 E110:AG114 E108:H109 AE108:AG109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1C7F9-49CA-406B-B821-C5D187B3A21D}">
  <sheetPr codeName="Hoja43">
    <tabColor rgb="FFFFFFFF"/>
    <outlinePr summaryBelow="0" summaryRight="0"/>
    <pageSetUpPr fitToPage="1"/>
  </sheetPr>
  <dimension ref="A1:AJ1000"/>
  <sheetViews>
    <sheetView tabSelected="1" workbookViewId="0">
      <selection activeCell="B13" sqref="B13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785156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'S40'!C117+1</f>
        <v>45572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28</v>
      </c>
      <c r="C4" s="19" t="s">
        <v>100</v>
      </c>
      <c r="D4" s="19" t="s">
        <v>95</v>
      </c>
      <c r="E4" s="8"/>
      <c r="F4" s="8"/>
      <c r="G4" s="8"/>
      <c r="H4" s="8"/>
      <c r="I4" s="8"/>
      <c r="J4" s="8"/>
      <c r="K4" s="8">
        <v>1</v>
      </c>
      <c r="L4" s="8">
        <v>1</v>
      </c>
      <c r="M4" s="8">
        <v>1</v>
      </c>
      <c r="N4" s="8">
        <v>1</v>
      </c>
      <c r="O4" s="8">
        <v>1</v>
      </c>
      <c r="P4" s="8">
        <v>1</v>
      </c>
      <c r="Q4" s="8">
        <v>1</v>
      </c>
      <c r="R4" s="8">
        <v>1</v>
      </c>
      <c r="S4" s="8"/>
      <c r="T4" s="8"/>
      <c r="U4" s="8">
        <v>1</v>
      </c>
      <c r="V4" s="8">
        <v>1</v>
      </c>
      <c r="W4" s="8">
        <v>1</v>
      </c>
      <c r="X4" s="8">
        <v>1</v>
      </c>
      <c r="Y4" s="8">
        <v>1</v>
      </c>
      <c r="Z4" s="8">
        <v>1</v>
      </c>
      <c r="AA4" s="8">
        <v>1</v>
      </c>
      <c r="AB4" s="8">
        <v>1</v>
      </c>
      <c r="AC4" s="8"/>
      <c r="AD4" s="8"/>
      <c r="AE4" s="8"/>
      <c r="AF4" s="8"/>
      <c r="AG4" s="8"/>
      <c r="AH4" s="1">
        <f t="shared" ref="AH4:AH19" si="0">SUM(E4:AG4)/2</f>
        <v>8</v>
      </c>
      <c r="AI4" s="1"/>
      <c r="AJ4" s="1">
        <f t="shared" ref="AJ4:AJ20" si="1">AH4+AH23+AH42+AH61+AH80+AH99+AH118</f>
        <v>32</v>
      </c>
    </row>
    <row r="5" spans="1:36" ht="15.75" customHeight="1" x14ac:dyDescent="0.15">
      <c r="A5" s="10"/>
      <c r="B5" s="18" t="s">
        <v>29</v>
      </c>
      <c r="C5" s="19" t="s">
        <v>101</v>
      </c>
      <c r="D5" s="19" t="s">
        <v>99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>
        <v>1</v>
      </c>
      <c r="T5" s="8">
        <v>1</v>
      </c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>
        <v>1</v>
      </c>
      <c r="AC5" s="8">
        <v>1</v>
      </c>
      <c r="AD5" s="8">
        <v>1</v>
      </c>
      <c r="AE5" s="8"/>
      <c r="AF5" s="8"/>
      <c r="AG5" s="8"/>
      <c r="AH5" s="1">
        <f t="shared" si="0"/>
        <v>6</v>
      </c>
      <c r="AI5" s="1"/>
      <c r="AJ5" s="1">
        <f t="shared" si="1"/>
        <v>24</v>
      </c>
    </row>
    <row r="6" spans="1:36" ht="15.75" customHeight="1" x14ac:dyDescent="0.15">
      <c r="A6" s="10"/>
      <c r="B6" s="18" t="s">
        <v>30</v>
      </c>
      <c r="C6" s="19" t="s">
        <v>103</v>
      </c>
      <c r="D6" s="19" t="s">
        <v>53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4</v>
      </c>
      <c r="AI6" s="1"/>
      <c r="AJ6" s="1">
        <f t="shared" si="1"/>
        <v>16</v>
      </c>
    </row>
    <row r="7" spans="1:36" ht="15.75" customHeight="1" x14ac:dyDescent="0.15">
      <c r="A7" s="10"/>
      <c r="B7" s="18" t="s">
        <v>32</v>
      </c>
      <c r="C7" s="19" t="s">
        <v>105</v>
      </c>
      <c r="D7" s="19" t="s">
        <v>53</v>
      </c>
      <c r="E7" s="8"/>
      <c r="F7" s="8"/>
      <c r="G7" s="8"/>
      <c r="H7" s="8">
        <v>1</v>
      </c>
      <c r="I7" s="8">
        <v>1</v>
      </c>
      <c r="J7" s="8">
        <v>1</v>
      </c>
      <c r="K7" s="8">
        <v>1</v>
      </c>
      <c r="L7" s="8">
        <v>1</v>
      </c>
      <c r="M7" s="8">
        <v>1</v>
      </c>
      <c r="N7" s="8">
        <v>1</v>
      </c>
      <c r="O7" s="8">
        <v>1</v>
      </c>
      <c r="P7" s="8">
        <v>1</v>
      </c>
      <c r="Q7" s="8"/>
      <c r="R7" s="8"/>
      <c r="S7" s="8">
        <v>1</v>
      </c>
      <c r="T7" s="8">
        <v>1</v>
      </c>
      <c r="U7" s="8">
        <v>1</v>
      </c>
      <c r="V7" s="8">
        <v>1</v>
      </c>
      <c r="W7" s="8">
        <v>1</v>
      </c>
      <c r="X7" s="8">
        <v>1</v>
      </c>
      <c r="Y7" s="8">
        <v>1</v>
      </c>
      <c r="Z7" s="8"/>
      <c r="AA7" s="8"/>
      <c r="AB7" s="8"/>
      <c r="AC7" s="8"/>
      <c r="AD7" s="8"/>
      <c r="AE7" s="8"/>
      <c r="AF7" s="8"/>
      <c r="AG7" s="8"/>
      <c r="AH7" s="1">
        <f t="shared" si="0"/>
        <v>8</v>
      </c>
      <c r="AI7" s="1"/>
      <c r="AJ7" s="1">
        <f t="shared" si="1"/>
        <v>32</v>
      </c>
    </row>
    <row r="8" spans="1:36" ht="15.75" customHeight="1" x14ac:dyDescent="0.15">
      <c r="A8" s="10"/>
      <c r="B8" s="18" t="s">
        <v>33</v>
      </c>
      <c r="C8" s="19" t="s">
        <v>106</v>
      </c>
      <c r="D8" s="19" t="s">
        <v>96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/>
      <c r="P8" s="8"/>
      <c r="Q8" s="8">
        <v>1</v>
      </c>
      <c r="R8" s="8">
        <v>1</v>
      </c>
      <c r="S8" s="8">
        <v>1</v>
      </c>
      <c r="T8" s="8">
        <v>1</v>
      </c>
      <c r="U8" s="8">
        <v>1</v>
      </c>
      <c r="V8" s="8">
        <v>1</v>
      </c>
      <c r="W8" s="8">
        <v>1</v>
      </c>
      <c r="X8" s="8">
        <v>1</v>
      </c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8</v>
      </c>
      <c r="AI8" s="1"/>
      <c r="AJ8" s="1">
        <f t="shared" si="1"/>
        <v>32</v>
      </c>
    </row>
    <row r="9" spans="1:36" ht="15.75" customHeight="1" x14ac:dyDescent="0.15">
      <c r="A9" s="10"/>
      <c r="B9" s="18" t="s">
        <v>34</v>
      </c>
      <c r="C9" s="19" t="s">
        <v>107</v>
      </c>
      <c r="D9" s="19" t="s">
        <v>53</v>
      </c>
      <c r="E9" s="8"/>
      <c r="F9" s="8"/>
      <c r="G9" s="8"/>
      <c r="H9" s="8"/>
      <c r="I9" s="8" t="s">
        <v>15</v>
      </c>
      <c r="J9" s="8" t="s">
        <v>15</v>
      </c>
      <c r="K9" s="8" t="s">
        <v>15</v>
      </c>
      <c r="L9" s="8" t="s">
        <v>15</v>
      </c>
      <c r="M9" s="8" t="s">
        <v>15</v>
      </c>
      <c r="N9" s="8" t="s">
        <v>15</v>
      </c>
      <c r="O9" s="8" t="s">
        <v>15</v>
      </c>
      <c r="P9" s="8" t="s">
        <v>15</v>
      </c>
      <c r="Q9" s="8" t="s">
        <v>15</v>
      </c>
      <c r="R9" s="8" t="s">
        <v>15</v>
      </c>
      <c r="S9" s="8" t="s">
        <v>15</v>
      </c>
      <c r="T9" s="8" t="s">
        <v>15</v>
      </c>
      <c r="U9" s="8" t="s">
        <v>15</v>
      </c>
      <c r="V9" s="8" t="s">
        <v>15</v>
      </c>
      <c r="W9" s="8" t="s">
        <v>15</v>
      </c>
      <c r="X9" s="8" t="s">
        <v>15</v>
      </c>
      <c r="Y9" s="8" t="s">
        <v>15</v>
      </c>
      <c r="Z9" s="8" t="s">
        <v>15</v>
      </c>
      <c r="AA9" s="8" t="s">
        <v>15</v>
      </c>
      <c r="AB9" s="8" t="s">
        <v>15</v>
      </c>
      <c r="AC9" s="8" t="s">
        <v>15</v>
      </c>
      <c r="AD9" s="8" t="s">
        <v>15</v>
      </c>
      <c r="AE9" s="8"/>
      <c r="AF9" s="8"/>
      <c r="AG9" s="8"/>
      <c r="AH9" s="1">
        <f t="shared" si="0"/>
        <v>0</v>
      </c>
      <c r="AI9" s="1"/>
      <c r="AJ9" s="1">
        <f t="shared" si="1"/>
        <v>0</v>
      </c>
    </row>
    <row r="10" spans="1:36" ht="15.75" customHeight="1" x14ac:dyDescent="0.15">
      <c r="A10" s="10"/>
      <c r="B10" s="18" t="s">
        <v>35</v>
      </c>
      <c r="C10" s="19" t="s">
        <v>128</v>
      </c>
      <c r="D10" s="19" t="s">
        <v>53</v>
      </c>
      <c r="E10" s="8"/>
      <c r="F10" s="8"/>
      <c r="G10" s="8"/>
      <c r="H10" s="8"/>
      <c r="I10" s="8" t="s">
        <v>15</v>
      </c>
      <c r="J10" s="8" t="s">
        <v>15</v>
      </c>
      <c r="K10" s="8" t="s">
        <v>15</v>
      </c>
      <c r="L10" s="8" t="s">
        <v>15</v>
      </c>
      <c r="M10" s="8" t="s">
        <v>15</v>
      </c>
      <c r="N10" s="8" t="s">
        <v>15</v>
      </c>
      <c r="O10" s="8" t="s">
        <v>15</v>
      </c>
      <c r="P10" s="8" t="s">
        <v>15</v>
      </c>
      <c r="Q10" s="8" t="s">
        <v>15</v>
      </c>
      <c r="R10" s="8" t="s">
        <v>15</v>
      </c>
      <c r="S10" s="8" t="s">
        <v>15</v>
      </c>
      <c r="T10" s="8" t="s">
        <v>15</v>
      </c>
      <c r="U10" s="8" t="s">
        <v>15</v>
      </c>
      <c r="V10" s="8" t="s">
        <v>15</v>
      </c>
      <c r="W10" s="8" t="s">
        <v>15</v>
      </c>
      <c r="X10" s="8" t="s">
        <v>15</v>
      </c>
      <c r="Y10" s="8" t="s">
        <v>15</v>
      </c>
      <c r="Z10" s="8" t="s">
        <v>15</v>
      </c>
      <c r="AA10" s="8" t="s">
        <v>15</v>
      </c>
      <c r="AB10" s="8" t="s">
        <v>15</v>
      </c>
      <c r="AC10" s="8" t="s">
        <v>15</v>
      </c>
      <c r="AD10" s="8" t="s">
        <v>15</v>
      </c>
      <c r="AE10" s="8"/>
      <c r="AF10" s="8"/>
      <c r="AG10" s="8"/>
      <c r="AH10" s="1">
        <f t="shared" si="0"/>
        <v>0</v>
      </c>
      <c r="AI10" s="1"/>
      <c r="AJ10" s="1">
        <f t="shared" si="1"/>
        <v>0</v>
      </c>
    </row>
    <row r="11" spans="1:36" ht="15.75" customHeight="1" x14ac:dyDescent="0.15">
      <c r="A11" s="21"/>
      <c r="B11" s="18" t="s">
        <v>133</v>
      </c>
      <c r="C11" s="19" t="s">
        <v>132</v>
      </c>
      <c r="D11" s="19" t="s">
        <v>53</v>
      </c>
      <c r="E11" s="8"/>
      <c r="F11" s="8"/>
      <c r="G11" s="8"/>
      <c r="H11" s="8"/>
      <c r="I11" s="8" t="s">
        <v>7</v>
      </c>
      <c r="J11" s="8" t="s">
        <v>7</v>
      </c>
      <c r="K11" s="8" t="s">
        <v>7</v>
      </c>
      <c r="L11" s="8" t="s">
        <v>7</v>
      </c>
      <c r="M11" s="8" t="s">
        <v>7</v>
      </c>
      <c r="N11" s="8" t="s">
        <v>7</v>
      </c>
      <c r="O11" s="8" t="s">
        <v>7</v>
      </c>
      <c r="P11" s="8" t="s">
        <v>7</v>
      </c>
      <c r="Q11" s="8" t="s">
        <v>7</v>
      </c>
      <c r="R11" s="8" t="s">
        <v>7</v>
      </c>
      <c r="S11" s="8" t="s">
        <v>7</v>
      </c>
      <c r="T11" s="8" t="s">
        <v>7</v>
      </c>
      <c r="U11" s="8" t="s">
        <v>7</v>
      </c>
      <c r="V11" s="8" t="s">
        <v>7</v>
      </c>
      <c r="W11" s="8" t="s">
        <v>7</v>
      </c>
      <c r="X11" s="8" t="s">
        <v>7</v>
      </c>
      <c r="Y11" s="8" t="s">
        <v>7</v>
      </c>
      <c r="Z11" s="8" t="s">
        <v>7</v>
      </c>
      <c r="AA11" s="8" t="s">
        <v>7</v>
      </c>
      <c r="AB11" s="8" t="s">
        <v>7</v>
      </c>
      <c r="AC11" s="8" t="s">
        <v>7</v>
      </c>
      <c r="AD11" s="8" t="s">
        <v>7</v>
      </c>
      <c r="AE11" s="8"/>
      <c r="AF11" s="8"/>
      <c r="AG11" s="8"/>
      <c r="AH11" s="1">
        <f t="shared" si="0"/>
        <v>0</v>
      </c>
      <c r="AI11" s="1"/>
      <c r="AJ11" s="1">
        <f t="shared" si="1"/>
        <v>16</v>
      </c>
    </row>
    <row r="12" spans="1:36" ht="15.75" customHeight="1" x14ac:dyDescent="0.15">
      <c r="A12" s="10"/>
      <c r="B12" s="18" t="s">
        <v>137</v>
      </c>
      <c r="C12" s="19" t="s">
        <v>138</v>
      </c>
      <c r="D12" s="19" t="s">
        <v>53</v>
      </c>
      <c r="E12" s="8"/>
      <c r="F12" s="8"/>
      <c r="G12" s="8"/>
      <c r="H12" s="8"/>
      <c r="I12" s="8"/>
      <c r="J12" s="8"/>
      <c r="K12" s="8"/>
      <c r="L12" s="8"/>
      <c r="M12" s="8">
        <v>1</v>
      </c>
      <c r="N12" s="8">
        <v>1</v>
      </c>
      <c r="O12" s="8">
        <v>1</v>
      </c>
      <c r="P12" s="8">
        <v>1</v>
      </c>
      <c r="Q12" s="8">
        <v>1</v>
      </c>
      <c r="R12" s="8">
        <v>1</v>
      </c>
      <c r="S12" s="8"/>
      <c r="T12" s="8"/>
      <c r="U12" s="8">
        <v>1</v>
      </c>
      <c r="V12" s="8">
        <v>1</v>
      </c>
      <c r="W12" s="8">
        <v>1</v>
      </c>
      <c r="X12" s="8">
        <v>1</v>
      </c>
      <c r="Y12" s="8">
        <v>1</v>
      </c>
      <c r="Z12" s="8">
        <v>1</v>
      </c>
      <c r="AA12" s="8">
        <v>1</v>
      </c>
      <c r="AB12" s="8">
        <v>1</v>
      </c>
      <c r="AC12" s="8">
        <v>1</v>
      </c>
      <c r="AD12" s="8">
        <v>1</v>
      </c>
      <c r="AE12" s="8"/>
      <c r="AF12" s="8"/>
      <c r="AG12" s="8"/>
      <c r="AH12" s="1">
        <f t="shared" si="0"/>
        <v>8</v>
      </c>
      <c r="AI12" s="1"/>
      <c r="AJ12" s="1">
        <f t="shared" si="1"/>
        <v>32</v>
      </c>
    </row>
    <row r="13" spans="1:36" ht="15.75" customHeight="1" x14ac:dyDescent="0.15">
      <c r="A13" s="10"/>
      <c r="B13" s="18" t="s">
        <v>140</v>
      </c>
      <c r="C13" s="62" t="s">
        <v>141</v>
      </c>
      <c r="D13" s="19" t="s">
        <v>53</v>
      </c>
      <c r="E13" s="8"/>
      <c r="F13" s="8"/>
      <c r="G13" s="8"/>
      <c r="H13" s="8"/>
      <c r="I13" s="8">
        <v>1</v>
      </c>
      <c r="J13" s="8">
        <v>1</v>
      </c>
      <c r="K13" s="8">
        <v>1</v>
      </c>
      <c r="L13" s="8">
        <v>1</v>
      </c>
      <c r="M13" s="8">
        <v>1</v>
      </c>
      <c r="N13" s="8">
        <v>1</v>
      </c>
      <c r="O13" s="8">
        <v>1</v>
      </c>
      <c r="P13" s="8">
        <v>1</v>
      </c>
      <c r="Q13" s="8">
        <v>1</v>
      </c>
      <c r="R13" s="8">
        <v>1</v>
      </c>
      <c r="S13" s="8">
        <v>1</v>
      </c>
      <c r="T13" s="8">
        <v>1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1">
        <f t="shared" si="0"/>
        <v>6</v>
      </c>
      <c r="AI13" s="1">
        <f t="shared" ref="AI13:AI19" si="2">COUNTIF(F13:AH13,"S")/2</f>
        <v>0</v>
      </c>
      <c r="AJ13" s="1">
        <f t="shared" si="1"/>
        <v>26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59"/>
      <c r="J17" s="59"/>
      <c r="K17" s="59"/>
      <c r="L17" s="59"/>
      <c r="M17" s="59" t="s">
        <v>9</v>
      </c>
      <c r="N17" s="59" t="s">
        <v>9</v>
      </c>
      <c r="O17" s="59" t="s">
        <v>9</v>
      </c>
      <c r="P17" s="59" t="s">
        <v>9</v>
      </c>
      <c r="Q17" s="59" t="s">
        <v>9</v>
      </c>
      <c r="R17" s="59" t="s">
        <v>9</v>
      </c>
      <c r="S17" s="59"/>
      <c r="T17" s="59"/>
      <c r="U17" s="59" t="s">
        <v>9</v>
      </c>
      <c r="V17" s="59" t="s">
        <v>9</v>
      </c>
      <c r="W17" s="59" t="s">
        <v>9</v>
      </c>
      <c r="X17" s="59" t="s">
        <v>9</v>
      </c>
      <c r="Y17" s="59" t="s">
        <v>9</v>
      </c>
      <c r="Z17" s="59" t="s">
        <v>9</v>
      </c>
      <c r="AA17" s="59" t="s">
        <v>9</v>
      </c>
      <c r="AB17" s="59" t="s">
        <v>9</v>
      </c>
      <c r="AC17" s="59" t="s">
        <v>9</v>
      </c>
      <c r="AD17" s="59" t="s">
        <v>9</v>
      </c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/>
      <c r="R18" s="8"/>
      <c r="S18" s="8" t="s">
        <v>9</v>
      </c>
      <c r="T18" s="8" t="s">
        <v>9</v>
      </c>
      <c r="U18" s="8" t="s">
        <v>9</v>
      </c>
      <c r="V18" s="8" t="s">
        <v>9</v>
      </c>
      <c r="W18" s="8" t="s">
        <v>9</v>
      </c>
      <c r="X18" s="8" t="s">
        <v>9</v>
      </c>
      <c r="Y18" s="8" t="s">
        <v>9</v>
      </c>
      <c r="Z18" s="8" t="s">
        <v>9</v>
      </c>
      <c r="AA18" s="59"/>
      <c r="AB18" s="59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 t="s">
        <v>9</v>
      </c>
      <c r="R19" s="8"/>
      <c r="S19" s="8"/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59"/>
      <c r="AB19" s="59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>SUM(I4:I19)</f>
        <v>3</v>
      </c>
      <c r="J20" s="23">
        <f>SUM(J4:J19)</f>
        <v>3</v>
      </c>
      <c r="K20" s="23">
        <f>SUM(K4:K19)</f>
        <v>4</v>
      </c>
      <c r="L20" s="23">
        <f>SUM(L4:L19)</f>
        <v>4</v>
      </c>
      <c r="M20" s="23">
        <f>SUM(M4:M19)</f>
        <v>5</v>
      </c>
      <c r="N20" s="23">
        <f>SUM(N4:N19)</f>
        <v>5</v>
      </c>
      <c r="O20" s="23">
        <f>SUM(O4:O19)</f>
        <v>4</v>
      </c>
      <c r="P20" s="23">
        <f>SUM(P4:P19)</f>
        <v>4</v>
      </c>
      <c r="Q20" s="23">
        <f>SUM(Q4:Q19)</f>
        <v>4</v>
      </c>
      <c r="R20" s="23">
        <f>SUM(R4:R19)</f>
        <v>4</v>
      </c>
      <c r="S20" s="23">
        <f>SUM(S4:S19)</f>
        <v>4</v>
      </c>
      <c r="T20" s="23">
        <f>SUM(T4:T19)</f>
        <v>4</v>
      </c>
      <c r="U20" s="23">
        <f>SUM(U4:U19)</f>
        <v>5</v>
      </c>
      <c r="V20" s="23">
        <f>SUM(V4:V19)</f>
        <v>5</v>
      </c>
      <c r="W20" s="23">
        <f>SUM(W4:W19)</f>
        <v>6</v>
      </c>
      <c r="X20" s="23">
        <f>SUM(X4:X19)</f>
        <v>6</v>
      </c>
      <c r="Y20" s="23">
        <f>SUM(Y4:Y19)</f>
        <v>5</v>
      </c>
      <c r="Z20" s="23">
        <f>SUM(Z4:Z19)</f>
        <v>4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48</v>
      </c>
      <c r="AI20" s="1">
        <f>SUM(AI13:AI19)</f>
        <v>24</v>
      </c>
      <c r="AJ20" s="1">
        <f t="shared" si="1"/>
        <v>210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45573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X200</v>
      </c>
      <c r="C23" s="19" t="str">
        <f>IF(ISNA(VLOOKUP(B23,Personal!$A$2:$D$21,2,FALSE)),,VLOOKUP(B23,Personal!$A$2:$D$21,2,FALSE))</f>
        <v>Unai Ortiz</v>
      </c>
      <c r="D23" s="19" t="str">
        <f>IF(ISNA(VLOOKUP(B23,Personal!$A$2:$D$23,3,FALSE)),,VLOOKUP(B23,Personal!$A$2:$D$32,3,FALSE))</f>
        <v>SSMM</v>
      </c>
      <c r="E23" s="8"/>
      <c r="F23" s="8"/>
      <c r="G23" s="8"/>
      <c r="H23" s="8"/>
      <c r="I23" s="8"/>
      <c r="J23" s="8"/>
      <c r="K23" s="8">
        <v>1</v>
      </c>
      <c r="L23" s="8">
        <v>1</v>
      </c>
      <c r="M23" s="8">
        <v>1</v>
      </c>
      <c r="N23" s="8">
        <v>1</v>
      </c>
      <c r="O23" s="8">
        <v>1</v>
      </c>
      <c r="P23" s="8">
        <v>1</v>
      </c>
      <c r="Q23" s="8"/>
      <c r="R23" s="8"/>
      <c r="S23" s="8">
        <v>1</v>
      </c>
      <c r="T23" s="8">
        <v>1</v>
      </c>
      <c r="U23" s="8">
        <v>1</v>
      </c>
      <c r="V23" s="8">
        <v>1</v>
      </c>
      <c r="W23" s="8">
        <v>1</v>
      </c>
      <c r="X23" s="8">
        <v>1</v>
      </c>
      <c r="Y23" s="8">
        <v>1</v>
      </c>
      <c r="Z23" s="8">
        <v>1</v>
      </c>
      <c r="AA23" s="8">
        <v>1</v>
      </c>
      <c r="AB23" s="8">
        <v>1</v>
      </c>
      <c r="AC23" s="8"/>
      <c r="AD23" s="8"/>
      <c r="AE23" s="8"/>
      <c r="AF23" s="8"/>
      <c r="AG23" s="8"/>
      <c r="AH23" s="1">
        <f t="shared" ref="AH23:AH38" si="4">SUM(E23:AG23)/2</f>
        <v>8</v>
      </c>
      <c r="AI23" s="1"/>
    </row>
    <row r="24" spans="1:36" ht="15.75" customHeight="1" x14ac:dyDescent="0.15">
      <c r="A24" s="10"/>
      <c r="B24" s="18" t="str">
        <f t="shared" ref="B24:B38" si="5">B5</f>
        <v>X208</v>
      </c>
      <c r="C24" s="19" t="str">
        <f>IF(ISNA(VLOOKUP(B24,Personal!$A$2:$D$21,2,FALSE)),,VLOOKUP(B24,Personal!$A$2:$D$21,2,FALSE))</f>
        <v>Gevenis Narvaez</v>
      </c>
      <c r="D24" s="19" t="s">
        <v>99</v>
      </c>
      <c r="E24" s="8"/>
      <c r="F24" s="8"/>
      <c r="G24" s="8"/>
      <c r="H24" s="8"/>
      <c r="I24" s="8" t="s">
        <v>7</v>
      </c>
      <c r="J24" s="8" t="s">
        <v>7</v>
      </c>
      <c r="K24" s="8" t="s">
        <v>7</v>
      </c>
      <c r="L24" s="8" t="s">
        <v>7</v>
      </c>
      <c r="M24" s="8" t="s">
        <v>7</v>
      </c>
      <c r="N24" s="8" t="s">
        <v>7</v>
      </c>
      <c r="O24" s="8" t="s">
        <v>7</v>
      </c>
      <c r="P24" s="8" t="s">
        <v>7</v>
      </c>
      <c r="Q24" s="8" t="s">
        <v>7</v>
      </c>
      <c r="R24" s="8" t="s">
        <v>7</v>
      </c>
      <c r="S24" s="8" t="s">
        <v>7</v>
      </c>
      <c r="T24" s="8" t="s">
        <v>7</v>
      </c>
      <c r="U24" s="8" t="s">
        <v>7</v>
      </c>
      <c r="V24" s="8" t="s">
        <v>7</v>
      </c>
      <c r="W24" s="8" t="s">
        <v>7</v>
      </c>
      <c r="X24" s="8" t="s">
        <v>7</v>
      </c>
      <c r="Y24" s="8" t="s">
        <v>7</v>
      </c>
      <c r="Z24" s="8" t="s">
        <v>7</v>
      </c>
      <c r="AA24" s="8" t="s">
        <v>7</v>
      </c>
      <c r="AB24" s="8" t="s">
        <v>7</v>
      </c>
      <c r="AC24" s="8" t="s">
        <v>7</v>
      </c>
      <c r="AD24" s="8" t="s">
        <v>7</v>
      </c>
      <c r="AE24" s="8"/>
      <c r="AF24" s="8"/>
      <c r="AG24" s="8"/>
      <c r="AH24" s="1">
        <f t="shared" si="4"/>
        <v>0</v>
      </c>
      <c r="AI24" s="1"/>
    </row>
    <row r="25" spans="1:36" ht="15.75" customHeight="1" x14ac:dyDescent="0.15">
      <c r="A25" s="10"/>
      <c r="B25" s="18" t="str">
        <f t="shared" si="5"/>
        <v>X209</v>
      </c>
      <c r="C25" s="19" t="str">
        <f>IF(ISNA(VLOOKUP(B25,Personal!$A$2:$D$21,2,FALSE)),,VLOOKUP(B25,Personal!$A$2:$D$21,2,FALSE))</f>
        <v>Juan Ramos</v>
      </c>
      <c r="D25" s="19" t="str">
        <f>IF(ISNA(VLOOKUP(B25,Personal!$A$2:$D$23,3,FALSE)),,VLOOKUP(B25,Personal!$A$2:$D$32,3,FALSE))</f>
        <v>Comercial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>
        <v>1</v>
      </c>
      <c r="AD25" s="8">
        <v>1</v>
      </c>
      <c r="AE25" s="8"/>
      <c r="AF25" s="8"/>
      <c r="AG25" s="8"/>
      <c r="AH25" s="1">
        <f t="shared" si="4"/>
        <v>4</v>
      </c>
      <c r="AI25" s="1"/>
    </row>
    <row r="26" spans="1:36" ht="15.75" customHeight="1" x14ac:dyDescent="0.15">
      <c r="A26" s="10"/>
      <c r="B26" s="18" t="str">
        <f t="shared" si="5"/>
        <v>X214</v>
      </c>
      <c r="C26" s="19" t="str">
        <f>IF(ISNA(VLOOKUP(B26,Personal!$A$2:$D$21,2,FALSE)),,VLOOKUP(B26,Personal!$A$2:$D$21,2,FALSE))</f>
        <v>Iker Marcos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>
        <v>1</v>
      </c>
      <c r="I26" s="8">
        <v>1</v>
      </c>
      <c r="J26" s="8">
        <v>1</v>
      </c>
      <c r="K26" s="8">
        <v>1</v>
      </c>
      <c r="L26" s="8">
        <v>1</v>
      </c>
      <c r="M26" s="8">
        <v>1</v>
      </c>
      <c r="N26" s="8">
        <v>1</v>
      </c>
      <c r="O26" s="8"/>
      <c r="P26" s="8"/>
      <c r="Q26" s="8">
        <v>1</v>
      </c>
      <c r="R26" s="8">
        <v>1</v>
      </c>
      <c r="S26" s="8">
        <v>1</v>
      </c>
      <c r="T26" s="8">
        <v>1</v>
      </c>
      <c r="U26" s="8">
        <v>1</v>
      </c>
      <c r="V26" s="8">
        <v>1</v>
      </c>
      <c r="W26" s="8">
        <v>1</v>
      </c>
      <c r="X26" s="8">
        <v>1</v>
      </c>
      <c r="Y26" s="8">
        <v>1</v>
      </c>
      <c r="Z26" s="8"/>
      <c r="AA26" s="8"/>
      <c r="AB26" s="8"/>
      <c r="AC26" s="8"/>
      <c r="AD26" s="8"/>
      <c r="AE26" s="8"/>
      <c r="AF26" s="8"/>
      <c r="AG26" s="8"/>
      <c r="AH26" s="1">
        <f t="shared" si="4"/>
        <v>8</v>
      </c>
      <c r="AI26" s="1"/>
    </row>
    <row r="27" spans="1:36" ht="15.75" customHeight="1" x14ac:dyDescent="0.15">
      <c r="A27" s="10"/>
      <c r="B27" s="18" t="str">
        <f t="shared" si="5"/>
        <v>X216</v>
      </c>
      <c r="C27" s="19" t="str">
        <f>IF(ISNA(VLOOKUP(B27,Personal!$A$2:$D$21,2,FALSE)),,VLOOKUP(B27,Personal!$A$2:$D$21,2,FALSE))</f>
        <v>Andrew Vera</v>
      </c>
      <c r="D27" s="19" t="s">
        <v>96</v>
      </c>
      <c r="E27" s="8"/>
      <c r="F27" s="8"/>
      <c r="G27" s="8"/>
      <c r="H27" s="8"/>
      <c r="I27" s="8"/>
      <c r="J27" s="8"/>
      <c r="K27" s="8"/>
      <c r="L27" s="8"/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/>
      <c r="T27" s="8"/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8</v>
      </c>
      <c r="AI27" s="1"/>
    </row>
    <row r="28" spans="1:36" ht="15.75" customHeight="1" x14ac:dyDescent="0.15">
      <c r="A28" s="10"/>
      <c r="B28" s="18" t="str">
        <f t="shared" si="5"/>
        <v>XM10</v>
      </c>
      <c r="C28" s="19" t="str">
        <f>IF(ISNA(VLOOKUP(B28,Personal!$A$2:$D$21,2,FALSE)),,VLOOKUP(B28,Personal!$A$2:$D$21,2,FALSE))</f>
        <v>Juan Actis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 t="s">
        <v>15</v>
      </c>
      <c r="J28" s="8" t="s">
        <v>15</v>
      </c>
      <c r="K28" s="8" t="s">
        <v>15</v>
      </c>
      <c r="L28" s="8" t="s">
        <v>15</v>
      </c>
      <c r="M28" s="8" t="s">
        <v>15</v>
      </c>
      <c r="N28" s="8" t="s">
        <v>15</v>
      </c>
      <c r="O28" s="8" t="s">
        <v>15</v>
      </c>
      <c r="P28" s="8" t="s">
        <v>15</v>
      </c>
      <c r="Q28" s="8" t="s">
        <v>15</v>
      </c>
      <c r="R28" s="8" t="s">
        <v>15</v>
      </c>
      <c r="S28" s="8" t="s">
        <v>15</v>
      </c>
      <c r="T28" s="8" t="s">
        <v>15</v>
      </c>
      <c r="U28" s="8" t="s">
        <v>15</v>
      </c>
      <c r="V28" s="8" t="s">
        <v>15</v>
      </c>
      <c r="W28" s="8" t="s">
        <v>15</v>
      </c>
      <c r="X28" s="8" t="s">
        <v>15</v>
      </c>
      <c r="Y28" s="8" t="s">
        <v>15</v>
      </c>
      <c r="Z28" s="8" t="s">
        <v>15</v>
      </c>
      <c r="AA28" s="8" t="s">
        <v>15</v>
      </c>
      <c r="AB28" s="8" t="s">
        <v>15</v>
      </c>
      <c r="AC28" s="8" t="s">
        <v>15</v>
      </c>
      <c r="AD28" s="8" t="s">
        <v>15</v>
      </c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 t="str">
        <f t="shared" si="5"/>
        <v>X218</v>
      </c>
      <c r="C29" s="19" t="str">
        <f>IF(ISNA(VLOOKUP(B29,Personal!$A$2:$D$21,2,FALSE)),,VLOOKUP(B29,Personal!$A$2:$D$21,2,FALSE))</f>
        <v>Nahia Campos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 t="s">
        <v>15</v>
      </c>
      <c r="J29" s="8" t="s">
        <v>15</v>
      </c>
      <c r="K29" s="8" t="s">
        <v>15</v>
      </c>
      <c r="L29" s="8" t="s">
        <v>15</v>
      </c>
      <c r="M29" s="8" t="s">
        <v>15</v>
      </c>
      <c r="N29" s="8" t="s">
        <v>15</v>
      </c>
      <c r="O29" s="8" t="s">
        <v>15</v>
      </c>
      <c r="P29" s="8" t="s">
        <v>15</v>
      </c>
      <c r="Q29" s="8" t="s">
        <v>15</v>
      </c>
      <c r="R29" s="8" t="s">
        <v>15</v>
      </c>
      <c r="S29" s="8" t="s">
        <v>15</v>
      </c>
      <c r="T29" s="8" t="s">
        <v>15</v>
      </c>
      <c r="U29" s="8" t="s">
        <v>15</v>
      </c>
      <c r="V29" s="8" t="s">
        <v>15</v>
      </c>
      <c r="W29" s="8" t="s">
        <v>15</v>
      </c>
      <c r="X29" s="8" t="s">
        <v>15</v>
      </c>
      <c r="Y29" s="8" t="s">
        <v>15</v>
      </c>
      <c r="Z29" s="8" t="s">
        <v>15</v>
      </c>
      <c r="AA29" s="8" t="s">
        <v>15</v>
      </c>
      <c r="AB29" s="8" t="s">
        <v>15</v>
      </c>
      <c r="AC29" s="8" t="s">
        <v>15</v>
      </c>
      <c r="AD29" s="8" t="s">
        <v>15</v>
      </c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 t="str">
        <f t="shared" si="5"/>
        <v>X219</v>
      </c>
      <c r="C30" s="19" t="s">
        <v>132</v>
      </c>
      <c r="D30" s="19" t="s">
        <v>53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>
        <v>1</v>
      </c>
      <c r="X30" s="8">
        <v>1</v>
      </c>
      <c r="Y30" s="8">
        <v>1</v>
      </c>
      <c r="Z30" s="8">
        <v>1</v>
      </c>
      <c r="AA30" s="8">
        <v>1</v>
      </c>
      <c r="AB30" s="8">
        <v>1</v>
      </c>
      <c r="AC30" s="8">
        <v>1</v>
      </c>
      <c r="AD30" s="8">
        <v>1</v>
      </c>
      <c r="AE30" s="8"/>
      <c r="AF30" s="8"/>
      <c r="AG30" s="8"/>
      <c r="AH30" s="1">
        <f t="shared" si="4"/>
        <v>4</v>
      </c>
      <c r="AI30" s="1"/>
    </row>
    <row r="31" spans="1:36" ht="15.75" customHeight="1" x14ac:dyDescent="0.15">
      <c r="A31" s="10"/>
      <c r="B31" s="18" t="s">
        <v>137</v>
      </c>
      <c r="C31" s="19" t="s">
        <v>138</v>
      </c>
      <c r="D31" s="19" t="s">
        <v>53</v>
      </c>
      <c r="E31" s="8"/>
      <c r="F31" s="8"/>
      <c r="G31" s="8"/>
      <c r="H31" s="8"/>
      <c r="I31" s="8" t="s">
        <v>7</v>
      </c>
      <c r="J31" s="8" t="s">
        <v>7</v>
      </c>
      <c r="K31" s="8" t="s">
        <v>7</v>
      </c>
      <c r="L31" s="8" t="s">
        <v>7</v>
      </c>
      <c r="M31" s="8" t="s">
        <v>7</v>
      </c>
      <c r="N31" s="8" t="s">
        <v>7</v>
      </c>
      <c r="O31" s="8" t="s">
        <v>7</v>
      </c>
      <c r="P31" s="8" t="s">
        <v>7</v>
      </c>
      <c r="Q31" s="8" t="s">
        <v>7</v>
      </c>
      <c r="R31" s="8" t="s">
        <v>7</v>
      </c>
      <c r="S31" s="8" t="s">
        <v>7</v>
      </c>
      <c r="T31" s="8" t="s">
        <v>7</v>
      </c>
      <c r="U31" s="8" t="s">
        <v>7</v>
      </c>
      <c r="V31" s="8" t="s">
        <v>7</v>
      </c>
      <c r="W31" s="8" t="s">
        <v>7</v>
      </c>
      <c r="X31" s="8" t="s">
        <v>7</v>
      </c>
      <c r="Y31" s="8" t="s">
        <v>7</v>
      </c>
      <c r="Z31" s="8" t="s">
        <v>7</v>
      </c>
      <c r="AA31" s="8" t="s">
        <v>7</v>
      </c>
      <c r="AB31" s="8" t="s">
        <v>7</v>
      </c>
      <c r="AC31" s="8" t="s">
        <v>7</v>
      </c>
      <c r="AD31" s="8" t="s">
        <v>7</v>
      </c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 t="str">
        <f t="shared" si="5"/>
        <v>X223</v>
      </c>
      <c r="C32" s="62" t="s">
        <v>141</v>
      </c>
      <c r="D32" s="19" t="s">
        <v>53</v>
      </c>
      <c r="E32" s="8"/>
      <c r="F32" s="8"/>
      <c r="G32" s="8"/>
      <c r="H32" s="8"/>
      <c r="I32" s="8">
        <v>1</v>
      </c>
      <c r="J32" s="8">
        <v>1</v>
      </c>
      <c r="K32" s="8">
        <v>1</v>
      </c>
      <c r="L32" s="8">
        <v>1</v>
      </c>
      <c r="M32" s="8">
        <v>1</v>
      </c>
      <c r="N32" s="8">
        <v>1</v>
      </c>
      <c r="O32" s="8">
        <v>1</v>
      </c>
      <c r="P32" s="8">
        <v>1</v>
      </c>
      <c r="Q32" s="8"/>
      <c r="R32" s="8"/>
      <c r="S32" s="8">
        <v>1</v>
      </c>
      <c r="T32" s="8">
        <v>1</v>
      </c>
      <c r="U32" s="8">
        <v>1</v>
      </c>
      <c r="V32" s="8">
        <v>1</v>
      </c>
      <c r="W32" s="8">
        <v>1</v>
      </c>
      <c r="X32" s="8">
        <v>1</v>
      </c>
      <c r="Y32" s="8">
        <v>1</v>
      </c>
      <c r="Z32" s="8">
        <v>1</v>
      </c>
      <c r="AA32" s="8"/>
      <c r="AB32" s="8"/>
      <c r="AC32" s="8"/>
      <c r="AD32" s="8"/>
      <c r="AE32" s="8"/>
      <c r="AF32" s="8"/>
      <c r="AG32" s="8"/>
      <c r="AH32" s="1">
        <f t="shared" si="4"/>
        <v>8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59"/>
      <c r="J36" s="59"/>
      <c r="K36" s="59"/>
      <c r="L36" s="59"/>
      <c r="M36" s="59" t="s">
        <v>9</v>
      </c>
      <c r="N36" s="59" t="s">
        <v>9</v>
      </c>
      <c r="O36" s="59" t="s">
        <v>9</v>
      </c>
      <c r="P36" s="59" t="s">
        <v>9</v>
      </c>
      <c r="Q36" s="59" t="s">
        <v>9</v>
      </c>
      <c r="R36" s="59" t="s">
        <v>9</v>
      </c>
      <c r="S36" s="59"/>
      <c r="T36" s="59"/>
      <c r="U36" s="59" t="s">
        <v>9</v>
      </c>
      <c r="V36" s="59" t="s">
        <v>9</v>
      </c>
      <c r="W36" s="59" t="s">
        <v>9</v>
      </c>
      <c r="X36" s="59" t="s">
        <v>9</v>
      </c>
      <c r="Y36" s="59" t="s">
        <v>9</v>
      </c>
      <c r="Z36" s="59" t="s">
        <v>9</v>
      </c>
      <c r="AA36" s="59" t="s">
        <v>9</v>
      </c>
      <c r="AB36" s="59" t="s">
        <v>9</v>
      </c>
      <c r="AC36" s="59" t="s">
        <v>9</v>
      </c>
      <c r="AD36" s="59" t="s">
        <v>9</v>
      </c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/>
      <c r="R37" s="8"/>
      <c r="S37" s="8" t="s">
        <v>9</v>
      </c>
      <c r="T37" s="8" t="s">
        <v>9</v>
      </c>
      <c r="U37" s="8" t="s">
        <v>9</v>
      </c>
      <c r="V37" s="8" t="s">
        <v>9</v>
      </c>
      <c r="W37" s="8" t="s">
        <v>9</v>
      </c>
      <c r="X37" s="8" t="s">
        <v>9</v>
      </c>
      <c r="Y37" s="8" t="s">
        <v>9</v>
      </c>
      <c r="Z37" s="8" t="s">
        <v>9</v>
      </c>
      <c r="AA37" s="59"/>
      <c r="AB37" s="59"/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 t="s">
        <v>9</v>
      </c>
      <c r="R38" s="8"/>
      <c r="S38" s="8"/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59"/>
      <c r="AB38" s="59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3</v>
      </c>
      <c r="L39" s="23">
        <f t="shared" si="6"/>
        <v>3</v>
      </c>
      <c r="M39" s="23">
        <f t="shared" si="6"/>
        <v>4</v>
      </c>
      <c r="N39" s="23">
        <f t="shared" si="6"/>
        <v>4</v>
      </c>
      <c r="O39" s="23">
        <f t="shared" si="6"/>
        <v>3</v>
      </c>
      <c r="P39" s="23">
        <f t="shared" si="6"/>
        <v>3</v>
      </c>
      <c r="Q39" s="23">
        <f t="shared" si="6"/>
        <v>2</v>
      </c>
      <c r="R39" s="23">
        <f t="shared" si="6"/>
        <v>2</v>
      </c>
      <c r="S39" s="23">
        <f t="shared" si="6"/>
        <v>3</v>
      </c>
      <c r="T39" s="23">
        <f t="shared" si="6"/>
        <v>3</v>
      </c>
      <c r="U39" s="23">
        <f t="shared" si="6"/>
        <v>4</v>
      </c>
      <c r="V39" s="23">
        <f t="shared" si="6"/>
        <v>4</v>
      </c>
      <c r="W39" s="23">
        <f t="shared" si="6"/>
        <v>6</v>
      </c>
      <c r="X39" s="23">
        <f t="shared" si="6"/>
        <v>6</v>
      </c>
      <c r="Y39" s="23">
        <f t="shared" si="6"/>
        <v>6</v>
      </c>
      <c r="Z39" s="23">
        <f t="shared" si="6"/>
        <v>5</v>
      </c>
      <c r="AA39" s="23">
        <f t="shared" si="6"/>
        <v>4</v>
      </c>
      <c r="AB39" s="23">
        <f t="shared" si="6"/>
        <v>4</v>
      </c>
      <c r="AC39" s="23">
        <f t="shared" si="6"/>
        <v>3</v>
      </c>
      <c r="AD39" s="23">
        <f t="shared" si="6"/>
        <v>3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40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45574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X200</v>
      </c>
      <c r="C42" s="19" t="str">
        <f>IF(ISNA(VLOOKUP(B42,Personal!$A$2:$D$21,2,FALSE)),,VLOOKUP(B42,Personal!$A$2:$D$21,2,FALSE))</f>
        <v>Unai Ortiz</v>
      </c>
      <c r="D42" s="19" t="str">
        <f>IF(ISNA(VLOOKUP(B42,Personal!$A$2:$D$23,3,FALSE)),,VLOOKUP(B42,Personal!$A$2:$D$32,3,FALSE))</f>
        <v>SSMM</v>
      </c>
      <c r="E42" s="8"/>
      <c r="F42" s="8"/>
      <c r="G42" s="8"/>
      <c r="H42" s="8"/>
      <c r="I42" s="8" t="s">
        <v>7</v>
      </c>
      <c r="J42" s="8" t="s">
        <v>7</v>
      </c>
      <c r="K42" s="8" t="s">
        <v>7</v>
      </c>
      <c r="L42" s="8" t="s">
        <v>7</v>
      </c>
      <c r="M42" s="8" t="s">
        <v>7</v>
      </c>
      <c r="N42" s="8" t="s">
        <v>7</v>
      </c>
      <c r="O42" s="8" t="s">
        <v>7</v>
      </c>
      <c r="P42" s="8" t="s">
        <v>7</v>
      </c>
      <c r="Q42" s="8" t="s">
        <v>7</v>
      </c>
      <c r="R42" s="8" t="s">
        <v>7</v>
      </c>
      <c r="S42" s="8" t="s">
        <v>7</v>
      </c>
      <c r="T42" s="8" t="s">
        <v>7</v>
      </c>
      <c r="U42" s="8" t="s">
        <v>7</v>
      </c>
      <c r="V42" s="8" t="s">
        <v>7</v>
      </c>
      <c r="W42" s="8" t="s">
        <v>7</v>
      </c>
      <c r="X42" s="8" t="s">
        <v>7</v>
      </c>
      <c r="Y42" s="8" t="s">
        <v>7</v>
      </c>
      <c r="Z42" s="8" t="s">
        <v>7</v>
      </c>
      <c r="AA42" s="8" t="s">
        <v>7</v>
      </c>
      <c r="AB42" s="8" t="s">
        <v>7</v>
      </c>
      <c r="AC42" s="8" t="s">
        <v>7</v>
      </c>
      <c r="AD42" s="8" t="s">
        <v>7</v>
      </c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X208</v>
      </c>
      <c r="C43" s="19" t="str">
        <f>IF(ISNA(VLOOKUP(B43,Personal!$A$2:$D$21,2,FALSE)),,VLOOKUP(B43,Personal!$A$2:$D$21,2,FALSE))</f>
        <v>Gevenis Narvaez</v>
      </c>
      <c r="D43" s="19" t="s">
        <v>99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>
        <v>1</v>
      </c>
      <c r="T43" s="8">
        <v>1</v>
      </c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>
        <v>1</v>
      </c>
      <c r="AB43" s="8">
        <v>1</v>
      </c>
      <c r="AC43" s="8">
        <v>1</v>
      </c>
      <c r="AD43" s="8">
        <v>1</v>
      </c>
      <c r="AE43" s="8"/>
      <c r="AF43" s="8"/>
      <c r="AG43" s="8"/>
      <c r="AH43" s="1">
        <f t="shared" si="7"/>
        <v>6</v>
      </c>
      <c r="AI43" s="1"/>
    </row>
    <row r="44" spans="1:35" ht="15.75" customHeight="1" x14ac:dyDescent="0.15">
      <c r="A44" s="10"/>
      <c r="B44" s="18" t="str">
        <f t="shared" si="8"/>
        <v>X209</v>
      </c>
      <c r="C44" s="19" t="str">
        <f>IF(ISNA(VLOOKUP(B44,Personal!$A$2:$D$21,2,FALSE)),,VLOOKUP(B44,Personal!$A$2:$D$21,2,FALSE))</f>
        <v>Juan Ramos</v>
      </c>
      <c r="D44" s="19" t="str">
        <f>IF(ISNA(VLOOKUP(B44,Personal!$A$2:$D$23,3,FALSE)),,VLOOKUP(B44,Personal!$A$2:$D$32,3,FALSE))</f>
        <v>Comercial</v>
      </c>
      <c r="E44" s="8"/>
      <c r="F44" s="8"/>
      <c r="G44" s="8"/>
      <c r="H44" s="8"/>
      <c r="I44" s="8" t="s">
        <v>7</v>
      </c>
      <c r="J44" s="8" t="s">
        <v>7</v>
      </c>
      <c r="K44" s="8" t="s">
        <v>7</v>
      </c>
      <c r="L44" s="8" t="s">
        <v>7</v>
      </c>
      <c r="M44" s="8" t="s">
        <v>7</v>
      </c>
      <c r="N44" s="8" t="s">
        <v>7</v>
      </c>
      <c r="O44" s="8" t="s">
        <v>7</v>
      </c>
      <c r="P44" s="8" t="s">
        <v>7</v>
      </c>
      <c r="Q44" s="8" t="s">
        <v>7</v>
      </c>
      <c r="R44" s="8" t="s">
        <v>7</v>
      </c>
      <c r="S44" s="8" t="s">
        <v>7</v>
      </c>
      <c r="T44" s="8" t="s">
        <v>7</v>
      </c>
      <c r="U44" s="8" t="s">
        <v>7</v>
      </c>
      <c r="V44" s="8" t="s">
        <v>7</v>
      </c>
      <c r="W44" s="8" t="s">
        <v>7</v>
      </c>
      <c r="X44" s="8" t="s">
        <v>7</v>
      </c>
      <c r="Y44" s="8" t="s">
        <v>7</v>
      </c>
      <c r="Z44" s="8" t="s">
        <v>7</v>
      </c>
      <c r="AA44" s="8" t="s">
        <v>7</v>
      </c>
      <c r="AB44" s="8" t="s">
        <v>7</v>
      </c>
      <c r="AC44" s="8" t="s">
        <v>7</v>
      </c>
      <c r="AD44" s="8" t="s">
        <v>7</v>
      </c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 t="str">
        <f t="shared" si="8"/>
        <v>X214</v>
      </c>
      <c r="C45" s="19" t="str">
        <f>IF(ISNA(VLOOKUP(B45,Personal!$A$2:$D$21,2,FALSE)),,VLOOKUP(B45,Personal!$A$2:$D$21,2,FALSE))</f>
        <v>Iker Marcos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>
        <v>1</v>
      </c>
      <c r="N45" s="8">
        <v>1</v>
      </c>
      <c r="O45" s="8">
        <v>1</v>
      </c>
      <c r="P45" s="8">
        <v>1</v>
      </c>
      <c r="Q45" s="8">
        <v>1</v>
      </c>
      <c r="R45" s="8">
        <v>1</v>
      </c>
      <c r="S45" s="8"/>
      <c r="T45" s="8"/>
      <c r="U45" s="8">
        <v>1</v>
      </c>
      <c r="V45" s="8">
        <v>1</v>
      </c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8</v>
      </c>
      <c r="AI45" s="1"/>
    </row>
    <row r="46" spans="1:35" ht="15.75" customHeight="1" x14ac:dyDescent="0.15">
      <c r="A46" s="10"/>
      <c r="B46" s="18" t="str">
        <f t="shared" si="8"/>
        <v>X216</v>
      </c>
      <c r="C46" s="19" t="str">
        <f>IF(ISNA(VLOOKUP(B46,Personal!$A$2:$D$21,2,FALSE)),,VLOOKUP(B46,Personal!$A$2:$D$21,2,FALSE))</f>
        <v>Andrew Vera</v>
      </c>
      <c r="D46" s="19" t="s">
        <v>96</v>
      </c>
      <c r="E46" s="8"/>
      <c r="F46" s="8"/>
      <c r="G46" s="8"/>
      <c r="H46" s="8"/>
      <c r="I46" s="8"/>
      <c r="J46" s="8"/>
      <c r="K46" s="8">
        <v>1</v>
      </c>
      <c r="L46" s="8">
        <v>1</v>
      </c>
      <c r="M46" s="8">
        <v>1</v>
      </c>
      <c r="N46" s="8">
        <v>1</v>
      </c>
      <c r="O46" s="8">
        <v>1</v>
      </c>
      <c r="P46" s="8">
        <v>1</v>
      </c>
      <c r="Q46" s="8">
        <v>1</v>
      </c>
      <c r="R46" s="8">
        <v>1</v>
      </c>
      <c r="S46" s="8"/>
      <c r="T46" s="8"/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>
        <v>1</v>
      </c>
      <c r="AA46" s="8">
        <v>1</v>
      </c>
      <c r="AB46" s="8">
        <v>1</v>
      </c>
      <c r="AC46" s="8"/>
      <c r="AD46" s="8"/>
      <c r="AE46" s="8"/>
      <c r="AF46" s="8"/>
      <c r="AG46" s="8"/>
      <c r="AH46" s="1">
        <f t="shared" si="7"/>
        <v>8</v>
      </c>
      <c r="AI46" s="1"/>
    </row>
    <row r="47" spans="1:35" ht="15.75" customHeight="1" x14ac:dyDescent="0.15">
      <c r="A47" s="10"/>
      <c r="B47" s="18" t="str">
        <f t="shared" si="8"/>
        <v>XM10</v>
      </c>
      <c r="C47" s="19" t="str">
        <f>IF(ISNA(VLOOKUP(B47,Personal!$A$2:$D$21,2,FALSE)),,VLOOKUP(B47,Personal!$A$2:$D$21,2,FALSE))</f>
        <v>Juan Actis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 t="s">
        <v>15</v>
      </c>
      <c r="J47" s="8" t="s">
        <v>15</v>
      </c>
      <c r="K47" s="8" t="s">
        <v>15</v>
      </c>
      <c r="L47" s="8" t="s">
        <v>15</v>
      </c>
      <c r="M47" s="8" t="s">
        <v>15</v>
      </c>
      <c r="N47" s="8" t="s">
        <v>15</v>
      </c>
      <c r="O47" s="8" t="s">
        <v>15</v>
      </c>
      <c r="P47" s="8" t="s">
        <v>15</v>
      </c>
      <c r="Q47" s="8" t="s">
        <v>15</v>
      </c>
      <c r="R47" s="8" t="s">
        <v>15</v>
      </c>
      <c r="S47" s="8" t="s">
        <v>15</v>
      </c>
      <c r="T47" s="8" t="s">
        <v>15</v>
      </c>
      <c r="U47" s="8" t="s">
        <v>15</v>
      </c>
      <c r="V47" s="8" t="s">
        <v>15</v>
      </c>
      <c r="W47" s="8" t="s">
        <v>15</v>
      </c>
      <c r="X47" s="8" t="s">
        <v>15</v>
      </c>
      <c r="Y47" s="8" t="s">
        <v>15</v>
      </c>
      <c r="Z47" s="8" t="s">
        <v>15</v>
      </c>
      <c r="AA47" s="8" t="s">
        <v>15</v>
      </c>
      <c r="AB47" s="8" t="s">
        <v>15</v>
      </c>
      <c r="AC47" s="8" t="s">
        <v>15</v>
      </c>
      <c r="AD47" s="8" t="s">
        <v>15</v>
      </c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 t="str">
        <f t="shared" si="8"/>
        <v>X218</v>
      </c>
      <c r="C48" s="19" t="str">
        <f>IF(ISNA(VLOOKUP(B48,Personal!$A$2:$D$21,2,FALSE)),,VLOOKUP(B48,Personal!$A$2:$D$21,2,FALSE))</f>
        <v>Nahia Campos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 t="s">
        <v>15</v>
      </c>
      <c r="J48" s="8" t="s">
        <v>15</v>
      </c>
      <c r="K48" s="8" t="s">
        <v>15</v>
      </c>
      <c r="L48" s="8" t="s">
        <v>15</v>
      </c>
      <c r="M48" s="8" t="s">
        <v>15</v>
      </c>
      <c r="N48" s="8" t="s">
        <v>15</v>
      </c>
      <c r="O48" s="8" t="s">
        <v>15</v>
      </c>
      <c r="P48" s="8" t="s">
        <v>15</v>
      </c>
      <c r="Q48" s="8" t="s">
        <v>15</v>
      </c>
      <c r="R48" s="8" t="s">
        <v>15</v>
      </c>
      <c r="S48" s="8" t="s">
        <v>15</v>
      </c>
      <c r="T48" s="8" t="s">
        <v>15</v>
      </c>
      <c r="U48" s="8" t="s">
        <v>15</v>
      </c>
      <c r="V48" s="8" t="s">
        <v>15</v>
      </c>
      <c r="W48" s="8" t="s">
        <v>15</v>
      </c>
      <c r="X48" s="8" t="s">
        <v>15</v>
      </c>
      <c r="Y48" s="8" t="s">
        <v>15</v>
      </c>
      <c r="Z48" s="8" t="s">
        <v>15</v>
      </c>
      <c r="AA48" s="8" t="s">
        <v>15</v>
      </c>
      <c r="AB48" s="8" t="s">
        <v>15</v>
      </c>
      <c r="AC48" s="8" t="s">
        <v>15</v>
      </c>
      <c r="AD48" s="8" t="s">
        <v>15</v>
      </c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 t="str">
        <f t="shared" si="8"/>
        <v>X219</v>
      </c>
      <c r="C49" s="19" t="s">
        <v>132</v>
      </c>
      <c r="D49" s="19" t="s">
        <v>53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>
        <v>1</v>
      </c>
      <c r="X49" s="8">
        <v>1</v>
      </c>
      <c r="Y49" s="8">
        <v>1</v>
      </c>
      <c r="Z49" s="8">
        <v>1</v>
      </c>
      <c r="AA49" s="8">
        <v>1</v>
      </c>
      <c r="AB49" s="8">
        <v>1</v>
      </c>
      <c r="AC49" s="8">
        <v>1</v>
      </c>
      <c r="AD49" s="8">
        <v>1</v>
      </c>
      <c r="AE49" s="8"/>
      <c r="AF49" s="8"/>
      <c r="AG49" s="8"/>
      <c r="AH49" s="1">
        <f t="shared" si="7"/>
        <v>4</v>
      </c>
      <c r="AI49" s="1"/>
    </row>
    <row r="50" spans="1:35" ht="15.75" customHeight="1" x14ac:dyDescent="0.15">
      <c r="A50" s="10"/>
      <c r="B50" s="18" t="s">
        <v>137</v>
      </c>
      <c r="C50" s="19" t="s">
        <v>138</v>
      </c>
      <c r="D50" s="19" t="s">
        <v>53</v>
      </c>
      <c r="E50" s="8"/>
      <c r="F50" s="8"/>
      <c r="G50" s="8"/>
      <c r="H50" s="8">
        <v>1</v>
      </c>
      <c r="I50" s="8">
        <v>1</v>
      </c>
      <c r="J50" s="8">
        <v>1</v>
      </c>
      <c r="K50" s="8">
        <v>1</v>
      </c>
      <c r="L50" s="8">
        <v>1</v>
      </c>
      <c r="M50" s="8">
        <v>1</v>
      </c>
      <c r="N50" s="8">
        <v>1</v>
      </c>
      <c r="O50" s="8">
        <v>1</v>
      </c>
      <c r="P50" s="8">
        <v>1</v>
      </c>
      <c r="Q50" s="8"/>
      <c r="R50" s="8"/>
      <c r="S50" s="8">
        <v>1</v>
      </c>
      <c r="T50" s="8">
        <v>1</v>
      </c>
      <c r="U50" s="8">
        <v>1</v>
      </c>
      <c r="V50" s="8">
        <v>1</v>
      </c>
      <c r="W50" s="8">
        <v>1</v>
      </c>
      <c r="X50" s="8">
        <v>1</v>
      </c>
      <c r="Y50" s="8">
        <v>1</v>
      </c>
      <c r="Z50" s="8"/>
      <c r="AA50" s="8"/>
      <c r="AB50" s="8"/>
      <c r="AC50" s="8"/>
      <c r="AD50" s="8"/>
      <c r="AE50" s="8"/>
      <c r="AF50" s="8"/>
      <c r="AG50" s="8"/>
      <c r="AH50" s="1">
        <f t="shared" si="7"/>
        <v>8</v>
      </c>
      <c r="AI50" s="1"/>
    </row>
    <row r="51" spans="1:35" ht="15.75" customHeight="1" x14ac:dyDescent="0.15">
      <c r="A51" s="10"/>
      <c r="B51" s="18" t="str">
        <f t="shared" si="8"/>
        <v>X223</v>
      </c>
      <c r="C51" s="62" t="s">
        <v>141</v>
      </c>
      <c r="D51" s="19" t="s">
        <v>53</v>
      </c>
      <c r="E51" s="8"/>
      <c r="F51" s="8"/>
      <c r="G51" s="8"/>
      <c r="H51" s="8"/>
      <c r="I51" s="8">
        <v>1</v>
      </c>
      <c r="J51" s="8">
        <v>1</v>
      </c>
      <c r="K51" s="8">
        <v>1</v>
      </c>
      <c r="L51" s="8">
        <v>1</v>
      </c>
      <c r="M51" s="8">
        <v>1</v>
      </c>
      <c r="N51" s="8">
        <v>1</v>
      </c>
      <c r="O51" s="8">
        <v>1</v>
      </c>
      <c r="P51" s="8">
        <v>1</v>
      </c>
      <c r="Q51" s="8">
        <v>1</v>
      </c>
      <c r="R51" s="8">
        <v>1</v>
      </c>
      <c r="S51" s="8">
        <v>1</v>
      </c>
      <c r="T51" s="8">
        <v>1</v>
      </c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1">
        <f t="shared" si="7"/>
        <v>6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59"/>
      <c r="J55" s="59"/>
      <c r="K55" s="59"/>
      <c r="L55" s="59"/>
      <c r="M55" s="59" t="s">
        <v>9</v>
      </c>
      <c r="N55" s="59" t="s">
        <v>9</v>
      </c>
      <c r="O55" s="59" t="s">
        <v>9</v>
      </c>
      <c r="P55" s="59" t="s">
        <v>9</v>
      </c>
      <c r="Q55" s="59" t="s">
        <v>9</v>
      </c>
      <c r="R55" s="59" t="s">
        <v>9</v>
      </c>
      <c r="S55" s="59"/>
      <c r="T55" s="59"/>
      <c r="U55" s="59" t="s">
        <v>9</v>
      </c>
      <c r="V55" s="59" t="s">
        <v>9</v>
      </c>
      <c r="W55" s="59" t="s">
        <v>9</v>
      </c>
      <c r="X55" s="59" t="s">
        <v>9</v>
      </c>
      <c r="Y55" s="59" t="s">
        <v>9</v>
      </c>
      <c r="Z55" s="59" t="s">
        <v>9</v>
      </c>
      <c r="AA55" s="59" t="s">
        <v>9</v>
      </c>
      <c r="AB55" s="59" t="s">
        <v>9</v>
      </c>
      <c r="AC55" s="59" t="s">
        <v>9</v>
      </c>
      <c r="AD55" s="59" t="s">
        <v>9</v>
      </c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/>
      <c r="R56" s="8"/>
      <c r="S56" s="8" t="s">
        <v>9</v>
      </c>
      <c r="T56" s="8" t="s">
        <v>9</v>
      </c>
      <c r="U56" s="8" t="s">
        <v>9</v>
      </c>
      <c r="V56" s="8" t="s">
        <v>9</v>
      </c>
      <c r="W56" s="8" t="s">
        <v>9</v>
      </c>
      <c r="X56" s="8" t="s">
        <v>9</v>
      </c>
      <c r="Y56" s="8" t="s">
        <v>9</v>
      </c>
      <c r="Z56" s="8" t="s">
        <v>9</v>
      </c>
      <c r="AA56" s="59"/>
      <c r="AB56" s="59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 t="s">
        <v>9</v>
      </c>
      <c r="R57" s="8"/>
      <c r="S57" s="8"/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59"/>
      <c r="AB57" s="59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3</v>
      </c>
      <c r="R58" s="23">
        <f t="shared" si="9"/>
        <v>3</v>
      </c>
      <c r="S58" s="23">
        <f t="shared" si="9"/>
        <v>3</v>
      </c>
      <c r="T58" s="23">
        <f t="shared" si="9"/>
        <v>3</v>
      </c>
      <c r="U58" s="23">
        <f t="shared" si="9"/>
        <v>4</v>
      </c>
      <c r="V58" s="23">
        <f t="shared" si="9"/>
        <v>4</v>
      </c>
      <c r="W58" s="23">
        <f t="shared" si="9"/>
        <v>5</v>
      </c>
      <c r="X58" s="23">
        <f t="shared" si="9"/>
        <v>5</v>
      </c>
      <c r="Y58" s="23">
        <f t="shared" si="9"/>
        <v>5</v>
      </c>
      <c r="Z58" s="23">
        <f t="shared" si="9"/>
        <v>4</v>
      </c>
      <c r="AA58" s="23">
        <f t="shared" si="9"/>
        <v>4</v>
      </c>
      <c r="AB58" s="23">
        <f t="shared" si="9"/>
        <v>4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40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45575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X200</v>
      </c>
      <c r="C61" s="19" t="str">
        <f>IF(ISNA(VLOOKUP(B61,Personal!$A$2:$D$21,2,FALSE)),,VLOOKUP(B61,Personal!$A$2:$D$21,2,FALSE))</f>
        <v>Unai Ortiz</v>
      </c>
      <c r="D61" s="19" t="str">
        <f>IF(ISNA(VLOOKUP(B61,Personal!$A$2:$D$23,3,FALSE)),,VLOOKUP(B61,Personal!$A$2:$D$32,3,FALSE))</f>
        <v>SSMM</v>
      </c>
      <c r="E61" s="8"/>
      <c r="F61" s="8"/>
      <c r="G61" s="8"/>
      <c r="H61" s="8"/>
      <c r="I61" s="8"/>
      <c r="J61" s="8"/>
      <c r="K61" s="8">
        <v>1</v>
      </c>
      <c r="L61" s="8">
        <v>1</v>
      </c>
      <c r="M61" s="8">
        <v>1</v>
      </c>
      <c r="N61" s="8">
        <v>1</v>
      </c>
      <c r="O61" s="8">
        <v>1</v>
      </c>
      <c r="P61" s="8">
        <v>1</v>
      </c>
      <c r="Q61" s="8">
        <v>1</v>
      </c>
      <c r="R61" s="8">
        <v>1</v>
      </c>
      <c r="S61" s="8"/>
      <c r="T61" s="8"/>
      <c r="U61" s="8">
        <v>1</v>
      </c>
      <c r="V61" s="8">
        <v>1</v>
      </c>
      <c r="W61" s="8">
        <v>1</v>
      </c>
      <c r="X61" s="8">
        <v>1</v>
      </c>
      <c r="Y61" s="8">
        <v>1</v>
      </c>
      <c r="Z61" s="8">
        <v>1</v>
      </c>
      <c r="AA61" s="8">
        <v>1</v>
      </c>
      <c r="AB61" s="8">
        <v>1</v>
      </c>
      <c r="AC61" s="8"/>
      <c r="AD61" s="8"/>
      <c r="AE61" s="8"/>
      <c r="AF61" s="8"/>
      <c r="AG61" s="8"/>
      <c r="AH61" s="1">
        <f t="shared" ref="AH61:AH76" si="10">SUM(E61:AG61)/2</f>
        <v>8</v>
      </c>
      <c r="AI61" s="1"/>
    </row>
    <row r="62" spans="1:35" ht="15.75" customHeight="1" x14ac:dyDescent="0.15">
      <c r="A62" s="10"/>
      <c r="B62" s="18" t="str">
        <f t="shared" ref="B62:B76" si="11">B43</f>
        <v>X208</v>
      </c>
      <c r="C62" s="19" t="str">
        <f>IF(ISNA(VLOOKUP(B62,Personal!$A$2:$D$21,2,FALSE)),,VLOOKUP(B62,Personal!$A$2:$D$21,2,FALSE))</f>
        <v>Gevenis Narvaez</v>
      </c>
      <c r="D62" s="19" t="s">
        <v>99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>
        <v>1</v>
      </c>
      <c r="T62" s="8">
        <v>1</v>
      </c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>
        <v>1</v>
      </c>
      <c r="AA62" s="8">
        <v>1</v>
      </c>
      <c r="AB62" s="8">
        <v>1</v>
      </c>
      <c r="AC62" s="8">
        <v>1</v>
      </c>
      <c r="AD62" s="8">
        <v>1</v>
      </c>
      <c r="AE62" s="8"/>
      <c r="AF62" s="8"/>
      <c r="AG62" s="8"/>
      <c r="AH62" s="1">
        <f t="shared" si="10"/>
        <v>6</v>
      </c>
      <c r="AI62" s="1"/>
    </row>
    <row r="63" spans="1:35" ht="15.75" customHeight="1" x14ac:dyDescent="0.15">
      <c r="A63" s="10"/>
      <c r="B63" s="18" t="str">
        <f t="shared" si="11"/>
        <v>X209</v>
      </c>
      <c r="C63" s="19" t="str">
        <f>IF(ISNA(VLOOKUP(B63,Personal!$A$2:$D$21,2,FALSE)),,VLOOKUP(B63,Personal!$A$2:$D$21,2,FALSE))</f>
        <v>Juan Ramos</v>
      </c>
      <c r="D63" s="19" t="str">
        <f>IF(ISNA(VLOOKUP(B63,Personal!$A$2:$D$23,3,FALSE)),,VLOOKUP(B63,Personal!$A$2:$D$32,3,FALSE))</f>
        <v>Comercial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>
        <v>1</v>
      </c>
      <c r="AD63" s="8">
        <v>1</v>
      </c>
      <c r="AE63" s="8"/>
      <c r="AF63" s="8"/>
      <c r="AG63" s="8"/>
      <c r="AH63" s="1">
        <f t="shared" si="10"/>
        <v>4</v>
      </c>
      <c r="AI63" s="1"/>
    </row>
    <row r="64" spans="1:35" ht="15.75" customHeight="1" x14ac:dyDescent="0.15">
      <c r="A64" s="10"/>
      <c r="B64" s="18" t="str">
        <f t="shared" si="11"/>
        <v>X214</v>
      </c>
      <c r="C64" s="19" t="str">
        <f>IF(ISNA(VLOOKUP(B64,Personal!$A$2:$D$21,2,FALSE)),,VLOOKUP(B64,Personal!$A$2:$D$21,2,FALSE))</f>
        <v>Iker Marcos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 t="s">
        <v>7</v>
      </c>
      <c r="J64" s="8" t="s">
        <v>7</v>
      </c>
      <c r="K64" s="8" t="s">
        <v>7</v>
      </c>
      <c r="L64" s="8" t="s">
        <v>7</v>
      </c>
      <c r="M64" s="8" t="s">
        <v>7</v>
      </c>
      <c r="N64" s="8" t="s">
        <v>7</v>
      </c>
      <c r="O64" s="8" t="s">
        <v>7</v>
      </c>
      <c r="P64" s="8" t="s">
        <v>7</v>
      </c>
      <c r="Q64" s="8" t="s">
        <v>7</v>
      </c>
      <c r="R64" s="8" t="s">
        <v>7</v>
      </c>
      <c r="S64" s="8" t="s">
        <v>7</v>
      </c>
      <c r="T64" s="8" t="s">
        <v>7</v>
      </c>
      <c r="U64" s="8" t="s">
        <v>7</v>
      </c>
      <c r="V64" s="8" t="s">
        <v>7</v>
      </c>
      <c r="W64" s="8" t="s">
        <v>7</v>
      </c>
      <c r="X64" s="8" t="s">
        <v>7</v>
      </c>
      <c r="Y64" s="8" t="s">
        <v>7</v>
      </c>
      <c r="Z64" s="8" t="s">
        <v>7</v>
      </c>
      <c r="AA64" s="8" t="s">
        <v>7</v>
      </c>
      <c r="AB64" s="8" t="s">
        <v>7</v>
      </c>
      <c r="AC64" s="8" t="s">
        <v>7</v>
      </c>
      <c r="AD64" s="8" t="s">
        <v>7</v>
      </c>
      <c r="AE64" s="8"/>
      <c r="AF64" s="8"/>
      <c r="AG64" s="8"/>
      <c r="AH64" s="1">
        <f t="shared" si="10"/>
        <v>0</v>
      </c>
      <c r="AI64" s="1"/>
    </row>
    <row r="65" spans="1:35" ht="15.75" customHeight="1" x14ac:dyDescent="0.15">
      <c r="A65" s="10"/>
      <c r="B65" s="18" t="str">
        <f t="shared" si="11"/>
        <v>X216</v>
      </c>
      <c r="C65" s="19" t="str">
        <f>IF(ISNA(VLOOKUP(B65,Personal!$A$2:$D$21,2,FALSE)),,VLOOKUP(B65,Personal!$A$2:$D$21,2,FALSE))</f>
        <v>Andrew Vera</v>
      </c>
      <c r="D65" s="19" t="s">
        <v>96</v>
      </c>
      <c r="E65" s="8"/>
      <c r="F65" s="8"/>
      <c r="G65" s="8"/>
      <c r="H65" s="8">
        <v>1</v>
      </c>
      <c r="I65" s="8">
        <v>1</v>
      </c>
      <c r="J65" s="8">
        <v>1</v>
      </c>
      <c r="K65" s="8">
        <v>1</v>
      </c>
      <c r="L65" s="8">
        <v>1</v>
      </c>
      <c r="M65" s="8">
        <v>1</v>
      </c>
      <c r="N65" s="8">
        <v>1</v>
      </c>
      <c r="O65" s="8">
        <v>1</v>
      </c>
      <c r="P65" s="8">
        <v>1</v>
      </c>
      <c r="Q65" s="8"/>
      <c r="R65" s="8"/>
      <c r="S65" s="8">
        <v>1</v>
      </c>
      <c r="T65" s="8">
        <v>1</v>
      </c>
      <c r="U65" s="8">
        <v>1</v>
      </c>
      <c r="V65" s="8">
        <v>1</v>
      </c>
      <c r="W65" s="8">
        <v>1</v>
      </c>
      <c r="X65" s="8">
        <v>1</v>
      </c>
      <c r="Y65" s="8">
        <v>1</v>
      </c>
      <c r="Z65" s="8"/>
      <c r="AA65" s="8"/>
      <c r="AB65" s="8"/>
      <c r="AC65" s="8"/>
      <c r="AD65" s="8"/>
      <c r="AE65" s="8"/>
      <c r="AF65" s="8"/>
      <c r="AG65" s="8"/>
      <c r="AH65" s="1">
        <f t="shared" si="10"/>
        <v>8</v>
      </c>
      <c r="AI65" s="1"/>
    </row>
    <row r="66" spans="1:35" ht="15.75" customHeight="1" x14ac:dyDescent="0.15">
      <c r="A66" s="10"/>
      <c r="B66" s="18" t="str">
        <f t="shared" si="11"/>
        <v>XM10</v>
      </c>
      <c r="C66" s="19" t="str">
        <f>IF(ISNA(VLOOKUP(B66,Personal!$A$2:$D$21,2,FALSE)),,VLOOKUP(B66,Personal!$A$2:$D$21,2,FALSE))</f>
        <v>Juan Actis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 t="s">
        <v>15</v>
      </c>
      <c r="J66" s="8" t="s">
        <v>15</v>
      </c>
      <c r="K66" s="8" t="s">
        <v>15</v>
      </c>
      <c r="L66" s="8" t="s">
        <v>15</v>
      </c>
      <c r="M66" s="8" t="s">
        <v>15</v>
      </c>
      <c r="N66" s="8" t="s">
        <v>15</v>
      </c>
      <c r="O66" s="8" t="s">
        <v>15</v>
      </c>
      <c r="P66" s="8" t="s">
        <v>15</v>
      </c>
      <c r="Q66" s="8" t="s">
        <v>15</v>
      </c>
      <c r="R66" s="8" t="s">
        <v>15</v>
      </c>
      <c r="S66" s="8" t="s">
        <v>15</v>
      </c>
      <c r="T66" s="8" t="s">
        <v>15</v>
      </c>
      <c r="U66" s="8" t="s">
        <v>15</v>
      </c>
      <c r="V66" s="8" t="s">
        <v>15</v>
      </c>
      <c r="W66" s="8" t="s">
        <v>15</v>
      </c>
      <c r="X66" s="8" t="s">
        <v>15</v>
      </c>
      <c r="Y66" s="8" t="s">
        <v>15</v>
      </c>
      <c r="Z66" s="8" t="s">
        <v>15</v>
      </c>
      <c r="AA66" s="8" t="s">
        <v>15</v>
      </c>
      <c r="AB66" s="8" t="s">
        <v>15</v>
      </c>
      <c r="AC66" s="8" t="s">
        <v>15</v>
      </c>
      <c r="AD66" s="8" t="s">
        <v>15</v>
      </c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 t="str">
        <f t="shared" si="11"/>
        <v>X218</v>
      </c>
      <c r="C67" s="19" t="str">
        <f>IF(ISNA(VLOOKUP(B67,Personal!$A$2:$D$21,2,FALSE)),,VLOOKUP(B67,Personal!$A$2:$D$21,2,FALSE))</f>
        <v>Nahia Campos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 t="s">
        <v>15</v>
      </c>
      <c r="J67" s="8" t="s">
        <v>15</v>
      </c>
      <c r="K67" s="8" t="s">
        <v>15</v>
      </c>
      <c r="L67" s="8" t="s">
        <v>15</v>
      </c>
      <c r="M67" s="8" t="s">
        <v>15</v>
      </c>
      <c r="N67" s="8" t="s">
        <v>15</v>
      </c>
      <c r="O67" s="8" t="s">
        <v>15</v>
      </c>
      <c r="P67" s="8" t="s">
        <v>15</v>
      </c>
      <c r="Q67" s="8" t="s">
        <v>15</v>
      </c>
      <c r="R67" s="8" t="s">
        <v>15</v>
      </c>
      <c r="S67" s="8" t="s">
        <v>15</v>
      </c>
      <c r="T67" s="8" t="s">
        <v>15</v>
      </c>
      <c r="U67" s="8" t="s">
        <v>15</v>
      </c>
      <c r="V67" s="8" t="s">
        <v>15</v>
      </c>
      <c r="W67" s="8" t="s">
        <v>15</v>
      </c>
      <c r="X67" s="8" t="s">
        <v>15</v>
      </c>
      <c r="Y67" s="8" t="s">
        <v>15</v>
      </c>
      <c r="Z67" s="8" t="s">
        <v>15</v>
      </c>
      <c r="AA67" s="8" t="s">
        <v>15</v>
      </c>
      <c r="AB67" s="8" t="s">
        <v>15</v>
      </c>
      <c r="AC67" s="8" t="s">
        <v>15</v>
      </c>
      <c r="AD67" s="8" t="s">
        <v>15</v>
      </c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 t="str">
        <f t="shared" si="11"/>
        <v>X219</v>
      </c>
      <c r="C68" s="19" t="s">
        <v>132</v>
      </c>
      <c r="D68" s="19" t="s">
        <v>53</v>
      </c>
      <c r="E68" s="8"/>
      <c r="F68" s="8"/>
      <c r="G68" s="8"/>
      <c r="H68" s="8"/>
      <c r="W68" s="8">
        <v>1</v>
      </c>
      <c r="X68" s="8">
        <v>1</v>
      </c>
      <c r="Y68" s="8">
        <v>1</v>
      </c>
      <c r="Z68" s="8">
        <v>1</v>
      </c>
      <c r="AA68" s="8">
        <v>1</v>
      </c>
      <c r="AB68" s="8">
        <v>1</v>
      </c>
      <c r="AC68" s="8">
        <v>1</v>
      </c>
      <c r="AD68" s="8">
        <v>1</v>
      </c>
      <c r="AE68" s="8"/>
      <c r="AF68" s="8"/>
      <c r="AG68" s="8"/>
      <c r="AH68" s="1">
        <f t="shared" si="10"/>
        <v>4</v>
      </c>
      <c r="AI68" s="1"/>
    </row>
    <row r="69" spans="1:35" ht="15.75" customHeight="1" x14ac:dyDescent="0.15">
      <c r="A69" s="10"/>
      <c r="B69" s="18" t="s">
        <v>137</v>
      </c>
      <c r="C69" s="19" t="s">
        <v>138</v>
      </c>
      <c r="D69" s="19" t="s">
        <v>53</v>
      </c>
      <c r="E69" s="8"/>
      <c r="F69" s="8"/>
      <c r="G69" s="8"/>
      <c r="H69" s="8"/>
      <c r="I69" s="8">
        <v>1</v>
      </c>
      <c r="J69" s="8">
        <v>1</v>
      </c>
      <c r="K69" s="8">
        <v>1</v>
      </c>
      <c r="L69" s="8">
        <v>1</v>
      </c>
      <c r="M69" s="8">
        <v>1</v>
      </c>
      <c r="N69" s="8">
        <v>1</v>
      </c>
      <c r="O69" s="8">
        <v>1</v>
      </c>
      <c r="P69" s="8">
        <v>1</v>
      </c>
      <c r="Q69" s="8">
        <v>1</v>
      </c>
      <c r="R69" s="8">
        <v>1</v>
      </c>
      <c r="S69" s="8"/>
      <c r="T69" s="8"/>
      <c r="U69" s="8">
        <v>1</v>
      </c>
      <c r="V69" s="8">
        <v>1</v>
      </c>
      <c r="W69" s="8">
        <v>1</v>
      </c>
      <c r="X69" s="8">
        <v>1</v>
      </c>
      <c r="Y69" s="8">
        <v>1</v>
      </c>
      <c r="Z69" s="8">
        <v>1</v>
      </c>
      <c r="AA69" s="8"/>
      <c r="AB69" s="8"/>
      <c r="AC69" s="8"/>
      <c r="AD69" s="8"/>
      <c r="AE69" s="8"/>
      <c r="AF69" s="8"/>
      <c r="AG69" s="8"/>
      <c r="AH69" s="1">
        <f t="shared" si="10"/>
        <v>8</v>
      </c>
      <c r="AI69" s="1"/>
    </row>
    <row r="70" spans="1:35" ht="15.75" customHeight="1" x14ac:dyDescent="0.15">
      <c r="A70" s="10"/>
      <c r="B70" s="18" t="str">
        <f t="shared" si="11"/>
        <v>X223</v>
      </c>
      <c r="C70" s="62" t="s">
        <v>141</v>
      </c>
      <c r="D70" s="19" t="s">
        <v>53</v>
      </c>
      <c r="E70" s="8"/>
      <c r="F70" s="8"/>
      <c r="G70" s="8"/>
      <c r="H70" s="8"/>
      <c r="I70" s="8" t="s">
        <v>7</v>
      </c>
      <c r="J70" s="8" t="s">
        <v>7</v>
      </c>
      <c r="K70" s="8" t="s">
        <v>7</v>
      </c>
      <c r="L70" s="8" t="s">
        <v>7</v>
      </c>
      <c r="M70" s="8" t="s">
        <v>7</v>
      </c>
      <c r="N70" s="8" t="s">
        <v>7</v>
      </c>
      <c r="O70" s="8" t="s">
        <v>7</v>
      </c>
      <c r="P70" s="8" t="s">
        <v>7</v>
      </c>
      <c r="Q70" s="8" t="s">
        <v>7</v>
      </c>
      <c r="R70" s="8" t="s">
        <v>7</v>
      </c>
      <c r="S70" s="8" t="s">
        <v>7</v>
      </c>
      <c r="T70" s="8" t="s">
        <v>7</v>
      </c>
      <c r="U70" s="8" t="s">
        <v>7</v>
      </c>
      <c r="V70" s="8" t="s">
        <v>7</v>
      </c>
      <c r="W70" s="8" t="s">
        <v>7</v>
      </c>
      <c r="X70" s="8" t="s">
        <v>7</v>
      </c>
      <c r="Y70" s="8" t="s">
        <v>7</v>
      </c>
      <c r="Z70" s="8" t="s">
        <v>7</v>
      </c>
      <c r="AA70" s="8" t="s">
        <v>7</v>
      </c>
      <c r="AB70" s="8" t="s">
        <v>7</v>
      </c>
      <c r="AC70" s="8" t="s">
        <v>7</v>
      </c>
      <c r="AD70" s="8" t="s">
        <v>7</v>
      </c>
      <c r="AE70" s="8"/>
      <c r="AF70" s="8"/>
      <c r="AG70" s="8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59"/>
      <c r="J74" s="59"/>
      <c r="K74" s="59"/>
      <c r="L74" s="59"/>
      <c r="M74" s="59" t="s">
        <v>9</v>
      </c>
      <c r="N74" s="59" t="s">
        <v>9</v>
      </c>
      <c r="O74" s="59" t="s">
        <v>9</v>
      </c>
      <c r="P74" s="59" t="s">
        <v>9</v>
      </c>
      <c r="Q74" s="59" t="s">
        <v>9</v>
      </c>
      <c r="R74" s="59" t="s">
        <v>9</v>
      </c>
      <c r="S74" s="59"/>
      <c r="T74" s="59"/>
      <c r="U74" s="59" t="s">
        <v>9</v>
      </c>
      <c r="V74" s="59" t="s">
        <v>9</v>
      </c>
      <c r="W74" s="59" t="s">
        <v>9</v>
      </c>
      <c r="X74" s="59" t="s">
        <v>9</v>
      </c>
      <c r="Y74" s="59" t="s">
        <v>9</v>
      </c>
      <c r="Z74" s="59" t="s">
        <v>9</v>
      </c>
      <c r="AA74" s="59" t="s">
        <v>9</v>
      </c>
      <c r="AB74" s="59" t="s">
        <v>9</v>
      </c>
      <c r="AC74" s="59" t="s">
        <v>9</v>
      </c>
      <c r="AD74" s="59" t="s">
        <v>9</v>
      </c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/>
      <c r="R75" s="8"/>
      <c r="S75" s="8" t="s">
        <v>9</v>
      </c>
      <c r="T75" s="8" t="s">
        <v>9</v>
      </c>
      <c r="U75" s="8" t="s">
        <v>9</v>
      </c>
      <c r="V75" s="8" t="s">
        <v>9</v>
      </c>
      <c r="W75" s="8" t="s">
        <v>9</v>
      </c>
      <c r="X75" s="8" t="s">
        <v>9</v>
      </c>
      <c r="Y75" s="8" t="s">
        <v>9</v>
      </c>
      <c r="Z75" s="8" t="s">
        <v>9</v>
      </c>
      <c r="AA75" s="59"/>
      <c r="AB75" s="59"/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 t="s">
        <v>9</v>
      </c>
      <c r="R76" s="8"/>
      <c r="S76" s="8"/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59"/>
      <c r="AB76" s="59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3</v>
      </c>
      <c r="L77" s="23">
        <f t="shared" si="12"/>
        <v>3</v>
      </c>
      <c r="M77" s="23">
        <f t="shared" si="12"/>
        <v>3</v>
      </c>
      <c r="N77" s="23">
        <f t="shared" si="12"/>
        <v>3</v>
      </c>
      <c r="O77" s="23">
        <f t="shared" si="12"/>
        <v>3</v>
      </c>
      <c r="P77" s="23">
        <f t="shared" si="12"/>
        <v>3</v>
      </c>
      <c r="Q77" s="23">
        <f t="shared" si="12"/>
        <v>2</v>
      </c>
      <c r="R77" s="23">
        <f t="shared" si="12"/>
        <v>2</v>
      </c>
      <c r="S77" s="23">
        <f t="shared" si="12"/>
        <v>2</v>
      </c>
      <c r="T77" s="23">
        <f t="shared" si="12"/>
        <v>2</v>
      </c>
      <c r="U77" s="23">
        <f t="shared" si="12"/>
        <v>4</v>
      </c>
      <c r="V77" s="23">
        <f t="shared" si="12"/>
        <v>4</v>
      </c>
      <c r="W77" s="23">
        <f t="shared" si="12"/>
        <v>6</v>
      </c>
      <c r="X77" s="23">
        <f t="shared" si="12"/>
        <v>6</v>
      </c>
      <c r="Y77" s="23">
        <f t="shared" si="12"/>
        <v>6</v>
      </c>
      <c r="Z77" s="23">
        <f t="shared" si="12"/>
        <v>5</v>
      </c>
      <c r="AA77" s="23">
        <f t="shared" si="12"/>
        <v>4</v>
      </c>
      <c r="AB77" s="23">
        <f t="shared" si="12"/>
        <v>4</v>
      </c>
      <c r="AC77" s="23">
        <f t="shared" si="12"/>
        <v>3</v>
      </c>
      <c r="AD77" s="23">
        <f t="shared" si="12"/>
        <v>3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38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45576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X200</v>
      </c>
      <c r="C80" s="19" t="str">
        <f>IF(ISNA(VLOOKUP(B80,Personal!$A$2:$D$21,2,FALSE)),,VLOOKUP(B80,Personal!$A$2:$D$21,2,FALSE))</f>
        <v>Unai Ortiz</v>
      </c>
      <c r="D80" s="19" t="str">
        <f>IF(ISNA(VLOOKUP(B80,Personal!$A$2:$D$23,3,FALSE)),,VLOOKUP(B80,Personal!$A$2:$D$32,3,FALSE))</f>
        <v>SSMM</v>
      </c>
      <c r="E80" s="8"/>
      <c r="F80" s="8"/>
      <c r="G80" s="8">
        <v>1</v>
      </c>
      <c r="H80" s="8">
        <v>1</v>
      </c>
      <c r="I80" s="8">
        <v>1</v>
      </c>
      <c r="J80" s="8">
        <v>1</v>
      </c>
      <c r="K80" s="8">
        <v>1</v>
      </c>
      <c r="L80" s="8">
        <v>1</v>
      </c>
      <c r="M80" s="8">
        <v>1</v>
      </c>
      <c r="N80" s="8">
        <v>1</v>
      </c>
      <c r="O80" s="8">
        <v>1</v>
      </c>
      <c r="P80" s="8">
        <v>1</v>
      </c>
      <c r="Q80" s="8"/>
      <c r="R80" s="8"/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8</v>
      </c>
      <c r="AI80" s="1"/>
    </row>
    <row r="81" spans="1:35" ht="15.75" customHeight="1" x14ac:dyDescent="0.15">
      <c r="A81" s="10"/>
      <c r="B81" s="18" t="str">
        <f t="shared" ref="B81:B95" si="14">B62</f>
        <v>X208</v>
      </c>
      <c r="C81" s="19" t="str">
        <f>IF(ISNA(VLOOKUP(B81,Personal!$A$2:$D$21,2,FALSE)),,VLOOKUP(B81,Personal!$A$2:$D$21,2,FALSE))</f>
        <v>Gevenis Narvaez</v>
      </c>
      <c r="D81" s="19" t="s">
        <v>99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</v>
      </c>
      <c r="AA81" s="8">
        <v>1</v>
      </c>
      <c r="AB81" s="8">
        <v>1</v>
      </c>
      <c r="AC81" s="8">
        <v>1</v>
      </c>
      <c r="AD81" s="8">
        <v>1</v>
      </c>
      <c r="AE81" s="8"/>
      <c r="AF81" s="8"/>
      <c r="AG81" s="8"/>
      <c r="AH81" s="1">
        <f t="shared" si="13"/>
        <v>6</v>
      </c>
      <c r="AI81" s="1"/>
    </row>
    <row r="82" spans="1:35" ht="15.75" customHeight="1" x14ac:dyDescent="0.15">
      <c r="A82" s="10"/>
      <c r="B82" s="18" t="str">
        <f t="shared" si="14"/>
        <v>X209</v>
      </c>
      <c r="C82" s="19" t="str">
        <f>IF(ISNA(VLOOKUP(B82,Personal!$A$2:$D$21,2,FALSE)),,VLOOKUP(B82,Personal!$A$2:$D$21,2,FALSE))</f>
        <v>Juan Ramos</v>
      </c>
      <c r="D82" s="19" t="str">
        <f>IF(ISNA(VLOOKUP(B82,Personal!$A$2:$D$23,3,FALSE)),,VLOOKUP(B82,Personal!$A$2:$D$32,3,FALSE))</f>
        <v>Comercial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>
        <v>1</v>
      </c>
      <c r="AD82" s="8">
        <v>1</v>
      </c>
      <c r="AE82" s="8"/>
      <c r="AF82" s="8"/>
      <c r="AG82" s="8"/>
      <c r="AH82" s="1">
        <f t="shared" si="13"/>
        <v>4</v>
      </c>
      <c r="AI82" s="1"/>
    </row>
    <row r="83" spans="1:35" ht="15.75" customHeight="1" x14ac:dyDescent="0.15">
      <c r="A83" s="10"/>
      <c r="B83" s="18" t="str">
        <f t="shared" si="14"/>
        <v>X214</v>
      </c>
      <c r="C83" s="19" t="str">
        <f>IF(ISNA(VLOOKUP(B83,Personal!$A$2:$D$21,2,FALSE)),,VLOOKUP(B83,Personal!$A$2:$D$21,2,FALSE))</f>
        <v>Iker Marcos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>
        <v>1</v>
      </c>
      <c r="L83" s="8">
        <v>1</v>
      </c>
      <c r="M83" s="8">
        <v>1</v>
      </c>
      <c r="N83" s="8">
        <v>1</v>
      </c>
      <c r="O83" s="8">
        <v>1</v>
      </c>
      <c r="P83" s="8">
        <v>1</v>
      </c>
      <c r="Q83" s="8">
        <v>1</v>
      </c>
      <c r="R83" s="8">
        <v>1</v>
      </c>
      <c r="S83" s="8"/>
      <c r="T83" s="8"/>
      <c r="U83" s="8">
        <v>1</v>
      </c>
      <c r="V83" s="8">
        <v>1</v>
      </c>
      <c r="W83" s="8">
        <v>1</v>
      </c>
      <c r="X83" s="8">
        <v>1</v>
      </c>
      <c r="Y83" s="8">
        <v>1</v>
      </c>
      <c r="Z83">
        <v>1</v>
      </c>
      <c r="AA83">
        <v>1</v>
      </c>
      <c r="AB83">
        <v>1</v>
      </c>
      <c r="AE83" s="8"/>
      <c r="AF83" s="8"/>
      <c r="AG83" s="8"/>
      <c r="AH83" s="1">
        <f t="shared" si="13"/>
        <v>8</v>
      </c>
      <c r="AI83" s="1"/>
    </row>
    <row r="84" spans="1:35" ht="15.75" customHeight="1" x14ac:dyDescent="0.15">
      <c r="A84" s="10"/>
      <c r="B84" s="18" t="str">
        <f t="shared" si="14"/>
        <v>X216</v>
      </c>
      <c r="C84" s="19" t="str">
        <f>IF(ISNA(VLOOKUP(B84,Personal!$A$2:$D$21,2,FALSE)),,VLOOKUP(B84,Personal!$A$2:$D$21,2,FALSE))</f>
        <v>Andrew Vera</v>
      </c>
      <c r="D84" s="19" t="s">
        <v>96</v>
      </c>
      <c r="E84" s="8"/>
      <c r="F84" s="8"/>
      <c r="G84" s="8"/>
      <c r="H84" s="8"/>
      <c r="I84" s="8" t="s">
        <v>7</v>
      </c>
      <c r="J84" s="8" t="s">
        <v>7</v>
      </c>
      <c r="K84" s="8" t="s">
        <v>7</v>
      </c>
      <c r="L84" s="8" t="s">
        <v>7</v>
      </c>
      <c r="M84" s="8" t="s">
        <v>7</v>
      </c>
      <c r="N84" s="8" t="s">
        <v>7</v>
      </c>
      <c r="O84" s="8" t="s">
        <v>7</v>
      </c>
      <c r="P84" s="8" t="s">
        <v>7</v>
      </c>
      <c r="Q84" s="8" t="s">
        <v>7</v>
      </c>
      <c r="R84" s="8" t="s">
        <v>7</v>
      </c>
      <c r="S84" s="8" t="s">
        <v>7</v>
      </c>
      <c r="T84" s="8" t="s">
        <v>7</v>
      </c>
      <c r="U84" s="8" t="s">
        <v>7</v>
      </c>
      <c r="V84" s="8" t="s">
        <v>7</v>
      </c>
      <c r="W84" s="8" t="s">
        <v>7</v>
      </c>
      <c r="X84" s="8" t="s">
        <v>7</v>
      </c>
      <c r="Y84" s="8" t="s">
        <v>7</v>
      </c>
      <c r="Z84" s="8" t="s">
        <v>7</v>
      </c>
      <c r="AA84" s="8" t="s">
        <v>7</v>
      </c>
      <c r="AB84" s="8" t="s">
        <v>7</v>
      </c>
      <c r="AC84" s="8" t="s">
        <v>7</v>
      </c>
      <c r="AD84" s="8" t="s">
        <v>7</v>
      </c>
      <c r="AE84" s="8"/>
      <c r="AF84" s="8"/>
      <c r="AG84" s="8"/>
      <c r="AH84" s="1">
        <f t="shared" si="13"/>
        <v>0</v>
      </c>
      <c r="AI84" s="1"/>
    </row>
    <row r="85" spans="1:35" ht="15.75" customHeight="1" x14ac:dyDescent="0.15">
      <c r="A85" s="10"/>
      <c r="B85" s="18" t="str">
        <f t="shared" si="14"/>
        <v>XM10</v>
      </c>
      <c r="C85" s="19" t="str">
        <f>IF(ISNA(VLOOKUP(B85,Personal!$A$2:$D$21,2,FALSE)),,VLOOKUP(B85,Personal!$A$2:$D$21,2,FALSE))</f>
        <v>Juan Actis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 t="s">
        <v>15</v>
      </c>
      <c r="J85" s="8" t="s">
        <v>15</v>
      </c>
      <c r="K85" s="8" t="s">
        <v>15</v>
      </c>
      <c r="L85" s="8" t="s">
        <v>15</v>
      </c>
      <c r="M85" s="8" t="s">
        <v>15</v>
      </c>
      <c r="N85" s="8" t="s">
        <v>15</v>
      </c>
      <c r="O85" s="8" t="s">
        <v>15</v>
      </c>
      <c r="P85" s="8" t="s">
        <v>15</v>
      </c>
      <c r="Q85" s="8" t="s">
        <v>15</v>
      </c>
      <c r="R85" s="8" t="s">
        <v>15</v>
      </c>
      <c r="S85" s="8" t="s">
        <v>15</v>
      </c>
      <c r="T85" s="8" t="s">
        <v>15</v>
      </c>
      <c r="U85" s="8" t="s">
        <v>15</v>
      </c>
      <c r="V85" s="8" t="s">
        <v>15</v>
      </c>
      <c r="W85" s="8" t="s">
        <v>15</v>
      </c>
      <c r="X85" s="8" t="s">
        <v>15</v>
      </c>
      <c r="Y85" s="8" t="s">
        <v>15</v>
      </c>
      <c r="Z85" s="8" t="s">
        <v>15</v>
      </c>
      <c r="AA85" s="8" t="s">
        <v>15</v>
      </c>
      <c r="AB85" s="8" t="s">
        <v>15</v>
      </c>
      <c r="AC85" s="8" t="s">
        <v>15</v>
      </c>
      <c r="AD85" s="8" t="s">
        <v>15</v>
      </c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 t="str">
        <f t="shared" si="14"/>
        <v>X218</v>
      </c>
      <c r="C86" s="19" t="str">
        <f>IF(ISNA(VLOOKUP(B86,Personal!$A$2:$D$21,2,FALSE)),,VLOOKUP(B86,Personal!$A$2:$D$21,2,FALSE))</f>
        <v>Nahia Campos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 t="s">
        <v>15</v>
      </c>
      <c r="J86" s="8" t="s">
        <v>15</v>
      </c>
      <c r="K86" s="8" t="s">
        <v>15</v>
      </c>
      <c r="L86" s="8" t="s">
        <v>15</v>
      </c>
      <c r="M86" s="8" t="s">
        <v>15</v>
      </c>
      <c r="N86" s="8" t="s">
        <v>15</v>
      </c>
      <c r="O86" s="8" t="s">
        <v>15</v>
      </c>
      <c r="P86" s="8" t="s">
        <v>15</v>
      </c>
      <c r="Q86" s="8" t="s">
        <v>15</v>
      </c>
      <c r="R86" s="8" t="s">
        <v>15</v>
      </c>
      <c r="S86" s="8" t="s">
        <v>15</v>
      </c>
      <c r="T86" s="8" t="s">
        <v>15</v>
      </c>
      <c r="U86" s="8" t="s">
        <v>15</v>
      </c>
      <c r="V86" s="8" t="s">
        <v>15</v>
      </c>
      <c r="W86" s="8" t="s">
        <v>15</v>
      </c>
      <c r="X86" s="8" t="s">
        <v>15</v>
      </c>
      <c r="Y86" s="8" t="s">
        <v>15</v>
      </c>
      <c r="Z86" s="8" t="s">
        <v>15</v>
      </c>
      <c r="AA86" s="8" t="s">
        <v>15</v>
      </c>
      <c r="AB86" s="8" t="s">
        <v>15</v>
      </c>
      <c r="AC86" s="8" t="s">
        <v>15</v>
      </c>
      <c r="AD86" s="8" t="s">
        <v>15</v>
      </c>
      <c r="AE86" s="8"/>
      <c r="AF86" s="8"/>
      <c r="AG86" s="8"/>
      <c r="AH86" s="1">
        <f t="shared" si="13"/>
        <v>0</v>
      </c>
      <c r="AI86" s="1"/>
    </row>
    <row r="87" spans="1:35" ht="15.75" customHeight="1" x14ac:dyDescent="0.15">
      <c r="A87" s="21"/>
      <c r="B87" s="18" t="str">
        <f t="shared" si="14"/>
        <v>X219</v>
      </c>
      <c r="C87" s="19" t="s">
        <v>132</v>
      </c>
      <c r="D87" s="19" t="s">
        <v>53</v>
      </c>
      <c r="E87" s="8"/>
      <c r="F87" s="8"/>
      <c r="G87" s="8"/>
      <c r="H87" s="8"/>
      <c r="W87" s="8">
        <v>1</v>
      </c>
      <c r="X87" s="8">
        <v>1</v>
      </c>
      <c r="Y87" s="8">
        <v>1</v>
      </c>
      <c r="Z87" s="8">
        <v>1</v>
      </c>
      <c r="AA87" s="8">
        <v>1</v>
      </c>
      <c r="AB87" s="8">
        <v>1</v>
      </c>
      <c r="AC87" s="8">
        <v>1</v>
      </c>
      <c r="AD87" s="8">
        <v>1</v>
      </c>
      <c r="AE87" s="8"/>
      <c r="AF87" s="8"/>
      <c r="AG87" s="8"/>
      <c r="AH87" s="1">
        <f t="shared" si="13"/>
        <v>4</v>
      </c>
      <c r="AI87" s="1"/>
    </row>
    <row r="88" spans="1:35" ht="17.25" customHeight="1" x14ac:dyDescent="0.15">
      <c r="A88" s="10"/>
      <c r="B88" s="18" t="s">
        <v>137</v>
      </c>
      <c r="C88" s="19" t="s">
        <v>138</v>
      </c>
      <c r="D88" s="19" t="s">
        <v>53</v>
      </c>
      <c r="E88" s="8"/>
      <c r="F88" s="8"/>
      <c r="G88" s="8"/>
      <c r="H88" s="8">
        <v>1</v>
      </c>
      <c r="I88" s="8">
        <v>1</v>
      </c>
      <c r="J88" s="8">
        <v>1</v>
      </c>
      <c r="K88" s="8">
        <v>1</v>
      </c>
      <c r="L88" s="8">
        <v>1</v>
      </c>
      <c r="M88" s="8">
        <v>1</v>
      </c>
      <c r="N88" s="8">
        <v>1</v>
      </c>
      <c r="O88" s="8">
        <v>1</v>
      </c>
      <c r="P88" s="8">
        <v>1</v>
      </c>
      <c r="Q88" s="8"/>
      <c r="R88" s="8"/>
      <c r="S88" s="8">
        <v>1</v>
      </c>
      <c r="T88" s="8">
        <v>1</v>
      </c>
      <c r="U88" s="8">
        <v>1</v>
      </c>
      <c r="V88" s="8">
        <v>1</v>
      </c>
      <c r="W88" s="8">
        <v>1</v>
      </c>
      <c r="X88" s="8">
        <v>1</v>
      </c>
      <c r="Y88" s="8">
        <v>1</v>
      </c>
      <c r="Z88" s="8"/>
      <c r="AA88" s="8"/>
      <c r="AB88" s="8"/>
      <c r="AC88" s="8"/>
      <c r="AD88" s="8"/>
      <c r="AE88" s="8"/>
      <c r="AF88" s="8"/>
      <c r="AG88" s="8"/>
      <c r="AH88" s="1">
        <f t="shared" si="13"/>
        <v>8</v>
      </c>
      <c r="AI88" s="1"/>
    </row>
    <row r="89" spans="1:35" ht="15.75" customHeight="1" x14ac:dyDescent="0.15">
      <c r="A89" s="10"/>
      <c r="B89" s="18" t="str">
        <f t="shared" si="14"/>
        <v>X223</v>
      </c>
      <c r="C89" s="62" t="s">
        <v>141</v>
      </c>
      <c r="D89" s="19" t="s">
        <v>53</v>
      </c>
      <c r="E89" s="8"/>
      <c r="F89" s="8"/>
      <c r="G89" s="8"/>
      <c r="H89" s="8"/>
      <c r="I89" s="8"/>
      <c r="J89" s="8"/>
      <c r="K89" s="8"/>
      <c r="L89" s="8"/>
      <c r="M89" s="8">
        <v>1</v>
      </c>
      <c r="N89" s="8">
        <v>1</v>
      </c>
      <c r="O89" s="8">
        <v>1</v>
      </c>
      <c r="P89" s="8">
        <v>1</v>
      </c>
      <c r="Q89" s="8">
        <v>1</v>
      </c>
      <c r="R89" s="8">
        <v>1</v>
      </c>
      <c r="S89" s="8">
        <v>1</v>
      </c>
      <c r="T89" s="8">
        <v>1</v>
      </c>
      <c r="U89" s="8">
        <v>1</v>
      </c>
      <c r="V89" s="8">
        <v>1</v>
      </c>
      <c r="W89" s="8">
        <v>1</v>
      </c>
      <c r="X89" s="8">
        <v>1</v>
      </c>
      <c r="Y89" s="8"/>
      <c r="Z89" s="8"/>
      <c r="AA89" s="8"/>
      <c r="AB89" s="8"/>
      <c r="AC89" s="8"/>
      <c r="AD89" s="8"/>
      <c r="AE89" s="8"/>
      <c r="AF89" s="8"/>
      <c r="AG89" s="8"/>
      <c r="AH89" s="1">
        <f t="shared" si="13"/>
        <v>6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59"/>
      <c r="J93" s="59"/>
      <c r="K93" s="59"/>
      <c r="L93" s="59"/>
      <c r="M93" s="59" t="s">
        <v>9</v>
      </c>
      <c r="N93" s="59" t="s">
        <v>9</v>
      </c>
      <c r="O93" s="59" t="s">
        <v>9</v>
      </c>
      <c r="P93" s="59" t="s">
        <v>9</v>
      </c>
      <c r="Q93" s="59" t="s">
        <v>9</v>
      </c>
      <c r="R93" s="59" t="s">
        <v>9</v>
      </c>
      <c r="S93" s="59"/>
      <c r="T93" s="59"/>
      <c r="U93" s="59" t="s">
        <v>9</v>
      </c>
      <c r="V93" s="59" t="s">
        <v>9</v>
      </c>
      <c r="W93" s="59" t="s">
        <v>9</v>
      </c>
      <c r="X93" s="59" t="s">
        <v>9</v>
      </c>
      <c r="Y93" s="59" t="s">
        <v>9</v>
      </c>
      <c r="Z93" s="59" t="s">
        <v>9</v>
      </c>
      <c r="AA93" s="59" t="s">
        <v>9</v>
      </c>
      <c r="AB93" s="59" t="s">
        <v>9</v>
      </c>
      <c r="AC93" s="59" t="s">
        <v>9</v>
      </c>
      <c r="AD93" s="59" t="s">
        <v>9</v>
      </c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/>
      <c r="R94" s="8"/>
      <c r="S94" s="8" t="s">
        <v>9</v>
      </c>
      <c r="T94" s="8" t="s">
        <v>9</v>
      </c>
      <c r="U94" s="8" t="s">
        <v>9</v>
      </c>
      <c r="V94" s="8" t="s">
        <v>9</v>
      </c>
      <c r="W94" s="8" t="s">
        <v>9</v>
      </c>
      <c r="X94" s="8" t="s">
        <v>9</v>
      </c>
      <c r="Y94" s="8" t="s">
        <v>9</v>
      </c>
      <c r="Z94" s="8" t="s">
        <v>9</v>
      </c>
      <c r="AA94" s="59"/>
      <c r="AB94" s="59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 t="s">
        <v>9</v>
      </c>
      <c r="R95" s="8"/>
      <c r="S95" s="8"/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59"/>
      <c r="AB95" s="59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2</v>
      </c>
      <c r="I96" s="23">
        <f t="shared" si="15"/>
        <v>2</v>
      </c>
      <c r="J96" s="23">
        <f t="shared" si="15"/>
        <v>2</v>
      </c>
      <c r="K96" s="23">
        <f t="shared" si="15"/>
        <v>3</v>
      </c>
      <c r="L96" s="23">
        <f t="shared" si="15"/>
        <v>3</v>
      </c>
      <c r="M96" s="23">
        <f t="shared" si="15"/>
        <v>4</v>
      </c>
      <c r="N96" s="23">
        <f t="shared" si="15"/>
        <v>4</v>
      </c>
      <c r="O96" s="23">
        <f t="shared" si="15"/>
        <v>4</v>
      </c>
      <c r="P96" s="23">
        <f t="shared" si="15"/>
        <v>4</v>
      </c>
      <c r="Q96" s="23">
        <f t="shared" si="15"/>
        <v>2</v>
      </c>
      <c r="R96" s="23">
        <f t="shared" si="15"/>
        <v>2</v>
      </c>
      <c r="S96" s="23">
        <f t="shared" si="15"/>
        <v>4</v>
      </c>
      <c r="T96" s="23">
        <f t="shared" si="15"/>
        <v>4</v>
      </c>
      <c r="U96" s="23">
        <f t="shared" si="15"/>
        <v>5</v>
      </c>
      <c r="V96" s="23">
        <f t="shared" si="15"/>
        <v>5</v>
      </c>
      <c r="W96" s="23">
        <f t="shared" si="15"/>
        <v>7</v>
      </c>
      <c r="X96" s="23">
        <f t="shared" si="15"/>
        <v>7</v>
      </c>
      <c r="Y96" s="23">
        <f t="shared" si="15"/>
        <v>5</v>
      </c>
      <c r="Z96" s="23">
        <f t="shared" si="15"/>
        <v>4</v>
      </c>
      <c r="AA96" s="23">
        <f t="shared" si="15"/>
        <v>4</v>
      </c>
      <c r="AB96" s="23">
        <f t="shared" si="15"/>
        <v>4</v>
      </c>
      <c r="AC96" s="23">
        <f t="shared" si="15"/>
        <v>3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44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45577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X200</v>
      </c>
      <c r="C99" s="19" t="str">
        <f>IF(ISNA(VLOOKUP(B99,Personal!$A$2:$D$21,2,FALSE)),,VLOOKUP(B99,Personal!$A$2:$D$21,2,FALSE))</f>
        <v>Unai Ortiz</v>
      </c>
      <c r="D99" s="19" t="str">
        <f>IF(ISNA(VLOOKUP(B99,Personal!$A$2:$D$23,3,FALSE)),,VLOOKUP(B99,Personal!$A$2:$D$32,3,FALSE))</f>
        <v>SSMM</v>
      </c>
      <c r="E99" s="8"/>
      <c r="F99" s="8"/>
      <c r="G99" s="8"/>
      <c r="H99" s="8"/>
      <c r="I99" s="114"/>
      <c r="J99" s="114"/>
      <c r="K99" s="114"/>
      <c r="L99" s="114"/>
      <c r="M99" s="114"/>
      <c r="N99" s="114"/>
      <c r="O99" s="114"/>
      <c r="P99" s="114"/>
      <c r="Q99" s="114"/>
      <c r="R99" s="114"/>
      <c r="S99" s="114"/>
      <c r="T99" s="114"/>
      <c r="U99" s="114"/>
      <c r="V99" s="114"/>
      <c r="W99" s="114"/>
      <c r="X99" s="114"/>
      <c r="Y99" s="114"/>
      <c r="Z99" s="114"/>
      <c r="AA99" s="114"/>
      <c r="AB99" s="114"/>
      <c r="AC99" s="114"/>
      <c r="AD99" s="8"/>
      <c r="AE99" s="8"/>
      <c r="AF99" s="8"/>
      <c r="AG99" s="8"/>
      <c r="AH99" s="1">
        <f>SUM(E99:AG99)/2</f>
        <v>0</v>
      </c>
      <c r="AI99" s="1"/>
    </row>
    <row r="100" spans="1:35" ht="15.75" customHeight="1" x14ac:dyDescent="0.15">
      <c r="A100" s="10"/>
      <c r="B100" s="18" t="str">
        <f t="shared" ref="B100:B114" si="16">B81</f>
        <v>X208</v>
      </c>
      <c r="C100" s="19" t="str">
        <f>IF(ISNA(VLOOKUP(B100,Personal!$A$2:$D$21,2,FALSE)),,VLOOKUP(B100,Personal!$A$2:$D$21,2,FALSE))</f>
        <v>Gevenis Narvaez</v>
      </c>
      <c r="D100" s="19" t="str">
        <f>IF(ISNA(VLOOKUP(B100,Personal!$A$2:$D$23,3,FALSE)),,VLOOKUP(B100,Personal!$A$2:$D$32,3,FALSE))</f>
        <v>Visual</v>
      </c>
      <c r="E100" s="8"/>
      <c r="F100" s="8"/>
      <c r="G100" s="8"/>
      <c r="H100" s="8"/>
      <c r="I100" s="114"/>
      <c r="J100" s="114"/>
      <c r="K100" s="114"/>
      <c r="L100" s="114"/>
      <c r="M100" s="114"/>
      <c r="N100" s="114"/>
      <c r="O100" s="114"/>
      <c r="P100" s="114"/>
      <c r="Q100" s="114"/>
      <c r="R100" s="114"/>
      <c r="S100" s="114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8"/>
      <c r="AE100" s="8"/>
      <c r="AF100" s="8"/>
      <c r="AG100" s="8"/>
      <c r="AH100" s="1">
        <f t="shared" ref="AH100:AH114" si="17">SUM(E100:AG100)/2</f>
        <v>0</v>
      </c>
      <c r="AI100" s="1"/>
    </row>
    <row r="101" spans="1:35" ht="15.75" customHeight="1" x14ac:dyDescent="0.15">
      <c r="A101" s="10"/>
      <c r="B101" s="18" t="str">
        <f t="shared" si="16"/>
        <v>X209</v>
      </c>
      <c r="C101" s="19" t="str">
        <f>IF(ISNA(VLOOKUP(B101,Personal!$A$2:$D$21,2,FALSE)),,VLOOKUP(B101,Personal!$A$2:$D$21,2,FALSE))</f>
        <v>Juan Ramos</v>
      </c>
      <c r="D101" s="19" t="str">
        <f>IF(ISNA(VLOOKUP(B101,Personal!$A$2:$D$23,3,FALSE)),,VLOOKUP(B101,Personal!$A$2:$D$32,3,FALSE))</f>
        <v>Comercial</v>
      </c>
      <c r="E101" s="8"/>
      <c r="F101" s="8"/>
      <c r="G101" s="8"/>
      <c r="H101" s="8"/>
      <c r="I101" s="114"/>
      <c r="J101" s="114"/>
      <c r="K101" s="114"/>
      <c r="L101" s="114"/>
      <c r="M101" s="114"/>
      <c r="N101" s="114"/>
      <c r="O101" s="114"/>
      <c r="P101" s="114"/>
      <c r="Q101" s="114"/>
      <c r="R101" s="114"/>
      <c r="S101" s="114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8"/>
      <c r="AE101" s="8"/>
      <c r="AF101" s="8"/>
      <c r="AG101" s="8"/>
      <c r="AH101" s="1">
        <f t="shared" si="17"/>
        <v>0</v>
      </c>
      <c r="AI101" s="1"/>
    </row>
    <row r="102" spans="1:35" ht="15.75" customHeight="1" x14ac:dyDescent="0.15">
      <c r="A102" s="10"/>
      <c r="B102" s="18" t="str">
        <f t="shared" si="16"/>
        <v>X214</v>
      </c>
      <c r="C102" s="19" t="str">
        <f>IF(ISNA(VLOOKUP(B102,Personal!$A$2:$D$21,2,FALSE)),,VLOOKUP(B102,Personal!$A$2:$D$21,2,FALSE))</f>
        <v>Iker Marcos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114"/>
      <c r="J102" s="114"/>
      <c r="K102" s="114"/>
      <c r="L102" s="114"/>
      <c r="M102" s="114"/>
      <c r="N102" s="114"/>
      <c r="O102" s="114"/>
      <c r="P102" s="114"/>
      <c r="Q102" s="114"/>
      <c r="R102" s="114"/>
      <c r="S102" s="114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8"/>
      <c r="AE102" s="8"/>
      <c r="AF102" s="8"/>
      <c r="AG102" s="8"/>
      <c r="AH102" s="1">
        <f t="shared" si="17"/>
        <v>0</v>
      </c>
      <c r="AI102" s="1"/>
    </row>
    <row r="103" spans="1:35" ht="15.75" customHeight="1" x14ac:dyDescent="0.15">
      <c r="A103" s="10"/>
      <c r="B103" s="18" t="str">
        <f t="shared" si="16"/>
        <v>X216</v>
      </c>
      <c r="C103" s="19" t="str">
        <f>IF(ISNA(VLOOKUP(B103,Personal!$A$2:$D$21,2,FALSE)),,VLOOKUP(B103,Personal!$A$2:$D$21,2,FALSE))</f>
        <v>Andrew Vera</v>
      </c>
      <c r="D103" s="19" t="s">
        <v>96</v>
      </c>
      <c r="E103" s="8"/>
      <c r="F103" s="8"/>
      <c r="G103" s="8"/>
      <c r="H103" s="8"/>
      <c r="I103" s="114"/>
      <c r="J103" s="114"/>
      <c r="K103" s="114"/>
      <c r="L103" s="114"/>
      <c r="M103" s="114"/>
      <c r="N103" s="114"/>
      <c r="O103" s="114"/>
      <c r="P103" s="114"/>
      <c r="Q103" s="114"/>
      <c r="R103" s="114"/>
      <c r="S103" s="114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8"/>
      <c r="AE103" s="8"/>
      <c r="AF103" s="8"/>
      <c r="AG103" s="8"/>
      <c r="AH103" s="1">
        <f t="shared" si="17"/>
        <v>0</v>
      </c>
      <c r="AI103" s="1"/>
    </row>
    <row r="104" spans="1:35" ht="15.75" customHeight="1" x14ac:dyDescent="0.15">
      <c r="A104" s="10"/>
      <c r="B104" s="18" t="str">
        <f t="shared" si="16"/>
        <v>XM10</v>
      </c>
      <c r="C104" s="19" t="str">
        <f>IF(ISNA(VLOOKUP(B104,Personal!$A$2:$D$21,2,FALSE)),,VLOOKUP(B104,Personal!$A$2:$D$21,2,FALSE))</f>
        <v>Juan Actis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114"/>
      <c r="J104" s="114"/>
      <c r="K104" s="114"/>
      <c r="L104" s="114"/>
      <c r="M104" s="114"/>
      <c r="N104" s="114"/>
      <c r="O104" s="114"/>
      <c r="P104" s="114"/>
      <c r="Q104" s="114"/>
      <c r="R104" s="114"/>
      <c r="S104" s="114"/>
      <c r="T104" s="114"/>
      <c r="U104" s="114"/>
      <c r="V104" s="114"/>
      <c r="W104" s="114"/>
      <c r="X104" s="114"/>
      <c r="Y104" s="114"/>
      <c r="Z104" s="114"/>
      <c r="AA104" s="114"/>
      <c r="AB104" s="114"/>
      <c r="AC104" s="114"/>
      <c r="AD104" s="8"/>
      <c r="AE104" s="8"/>
      <c r="AF104" s="8"/>
      <c r="AG104" s="8"/>
      <c r="AH104" s="1">
        <f t="shared" si="17"/>
        <v>0</v>
      </c>
      <c r="AI104" s="1"/>
    </row>
    <row r="105" spans="1:35" ht="15.75" customHeight="1" x14ac:dyDescent="0.15">
      <c r="A105" s="10"/>
      <c r="B105" s="18" t="str">
        <f t="shared" si="16"/>
        <v>X218</v>
      </c>
      <c r="C105" s="19" t="str">
        <f>IF(ISNA(VLOOKUP(B105,Personal!$A$2:$D$21,2,FALSE)),,VLOOKUP(B105,Personal!$A$2:$D$21,2,FALSE))</f>
        <v>Nahia Campos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114"/>
      <c r="J105" s="114"/>
      <c r="K105" s="114"/>
      <c r="L105" s="114"/>
      <c r="M105" s="114"/>
      <c r="N105" s="114"/>
      <c r="O105" s="114"/>
      <c r="P105" s="114"/>
      <c r="Q105" s="114"/>
      <c r="R105" s="114"/>
      <c r="S105" s="114"/>
      <c r="T105" s="114"/>
      <c r="U105" s="114"/>
      <c r="V105" s="114"/>
      <c r="W105" s="114"/>
      <c r="X105" s="114"/>
      <c r="Y105" s="114"/>
      <c r="Z105" s="114"/>
      <c r="AA105" s="114"/>
      <c r="AB105" s="114"/>
      <c r="AC105" s="114"/>
      <c r="AD105" s="8"/>
      <c r="AE105" s="8"/>
      <c r="AF105" s="8"/>
      <c r="AG105" s="8"/>
      <c r="AH105" s="1">
        <f t="shared" si="17"/>
        <v>0</v>
      </c>
      <c r="AI105" s="1"/>
    </row>
    <row r="106" spans="1:35" ht="15.75" customHeight="1" x14ac:dyDescent="0.15">
      <c r="A106" s="21"/>
      <c r="B106" s="18" t="str">
        <f t="shared" si="16"/>
        <v>X219</v>
      </c>
      <c r="C106" s="19" t="s">
        <v>132</v>
      </c>
      <c r="D106" s="19" t="s">
        <v>53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7"/>
        <v>0</v>
      </c>
      <c r="AI106" s="1"/>
    </row>
    <row r="107" spans="1:35" ht="15.75" customHeight="1" x14ac:dyDescent="0.15">
      <c r="A107" s="10"/>
      <c r="B107" s="18" t="s">
        <v>137</v>
      </c>
      <c r="C107" s="19" t="s">
        <v>138</v>
      </c>
      <c r="D107" s="19" t="s">
        <v>53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7"/>
        <v>0</v>
      </c>
      <c r="AI107" s="1"/>
    </row>
    <row r="108" spans="1:35" ht="15.75" customHeight="1" x14ac:dyDescent="0.15">
      <c r="A108" s="10"/>
      <c r="B108" s="18" t="str">
        <f t="shared" si="16"/>
        <v>X223</v>
      </c>
      <c r="C108" s="62" t="s">
        <v>141</v>
      </c>
      <c r="D108" s="19" t="s">
        <v>53</v>
      </c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1">
        <f t="shared" si="17"/>
        <v>0</v>
      </c>
      <c r="AI108" s="1"/>
    </row>
    <row r="109" spans="1:35" ht="15.75" customHeight="1" x14ac:dyDescent="0.15">
      <c r="A109" s="10"/>
      <c r="B109" s="18">
        <f t="shared" si="16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7"/>
        <v>0</v>
      </c>
      <c r="AI109" s="1"/>
    </row>
    <row r="110" spans="1:35" ht="15.75" customHeight="1" x14ac:dyDescent="0.15">
      <c r="A110" s="10"/>
      <c r="B110" s="18">
        <f t="shared" si="16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7"/>
        <v>0</v>
      </c>
      <c r="AI110" s="1"/>
    </row>
    <row r="111" spans="1:35" ht="15.75" customHeight="1" x14ac:dyDescent="0.15">
      <c r="A111" s="10"/>
      <c r="B111" s="18">
        <f t="shared" si="16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7"/>
        <v>0</v>
      </c>
      <c r="AI111" s="1"/>
    </row>
    <row r="112" spans="1:35" ht="15.75" customHeight="1" x14ac:dyDescent="0.15">
      <c r="A112" s="10"/>
      <c r="B112" s="18" t="str">
        <f t="shared" si="16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7"/>
        <v>0</v>
      </c>
      <c r="AI112" s="1"/>
    </row>
    <row r="113" spans="1:35" ht="15.75" customHeight="1" x14ac:dyDescent="0.15">
      <c r="A113" s="10"/>
      <c r="B113" s="18" t="str">
        <f t="shared" si="16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7"/>
        <v>0</v>
      </c>
      <c r="AI113" s="1"/>
    </row>
    <row r="114" spans="1:35" ht="15.75" customHeight="1" x14ac:dyDescent="0.15">
      <c r="A114" s="10"/>
      <c r="B114" s="18" t="str">
        <f t="shared" si="16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7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>SUM(E99:E114)</f>
        <v>0</v>
      </c>
      <c r="F115" s="23">
        <f t="shared" ref="F115:AH115" si="18">SUM(F99:F114)</f>
        <v>0</v>
      </c>
      <c r="G115" s="23">
        <f t="shared" si="18"/>
        <v>0</v>
      </c>
      <c r="H115" s="23">
        <f t="shared" si="18"/>
        <v>0</v>
      </c>
      <c r="I115" s="23">
        <f t="shared" si="18"/>
        <v>0</v>
      </c>
      <c r="J115" s="23">
        <f t="shared" si="18"/>
        <v>0</v>
      </c>
      <c r="K115" s="23">
        <f t="shared" si="18"/>
        <v>0</v>
      </c>
      <c r="L115" s="23">
        <f t="shared" si="18"/>
        <v>0</v>
      </c>
      <c r="M115" s="23">
        <f t="shared" si="18"/>
        <v>0</v>
      </c>
      <c r="N115" s="23">
        <f t="shared" si="18"/>
        <v>0</v>
      </c>
      <c r="O115" s="23">
        <f t="shared" si="18"/>
        <v>0</v>
      </c>
      <c r="P115" s="23">
        <f t="shared" si="18"/>
        <v>0</v>
      </c>
      <c r="Q115" s="23">
        <f t="shared" si="18"/>
        <v>0</v>
      </c>
      <c r="R115" s="23">
        <f t="shared" si="18"/>
        <v>0</v>
      </c>
      <c r="S115" s="23">
        <f t="shared" si="18"/>
        <v>0</v>
      </c>
      <c r="T115" s="23">
        <f t="shared" si="18"/>
        <v>0</v>
      </c>
      <c r="U115" s="23">
        <f t="shared" si="18"/>
        <v>0</v>
      </c>
      <c r="V115" s="23">
        <f t="shared" si="18"/>
        <v>0</v>
      </c>
      <c r="W115" s="23">
        <f t="shared" si="18"/>
        <v>0</v>
      </c>
      <c r="X115" s="23">
        <f t="shared" si="18"/>
        <v>0</v>
      </c>
      <c r="Y115" s="23">
        <f t="shared" si="18"/>
        <v>0</v>
      </c>
      <c r="Z115" s="23">
        <f t="shared" si="18"/>
        <v>0</v>
      </c>
      <c r="AA115" s="23">
        <f t="shared" si="18"/>
        <v>0</v>
      </c>
      <c r="AB115" s="23">
        <f t="shared" si="18"/>
        <v>0</v>
      </c>
      <c r="AC115" s="23">
        <f t="shared" si="18"/>
        <v>0</v>
      </c>
      <c r="AD115" s="23">
        <f t="shared" si="18"/>
        <v>0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0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45578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X200</v>
      </c>
      <c r="C118" s="19" t="str">
        <f>IF(ISNA(VLOOKUP(B118,Personal!$A$2:$D$21,2,FALSE)),,VLOOKUP(B118,Personal!$A$2:$D$21,2,FALSE))</f>
        <v>Unai Ortiz</v>
      </c>
      <c r="D118" s="19" t="str">
        <f>IF(ISNA(VLOOKUP(B118,Personal!$A$2:$D$23,3,FALSE)),,VLOOKUP(B118,Personal!$A$2:$D$32,3,FALSE))</f>
        <v>SSMM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X208</v>
      </c>
      <c r="C119" s="19" t="str">
        <f>IF(ISNA(VLOOKUP(B119,Personal!$A$2:$D$21,2,FALSE)),,VLOOKUP(B119,Personal!$A$2:$D$21,2,FALSE))</f>
        <v>Gevenis Narvaez</v>
      </c>
      <c r="D119" s="19" t="str">
        <f>IF(ISNA(VLOOKUP(B119,Personal!$A$2:$D$23,3,FALSE)),,VLOOKUP(B119,Personal!$A$2:$D$32,3,FALSE))</f>
        <v>Visual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X209</v>
      </c>
      <c r="C120" s="19" t="str">
        <f>IF(ISNA(VLOOKUP(B120,Personal!$A$2:$D$21,2,FALSE)),,VLOOKUP(B120,Personal!$A$2:$D$21,2,FALSE))</f>
        <v>Juan Ramos</v>
      </c>
      <c r="D120" s="19" t="str">
        <f>IF(ISNA(VLOOKUP(B120,Personal!$A$2:$D$23,3,FALSE)),,VLOOKUP(B120,Personal!$A$2:$D$32,3,FALSE))</f>
        <v>Comercial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X214</v>
      </c>
      <c r="C121" s="19" t="str">
        <f>IF(ISNA(VLOOKUP(B121,Personal!$A$2:$D$21,2,FALSE)),,VLOOKUP(B121,Personal!$A$2:$D$21,2,FALSE))</f>
        <v>Iker Marcos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X216</v>
      </c>
      <c r="C122" s="19" t="str">
        <f>IF(ISNA(VLOOKUP(B122,Personal!$A$2:$D$21,2,FALSE)),,VLOOKUP(B122,Personal!$A$2:$D$21,2,FALSE))</f>
        <v>Andrew Vera</v>
      </c>
      <c r="D122" s="19" t="str">
        <f>IF(ISNA(VLOOKUP(B122,Personal!$A$2:$D$23,3,FALSE)),,VLOOKUP(B122,Personal!$A$2:$D$32,3,FALSE))</f>
        <v>Comercial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XM10</v>
      </c>
      <c r="C123" s="19" t="str">
        <f>IF(ISNA(VLOOKUP(B123,Personal!$A$2:$D$21,2,FALSE)),,VLOOKUP(B123,Personal!$A$2:$D$21,2,FALSE))</f>
        <v>Juan Actis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X218</v>
      </c>
      <c r="C124" s="19" t="str">
        <f>IF(ISNA(VLOOKUP(B124,Personal!$A$2:$D$21,2,FALSE)),,VLOOKUP(B124,Personal!$A$2:$D$21,2,FALSE))</f>
        <v>Nahia Campos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X219</v>
      </c>
      <c r="C125" s="19" t="s">
        <v>132</v>
      </c>
      <c r="D125" s="19" t="s">
        <v>53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X220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 t="str">
        <f t="shared" si="20"/>
        <v>X223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vs6eFM7gPrHNn0zmIAkcYt2BiPYG1b2+r4b/oQF1Lopnh2T1jiYqgpONiHHYylcvhp3+XGsoKjpo88S+LcqK/g==" saltValue="cUcHNbbCLf5How6tK5WzeQ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8 K23:AB23 K61:AB61 K80:AB80 K99:AB99 AA15:AG15 AE17:AG19 E16:AG16 E15:H15 G84:H84 E9:H11 AE9:AG11 E12:AG14 E32:AG32 E51:AG51 E70:H70 E89:AG89 E108:AG108 AE70:AG70" name="Rango2_3"/>
    <protectedRange algorithmName="SHA-512" hashValue="G5FAzGJX5ML8jdfkYHQa+XaFR9QNG29PKoYkCgHl9WmXxPVaBd5PCzjSk5Uim+XS6Movcs1vrN10mr+qn1crdA==" saltValue="5PigA186qshsPexNZFi/+w==" spinCount="100000" sqref="E25:AG27 E23:J23 AC23:AG23 E24:H24 AE24:AG24 AE36:AG38 E30:AG30 E28:H29 AE28:AG29 E33:AG35 E31:H31 AE31:AG31" name="Rango2_3_1"/>
    <protectedRange algorithmName="SHA-512" hashValue="G5FAzGJX5ML8jdfkYHQa+XaFR9QNG29PKoYkCgHl9WmXxPVaBd5PCzjSk5Uim+XS6Movcs1vrN10mr+qn1crdA==" saltValue="5PigA186qshsPexNZFi/+w==" spinCount="100000" sqref="E42:AG46 AE55:AG57 E49:AG50 E47:H48 AE47:AG48 E52:AG54" name="Rango2_3_2"/>
    <protectedRange algorithmName="SHA-512" hashValue="G5FAzGJX5ML8jdfkYHQa+XaFR9QNG29PKoYkCgHl9WmXxPVaBd5PCzjSk5Uim+XS6Movcs1vrN10mr+qn1crdA==" saltValue="5PigA186qshsPexNZFi/+w==" spinCount="100000" sqref="E61:J61 AC61:AG61 E71:AG73 AE74:AG76 E69:AG69 E62:H68 AE62:AG68 I62:AD63 I65:AD65 W68:AD68" name="Rango2_3_3"/>
    <protectedRange algorithmName="SHA-512" hashValue="G5FAzGJX5ML8jdfkYHQa+XaFR9QNG29PKoYkCgHl9WmXxPVaBd5PCzjSk5Uim+XS6Movcs1vrN10mr+qn1crdA==" saltValue="5PigA186qshsPexNZFi/+w==" spinCount="100000" sqref="E80:J80 AC80:AG80 E90:AG92 E84:F84 I81:AD82 I84:AD84 AE93:AG95 E81:H83 I83:Y83 E88:AG88 E85:H87 AE81:AG87 I64:AD64 I70:AD70 W87:AD87" name="Rango2_3_4"/>
    <protectedRange algorithmName="SHA-512" hashValue="G5FAzGJX5ML8jdfkYHQa+XaFR9QNG29PKoYkCgHl9WmXxPVaBd5PCzjSk5Uim+XS6Movcs1vrN10mr+qn1crdA==" saltValue="5PigA186qshsPexNZFi/+w==" spinCount="100000" sqref="E100:AG107 E99:J99 AC99:AG99 E109:AG114" name="Rango2_3_5"/>
    <protectedRange algorithmName="SHA-512" hashValue="G5FAzGJX5ML8jdfkYHQa+XaFR9QNG29PKoYkCgHl9WmXxPVaBd5PCzjSk5Uim+XS6Movcs1vrN10mr+qn1crdA==" saltValue="5PigA186qshsPexNZFi/+w==" spinCount="100000" sqref="E118:AG133" name="Rango2_3_6"/>
    <protectedRange algorithmName="SHA-512" hashValue="G5FAzGJX5ML8jdfkYHQa+XaFR9QNG29PKoYkCgHl9WmXxPVaBd5PCzjSk5Uim+XS6Movcs1vrN10mr+qn1crdA==" saltValue="5PigA186qshsPexNZFi/+w==" spinCount="100000" sqref="I11:AD11 I24:AD24 I31:AD31" name="Rango2_3_5_1"/>
    <protectedRange algorithmName="SHA-512" hashValue="G5FAzGJX5ML8jdfkYHQa+XaFR9QNG29PKoYkCgHl9WmXxPVaBd5PCzjSk5Uim+XS6Movcs1vrN10mr+qn1crdA==" saltValue="5PigA186qshsPexNZFi/+w==" spinCount="100000" sqref="E17:H19 I17:AD17 AA18:AD19 E36:H38 I36:AD36 AA37:AD38 E55:H57 I55:AD55 AA56:AD57 E74:H76 I74:AD74 AA75:AD76 E93:H95 I93:AD93 AA94:AD95" name="Rango2_3_7"/>
    <protectedRange algorithmName="SHA-512" hashValue="G5FAzGJX5ML8jdfkYHQa+XaFR9QNG29PKoYkCgHl9WmXxPVaBd5PCzjSk5Uim+XS6Movcs1vrN10mr+qn1crdA==" saltValue="5PigA186qshsPexNZFi/+w==" spinCount="100000" sqref="I18:Z18 I37:Z37 I56:Z56 I75:Z75 I94:Z94" name="Rango2_2_3_4_3_1_2_4"/>
    <protectedRange algorithmName="SHA-512" hashValue="G5FAzGJX5ML8jdfkYHQa+XaFR9QNG29PKoYkCgHl9WmXxPVaBd5PCzjSk5Uim+XS6Movcs1vrN10mr+qn1crdA==" saltValue="5PigA186qshsPexNZFi/+w==" spinCount="100000" sqref="I19:Z19 I38:Z38 I57:Z57 I76:Z76 I95:Z95" name="Rango2_2_3_4_3_1_2_4_1"/>
    <protectedRange algorithmName="SHA-512" hashValue="G5FAzGJX5ML8jdfkYHQa+XaFR9QNG29PKoYkCgHl9WmXxPVaBd5PCzjSk5Uim+XS6Movcs1vrN10mr+qn1crdA==" saltValue="5PigA186qshsPexNZFi/+w==" spinCount="100000" sqref="I9:AD10" name="Rango2_3_19"/>
    <protectedRange algorithmName="SHA-512" hashValue="G5FAzGJX5ML8jdfkYHQa+XaFR9QNG29PKoYkCgHl9WmXxPVaBd5PCzjSk5Uim+XS6Movcs1vrN10mr+qn1crdA==" saltValue="5PigA186qshsPexNZFi/+w==" spinCount="100000" sqref="I28:AD29" name="Rango2_3_19_1"/>
    <protectedRange algorithmName="SHA-512" hashValue="G5FAzGJX5ML8jdfkYHQa+XaFR9QNG29PKoYkCgHl9WmXxPVaBd5PCzjSk5Uim+XS6Movcs1vrN10mr+qn1crdA==" saltValue="5PigA186qshsPexNZFi/+w==" spinCount="100000" sqref="I47:AD48" name="Rango2_3_19_2"/>
    <protectedRange algorithmName="SHA-512" hashValue="G5FAzGJX5ML8jdfkYHQa+XaFR9QNG29PKoYkCgHl9WmXxPVaBd5PCzjSk5Uim+XS6Movcs1vrN10mr+qn1crdA==" saltValue="5PigA186qshsPexNZFi/+w==" spinCount="100000" sqref="I66:AD67" name="Rango2_3_19_3"/>
    <protectedRange algorithmName="SHA-512" hashValue="G5FAzGJX5ML8jdfkYHQa+XaFR9QNG29PKoYkCgHl9WmXxPVaBd5PCzjSk5Uim+XS6Movcs1vrN10mr+qn1crdA==" saltValue="5PigA186qshsPexNZFi/+w==" spinCount="100000" sqref="I85:AD86" name="Rango2_3_19_4"/>
  </protectedRanges>
  <conditionalFormatting sqref="E20:AG20 E39:AG39 E58:AG58 E77:AG77 E96:AG96 E115:AG115 E134:AG134">
    <cfRule type="colorScale" priority="802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4:AG14 AE17:AG17 E16:AG16 E15:H15 AA15:AG15">
    <cfRule type="expression" dxfId="2899" priority="591">
      <formula>$C$21="F"</formula>
    </cfRule>
  </conditionalFormatting>
  <conditionalFormatting sqref="E14:AG14 AE17:AG19 E16:AG16 E15:H15 AA15:AG15 E81:AG82 AE83:AG83 I84:AD84 E83:M83">
    <cfRule type="expression" dxfId="2898" priority="593">
      <formula>$C$2="F"</formula>
    </cfRule>
  </conditionalFormatting>
  <conditionalFormatting sqref="E14:AG14 AE17:AG19 E16:AG16 E15:H15 AA15:AG15 E81:AG82 AE83:AG83 E83:M83">
    <cfRule type="expression" dxfId="2897" priority="594">
      <formula>$D14="Facturacion"</formula>
    </cfRule>
  </conditionalFormatting>
  <conditionalFormatting sqref="E14:AG14 AE17:AG19 E16:AG16 E15:H15 AA15:AG15 E81:AG82 AE83:AG83 E83:M83">
    <cfRule type="expression" dxfId="2896" priority="595">
      <formula>$D14="Specialist"</formula>
    </cfRule>
  </conditionalFormatting>
  <conditionalFormatting sqref="E14:AG14 AE17:AG19 E16:AG16 E15:H15 AA15:AG15 E81:AG82 AE83:AG83 I84:AD84 E83:M83">
    <cfRule type="cellIs" dxfId="2895" priority="596" operator="equal">
      <formula>1</formula>
    </cfRule>
  </conditionalFormatting>
  <conditionalFormatting sqref="E14:AG14 AE17:AG19 E16:AG16 E15:H15 AA15:AG15 E81:AG82 AE83:AG83 E83:M83">
    <cfRule type="expression" dxfId="2894" priority="597">
      <formula>$D14="SSMM"</formula>
    </cfRule>
  </conditionalFormatting>
  <conditionalFormatting sqref="E14:AG14 AE17:AG19 E16:AG16 E15:H15 AA15:AG15 E81:AG82 AE83:AG83 I84:AD84 E83:M83">
    <cfRule type="cellIs" dxfId="2893" priority="598" operator="equal">
      <formula>"F"</formula>
    </cfRule>
  </conditionalFormatting>
  <conditionalFormatting sqref="E4:AG8 E12:AG12 E9:H11 AE9:AG11">
    <cfRule type="expression" dxfId="2892" priority="582">
      <formula>$C$2="F"</formula>
    </cfRule>
  </conditionalFormatting>
  <conditionalFormatting sqref="E4:AG8 E12:AG12 E9:H11 AE9:AG11">
    <cfRule type="expression" dxfId="2891" priority="583">
      <formula>$D4="Facturacion"</formula>
    </cfRule>
  </conditionalFormatting>
  <conditionalFormatting sqref="E4:AG8 E12:AG12 E9:H11 AE9:AG11">
    <cfRule type="expression" dxfId="2890" priority="584">
      <formula>$D4="Specialist"</formula>
    </cfRule>
  </conditionalFormatting>
  <conditionalFormatting sqref="E4:AG8 E12:AG12 E9:H11 AE9:AG11">
    <cfRule type="cellIs" dxfId="2889" priority="585" operator="equal">
      <formula>1</formula>
    </cfRule>
  </conditionalFormatting>
  <conditionalFormatting sqref="E4:AG8 E12:AG12 E9:H11 AE9:AG11">
    <cfRule type="expression" dxfId="2888" priority="586">
      <formula>$D4="SSMM"</formula>
    </cfRule>
  </conditionalFormatting>
  <conditionalFormatting sqref="E4:AG8 E12:AG12 E9:H11 AE9:AG11">
    <cfRule type="cellIs" dxfId="2887" priority="587" operator="equal">
      <formula>"F"</formula>
    </cfRule>
  </conditionalFormatting>
  <conditionalFormatting sqref="E33:AG35 AE36:AG36">
    <cfRule type="expression" dxfId="2886" priority="573">
      <formula>$C$21="F"</formula>
    </cfRule>
  </conditionalFormatting>
  <conditionalFormatting sqref="E33:AG35 AE36:AG38">
    <cfRule type="expression" dxfId="2885" priority="575">
      <formula>$C$2="F"</formula>
    </cfRule>
  </conditionalFormatting>
  <conditionalFormatting sqref="E33:AG35 AE36:AG38">
    <cfRule type="expression" dxfId="2884" priority="576">
      <formula>$D33="Facturacion"</formula>
    </cfRule>
  </conditionalFormatting>
  <conditionalFormatting sqref="E33:AG35 AE36:AG38">
    <cfRule type="expression" dxfId="2883" priority="577">
      <formula>$D33="Specialist"</formula>
    </cfRule>
  </conditionalFormatting>
  <conditionalFormatting sqref="E33:AG35 AE36:AG38">
    <cfRule type="cellIs" dxfId="2882" priority="578" operator="equal">
      <formula>1</formula>
    </cfRule>
  </conditionalFormatting>
  <conditionalFormatting sqref="E33:AG35 AE36:AG38">
    <cfRule type="expression" dxfId="2881" priority="579">
      <formula>$D33="SSMM"</formula>
    </cfRule>
  </conditionalFormatting>
  <conditionalFormatting sqref="E33:AG35 AE36:AG38">
    <cfRule type="cellIs" dxfId="2880" priority="580" operator="equal">
      <formula>"F"</formula>
    </cfRule>
  </conditionalFormatting>
  <conditionalFormatting sqref="E25:AG27 E23:J23 AC23:AG23 E24:H24 AE24:AG24 E30:AG30 E28:H29 AE28:AG29 E31:H31 AE31:AG31">
    <cfRule type="expression" dxfId="2879" priority="564">
      <formula>$C$2="F"</formula>
    </cfRule>
  </conditionalFormatting>
  <conditionalFormatting sqref="E25:AG27 E23:J23 AC23:AG23 E24:H24 AE24:AG24 E30:AG30 E28:H29 AE28:AG29 E31:H31 AE31:AG31">
    <cfRule type="expression" dxfId="2878" priority="565">
      <formula>$D23="Facturacion"</formula>
    </cfRule>
  </conditionalFormatting>
  <conditionalFormatting sqref="E25:AG27 E23:J23 AC23:AG23 E24:H24 AE24:AG24 E30:AG30 E28:H29 AE28:AG29 E31:H31 AE31:AG31">
    <cfRule type="expression" dxfId="2877" priority="566">
      <formula>$D23="Specialist"</formula>
    </cfRule>
  </conditionalFormatting>
  <conditionalFormatting sqref="E25:AG27 E23:J23 AC23:AG23 E24:H24 AE24:AG24 E30:AG30 E28:H29 AE28:AG29 E31:H31 AE31:AG31">
    <cfRule type="cellIs" dxfId="2876" priority="567" operator="equal">
      <formula>1</formula>
    </cfRule>
  </conditionalFormatting>
  <conditionalFormatting sqref="E25:AG27 E23:J23 AC23:AG23 E24:H24 AE24:AG24 E30:AG30 E28:H29 AE28:AG29 E31:H31 AE31:AG31">
    <cfRule type="expression" dxfId="2875" priority="568">
      <formula>$D23="SSMM"</formula>
    </cfRule>
  </conditionalFormatting>
  <conditionalFormatting sqref="E25:AG27 E23:J23 AC23:AG23 E24:H24 AE24:AG24 E30:AG30 E28:H29 AE28:AG29 E31:H31 AE31:AG31">
    <cfRule type="cellIs" dxfId="2874" priority="569" operator="equal">
      <formula>"F"</formula>
    </cfRule>
  </conditionalFormatting>
  <conditionalFormatting sqref="E52:AG54 AE55:AG55">
    <cfRule type="expression" dxfId="2873" priority="555">
      <formula>$C$21="F"</formula>
    </cfRule>
  </conditionalFormatting>
  <conditionalFormatting sqref="E52:AG54 AE55:AG57">
    <cfRule type="expression" dxfId="2872" priority="557">
      <formula>$C$2="F"</formula>
    </cfRule>
  </conditionalFormatting>
  <conditionalFormatting sqref="E52:AG54 AE55:AG57">
    <cfRule type="expression" dxfId="2871" priority="558">
      <formula>$D52="Facturacion"</formula>
    </cfRule>
  </conditionalFormatting>
  <conditionalFormatting sqref="E52:AG54 AE55:AG57">
    <cfRule type="expression" dxfId="2870" priority="559">
      <formula>$D52="Specialist"</formula>
    </cfRule>
  </conditionalFormatting>
  <conditionalFormatting sqref="E52:AG54 AE55:AG57">
    <cfRule type="cellIs" dxfId="2869" priority="560" operator="equal">
      <formula>1</formula>
    </cfRule>
  </conditionalFormatting>
  <conditionalFormatting sqref="E52:AG54 AE55:AG57">
    <cfRule type="expression" dxfId="2868" priority="561">
      <formula>$D52="SSMM"</formula>
    </cfRule>
  </conditionalFormatting>
  <conditionalFormatting sqref="E52:AG54 AE55:AG57">
    <cfRule type="cellIs" dxfId="2867" priority="562" operator="equal">
      <formula>"F"</formula>
    </cfRule>
  </conditionalFormatting>
  <conditionalFormatting sqref="E42:AG46 E49:AG50 E47:H48 AE47:AG48">
    <cfRule type="expression" dxfId="2866" priority="546">
      <formula>$C$2="F"</formula>
    </cfRule>
  </conditionalFormatting>
  <conditionalFormatting sqref="E42:AG46 E49:AG50 E47:H48 AE47:AG48">
    <cfRule type="expression" dxfId="2865" priority="547">
      <formula>$D42="Facturacion"</formula>
    </cfRule>
  </conditionalFormatting>
  <conditionalFormatting sqref="E42:AG46 E49:AG50 E47:H48 AE47:AG48">
    <cfRule type="expression" dxfId="2864" priority="548">
      <formula>$D42="Specialist"</formula>
    </cfRule>
  </conditionalFormatting>
  <conditionalFormatting sqref="E42:AG46 E49:AG50 E47:H48 AE47:AG48">
    <cfRule type="cellIs" dxfId="2863" priority="549" operator="equal">
      <formula>1</formula>
    </cfRule>
  </conditionalFormatting>
  <conditionalFormatting sqref="E42:AG46 E49:AG50 E47:H48 AE47:AG48">
    <cfRule type="expression" dxfId="2862" priority="550">
      <formula>$D42="SSMM"</formula>
    </cfRule>
  </conditionalFormatting>
  <conditionalFormatting sqref="E42:AG46 E49:AG50 E47:H48 AE47:AG48">
    <cfRule type="cellIs" dxfId="2861" priority="551" operator="equal">
      <formula>"F"</formula>
    </cfRule>
  </conditionalFormatting>
  <conditionalFormatting sqref="E71:AG73 AE74:AG74">
    <cfRule type="expression" dxfId="2860" priority="537">
      <formula>$C$21="F"</formula>
    </cfRule>
  </conditionalFormatting>
  <conditionalFormatting sqref="E71:AG73 AE74:AG76">
    <cfRule type="expression" dxfId="2859" priority="539">
      <formula>$C$2="F"</formula>
    </cfRule>
  </conditionalFormatting>
  <conditionalFormatting sqref="E71:AG73 AE74:AG76">
    <cfRule type="expression" dxfId="2858" priority="540">
      <formula>$D71="Facturacion"</formula>
    </cfRule>
  </conditionalFormatting>
  <conditionalFormatting sqref="E71:AG73 AE74:AG76">
    <cfRule type="expression" dxfId="2857" priority="541">
      <formula>$D71="Specialist"</formula>
    </cfRule>
  </conditionalFormatting>
  <conditionalFormatting sqref="E71:AG73 AE74:AG76">
    <cfRule type="cellIs" dxfId="2856" priority="542" operator="equal">
      <formula>1</formula>
    </cfRule>
  </conditionalFormatting>
  <conditionalFormatting sqref="E71:AG73 AE74:AG76">
    <cfRule type="expression" dxfId="2855" priority="543">
      <formula>$D71="SSMM"</formula>
    </cfRule>
  </conditionalFormatting>
  <conditionalFormatting sqref="E71:AG73 AE74:AG76">
    <cfRule type="cellIs" dxfId="2854" priority="544" operator="equal">
      <formula>"F"</formula>
    </cfRule>
  </conditionalFormatting>
  <conditionalFormatting sqref="E61:J61 AC61:AG61 E62:AG63 E69:AG69 E67:H68 AE67:AG68 E65:AG66 E64:H64 AE64:AG64">
    <cfRule type="expression" dxfId="2853" priority="528">
      <formula>$C$2="F"</formula>
    </cfRule>
  </conditionalFormatting>
  <conditionalFormatting sqref="E61:J61 AC61:AG61 E62:AG63 E69:AG69 E67:H68 AE67:AG68 E65:AG66 E64:H64 AE64:AG64">
    <cfRule type="expression" dxfId="2852" priority="529">
      <formula>$D61="Facturacion"</formula>
    </cfRule>
  </conditionalFormatting>
  <conditionalFormatting sqref="E61:J61 AC61:AG61 E62:AG63 E69:AG69 E67:H68 AE67:AG68 E65:AG66 E64:H64 AE64:AG64">
    <cfRule type="expression" dxfId="2851" priority="530">
      <formula>$D61="Specialist"</formula>
    </cfRule>
  </conditionalFormatting>
  <conditionalFormatting sqref="E61:J61 AC61:AG61 E62:AG63 E69:AG69 E67:H68 AE67:AG68 E65:AG66 E64:H64 AE64:AG64">
    <cfRule type="cellIs" dxfId="2850" priority="531" operator="equal">
      <formula>1</formula>
    </cfRule>
  </conditionalFormatting>
  <conditionalFormatting sqref="E61:J61 AC61:AG61 E62:AG63 E69:AG69 E67:H68 AE67:AG68 E65:AG66 E64:H64 AE64:AG64">
    <cfRule type="expression" dxfId="2849" priority="532">
      <formula>$D61="SSMM"</formula>
    </cfRule>
  </conditionalFormatting>
  <conditionalFormatting sqref="E61:J61 AC61:AG61 E62:AG63 E69:AG69 E67:H68 AE67:AG68 E65:AG66 E64:H64 AE64:AG64">
    <cfRule type="cellIs" dxfId="2848" priority="533" operator="equal">
      <formula>"F"</formula>
    </cfRule>
  </conditionalFormatting>
  <conditionalFormatting sqref="E90:AG92 AE93:AG93">
    <cfRule type="expression" dxfId="2847" priority="519">
      <formula>$C$21="F"</formula>
    </cfRule>
  </conditionalFormatting>
  <conditionalFormatting sqref="E90:AG92 AE93:AG95">
    <cfRule type="expression" dxfId="2846" priority="521">
      <formula>$C$2="F"</formula>
    </cfRule>
  </conditionalFormatting>
  <conditionalFormatting sqref="E90:AG92 AE93:AG95">
    <cfRule type="expression" dxfId="2845" priority="522">
      <formula>$D90="Facturacion"</formula>
    </cfRule>
  </conditionalFormatting>
  <conditionalFormatting sqref="E90:AG92 AE93:AG95">
    <cfRule type="expression" dxfId="2844" priority="523">
      <formula>$D90="Specialist"</formula>
    </cfRule>
  </conditionalFormatting>
  <conditionalFormatting sqref="E90:AG92 AE93:AG95">
    <cfRule type="cellIs" dxfId="2843" priority="524" operator="equal">
      <formula>1</formula>
    </cfRule>
  </conditionalFormatting>
  <conditionalFormatting sqref="E90:AG92 AE93:AG95">
    <cfRule type="expression" dxfId="2842" priority="525">
      <formula>$D90="SSMM"</formula>
    </cfRule>
  </conditionalFormatting>
  <conditionalFormatting sqref="E90:AG92 AE93:AG95">
    <cfRule type="cellIs" dxfId="2841" priority="526" operator="equal">
      <formula>"F"</formula>
    </cfRule>
  </conditionalFormatting>
  <conditionalFormatting sqref="E80:J80 AC80:AG80 E85:AG85 E84:F84 AE84:AG84 E88:AG88 E86:H87 AE86:AG87">
    <cfRule type="expression" dxfId="2840" priority="510">
      <formula>$C$2="F"</formula>
    </cfRule>
  </conditionalFormatting>
  <conditionalFormatting sqref="E80:J80 AC80:AG80 E85:AG85 E84:F84 AE84:AG84 E88:AG88 E86:H87 AE86:AG87">
    <cfRule type="expression" dxfId="2839" priority="511">
      <formula>$D80="Facturacion"</formula>
    </cfRule>
  </conditionalFormatting>
  <conditionalFormatting sqref="E80:J80 AC80:AG80 E85:AG85 E84:F84 AE84:AG84 E88:AG88 E86:H87 AE86:AG87">
    <cfRule type="expression" dxfId="2838" priority="512">
      <formula>$D80="Specialist"</formula>
    </cfRule>
  </conditionalFormatting>
  <conditionalFormatting sqref="E80:J80 AC80:AG80 E85:AG85 E84:F84 AE84:AG84 E88:AG88 E86:H87 AE86:AG87">
    <cfRule type="cellIs" dxfId="2837" priority="513" operator="equal">
      <formula>1</formula>
    </cfRule>
  </conditionalFormatting>
  <conditionalFormatting sqref="E80:J80 AC80:AG80 E85:AG85 E84:F84 AE84:AG84 E88:AG88 E86:H87 AE86:AG87">
    <cfRule type="expression" dxfId="2836" priority="514">
      <formula>$D80="SSMM"</formula>
    </cfRule>
  </conditionalFormatting>
  <conditionalFormatting sqref="E80:J80 AC80:AG80 E85:AG85 E84:F84 AE84:AG84 E88:AG88 E86:H87 AE86:AG87">
    <cfRule type="cellIs" dxfId="2835" priority="515" operator="equal">
      <formula>"F"</formula>
    </cfRule>
  </conditionalFormatting>
  <conditionalFormatting sqref="I113:W113">
    <cfRule type="expression" dxfId="2834" priority="498">
      <formula>$C$78="F"</formula>
    </cfRule>
  </conditionalFormatting>
  <conditionalFormatting sqref="I113:W113">
    <cfRule type="expression" dxfId="2833" priority="499">
      <formula>$C$59="F"</formula>
    </cfRule>
  </conditionalFormatting>
  <conditionalFormatting sqref="I113:W113">
    <cfRule type="expression" dxfId="2832" priority="500">
      <formula>$C$40="F"</formula>
    </cfRule>
  </conditionalFormatting>
  <conditionalFormatting sqref="E109:H112 I109:W113 X109:AG112">
    <cfRule type="expression" dxfId="2831" priority="501">
      <formula>$C$21="F"</formula>
    </cfRule>
  </conditionalFormatting>
  <conditionalFormatting sqref="E109:AG114">
    <cfRule type="expression" dxfId="2830" priority="503">
      <formula>$C$2="F"</formula>
    </cfRule>
  </conditionalFormatting>
  <conditionalFormatting sqref="E109:AG114">
    <cfRule type="expression" dxfId="2829" priority="504">
      <formula>$D109="Facturacion"</formula>
    </cfRule>
  </conditionalFormatting>
  <conditionalFormatting sqref="E109:AG114">
    <cfRule type="expression" dxfId="2828" priority="505">
      <formula>$D109="Specialist"</formula>
    </cfRule>
  </conditionalFormatting>
  <conditionalFormatting sqref="E109:AG114">
    <cfRule type="cellIs" dxfId="2827" priority="506" operator="equal">
      <formula>1</formula>
    </cfRule>
  </conditionalFormatting>
  <conditionalFormatting sqref="E109:AG114">
    <cfRule type="expression" dxfId="2826" priority="507">
      <formula>$D109="SSMM"</formula>
    </cfRule>
  </conditionalFormatting>
  <conditionalFormatting sqref="E109:AG114">
    <cfRule type="cellIs" dxfId="2825" priority="508" operator="equal">
      <formula>"F"</formula>
    </cfRule>
  </conditionalFormatting>
  <conditionalFormatting sqref="E100:AG107 E99:J99 AC99:AG99">
    <cfRule type="expression" dxfId="2824" priority="492">
      <formula>$C$2="F"</formula>
    </cfRule>
  </conditionalFormatting>
  <conditionalFormatting sqref="E100:AG107 E99:J99 AC99:AG99">
    <cfRule type="expression" dxfId="2823" priority="493">
      <formula>$D99="Facturacion"</formula>
    </cfRule>
  </conditionalFormatting>
  <conditionalFormatting sqref="E100:AG107 E99:J99 AC99:AG99">
    <cfRule type="expression" dxfId="2822" priority="494">
      <formula>$D99="Specialist"</formula>
    </cfRule>
  </conditionalFormatting>
  <conditionalFormatting sqref="E100:AG107 E99:J99 AC99:AG99">
    <cfRule type="cellIs" dxfId="2821" priority="495" operator="equal">
      <formula>1</formula>
    </cfRule>
  </conditionalFormatting>
  <conditionalFormatting sqref="E100:AG107 E99:J99 AC99:AG99">
    <cfRule type="expression" dxfId="2820" priority="496">
      <formula>$D99="SSMM"</formula>
    </cfRule>
  </conditionalFormatting>
  <conditionalFormatting sqref="E100:AG107 E99:J99 AC99:AG99">
    <cfRule type="cellIs" dxfId="2819" priority="497" operator="equal">
      <formula>"F"</formula>
    </cfRule>
  </conditionalFormatting>
  <conditionalFormatting sqref="I132:W132">
    <cfRule type="expression" dxfId="2818" priority="480">
      <formula>$C$78="F"</formula>
    </cfRule>
  </conditionalFormatting>
  <conditionalFormatting sqref="I132:W132">
    <cfRule type="expression" dxfId="2817" priority="481">
      <formula>$C$59="F"</formula>
    </cfRule>
  </conditionalFormatting>
  <conditionalFormatting sqref="I132:W132">
    <cfRule type="expression" dxfId="2816" priority="482">
      <formula>$C$40="F"</formula>
    </cfRule>
  </conditionalFormatting>
  <conditionalFormatting sqref="E127:H131 I127:W132 X127:AG131">
    <cfRule type="expression" dxfId="2815" priority="483">
      <formula>$C$21="F"</formula>
    </cfRule>
  </conditionalFormatting>
  <conditionalFormatting sqref="E127:AG133">
    <cfRule type="expression" dxfId="2814" priority="485">
      <formula>$C$2="F"</formula>
    </cfRule>
  </conditionalFormatting>
  <conditionalFormatting sqref="E127:AG133">
    <cfRule type="expression" dxfId="2813" priority="486">
      <formula>$D127="Facturacion"</formula>
    </cfRule>
  </conditionalFormatting>
  <conditionalFormatting sqref="E127:AG133">
    <cfRule type="expression" dxfId="2812" priority="487">
      <formula>$D127="Specialist"</formula>
    </cfRule>
  </conditionalFormatting>
  <conditionalFormatting sqref="E127:AG133">
    <cfRule type="cellIs" dxfId="2811" priority="488" operator="equal">
      <formula>1</formula>
    </cfRule>
  </conditionalFormatting>
  <conditionalFormatting sqref="E127:AG133">
    <cfRule type="expression" dxfId="2810" priority="489">
      <formula>$D127="SSMM"</formula>
    </cfRule>
  </conditionalFormatting>
  <conditionalFormatting sqref="E127:AG133">
    <cfRule type="cellIs" dxfId="2809" priority="490" operator="equal">
      <formula>"F"</formula>
    </cfRule>
  </conditionalFormatting>
  <conditionalFormatting sqref="E118:AG126">
    <cfRule type="expression" dxfId="2808" priority="474">
      <formula>$C$2="F"</formula>
    </cfRule>
  </conditionalFormatting>
  <conditionalFormatting sqref="E118:AG126">
    <cfRule type="expression" dxfId="2807" priority="475">
      <formula>$D118="Facturacion"</formula>
    </cfRule>
  </conditionalFormatting>
  <conditionalFormatting sqref="E118:AG126">
    <cfRule type="expression" dxfId="2806" priority="476">
      <formula>$D118="Specialist"</formula>
    </cfRule>
  </conditionalFormatting>
  <conditionalFormatting sqref="E118:AG126">
    <cfRule type="cellIs" dxfId="2805" priority="477" operator="equal">
      <formula>1</formula>
    </cfRule>
  </conditionalFormatting>
  <conditionalFormatting sqref="E118:AG126">
    <cfRule type="expression" dxfId="2804" priority="478">
      <formula>$D118="SSMM"</formula>
    </cfRule>
  </conditionalFormatting>
  <conditionalFormatting sqref="E118:AG126">
    <cfRule type="cellIs" dxfId="2803" priority="479" operator="equal">
      <formula>"F"</formula>
    </cfRule>
  </conditionalFormatting>
  <conditionalFormatting sqref="I11:AD11">
    <cfRule type="expression" dxfId="2802" priority="467">
      <formula>$C$2="F"</formula>
    </cfRule>
  </conditionalFormatting>
  <conditionalFormatting sqref="I11:AD11">
    <cfRule type="expression" dxfId="2801" priority="468">
      <formula>$D11="Facturacion"</formula>
    </cfRule>
  </conditionalFormatting>
  <conditionalFormatting sqref="I11:AD11">
    <cfRule type="expression" dxfId="2800" priority="469">
      <formula>$D11="Specialist"</formula>
    </cfRule>
  </conditionalFormatting>
  <conditionalFormatting sqref="I11:AD11">
    <cfRule type="cellIs" dxfId="2799" priority="470" operator="equal">
      <formula>1</formula>
    </cfRule>
  </conditionalFormatting>
  <conditionalFormatting sqref="I11:AD11">
    <cfRule type="expression" dxfId="2798" priority="471">
      <formula>$D11="SSMM"</formula>
    </cfRule>
  </conditionalFormatting>
  <conditionalFormatting sqref="I11:AD11">
    <cfRule type="cellIs" dxfId="2797" priority="472" operator="equal">
      <formula>"F"</formula>
    </cfRule>
  </conditionalFormatting>
  <conditionalFormatting sqref="I11:AD11">
    <cfRule type="expression" dxfId="2796" priority="460">
      <formula>$C$2="F"</formula>
    </cfRule>
  </conditionalFormatting>
  <conditionalFormatting sqref="I11:AD11">
    <cfRule type="expression" dxfId="2795" priority="461">
      <formula>$D13="Facturacion"</formula>
    </cfRule>
  </conditionalFormatting>
  <conditionalFormatting sqref="I11:AD11">
    <cfRule type="expression" dxfId="2794" priority="462">
      <formula>$D13="Specialist"</formula>
    </cfRule>
  </conditionalFormatting>
  <conditionalFormatting sqref="I11:AD11">
    <cfRule type="cellIs" dxfId="2793" priority="463" operator="equal">
      <formula>1</formula>
    </cfRule>
  </conditionalFormatting>
  <conditionalFormatting sqref="I11:AD11">
    <cfRule type="expression" dxfId="2792" priority="464">
      <formula>$D13="SSMM"</formula>
    </cfRule>
  </conditionalFormatting>
  <conditionalFormatting sqref="I11:AD11">
    <cfRule type="cellIs" dxfId="2791" priority="465" operator="equal">
      <formula>"F"</formula>
    </cfRule>
  </conditionalFormatting>
  <conditionalFormatting sqref="K23:AB23">
    <cfRule type="expression" dxfId="2790" priority="453">
      <formula>$C$2="F"</formula>
    </cfRule>
  </conditionalFormatting>
  <conditionalFormatting sqref="K23:AB23">
    <cfRule type="expression" dxfId="2789" priority="454">
      <formula>$D23="Facturacion"</formula>
    </cfRule>
  </conditionalFormatting>
  <conditionalFormatting sqref="K23:AB23">
    <cfRule type="expression" dxfId="2788" priority="455">
      <formula>$D23="Specialist"</formula>
    </cfRule>
  </conditionalFormatting>
  <conditionalFormatting sqref="K23:AB23">
    <cfRule type="cellIs" dxfId="2787" priority="456" operator="equal">
      <formula>1</formula>
    </cfRule>
  </conditionalFormatting>
  <conditionalFormatting sqref="K23:AB23">
    <cfRule type="expression" dxfId="2786" priority="457">
      <formula>$D23="SSMM"</formula>
    </cfRule>
  </conditionalFormatting>
  <conditionalFormatting sqref="K23:AB23">
    <cfRule type="cellIs" dxfId="2785" priority="458" operator="equal">
      <formula>"F"</formula>
    </cfRule>
  </conditionalFormatting>
  <conditionalFormatting sqref="K61:AB61">
    <cfRule type="expression" dxfId="2784" priority="446">
      <formula>$C$2="F"</formula>
    </cfRule>
  </conditionalFormatting>
  <conditionalFormatting sqref="K61:AB61">
    <cfRule type="expression" dxfId="2783" priority="447">
      <formula>$D61="Facturacion"</formula>
    </cfRule>
  </conditionalFormatting>
  <conditionalFormatting sqref="K61:AB61">
    <cfRule type="expression" dxfId="2782" priority="448">
      <formula>$D61="Specialist"</formula>
    </cfRule>
  </conditionalFormatting>
  <conditionalFormatting sqref="K61:AB61">
    <cfRule type="cellIs" dxfId="2781" priority="449" operator="equal">
      <formula>1</formula>
    </cfRule>
  </conditionalFormatting>
  <conditionalFormatting sqref="K61:AB61">
    <cfRule type="expression" dxfId="2780" priority="450">
      <formula>$D61="SSMM"</formula>
    </cfRule>
  </conditionalFormatting>
  <conditionalFormatting sqref="K61:AB61">
    <cfRule type="cellIs" dxfId="2779" priority="451" operator="equal">
      <formula>"F"</formula>
    </cfRule>
  </conditionalFormatting>
  <conditionalFormatting sqref="K80:AB80">
    <cfRule type="expression" dxfId="2778" priority="439">
      <formula>$C$2="F"</formula>
    </cfRule>
  </conditionalFormatting>
  <conditionalFormatting sqref="K80:AB80">
    <cfRule type="expression" dxfId="2777" priority="440">
      <formula>$D80="Facturacion"</formula>
    </cfRule>
  </conditionalFormatting>
  <conditionalFormatting sqref="K80:AB80">
    <cfRule type="expression" dxfId="2776" priority="441">
      <formula>$D80="Specialist"</formula>
    </cfRule>
  </conditionalFormatting>
  <conditionalFormatting sqref="K80:AB80">
    <cfRule type="cellIs" dxfId="2775" priority="442" operator="equal">
      <formula>1</formula>
    </cfRule>
  </conditionalFormatting>
  <conditionalFormatting sqref="K80:AB80">
    <cfRule type="expression" dxfId="2774" priority="443">
      <formula>$D80="SSMM"</formula>
    </cfRule>
  </conditionalFormatting>
  <conditionalFormatting sqref="K80:AB80">
    <cfRule type="cellIs" dxfId="2773" priority="444" operator="equal">
      <formula>"F"</formula>
    </cfRule>
  </conditionalFormatting>
  <conditionalFormatting sqref="K99:AB99">
    <cfRule type="expression" dxfId="2772" priority="432">
      <formula>$C$2="F"</formula>
    </cfRule>
  </conditionalFormatting>
  <conditionalFormatting sqref="K99:AB99">
    <cfRule type="expression" dxfId="2771" priority="433">
      <formula>$D99="Facturacion"</formula>
    </cfRule>
  </conditionalFormatting>
  <conditionalFormatting sqref="K99:AB99">
    <cfRule type="expression" dxfId="2770" priority="434">
      <formula>$D99="Specialist"</formula>
    </cfRule>
  </conditionalFormatting>
  <conditionalFormatting sqref="K99:AB99">
    <cfRule type="cellIs" dxfId="2769" priority="435" operator="equal">
      <formula>1</formula>
    </cfRule>
  </conditionalFormatting>
  <conditionalFormatting sqref="K99:AB99">
    <cfRule type="expression" dxfId="2768" priority="436">
      <formula>$D99="SSMM"</formula>
    </cfRule>
  </conditionalFormatting>
  <conditionalFormatting sqref="K99:AB99">
    <cfRule type="cellIs" dxfId="2767" priority="437" operator="equal">
      <formula>"F"</formula>
    </cfRule>
  </conditionalFormatting>
  <conditionalFormatting sqref="I24:AD24">
    <cfRule type="expression" dxfId="2766" priority="425">
      <formula>$C$2="F"</formula>
    </cfRule>
  </conditionalFormatting>
  <conditionalFormatting sqref="I24:AD24">
    <cfRule type="expression" dxfId="2765" priority="426">
      <formula>$D24="Facturacion"</formula>
    </cfRule>
  </conditionalFormatting>
  <conditionalFormatting sqref="I24:AD24">
    <cfRule type="expression" dxfId="2764" priority="427">
      <formula>$D24="Specialist"</formula>
    </cfRule>
  </conditionalFormatting>
  <conditionalFormatting sqref="I24:AD24">
    <cfRule type="cellIs" dxfId="2763" priority="428" operator="equal">
      <formula>1</formula>
    </cfRule>
  </conditionalFormatting>
  <conditionalFormatting sqref="I24:AD24">
    <cfRule type="expression" dxfId="2762" priority="429">
      <formula>$D24="SSMM"</formula>
    </cfRule>
  </conditionalFormatting>
  <conditionalFormatting sqref="I24:AD24">
    <cfRule type="cellIs" dxfId="2761" priority="430" operator="equal">
      <formula>"F"</formula>
    </cfRule>
  </conditionalFormatting>
  <conditionalFormatting sqref="I24:AD24">
    <cfRule type="expression" dxfId="2760" priority="418">
      <formula>$C$2="F"</formula>
    </cfRule>
  </conditionalFormatting>
  <conditionalFormatting sqref="I24:AD24">
    <cfRule type="expression" dxfId="2759" priority="419">
      <formula>$D26="Facturacion"</formula>
    </cfRule>
  </conditionalFormatting>
  <conditionalFormatting sqref="I24:AD24">
    <cfRule type="expression" dxfId="2758" priority="420">
      <formula>$D26="Specialist"</formula>
    </cfRule>
  </conditionalFormatting>
  <conditionalFormatting sqref="I24:AD24">
    <cfRule type="cellIs" dxfId="2757" priority="421" operator="equal">
      <formula>1</formula>
    </cfRule>
  </conditionalFormatting>
  <conditionalFormatting sqref="I24:AD24">
    <cfRule type="expression" dxfId="2756" priority="422">
      <formula>$D26="SSMM"</formula>
    </cfRule>
  </conditionalFormatting>
  <conditionalFormatting sqref="I24:AD24">
    <cfRule type="cellIs" dxfId="2755" priority="423" operator="equal">
      <formula>"F"</formula>
    </cfRule>
  </conditionalFormatting>
  <conditionalFormatting sqref="G84:H84">
    <cfRule type="expression" dxfId="2754" priority="411">
      <formula>$C$2="F"</formula>
    </cfRule>
  </conditionalFormatting>
  <conditionalFormatting sqref="G84:H84">
    <cfRule type="expression" dxfId="2753" priority="412">
      <formula>$D84="Facturacion"</formula>
    </cfRule>
  </conditionalFormatting>
  <conditionalFormatting sqref="G84:H84">
    <cfRule type="expression" dxfId="2752" priority="413">
      <formula>$D84="Specialist"</formula>
    </cfRule>
  </conditionalFormatting>
  <conditionalFormatting sqref="G84:H84">
    <cfRule type="cellIs" dxfId="2751" priority="414" operator="equal">
      <formula>1</formula>
    </cfRule>
  </conditionalFormatting>
  <conditionalFormatting sqref="G84:H84">
    <cfRule type="expression" dxfId="2750" priority="415">
      <formula>$D84="SSMM"</formula>
    </cfRule>
  </conditionalFormatting>
  <conditionalFormatting sqref="G84:H84">
    <cfRule type="cellIs" dxfId="2749" priority="416" operator="equal">
      <formula>"F"</formula>
    </cfRule>
  </conditionalFormatting>
  <conditionalFormatting sqref="E17:H17">
    <cfRule type="expression" dxfId="2748" priority="402">
      <formula>$C$21="F"</formula>
    </cfRule>
  </conditionalFormatting>
  <conditionalFormatting sqref="E19:AD19 E17:H18 AA18:AD18 I17:AD17">
    <cfRule type="expression" dxfId="2747" priority="404">
      <formula>$C$2="F"</formula>
    </cfRule>
  </conditionalFormatting>
  <conditionalFormatting sqref="E19:AD19 E17:H18 AA18:AD18 I17:AD17">
    <cfRule type="expression" dxfId="2746" priority="405">
      <formula>$D17="Facturacion"</formula>
    </cfRule>
  </conditionalFormatting>
  <conditionalFormatting sqref="E19:AD19 E17:H18 AA18:AD18 I17:AD17">
    <cfRule type="expression" dxfId="2745" priority="406">
      <formula>$D17="Specialist"</formula>
    </cfRule>
  </conditionalFormatting>
  <conditionalFormatting sqref="E19:AD19 E17:H18 AA18:AD18 I17:AD17">
    <cfRule type="cellIs" dxfId="2744" priority="407" operator="equal">
      <formula>1</formula>
    </cfRule>
  </conditionalFormatting>
  <conditionalFormatting sqref="E19:AD19 E17:H18 AA18:AD18 I17:AD17">
    <cfRule type="expression" dxfId="2743" priority="408">
      <formula>$D17="SSMM"</formula>
    </cfRule>
  </conditionalFormatting>
  <conditionalFormatting sqref="E19:AD19 E17:H18 AA18:AD18 I17:AD17">
    <cfRule type="cellIs" dxfId="2742" priority="409" operator="equal">
      <formula>"F"</formula>
    </cfRule>
  </conditionalFormatting>
  <conditionalFormatting sqref="I18:W18">
    <cfRule type="expression" dxfId="2741" priority="392">
      <formula>$C$78="F"</formula>
    </cfRule>
  </conditionalFormatting>
  <conditionalFormatting sqref="I18:W18">
    <cfRule type="expression" dxfId="2740" priority="393">
      <formula>$C$59="F"</formula>
    </cfRule>
  </conditionalFormatting>
  <conditionalFormatting sqref="I18:W18">
    <cfRule type="expression" dxfId="2739" priority="394">
      <formula>$C$40="F"</formula>
    </cfRule>
  </conditionalFormatting>
  <conditionalFormatting sqref="I18:W18">
    <cfRule type="expression" dxfId="2738" priority="395">
      <formula>$C$21="F"</formula>
    </cfRule>
  </conditionalFormatting>
  <conditionalFormatting sqref="I18:Z18">
    <cfRule type="expression" dxfId="2737" priority="396">
      <formula>$C$2="F"</formula>
    </cfRule>
  </conditionalFormatting>
  <conditionalFormatting sqref="I18:Z18">
    <cfRule type="expression" dxfId="2736" priority="397">
      <formula>$D18="Facturacion"</formula>
    </cfRule>
  </conditionalFormatting>
  <conditionalFormatting sqref="I18:Z18">
    <cfRule type="expression" dxfId="2735" priority="398">
      <formula>$D18="Specialist"</formula>
    </cfRule>
  </conditionalFormatting>
  <conditionalFormatting sqref="I18:Z18">
    <cfRule type="cellIs" dxfId="2734" priority="399" operator="equal">
      <formula>1</formula>
    </cfRule>
  </conditionalFormatting>
  <conditionalFormatting sqref="I18:Z18">
    <cfRule type="expression" dxfId="2733" priority="400">
      <formula>$D18="SSMM"</formula>
    </cfRule>
  </conditionalFormatting>
  <conditionalFormatting sqref="I18:Z18">
    <cfRule type="cellIs" dxfId="2732" priority="401" operator="equal">
      <formula>"F"</formula>
    </cfRule>
  </conditionalFormatting>
  <conditionalFormatting sqref="I19:W19">
    <cfRule type="expression" dxfId="2731" priority="372">
      <formula>$C$78="F"</formula>
    </cfRule>
  </conditionalFormatting>
  <conditionalFormatting sqref="I19:W19">
    <cfRule type="expression" dxfId="2730" priority="373">
      <formula>$C$59="F"</formula>
    </cfRule>
  </conditionalFormatting>
  <conditionalFormatting sqref="I19:W19">
    <cfRule type="expression" dxfId="2729" priority="374">
      <formula>$C$40="F"</formula>
    </cfRule>
  </conditionalFormatting>
  <conditionalFormatting sqref="I19:W19">
    <cfRule type="expression" dxfId="2728" priority="375">
      <formula>$C$21="F"</formula>
    </cfRule>
  </conditionalFormatting>
  <conditionalFormatting sqref="I19:Z19">
    <cfRule type="expression" dxfId="2727" priority="376">
      <formula>$C$2="F"</formula>
    </cfRule>
  </conditionalFormatting>
  <conditionalFormatting sqref="I19:Z19">
    <cfRule type="expression" dxfId="2726" priority="377">
      <formula>$D15="Facturacion"</formula>
    </cfRule>
  </conditionalFormatting>
  <conditionalFormatting sqref="I19:Z19">
    <cfRule type="expression" dxfId="2725" priority="378">
      <formula>$D15="Specialist"</formula>
    </cfRule>
  </conditionalFormatting>
  <conditionalFormatting sqref="I19:Z19">
    <cfRule type="cellIs" dxfId="2724" priority="379" operator="equal">
      <formula>1</formula>
    </cfRule>
  </conditionalFormatting>
  <conditionalFormatting sqref="I19:Z19">
    <cfRule type="expression" dxfId="2723" priority="380">
      <formula>$D15="SSMM"</formula>
    </cfRule>
  </conditionalFormatting>
  <conditionalFormatting sqref="I19:Z19">
    <cfRule type="cellIs" dxfId="2722" priority="381" operator="equal">
      <formula>"F"</formula>
    </cfRule>
  </conditionalFormatting>
  <conditionalFormatting sqref="E36:H36">
    <cfRule type="expression" dxfId="2721" priority="364">
      <formula>$C$21="F"</formula>
    </cfRule>
  </conditionalFormatting>
  <conditionalFormatting sqref="E38:AD38 E36:H37 AA37:AD37 I36:AD36">
    <cfRule type="expression" dxfId="2720" priority="366">
      <formula>$C$2="F"</formula>
    </cfRule>
  </conditionalFormatting>
  <conditionalFormatting sqref="E38:AD38 E36:H37 AA37:AD37 I36:AD36">
    <cfRule type="expression" dxfId="2719" priority="367">
      <formula>$D36="Facturacion"</formula>
    </cfRule>
  </conditionalFormatting>
  <conditionalFormatting sqref="E38:AD38 E36:H37 AA37:AD37 I36:AD36">
    <cfRule type="expression" dxfId="2718" priority="368">
      <formula>$D36="Specialist"</formula>
    </cfRule>
  </conditionalFormatting>
  <conditionalFormatting sqref="E38:AD38 E36:H37 AA37:AD37 I36:AD36">
    <cfRule type="cellIs" dxfId="2717" priority="369" operator="equal">
      <formula>1</formula>
    </cfRule>
  </conditionalFormatting>
  <conditionalFormatting sqref="E38:AD38 E36:H37 AA37:AD37 I36:AD36">
    <cfRule type="expression" dxfId="2716" priority="370">
      <formula>$D36="SSMM"</formula>
    </cfRule>
  </conditionalFormatting>
  <conditionalFormatting sqref="E38:AD38 E36:H37 AA37:AD37 I36:AD36">
    <cfRule type="cellIs" dxfId="2715" priority="371" operator="equal">
      <formula>"F"</formula>
    </cfRule>
  </conditionalFormatting>
  <conditionalFormatting sqref="I37:W37">
    <cfRule type="expression" dxfId="2714" priority="354">
      <formula>$C$78="F"</formula>
    </cfRule>
  </conditionalFormatting>
  <conditionalFormatting sqref="I37:W37">
    <cfRule type="expression" dxfId="2713" priority="355">
      <formula>$C$59="F"</formula>
    </cfRule>
  </conditionalFormatting>
  <conditionalFormatting sqref="I37:W37">
    <cfRule type="expression" dxfId="2712" priority="356">
      <formula>$C$40="F"</formula>
    </cfRule>
  </conditionalFormatting>
  <conditionalFormatting sqref="I37:W37">
    <cfRule type="expression" dxfId="2711" priority="357">
      <formula>$C$21="F"</formula>
    </cfRule>
  </conditionalFormatting>
  <conditionalFormatting sqref="I37:Z37">
    <cfRule type="expression" dxfId="2710" priority="358">
      <formula>$C$2="F"</formula>
    </cfRule>
  </conditionalFormatting>
  <conditionalFormatting sqref="I37:Z37">
    <cfRule type="expression" dxfId="2709" priority="359">
      <formula>$D37="Facturacion"</formula>
    </cfRule>
  </conditionalFormatting>
  <conditionalFormatting sqref="I37:Z37">
    <cfRule type="expression" dxfId="2708" priority="360">
      <formula>$D37="Specialist"</formula>
    </cfRule>
  </conditionalFormatting>
  <conditionalFormatting sqref="I37:Z37">
    <cfRule type="cellIs" dxfId="2707" priority="361" operator="equal">
      <formula>1</formula>
    </cfRule>
  </conditionalFormatting>
  <conditionalFormatting sqref="I37:Z37">
    <cfRule type="expression" dxfId="2706" priority="362">
      <formula>$D37="SSMM"</formula>
    </cfRule>
  </conditionalFormatting>
  <conditionalFormatting sqref="I37:Z37">
    <cfRule type="cellIs" dxfId="2705" priority="363" operator="equal">
      <formula>"F"</formula>
    </cfRule>
  </conditionalFormatting>
  <conditionalFormatting sqref="I38:W38">
    <cfRule type="expression" dxfId="2704" priority="344">
      <formula>$C$78="F"</formula>
    </cfRule>
  </conditionalFormatting>
  <conditionalFormatting sqref="I38:W38">
    <cfRule type="expression" dxfId="2703" priority="345">
      <formula>$C$59="F"</formula>
    </cfRule>
  </conditionalFormatting>
  <conditionalFormatting sqref="I38:W38">
    <cfRule type="expression" dxfId="2702" priority="346">
      <formula>$C$40="F"</formula>
    </cfRule>
  </conditionalFormatting>
  <conditionalFormatting sqref="I38:W38">
    <cfRule type="expression" dxfId="2701" priority="347">
      <formula>$C$21="F"</formula>
    </cfRule>
  </conditionalFormatting>
  <conditionalFormatting sqref="I38:Z38">
    <cfRule type="expression" dxfId="2700" priority="348">
      <formula>$C$2="F"</formula>
    </cfRule>
  </conditionalFormatting>
  <conditionalFormatting sqref="I38:Z38">
    <cfRule type="expression" dxfId="2699" priority="349">
      <formula>$D34="Facturacion"</formula>
    </cfRule>
  </conditionalFormatting>
  <conditionalFormatting sqref="I38:Z38">
    <cfRule type="expression" dxfId="2698" priority="350">
      <formula>$D34="Specialist"</formula>
    </cfRule>
  </conditionalFormatting>
  <conditionalFormatting sqref="I38:Z38">
    <cfRule type="cellIs" dxfId="2697" priority="351" operator="equal">
      <formula>1</formula>
    </cfRule>
  </conditionalFormatting>
  <conditionalFormatting sqref="I38:Z38">
    <cfRule type="expression" dxfId="2696" priority="352">
      <formula>$D34="SSMM"</formula>
    </cfRule>
  </conditionalFormatting>
  <conditionalFormatting sqref="I38:Z38">
    <cfRule type="cellIs" dxfId="2695" priority="353" operator="equal">
      <formula>"F"</formula>
    </cfRule>
  </conditionalFormatting>
  <conditionalFormatting sqref="E55:H55">
    <cfRule type="expression" dxfId="2694" priority="336">
      <formula>$C$21="F"</formula>
    </cfRule>
  </conditionalFormatting>
  <conditionalFormatting sqref="E57:AD57 E55:H56 AA56:AD56 I55:AD55">
    <cfRule type="expression" dxfId="2693" priority="338">
      <formula>$C$2="F"</formula>
    </cfRule>
  </conditionalFormatting>
  <conditionalFormatting sqref="E57:AD57 E55:H56 AA56:AD56 I55:AD55">
    <cfRule type="expression" dxfId="2692" priority="339">
      <formula>$D55="Facturacion"</formula>
    </cfRule>
  </conditionalFormatting>
  <conditionalFormatting sqref="E57:AD57 E55:H56 AA56:AD56 I55:AD55">
    <cfRule type="expression" dxfId="2691" priority="340">
      <formula>$D55="Specialist"</formula>
    </cfRule>
  </conditionalFormatting>
  <conditionalFormatting sqref="E57:AD57 E55:H56 AA56:AD56 I55:AD55">
    <cfRule type="cellIs" dxfId="2690" priority="341" operator="equal">
      <formula>1</formula>
    </cfRule>
  </conditionalFormatting>
  <conditionalFormatting sqref="E57:AD57 E55:H56 AA56:AD56 I55:AD55">
    <cfRule type="expression" dxfId="2689" priority="342">
      <formula>$D55="SSMM"</formula>
    </cfRule>
  </conditionalFormatting>
  <conditionalFormatting sqref="E57:AD57 E55:H56 AA56:AD56 I55:AD55">
    <cfRule type="cellIs" dxfId="2688" priority="343" operator="equal">
      <formula>"F"</formula>
    </cfRule>
  </conditionalFormatting>
  <conditionalFormatting sqref="I56:W56">
    <cfRule type="expression" dxfId="2687" priority="326">
      <formula>$C$78="F"</formula>
    </cfRule>
  </conditionalFormatting>
  <conditionalFormatting sqref="I56:W56">
    <cfRule type="expression" dxfId="2686" priority="327">
      <formula>$C$59="F"</formula>
    </cfRule>
  </conditionalFormatting>
  <conditionalFormatting sqref="I56:W56">
    <cfRule type="expression" dxfId="2685" priority="328">
      <formula>$C$40="F"</formula>
    </cfRule>
  </conditionalFormatting>
  <conditionalFormatting sqref="I56:W56">
    <cfRule type="expression" dxfId="2684" priority="329">
      <formula>$C$21="F"</formula>
    </cfRule>
  </conditionalFormatting>
  <conditionalFormatting sqref="I56:Z56">
    <cfRule type="expression" dxfId="2683" priority="330">
      <formula>$C$2="F"</formula>
    </cfRule>
  </conditionalFormatting>
  <conditionalFormatting sqref="I56:Z56">
    <cfRule type="expression" dxfId="2682" priority="331">
      <formula>$D56="Facturacion"</formula>
    </cfRule>
  </conditionalFormatting>
  <conditionalFormatting sqref="I56:Z56">
    <cfRule type="expression" dxfId="2681" priority="332">
      <formula>$D56="Specialist"</formula>
    </cfRule>
  </conditionalFormatting>
  <conditionalFormatting sqref="I56:Z56">
    <cfRule type="cellIs" dxfId="2680" priority="333" operator="equal">
      <formula>1</formula>
    </cfRule>
  </conditionalFormatting>
  <conditionalFormatting sqref="I56:Z56">
    <cfRule type="expression" dxfId="2679" priority="334">
      <formula>$D56="SSMM"</formula>
    </cfRule>
  </conditionalFormatting>
  <conditionalFormatting sqref="I56:Z56">
    <cfRule type="cellIs" dxfId="2678" priority="335" operator="equal">
      <formula>"F"</formula>
    </cfRule>
  </conditionalFormatting>
  <conditionalFormatting sqref="I57:W57">
    <cfRule type="expression" dxfId="2677" priority="316">
      <formula>$C$78="F"</formula>
    </cfRule>
  </conditionalFormatting>
  <conditionalFormatting sqref="I57:W57">
    <cfRule type="expression" dxfId="2676" priority="317">
      <formula>$C$59="F"</formula>
    </cfRule>
  </conditionalFormatting>
  <conditionalFormatting sqref="I57:W57">
    <cfRule type="expression" dxfId="2675" priority="318">
      <formula>$C$40="F"</formula>
    </cfRule>
  </conditionalFormatting>
  <conditionalFormatting sqref="I57:W57">
    <cfRule type="expression" dxfId="2674" priority="319">
      <formula>$C$21="F"</formula>
    </cfRule>
  </conditionalFormatting>
  <conditionalFormatting sqref="I57:Z57">
    <cfRule type="expression" dxfId="2673" priority="320">
      <formula>$C$2="F"</formula>
    </cfRule>
  </conditionalFormatting>
  <conditionalFormatting sqref="I57:Z57">
    <cfRule type="expression" dxfId="2672" priority="321">
      <formula>$D53="Facturacion"</formula>
    </cfRule>
  </conditionalFormatting>
  <conditionalFormatting sqref="I57:Z57">
    <cfRule type="expression" dxfId="2671" priority="322">
      <formula>$D53="Specialist"</formula>
    </cfRule>
  </conditionalFormatting>
  <conditionalFormatting sqref="I57:Z57">
    <cfRule type="cellIs" dxfId="2670" priority="323" operator="equal">
      <formula>1</formula>
    </cfRule>
  </conditionalFormatting>
  <conditionalFormatting sqref="I57:Z57">
    <cfRule type="expression" dxfId="2669" priority="324">
      <formula>$D53="SSMM"</formula>
    </cfRule>
  </conditionalFormatting>
  <conditionalFormatting sqref="I57:Z57">
    <cfRule type="cellIs" dxfId="2668" priority="325" operator="equal">
      <formula>"F"</formula>
    </cfRule>
  </conditionalFormatting>
  <conditionalFormatting sqref="E74:H74">
    <cfRule type="expression" dxfId="2667" priority="308">
      <formula>$C$21="F"</formula>
    </cfRule>
  </conditionalFormatting>
  <conditionalFormatting sqref="E76:AD76 E74:H75 AA75:AD75 I74:AD74">
    <cfRule type="expression" dxfId="2666" priority="310">
      <formula>$C$2="F"</formula>
    </cfRule>
  </conditionalFormatting>
  <conditionalFormatting sqref="E76:AD76 E74:H75 AA75:AD75 I74:AD74">
    <cfRule type="expression" dxfId="2665" priority="311">
      <formula>$D74="Facturacion"</formula>
    </cfRule>
  </conditionalFormatting>
  <conditionalFormatting sqref="E76:AD76 E74:H75 AA75:AD75 I74:AD74">
    <cfRule type="expression" dxfId="2664" priority="312">
      <formula>$D74="Specialist"</formula>
    </cfRule>
  </conditionalFormatting>
  <conditionalFormatting sqref="E76:AD76 E74:H75 AA75:AD75 I74:AD74">
    <cfRule type="cellIs" dxfId="2663" priority="313" operator="equal">
      <formula>1</formula>
    </cfRule>
  </conditionalFormatting>
  <conditionalFormatting sqref="E76:AD76 E74:H75 AA75:AD75 I74:AD74">
    <cfRule type="expression" dxfId="2662" priority="314">
      <formula>$D74="SSMM"</formula>
    </cfRule>
  </conditionalFormatting>
  <conditionalFormatting sqref="E76:AD76 E74:H75 AA75:AD75 I74:AD74">
    <cfRule type="cellIs" dxfId="2661" priority="315" operator="equal">
      <formula>"F"</formula>
    </cfRule>
  </conditionalFormatting>
  <conditionalFormatting sqref="I75:W75">
    <cfRule type="expression" dxfId="2660" priority="298">
      <formula>$C$78="F"</formula>
    </cfRule>
  </conditionalFormatting>
  <conditionalFormatting sqref="I75:W75">
    <cfRule type="expression" dxfId="2659" priority="299">
      <formula>$C$59="F"</formula>
    </cfRule>
  </conditionalFormatting>
  <conditionalFormatting sqref="I75:W75">
    <cfRule type="expression" dxfId="2658" priority="300">
      <formula>$C$40="F"</formula>
    </cfRule>
  </conditionalFormatting>
  <conditionalFormatting sqref="I75:W75">
    <cfRule type="expression" dxfId="2657" priority="301">
      <formula>$C$21="F"</formula>
    </cfRule>
  </conditionalFormatting>
  <conditionalFormatting sqref="I75:Z75">
    <cfRule type="expression" dxfId="2656" priority="302">
      <formula>$C$2="F"</formula>
    </cfRule>
  </conditionalFormatting>
  <conditionalFormatting sqref="I75:Z75">
    <cfRule type="expression" dxfId="2655" priority="303">
      <formula>$D75="Facturacion"</formula>
    </cfRule>
  </conditionalFormatting>
  <conditionalFormatting sqref="I75:Z75">
    <cfRule type="expression" dxfId="2654" priority="304">
      <formula>$D75="Specialist"</formula>
    </cfRule>
  </conditionalFormatting>
  <conditionalFormatting sqref="I75:Z75">
    <cfRule type="cellIs" dxfId="2653" priority="305" operator="equal">
      <formula>1</formula>
    </cfRule>
  </conditionalFormatting>
  <conditionalFormatting sqref="I75:Z75">
    <cfRule type="expression" dxfId="2652" priority="306">
      <formula>$D75="SSMM"</formula>
    </cfRule>
  </conditionalFormatting>
  <conditionalFormatting sqref="I75:Z75">
    <cfRule type="cellIs" dxfId="2651" priority="307" operator="equal">
      <formula>"F"</formula>
    </cfRule>
  </conditionalFormatting>
  <conditionalFormatting sqref="I76:W76">
    <cfRule type="expression" dxfId="2650" priority="288">
      <formula>$C$78="F"</formula>
    </cfRule>
  </conditionalFormatting>
  <conditionalFormatting sqref="I76:W76">
    <cfRule type="expression" dxfId="2649" priority="289">
      <formula>$C$59="F"</formula>
    </cfRule>
  </conditionalFormatting>
  <conditionalFormatting sqref="I76:W76">
    <cfRule type="expression" dxfId="2648" priority="290">
      <formula>$C$40="F"</formula>
    </cfRule>
  </conditionalFormatting>
  <conditionalFormatting sqref="I76:W76">
    <cfRule type="expression" dxfId="2647" priority="291">
      <formula>$C$21="F"</formula>
    </cfRule>
  </conditionalFormatting>
  <conditionalFormatting sqref="I76:Z76">
    <cfRule type="expression" dxfId="2646" priority="292">
      <formula>$C$2="F"</formula>
    </cfRule>
  </conditionalFormatting>
  <conditionalFormatting sqref="I76:Z76">
    <cfRule type="expression" dxfId="2645" priority="293">
      <formula>$D72="Facturacion"</formula>
    </cfRule>
  </conditionalFormatting>
  <conditionalFormatting sqref="I76:Z76">
    <cfRule type="expression" dxfId="2644" priority="294">
      <formula>$D72="Specialist"</formula>
    </cfRule>
  </conditionalFormatting>
  <conditionalFormatting sqref="I76:Z76">
    <cfRule type="cellIs" dxfId="2643" priority="295" operator="equal">
      <formula>1</formula>
    </cfRule>
  </conditionalFormatting>
  <conditionalFormatting sqref="I76:Z76">
    <cfRule type="expression" dxfId="2642" priority="296">
      <formula>$D72="SSMM"</formula>
    </cfRule>
  </conditionalFormatting>
  <conditionalFormatting sqref="I76:Z76">
    <cfRule type="cellIs" dxfId="2641" priority="297" operator="equal">
      <formula>"F"</formula>
    </cfRule>
  </conditionalFormatting>
  <conditionalFormatting sqref="E93:H93">
    <cfRule type="expression" dxfId="2640" priority="280">
      <formula>$C$21="F"</formula>
    </cfRule>
  </conditionalFormatting>
  <conditionalFormatting sqref="E95:AD95 E93:H94 AA94:AD94 I93:AD93">
    <cfRule type="expression" dxfId="2639" priority="282">
      <formula>$C$2="F"</formula>
    </cfRule>
  </conditionalFormatting>
  <conditionalFormatting sqref="E95:AD95 E93:H94 AA94:AD94 I93:AD93">
    <cfRule type="expression" dxfId="2638" priority="283">
      <formula>$D93="Facturacion"</formula>
    </cfRule>
  </conditionalFormatting>
  <conditionalFormatting sqref="E95:AD95 E93:H94 AA94:AD94 I93:AD93">
    <cfRule type="expression" dxfId="2637" priority="284">
      <formula>$D93="Specialist"</formula>
    </cfRule>
  </conditionalFormatting>
  <conditionalFormatting sqref="E95:AD95 E93:H94 AA94:AD94 I93:AD93">
    <cfRule type="cellIs" dxfId="2636" priority="285" operator="equal">
      <formula>1</formula>
    </cfRule>
  </conditionalFormatting>
  <conditionalFormatting sqref="E95:AD95 E93:H94 AA94:AD94 I93:AD93">
    <cfRule type="expression" dxfId="2635" priority="286">
      <formula>$D93="SSMM"</formula>
    </cfRule>
  </conditionalFormatting>
  <conditionalFormatting sqref="E95:AD95 E93:H94 AA94:AD94 I93:AD93">
    <cfRule type="cellIs" dxfId="2634" priority="287" operator="equal">
      <formula>"F"</formula>
    </cfRule>
  </conditionalFormatting>
  <conditionalFormatting sqref="I94:W94">
    <cfRule type="expression" dxfId="2633" priority="270">
      <formula>$C$78="F"</formula>
    </cfRule>
  </conditionalFormatting>
  <conditionalFormatting sqref="I94:W94">
    <cfRule type="expression" dxfId="2632" priority="271">
      <formula>$C$59="F"</formula>
    </cfRule>
  </conditionalFormatting>
  <conditionalFormatting sqref="I94:W94">
    <cfRule type="expression" dxfId="2631" priority="272">
      <formula>$C$40="F"</formula>
    </cfRule>
  </conditionalFormatting>
  <conditionalFormatting sqref="I94:W94">
    <cfRule type="expression" dxfId="2630" priority="273">
      <formula>$C$21="F"</formula>
    </cfRule>
  </conditionalFormatting>
  <conditionalFormatting sqref="I94:Z94">
    <cfRule type="expression" dxfId="2629" priority="274">
      <formula>$C$2="F"</formula>
    </cfRule>
  </conditionalFormatting>
  <conditionalFormatting sqref="I94:Z94">
    <cfRule type="expression" dxfId="2628" priority="275">
      <formula>$D94="Facturacion"</formula>
    </cfRule>
  </conditionalFormatting>
  <conditionalFormatting sqref="I94:Z94">
    <cfRule type="expression" dxfId="2627" priority="276">
      <formula>$D94="Specialist"</formula>
    </cfRule>
  </conditionalFormatting>
  <conditionalFormatting sqref="I94:Z94">
    <cfRule type="cellIs" dxfId="2626" priority="277" operator="equal">
      <formula>1</formula>
    </cfRule>
  </conditionalFormatting>
  <conditionalFormatting sqref="I94:Z94">
    <cfRule type="expression" dxfId="2625" priority="278">
      <formula>$D94="SSMM"</formula>
    </cfRule>
  </conditionalFormatting>
  <conditionalFormatting sqref="I94:Z94">
    <cfRule type="cellIs" dxfId="2624" priority="279" operator="equal">
      <formula>"F"</formula>
    </cfRule>
  </conditionalFormatting>
  <conditionalFormatting sqref="I95:W95">
    <cfRule type="expression" dxfId="2623" priority="260">
      <formula>$C$78="F"</formula>
    </cfRule>
  </conditionalFormatting>
  <conditionalFormatting sqref="I95:W95">
    <cfRule type="expression" dxfId="2622" priority="261">
      <formula>$C$59="F"</formula>
    </cfRule>
  </conditionalFormatting>
  <conditionalFormatting sqref="I95:W95">
    <cfRule type="expression" dxfId="2621" priority="262">
      <formula>$C$40="F"</formula>
    </cfRule>
  </conditionalFormatting>
  <conditionalFormatting sqref="I95:W95">
    <cfRule type="expression" dxfId="2620" priority="263">
      <formula>$C$21="F"</formula>
    </cfRule>
  </conditionalFormatting>
  <conditionalFormatting sqref="I95:Z95">
    <cfRule type="expression" dxfId="2619" priority="264">
      <formula>$C$2="F"</formula>
    </cfRule>
  </conditionalFormatting>
  <conditionalFormatting sqref="I95:Z95">
    <cfRule type="expression" dxfId="2618" priority="265">
      <formula>$D91="Facturacion"</formula>
    </cfRule>
  </conditionalFormatting>
  <conditionalFormatting sqref="I95:Z95">
    <cfRule type="expression" dxfId="2617" priority="266">
      <formula>$D91="Specialist"</formula>
    </cfRule>
  </conditionalFormatting>
  <conditionalFormatting sqref="I95:Z95">
    <cfRule type="cellIs" dxfId="2616" priority="267" operator="equal">
      <formula>1</formula>
    </cfRule>
  </conditionalFormatting>
  <conditionalFormatting sqref="I95:Z95">
    <cfRule type="expression" dxfId="2615" priority="268">
      <formula>$D91="SSMM"</formula>
    </cfRule>
  </conditionalFormatting>
  <conditionalFormatting sqref="I95:Z95">
    <cfRule type="cellIs" dxfId="2614" priority="269" operator="equal">
      <formula>"F"</formula>
    </cfRule>
  </conditionalFormatting>
  <conditionalFormatting sqref="I84:AD84">
    <cfRule type="expression" dxfId="2613" priority="2857">
      <formula>$D83="Facturacion"</formula>
    </cfRule>
  </conditionalFormatting>
  <conditionalFormatting sqref="I84:AD84">
    <cfRule type="expression" dxfId="2612" priority="2859">
      <formula>$D83="Specialist"</formula>
    </cfRule>
  </conditionalFormatting>
  <conditionalFormatting sqref="I84:AD84">
    <cfRule type="expression" dxfId="2611" priority="2863">
      <formula>$D83="SSMM"</formula>
    </cfRule>
  </conditionalFormatting>
  <conditionalFormatting sqref="P83:R83">
    <cfRule type="expression" dxfId="2610" priority="254">
      <formula>$C$2="F"</formula>
    </cfRule>
  </conditionalFormatting>
  <conditionalFormatting sqref="P83:R83">
    <cfRule type="expression" dxfId="2609" priority="255">
      <formula>$D83="Facturacion"</formula>
    </cfRule>
  </conditionalFormatting>
  <conditionalFormatting sqref="P83:R83">
    <cfRule type="expression" dxfId="2608" priority="256">
      <formula>$D83="Specialist"</formula>
    </cfRule>
  </conditionalFormatting>
  <conditionalFormatting sqref="P83:R83">
    <cfRule type="cellIs" dxfId="2607" priority="257" operator="equal">
      <formula>1</formula>
    </cfRule>
  </conditionalFormatting>
  <conditionalFormatting sqref="P83:R83">
    <cfRule type="expression" dxfId="2606" priority="258">
      <formula>$D83="SSMM"</formula>
    </cfRule>
  </conditionalFormatting>
  <conditionalFormatting sqref="P83:R83">
    <cfRule type="cellIs" dxfId="2605" priority="259" operator="equal">
      <formula>"F"</formula>
    </cfRule>
  </conditionalFormatting>
  <conditionalFormatting sqref="O83">
    <cfRule type="expression" dxfId="2604" priority="247">
      <formula>$C$2="F"</formula>
    </cfRule>
  </conditionalFormatting>
  <conditionalFormatting sqref="O83">
    <cfRule type="expression" dxfId="2603" priority="248">
      <formula>$D83="Facturacion"</formula>
    </cfRule>
  </conditionalFormatting>
  <conditionalFormatting sqref="O83">
    <cfRule type="expression" dxfId="2602" priority="249">
      <formula>$D83="Specialist"</formula>
    </cfRule>
  </conditionalFormatting>
  <conditionalFormatting sqref="O83">
    <cfRule type="cellIs" dxfId="2601" priority="250" operator="equal">
      <formula>1</formula>
    </cfRule>
  </conditionalFormatting>
  <conditionalFormatting sqref="O83">
    <cfRule type="expression" dxfId="2600" priority="251">
      <formula>$D83="SSMM"</formula>
    </cfRule>
  </conditionalFormatting>
  <conditionalFormatting sqref="O83">
    <cfRule type="cellIs" dxfId="2599" priority="252" operator="equal">
      <formula>"F"</formula>
    </cfRule>
  </conditionalFormatting>
  <conditionalFormatting sqref="N83">
    <cfRule type="expression" dxfId="2598" priority="240">
      <formula>$C$2="F"</formula>
    </cfRule>
  </conditionalFormatting>
  <conditionalFormatting sqref="N83">
    <cfRule type="expression" dxfId="2597" priority="241">
      <formula>$D83="Facturacion"</formula>
    </cfRule>
  </conditionalFormatting>
  <conditionalFormatting sqref="N83">
    <cfRule type="expression" dxfId="2596" priority="242">
      <formula>$D83="Specialist"</formula>
    </cfRule>
  </conditionalFormatting>
  <conditionalFormatting sqref="N83">
    <cfRule type="cellIs" dxfId="2595" priority="243" operator="equal">
      <formula>1</formula>
    </cfRule>
  </conditionalFormatting>
  <conditionalFormatting sqref="N83">
    <cfRule type="expression" dxfId="2594" priority="244">
      <formula>$D83="SSMM"</formula>
    </cfRule>
  </conditionalFormatting>
  <conditionalFormatting sqref="N83">
    <cfRule type="cellIs" dxfId="2593" priority="245" operator="equal">
      <formula>"F"</formula>
    </cfRule>
  </conditionalFormatting>
  <conditionalFormatting sqref="S83">
    <cfRule type="expression" dxfId="2592" priority="233">
      <formula>$C$2="F"</formula>
    </cfRule>
  </conditionalFormatting>
  <conditionalFormatting sqref="S83">
    <cfRule type="expression" dxfId="2591" priority="234">
      <formula>$D83="Facturacion"</formula>
    </cfRule>
  </conditionalFormatting>
  <conditionalFormatting sqref="S83">
    <cfRule type="expression" dxfId="2590" priority="235">
      <formula>$D83="Specialist"</formula>
    </cfRule>
  </conditionalFormatting>
  <conditionalFormatting sqref="S83">
    <cfRule type="cellIs" dxfId="2589" priority="236" operator="equal">
      <formula>1</formula>
    </cfRule>
  </conditionalFormatting>
  <conditionalFormatting sqref="S83">
    <cfRule type="expression" dxfId="2588" priority="237">
      <formula>$D83="SSMM"</formula>
    </cfRule>
  </conditionalFormatting>
  <conditionalFormatting sqref="S83">
    <cfRule type="cellIs" dxfId="2587" priority="238" operator="equal">
      <formula>"F"</formula>
    </cfRule>
  </conditionalFormatting>
  <conditionalFormatting sqref="T83">
    <cfRule type="expression" dxfId="2586" priority="226">
      <formula>$C$2="F"</formula>
    </cfRule>
  </conditionalFormatting>
  <conditionalFormatting sqref="T83">
    <cfRule type="expression" dxfId="2585" priority="227">
      <formula>$D83="Facturacion"</formula>
    </cfRule>
  </conditionalFormatting>
  <conditionalFormatting sqref="T83">
    <cfRule type="expression" dxfId="2584" priority="228">
      <formula>$D83="Specialist"</formula>
    </cfRule>
  </conditionalFormatting>
  <conditionalFormatting sqref="T83">
    <cfRule type="cellIs" dxfId="2583" priority="229" operator="equal">
      <formula>1</formula>
    </cfRule>
  </conditionalFormatting>
  <conditionalFormatting sqref="T83">
    <cfRule type="expression" dxfId="2582" priority="230">
      <formula>$D83="SSMM"</formula>
    </cfRule>
  </conditionalFormatting>
  <conditionalFormatting sqref="T83">
    <cfRule type="cellIs" dxfId="2581" priority="231" operator="equal">
      <formula>"F"</formula>
    </cfRule>
  </conditionalFormatting>
  <conditionalFormatting sqref="U83">
    <cfRule type="expression" dxfId="2580" priority="219">
      <formula>$C$2="F"</formula>
    </cfRule>
  </conditionalFormatting>
  <conditionalFormatting sqref="U83">
    <cfRule type="expression" dxfId="2579" priority="220">
      <formula>$D83="Facturacion"</formula>
    </cfRule>
  </conditionalFormatting>
  <conditionalFormatting sqref="U83">
    <cfRule type="expression" dxfId="2578" priority="221">
      <formula>$D83="Specialist"</formula>
    </cfRule>
  </conditionalFormatting>
  <conditionalFormatting sqref="U83">
    <cfRule type="cellIs" dxfId="2577" priority="222" operator="equal">
      <formula>1</formula>
    </cfRule>
  </conditionalFormatting>
  <conditionalFormatting sqref="U83">
    <cfRule type="expression" dxfId="2576" priority="223">
      <formula>$D83="SSMM"</formula>
    </cfRule>
  </conditionalFormatting>
  <conditionalFormatting sqref="U83">
    <cfRule type="cellIs" dxfId="2575" priority="224" operator="equal">
      <formula>"F"</formula>
    </cfRule>
  </conditionalFormatting>
  <conditionalFormatting sqref="V83">
    <cfRule type="expression" dxfId="2574" priority="212">
      <formula>$C$2="F"</formula>
    </cfRule>
  </conditionalFormatting>
  <conditionalFormatting sqref="V83">
    <cfRule type="expression" dxfId="2573" priority="213">
      <formula>$D83="Facturacion"</formula>
    </cfRule>
  </conditionalFormatting>
  <conditionalFormatting sqref="V83">
    <cfRule type="expression" dxfId="2572" priority="214">
      <formula>$D83="Specialist"</formula>
    </cfRule>
  </conditionalFormatting>
  <conditionalFormatting sqref="V83">
    <cfRule type="cellIs" dxfId="2571" priority="215" operator="equal">
      <formula>1</formula>
    </cfRule>
  </conditionalFormatting>
  <conditionalFormatting sqref="V83">
    <cfRule type="expression" dxfId="2570" priority="216">
      <formula>$D83="SSMM"</formula>
    </cfRule>
  </conditionalFormatting>
  <conditionalFormatting sqref="V83">
    <cfRule type="cellIs" dxfId="2569" priority="217" operator="equal">
      <formula>"F"</formula>
    </cfRule>
  </conditionalFormatting>
  <conditionalFormatting sqref="W83">
    <cfRule type="expression" dxfId="2568" priority="205">
      <formula>$C$2="F"</formula>
    </cfRule>
  </conditionalFormatting>
  <conditionalFormatting sqref="W83">
    <cfRule type="expression" dxfId="2567" priority="206">
      <formula>$D83="Facturacion"</formula>
    </cfRule>
  </conditionalFormatting>
  <conditionalFormatting sqref="W83">
    <cfRule type="expression" dxfId="2566" priority="207">
      <formula>$D83="Specialist"</formula>
    </cfRule>
  </conditionalFormatting>
  <conditionalFormatting sqref="W83">
    <cfRule type="cellIs" dxfId="2565" priority="208" operator="equal">
      <formula>1</formula>
    </cfRule>
  </conditionalFormatting>
  <conditionalFormatting sqref="W83">
    <cfRule type="expression" dxfId="2564" priority="209">
      <formula>$D83="SSMM"</formula>
    </cfRule>
  </conditionalFormatting>
  <conditionalFormatting sqref="W83">
    <cfRule type="cellIs" dxfId="2563" priority="210" operator="equal">
      <formula>"F"</formula>
    </cfRule>
  </conditionalFormatting>
  <conditionalFormatting sqref="X83">
    <cfRule type="expression" dxfId="2562" priority="198">
      <formula>$C$2="F"</formula>
    </cfRule>
  </conditionalFormatting>
  <conditionalFormatting sqref="X83">
    <cfRule type="expression" dxfId="2561" priority="199">
      <formula>$D83="Facturacion"</formula>
    </cfRule>
  </conditionalFormatting>
  <conditionalFormatting sqref="X83">
    <cfRule type="expression" dxfId="2560" priority="200">
      <formula>$D83="Specialist"</formula>
    </cfRule>
  </conditionalFormatting>
  <conditionalFormatting sqref="X83">
    <cfRule type="cellIs" dxfId="2559" priority="201" operator="equal">
      <formula>1</formula>
    </cfRule>
  </conditionalFormatting>
  <conditionalFormatting sqref="X83">
    <cfRule type="expression" dxfId="2558" priority="202">
      <formula>$D83="SSMM"</formula>
    </cfRule>
  </conditionalFormatting>
  <conditionalFormatting sqref="X83">
    <cfRule type="cellIs" dxfId="2557" priority="203" operator="equal">
      <formula>"F"</formula>
    </cfRule>
  </conditionalFormatting>
  <conditionalFormatting sqref="Y83">
    <cfRule type="expression" dxfId="2556" priority="191">
      <formula>$C$2="F"</formula>
    </cfRule>
  </conditionalFormatting>
  <conditionalFormatting sqref="Y83">
    <cfRule type="expression" dxfId="2555" priority="192">
      <formula>$D83="Facturacion"</formula>
    </cfRule>
  </conditionalFormatting>
  <conditionalFormatting sqref="Y83">
    <cfRule type="expression" dxfId="2554" priority="193">
      <formula>$D83="Specialist"</formula>
    </cfRule>
  </conditionalFormatting>
  <conditionalFormatting sqref="Y83">
    <cfRule type="cellIs" dxfId="2553" priority="194" operator="equal">
      <formula>1</formula>
    </cfRule>
  </conditionalFormatting>
  <conditionalFormatting sqref="Y83">
    <cfRule type="expression" dxfId="2552" priority="195">
      <formula>$D83="SSMM"</formula>
    </cfRule>
  </conditionalFormatting>
  <conditionalFormatting sqref="Y83">
    <cfRule type="cellIs" dxfId="2551" priority="196" operator="equal">
      <formula>"F"</formula>
    </cfRule>
  </conditionalFormatting>
  <conditionalFormatting sqref="I9:AD10">
    <cfRule type="expression" dxfId="2550" priority="184">
      <formula>$C$2="F"</formula>
    </cfRule>
  </conditionalFormatting>
  <conditionalFormatting sqref="I9:AD10">
    <cfRule type="expression" dxfId="2549" priority="185">
      <formula>$D9="Facturacion"</formula>
    </cfRule>
  </conditionalFormatting>
  <conditionalFormatting sqref="I9:AD10">
    <cfRule type="expression" dxfId="2548" priority="186">
      <formula>$D9="Specialist"</formula>
    </cfRule>
  </conditionalFormatting>
  <conditionalFormatting sqref="I9:AD10">
    <cfRule type="cellIs" dxfId="2547" priority="187" operator="equal">
      <formula>1</formula>
    </cfRule>
  </conditionalFormatting>
  <conditionalFormatting sqref="I9:AD10">
    <cfRule type="expression" dxfId="2546" priority="188">
      <formula>$D9="SSMM"</formula>
    </cfRule>
  </conditionalFormatting>
  <conditionalFormatting sqref="I9:AD10">
    <cfRule type="cellIs" dxfId="2545" priority="189" operator="equal">
      <formula>"F"</formula>
    </cfRule>
  </conditionalFormatting>
  <conditionalFormatting sqref="I28:AD29">
    <cfRule type="expression" dxfId="2544" priority="177">
      <formula>$C$2="F"</formula>
    </cfRule>
  </conditionalFormatting>
  <conditionalFormatting sqref="I28:AD29">
    <cfRule type="expression" dxfId="2543" priority="178">
      <formula>$D28="Facturacion"</formula>
    </cfRule>
  </conditionalFormatting>
  <conditionalFormatting sqref="I28:AD29">
    <cfRule type="expression" dxfId="2542" priority="179">
      <formula>$D28="Specialist"</formula>
    </cfRule>
  </conditionalFormatting>
  <conditionalFormatting sqref="I28:AD29">
    <cfRule type="cellIs" dxfId="2541" priority="180" operator="equal">
      <formula>1</formula>
    </cfRule>
  </conditionalFormatting>
  <conditionalFormatting sqref="I28:AD29">
    <cfRule type="expression" dxfId="2540" priority="181">
      <formula>$D28="SSMM"</formula>
    </cfRule>
  </conditionalFormatting>
  <conditionalFormatting sqref="I28:AD29">
    <cfRule type="cellIs" dxfId="2539" priority="182" operator="equal">
      <formula>"F"</formula>
    </cfRule>
  </conditionalFormatting>
  <conditionalFormatting sqref="I47:AD48">
    <cfRule type="expression" dxfId="2538" priority="170">
      <formula>$C$2="F"</formula>
    </cfRule>
  </conditionalFormatting>
  <conditionalFormatting sqref="I47:AD48">
    <cfRule type="expression" dxfId="2537" priority="171">
      <formula>$D47="Facturacion"</formula>
    </cfRule>
  </conditionalFormatting>
  <conditionalFormatting sqref="I47:AD48">
    <cfRule type="expression" dxfId="2536" priority="172">
      <formula>$D47="Specialist"</formula>
    </cfRule>
  </conditionalFormatting>
  <conditionalFormatting sqref="I47:AD48">
    <cfRule type="cellIs" dxfId="2535" priority="173" operator="equal">
      <formula>1</formula>
    </cfRule>
  </conditionalFormatting>
  <conditionalFormatting sqref="I47:AD48">
    <cfRule type="expression" dxfId="2534" priority="174">
      <formula>$D47="SSMM"</formula>
    </cfRule>
  </conditionalFormatting>
  <conditionalFormatting sqref="I47:AD48">
    <cfRule type="cellIs" dxfId="2533" priority="175" operator="equal">
      <formula>"F"</formula>
    </cfRule>
  </conditionalFormatting>
  <conditionalFormatting sqref="I66:AD67">
    <cfRule type="expression" dxfId="2532" priority="163">
      <formula>$C$2="F"</formula>
    </cfRule>
  </conditionalFormatting>
  <conditionalFormatting sqref="I66:AD67">
    <cfRule type="expression" dxfId="2531" priority="164">
      <formula>$D67="Facturacion"</formula>
    </cfRule>
  </conditionalFormatting>
  <conditionalFormatting sqref="I66:AD67">
    <cfRule type="expression" dxfId="2530" priority="165">
      <formula>$D67="Specialist"</formula>
    </cfRule>
  </conditionalFormatting>
  <conditionalFormatting sqref="I66:AD67">
    <cfRule type="cellIs" dxfId="2529" priority="166" operator="equal">
      <formula>1</formula>
    </cfRule>
  </conditionalFormatting>
  <conditionalFormatting sqref="I66:AD67">
    <cfRule type="expression" dxfId="2528" priority="167">
      <formula>$D67="SSMM"</formula>
    </cfRule>
  </conditionalFormatting>
  <conditionalFormatting sqref="I66:AD67">
    <cfRule type="cellIs" dxfId="2527" priority="168" operator="equal">
      <formula>"F"</formula>
    </cfRule>
  </conditionalFormatting>
  <conditionalFormatting sqref="I85:AD86">
    <cfRule type="expression" dxfId="2526" priority="156">
      <formula>$C$2="F"</formula>
    </cfRule>
  </conditionalFormatting>
  <conditionalFormatting sqref="I85:AD86">
    <cfRule type="expression" dxfId="2525" priority="157">
      <formula>$D86="Facturacion"</formula>
    </cfRule>
  </conditionalFormatting>
  <conditionalFormatting sqref="I85:AD86">
    <cfRule type="expression" dxfId="2524" priority="158">
      <formula>$D86="Specialist"</formula>
    </cfRule>
  </conditionalFormatting>
  <conditionalFormatting sqref="I85:AD86">
    <cfRule type="cellIs" dxfId="2523" priority="159" operator="equal">
      <formula>1</formula>
    </cfRule>
  </conditionalFormatting>
  <conditionalFormatting sqref="I85:AD86">
    <cfRule type="expression" dxfId="2522" priority="160">
      <formula>$D86="SSMM"</formula>
    </cfRule>
  </conditionalFormatting>
  <conditionalFormatting sqref="I85:AD86">
    <cfRule type="cellIs" dxfId="2521" priority="161" operator="equal">
      <formula>"F"</formula>
    </cfRule>
  </conditionalFormatting>
  <conditionalFormatting sqref="E13:AG13">
    <cfRule type="expression" dxfId="2520" priority="114">
      <formula>$C$2="F"</formula>
    </cfRule>
  </conditionalFormatting>
  <conditionalFormatting sqref="E13:AG13">
    <cfRule type="expression" dxfId="2519" priority="115">
      <formula>$D13="Facturacion"</formula>
    </cfRule>
  </conditionalFormatting>
  <conditionalFormatting sqref="E13:AG13">
    <cfRule type="expression" dxfId="2518" priority="116">
      <formula>$D13="Specialist"</formula>
    </cfRule>
  </conditionalFormatting>
  <conditionalFormatting sqref="E13:AG13">
    <cfRule type="cellIs" dxfId="2517" priority="117" operator="equal">
      <formula>1</formula>
    </cfRule>
  </conditionalFormatting>
  <conditionalFormatting sqref="E13:AG13">
    <cfRule type="expression" dxfId="2516" priority="118">
      <formula>$D13="SSMM"</formula>
    </cfRule>
  </conditionalFormatting>
  <conditionalFormatting sqref="E13:AG13">
    <cfRule type="cellIs" dxfId="2515" priority="119" operator="equal">
      <formula>"F"</formula>
    </cfRule>
  </conditionalFormatting>
  <conditionalFormatting sqref="E32:AG32">
    <cfRule type="expression" dxfId="2514" priority="107">
      <formula>$C$2="F"</formula>
    </cfRule>
  </conditionalFormatting>
  <conditionalFormatting sqref="E32:AG32">
    <cfRule type="expression" dxfId="2513" priority="108">
      <formula>$D32="Facturacion"</formula>
    </cfRule>
  </conditionalFormatting>
  <conditionalFormatting sqref="E32:AG32">
    <cfRule type="expression" dxfId="2512" priority="109">
      <formula>$D32="Specialist"</formula>
    </cfRule>
  </conditionalFormatting>
  <conditionalFormatting sqref="E32:AG32">
    <cfRule type="cellIs" dxfId="2511" priority="110" operator="equal">
      <formula>1</formula>
    </cfRule>
  </conditionalFormatting>
  <conditionalFormatting sqref="E32:AG32">
    <cfRule type="expression" dxfId="2510" priority="111">
      <formula>$D32="SSMM"</formula>
    </cfRule>
  </conditionalFormatting>
  <conditionalFormatting sqref="E32:AG32">
    <cfRule type="cellIs" dxfId="2509" priority="112" operator="equal">
      <formula>"F"</formula>
    </cfRule>
  </conditionalFormatting>
  <conditionalFormatting sqref="E51:AG51">
    <cfRule type="expression" dxfId="2508" priority="100">
      <formula>$C$2="F"</formula>
    </cfRule>
  </conditionalFormatting>
  <conditionalFormatting sqref="E51:AG51">
    <cfRule type="expression" dxfId="2507" priority="101">
      <formula>$D51="Facturacion"</formula>
    </cfRule>
  </conditionalFormatting>
  <conditionalFormatting sqref="E51:AG51">
    <cfRule type="expression" dxfId="2506" priority="102">
      <formula>$D51="Specialist"</formula>
    </cfRule>
  </conditionalFormatting>
  <conditionalFormatting sqref="E51:AG51">
    <cfRule type="cellIs" dxfId="2505" priority="103" operator="equal">
      <formula>1</formula>
    </cfRule>
  </conditionalFormatting>
  <conditionalFormatting sqref="E51:AG51">
    <cfRule type="expression" dxfId="2504" priority="104">
      <formula>$D51="SSMM"</formula>
    </cfRule>
  </conditionalFormatting>
  <conditionalFormatting sqref="E51:AG51">
    <cfRule type="cellIs" dxfId="2503" priority="105" operator="equal">
      <formula>"F"</formula>
    </cfRule>
  </conditionalFormatting>
  <conditionalFormatting sqref="E70:H70 AE70:AG70">
    <cfRule type="expression" dxfId="2502" priority="93">
      <formula>$C$2="F"</formula>
    </cfRule>
  </conditionalFormatting>
  <conditionalFormatting sqref="E70:H70 AE70:AG70">
    <cfRule type="expression" dxfId="2501" priority="94">
      <formula>$D70="Facturacion"</formula>
    </cfRule>
  </conditionalFormatting>
  <conditionalFormatting sqref="E70:H70 AE70:AG70">
    <cfRule type="expression" dxfId="2500" priority="95">
      <formula>$D70="Specialist"</formula>
    </cfRule>
  </conditionalFormatting>
  <conditionalFormatting sqref="E70:H70 AE70:AG70">
    <cfRule type="cellIs" dxfId="2499" priority="96" operator="equal">
      <formula>1</formula>
    </cfRule>
  </conditionalFormatting>
  <conditionalFormatting sqref="E70:H70 AE70:AG70">
    <cfRule type="expression" dxfId="2498" priority="97">
      <formula>$D70="SSMM"</formula>
    </cfRule>
  </conditionalFormatting>
  <conditionalFormatting sqref="E70:H70 AE70:AG70">
    <cfRule type="cellIs" dxfId="2497" priority="98" operator="equal">
      <formula>"F"</formula>
    </cfRule>
  </conditionalFormatting>
  <conditionalFormatting sqref="E89:AG89">
    <cfRule type="expression" dxfId="2496" priority="86">
      <formula>$C$2="F"</formula>
    </cfRule>
  </conditionalFormatting>
  <conditionalFormatting sqref="E89:AG89">
    <cfRule type="expression" dxfId="2495" priority="87">
      <formula>$D89="Facturacion"</formula>
    </cfRule>
  </conditionalFormatting>
  <conditionalFormatting sqref="E89:AG89">
    <cfRule type="expression" dxfId="2494" priority="88">
      <formula>$D89="Specialist"</formula>
    </cfRule>
  </conditionalFormatting>
  <conditionalFormatting sqref="E89:AG89">
    <cfRule type="cellIs" dxfId="2493" priority="89" operator="equal">
      <formula>1</formula>
    </cfRule>
  </conditionalFormatting>
  <conditionalFormatting sqref="E89:AG89">
    <cfRule type="expression" dxfId="2492" priority="90">
      <formula>$D89="SSMM"</formula>
    </cfRule>
  </conditionalFormatting>
  <conditionalFormatting sqref="E89:AG89">
    <cfRule type="cellIs" dxfId="2491" priority="91" operator="equal">
      <formula>"F"</formula>
    </cfRule>
  </conditionalFormatting>
  <conditionalFormatting sqref="E108:AG108">
    <cfRule type="expression" dxfId="2490" priority="79">
      <formula>$C$2="F"</formula>
    </cfRule>
  </conditionalFormatting>
  <conditionalFormatting sqref="E108:AG108">
    <cfRule type="expression" dxfId="2489" priority="80">
      <formula>$D108="Facturacion"</formula>
    </cfRule>
  </conditionalFormatting>
  <conditionalFormatting sqref="E108:AG108">
    <cfRule type="expression" dxfId="2488" priority="81">
      <formula>$D108="Specialist"</formula>
    </cfRule>
  </conditionalFormatting>
  <conditionalFormatting sqref="E108:AG108">
    <cfRule type="cellIs" dxfId="2487" priority="82" operator="equal">
      <formula>1</formula>
    </cfRule>
  </conditionalFormatting>
  <conditionalFormatting sqref="E108:AG108">
    <cfRule type="expression" dxfId="2486" priority="83">
      <formula>$D108="SSMM"</formula>
    </cfRule>
  </conditionalFormatting>
  <conditionalFormatting sqref="E108:AG108">
    <cfRule type="cellIs" dxfId="2485" priority="84" operator="equal">
      <formula>"F"</formula>
    </cfRule>
  </conditionalFormatting>
  <conditionalFormatting sqref="I31:AD31">
    <cfRule type="expression" dxfId="2484" priority="72">
      <formula>$C$2="F"</formula>
    </cfRule>
  </conditionalFormatting>
  <conditionalFormatting sqref="I31:AD31">
    <cfRule type="expression" dxfId="2483" priority="73">
      <formula>$D31="Facturacion"</formula>
    </cfRule>
  </conditionalFormatting>
  <conditionalFormatting sqref="I31:AD31">
    <cfRule type="expression" dxfId="2482" priority="74">
      <formula>$D31="Specialist"</formula>
    </cfRule>
  </conditionalFormatting>
  <conditionalFormatting sqref="I31:AD31">
    <cfRule type="cellIs" dxfId="2481" priority="75" operator="equal">
      <formula>1</formula>
    </cfRule>
  </conditionalFormatting>
  <conditionalFormatting sqref="I31:AD31">
    <cfRule type="expression" dxfId="2480" priority="76">
      <formula>$D31="SSMM"</formula>
    </cfRule>
  </conditionalFormatting>
  <conditionalFormatting sqref="I31:AD31">
    <cfRule type="cellIs" dxfId="2479" priority="77" operator="equal">
      <formula>"F"</formula>
    </cfRule>
  </conditionalFormatting>
  <conditionalFormatting sqref="I31:AD31">
    <cfRule type="expression" dxfId="2478" priority="65">
      <formula>$C$2="F"</formula>
    </cfRule>
  </conditionalFormatting>
  <conditionalFormatting sqref="I31:AD31">
    <cfRule type="expression" dxfId="2477" priority="66">
      <formula>$D33="Facturacion"</formula>
    </cfRule>
  </conditionalFormatting>
  <conditionalFormatting sqref="I31:AD31">
    <cfRule type="expression" dxfId="2476" priority="67">
      <formula>$D33="Specialist"</formula>
    </cfRule>
  </conditionalFormatting>
  <conditionalFormatting sqref="I31:AD31">
    <cfRule type="cellIs" dxfId="2475" priority="68" operator="equal">
      <formula>1</formula>
    </cfRule>
  </conditionalFormatting>
  <conditionalFormatting sqref="I31:AD31">
    <cfRule type="expression" dxfId="2474" priority="69">
      <formula>$D33="SSMM"</formula>
    </cfRule>
  </conditionalFormatting>
  <conditionalFormatting sqref="I31:AD31">
    <cfRule type="cellIs" dxfId="2473" priority="70" operator="equal">
      <formula>"F"</formula>
    </cfRule>
  </conditionalFormatting>
  <conditionalFormatting sqref="I64:AD64">
    <cfRule type="expression" dxfId="2472" priority="58">
      <formula>$C$2="F"</formula>
    </cfRule>
  </conditionalFormatting>
  <conditionalFormatting sqref="I64:AD64">
    <cfRule type="cellIs" dxfId="2471" priority="59" operator="equal">
      <formula>1</formula>
    </cfRule>
  </conditionalFormatting>
  <conditionalFormatting sqref="I64:AD64">
    <cfRule type="cellIs" dxfId="2470" priority="60" operator="equal">
      <formula>"F"</formula>
    </cfRule>
  </conditionalFormatting>
  <conditionalFormatting sqref="I64:AD64">
    <cfRule type="expression" dxfId="2469" priority="61">
      <formula>$D63="Facturacion"</formula>
    </cfRule>
  </conditionalFormatting>
  <conditionalFormatting sqref="I64:AD64">
    <cfRule type="expression" dxfId="2468" priority="62">
      <formula>$D63="Specialist"</formula>
    </cfRule>
  </conditionalFormatting>
  <conditionalFormatting sqref="I64:AD64">
    <cfRule type="expression" dxfId="2467" priority="63">
      <formula>$D63="SSMM"</formula>
    </cfRule>
  </conditionalFormatting>
  <conditionalFormatting sqref="I70:AD70">
    <cfRule type="expression" dxfId="2466" priority="51">
      <formula>$C$2="F"</formula>
    </cfRule>
  </conditionalFormatting>
  <conditionalFormatting sqref="I70:AD70">
    <cfRule type="cellIs" dxfId="2465" priority="52" operator="equal">
      <formula>1</formula>
    </cfRule>
  </conditionalFormatting>
  <conditionalFormatting sqref="I70:AD70">
    <cfRule type="cellIs" dxfId="2464" priority="53" operator="equal">
      <formula>"F"</formula>
    </cfRule>
  </conditionalFormatting>
  <conditionalFormatting sqref="I70:AD70">
    <cfRule type="expression" dxfId="2463" priority="54">
      <formula>$D69="Facturacion"</formula>
    </cfRule>
  </conditionalFormatting>
  <conditionalFormatting sqref="I70:AD70">
    <cfRule type="expression" dxfId="2462" priority="55">
      <formula>$D69="Specialist"</formula>
    </cfRule>
  </conditionalFormatting>
  <conditionalFormatting sqref="I70:AD70">
    <cfRule type="expression" dxfId="2461" priority="56">
      <formula>$D69="SSMM"</formula>
    </cfRule>
  </conditionalFormatting>
  <conditionalFormatting sqref="W68:AD68">
    <cfRule type="expression" dxfId="2460" priority="44">
      <formula>$C$2="F"</formula>
    </cfRule>
  </conditionalFormatting>
  <conditionalFormatting sqref="W68:AD68">
    <cfRule type="expression" dxfId="2459" priority="45">
      <formula>$D68="Facturacion"</formula>
    </cfRule>
  </conditionalFormatting>
  <conditionalFormatting sqref="W68:AD68">
    <cfRule type="expression" dxfId="2458" priority="46">
      <formula>$D68="Specialist"</formula>
    </cfRule>
  </conditionalFormatting>
  <conditionalFormatting sqref="W68:AD68">
    <cfRule type="cellIs" dxfId="2457" priority="47" operator="equal">
      <formula>1</formula>
    </cfRule>
  </conditionalFormatting>
  <conditionalFormatting sqref="W68:AD68">
    <cfRule type="expression" dxfId="2456" priority="48">
      <formula>$D68="SSMM"</formula>
    </cfRule>
  </conditionalFormatting>
  <conditionalFormatting sqref="W68:AD68">
    <cfRule type="cellIs" dxfId="2455" priority="49" operator="equal">
      <formula>"F"</formula>
    </cfRule>
  </conditionalFormatting>
  <conditionalFormatting sqref="W87">
    <cfRule type="expression" dxfId="2454" priority="37">
      <formula>$C$2="F"</formula>
    </cfRule>
  </conditionalFormatting>
  <conditionalFormatting sqref="W87">
    <cfRule type="expression" dxfId="2453" priority="38">
      <formula>$D87="Facturacion"</formula>
    </cfRule>
  </conditionalFormatting>
  <conditionalFormatting sqref="W87">
    <cfRule type="expression" dxfId="2452" priority="39">
      <formula>$D87="Specialist"</formula>
    </cfRule>
  </conditionalFormatting>
  <conditionalFormatting sqref="W87">
    <cfRule type="cellIs" dxfId="2451" priority="40" operator="equal">
      <formula>1</formula>
    </cfRule>
  </conditionalFormatting>
  <conditionalFormatting sqref="W87">
    <cfRule type="expression" dxfId="2450" priority="41">
      <formula>$D87="SSMM"</formula>
    </cfRule>
  </conditionalFormatting>
  <conditionalFormatting sqref="W87">
    <cfRule type="cellIs" dxfId="2449" priority="42" operator="equal">
      <formula>"F"</formula>
    </cfRule>
  </conditionalFormatting>
  <conditionalFormatting sqref="X87">
    <cfRule type="expression" dxfId="2448" priority="30">
      <formula>$C$2="F"</formula>
    </cfRule>
  </conditionalFormatting>
  <conditionalFormatting sqref="X87">
    <cfRule type="expression" dxfId="2447" priority="31">
      <formula>$D87="Facturacion"</formula>
    </cfRule>
  </conditionalFormatting>
  <conditionalFormatting sqref="X87">
    <cfRule type="expression" dxfId="2446" priority="32">
      <formula>$D87="Specialist"</formula>
    </cfRule>
  </conditionalFormatting>
  <conditionalFormatting sqref="X87">
    <cfRule type="cellIs" dxfId="2445" priority="33" operator="equal">
      <formula>1</formula>
    </cfRule>
  </conditionalFormatting>
  <conditionalFormatting sqref="X87">
    <cfRule type="expression" dxfId="2444" priority="34">
      <formula>$D87="SSMM"</formula>
    </cfRule>
  </conditionalFormatting>
  <conditionalFormatting sqref="X87">
    <cfRule type="cellIs" dxfId="2443" priority="35" operator="equal">
      <formula>"F"</formula>
    </cfRule>
  </conditionalFormatting>
  <conditionalFormatting sqref="Y87">
    <cfRule type="expression" dxfId="2442" priority="23">
      <formula>$C$2="F"</formula>
    </cfRule>
  </conditionalFormatting>
  <conditionalFormatting sqref="Y87">
    <cfRule type="expression" dxfId="2441" priority="24">
      <formula>$D87="Facturacion"</formula>
    </cfRule>
  </conditionalFormatting>
  <conditionalFormatting sqref="Y87">
    <cfRule type="expression" dxfId="2440" priority="25">
      <formula>$D87="Specialist"</formula>
    </cfRule>
  </conditionalFormatting>
  <conditionalFormatting sqref="Y87">
    <cfRule type="cellIs" dxfId="2439" priority="26" operator="equal">
      <formula>1</formula>
    </cfRule>
  </conditionalFormatting>
  <conditionalFormatting sqref="Y87">
    <cfRule type="expression" dxfId="2438" priority="27">
      <formula>$D87="SSMM"</formula>
    </cfRule>
  </conditionalFormatting>
  <conditionalFormatting sqref="Y87">
    <cfRule type="cellIs" dxfId="2437" priority="28" operator="equal">
      <formula>"F"</formula>
    </cfRule>
  </conditionalFormatting>
  <conditionalFormatting sqref="Z87">
    <cfRule type="expression" dxfId="2436" priority="16">
      <formula>$C$2="F"</formula>
    </cfRule>
  </conditionalFormatting>
  <conditionalFormatting sqref="Z87">
    <cfRule type="expression" dxfId="2435" priority="17">
      <formula>$D87="Facturacion"</formula>
    </cfRule>
  </conditionalFormatting>
  <conditionalFormatting sqref="Z87">
    <cfRule type="expression" dxfId="2434" priority="18">
      <formula>$D87="Specialist"</formula>
    </cfRule>
  </conditionalFormatting>
  <conditionalFormatting sqref="Z87">
    <cfRule type="cellIs" dxfId="2433" priority="19" operator="equal">
      <formula>1</formula>
    </cfRule>
  </conditionalFormatting>
  <conditionalFormatting sqref="Z87">
    <cfRule type="expression" dxfId="2432" priority="20">
      <formula>$D87="SSMM"</formula>
    </cfRule>
  </conditionalFormatting>
  <conditionalFormatting sqref="Z87">
    <cfRule type="cellIs" dxfId="2431" priority="21" operator="equal">
      <formula>"F"</formula>
    </cfRule>
  </conditionalFormatting>
  <conditionalFormatting sqref="AA87:AC87">
    <cfRule type="expression" dxfId="2430" priority="9">
      <formula>$C$2="F"</formula>
    </cfRule>
  </conditionalFormatting>
  <conditionalFormatting sqref="AA87:AC87">
    <cfRule type="expression" dxfId="2429" priority="10">
      <formula>$D87="Facturacion"</formula>
    </cfRule>
  </conditionalFormatting>
  <conditionalFormatting sqref="AA87:AC87">
    <cfRule type="expression" dxfId="2428" priority="11">
      <formula>$D87="Specialist"</formula>
    </cfRule>
  </conditionalFormatting>
  <conditionalFormatting sqref="AA87:AC87">
    <cfRule type="cellIs" dxfId="2427" priority="12" operator="equal">
      <formula>1</formula>
    </cfRule>
  </conditionalFormatting>
  <conditionalFormatting sqref="AA87:AC87">
    <cfRule type="expression" dxfId="2426" priority="13">
      <formula>$D87="SSMM"</formula>
    </cfRule>
  </conditionalFormatting>
  <conditionalFormatting sqref="AA87:AC87">
    <cfRule type="cellIs" dxfId="2425" priority="14" operator="equal">
      <formula>"F"</formula>
    </cfRule>
  </conditionalFormatting>
  <conditionalFormatting sqref="AD87">
    <cfRule type="expression" dxfId="2424" priority="2">
      <formula>$C$2="F"</formula>
    </cfRule>
  </conditionalFormatting>
  <conditionalFormatting sqref="AD87">
    <cfRule type="expression" dxfId="2423" priority="3">
      <formula>$D87="Facturacion"</formula>
    </cfRule>
  </conditionalFormatting>
  <conditionalFormatting sqref="AD87">
    <cfRule type="expression" dxfId="2422" priority="4">
      <formula>$D87="Specialist"</formula>
    </cfRule>
  </conditionalFormatting>
  <conditionalFormatting sqref="AD87">
    <cfRule type="cellIs" dxfId="2421" priority="5" operator="equal">
      <formula>1</formula>
    </cfRule>
  </conditionalFormatting>
  <conditionalFormatting sqref="AD87">
    <cfRule type="expression" dxfId="2420" priority="6">
      <formula>$D87="SSMM"</formula>
    </cfRule>
  </conditionalFormatting>
  <conditionalFormatting sqref="AD87">
    <cfRule type="cellIs" dxfId="2419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92" id="{8B775EA2-8317-460D-B00F-2B3D971A092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E14:AG14 AE17:AG19 E16:AG16 E15:H15 AA15:AG15 E81:AG82 AE83:AG83 I84:AD84 E83:M83</xm:sqref>
        </x14:conditionalFormatting>
        <x14:conditionalFormatting xmlns:xm="http://schemas.microsoft.com/office/excel/2006/main">
          <x14:cfRule type="expression" priority="581" id="{CF437E04-5129-43C0-8465-FDB3A55BD0D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E4:AG8 E12:AG12 E9:H11 AE9:AG11</xm:sqref>
        </x14:conditionalFormatting>
        <x14:conditionalFormatting xmlns:xm="http://schemas.microsoft.com/office/excel/2006/main">
          <x14:cfRule type="expression" priority="574" id="{A1524815-CEC6-44B2-A905-D25DD75D6A6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E33:AG35 AE36:AG38</xm:sqref>
        </x14:conditionalFormatting>
        <x14:conditionalFormatting xmlns:xm="http://schemas.microsoft.com/office/excel/2006/main">
          <x14:cfRule type="expression" priority="563" id="{6BF91298-F139-4F21-8A4A-3504B5A2885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E25:AG27 E23:J23 AC23:AG23 E24:H24 AE24:AG24 E30:AG30 E28:H29 AE28:AG29 E31:H31 AE31:AG31</xm:sqref>
        </x14:conditionalFormatting>
        <x14:conditionalFormatting xmlns:xm="http://schemas.microsoft.com/office/excel/2006/main">
          <x14:cfRule type="expression" priority="556" id="{77F90322-FF70-453A-A174-4C348819157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E52:AG54 AE55:AG57</xm:sqref>
        </x14:conditionalFormatting>
        <x14:conditionalFormatting xmlns:xm="http://schemas.microsoft.com/office/excel/2006/main">
          <x14:cfRule type="expression" priority="545" id="{FA275920-C6E1-4B59-99B9-E14A2F15DEA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E42:AG46 E49:AG50 E47:H48 AE47:AG48</xm:sqref>
        </x14:conditionalFormatting>
        <x14:conditionalFormatting xmlns:xm="http://schemas.microsoft.com/office/excel/2006/main">
          <x14:cfRule type="expression" priority="538" id="{902BCCEE-4D27-49D3-B021-7BA96FF985C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E71:AG73 AE74:AG76</xm:sqref>
        </x14:conditionalFormatting>
        <x14:conditionalFormatting xmlns:xm="http://schemas.microsoft.com/office/excel/2006/main">
          <x14:cfRule type="expression" priority="527" id="{E957F87A-50F1-436B-B0CE-9548EA93F6D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E61:J61 AC61:AG61 E62:AG63 E69:AG69 E67:H68 AE67:AG68 E65:AG66 E64:H64 AE64:AG64</xm:sqref>
        </x14:conditionalFormatting>
        <x14:conditionalFormatting xmlns:xm="http://schemas.microsoft.com/office/excel/2006/main">
          <x14:cfRule type="expression" priority="520" id="{F35E6ED4-401E-4C33-A2CA-6FF102A89A4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E90:AG92 AE93:AG95</xm:sqref>
        </x14:conditionalFormatting>
        <x14:conditionalFormatting xmlns:xm="http://schemas.microsoft.com/office/excel/2006/main">
          <x14:cfRule type="expression" priority="509" id="{B3AD761A-52F7-4790-902F-49D7E1B3711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E80:J80 AC80:AG80 E85:AG85 E84:F84 AE84:AG84 E88:AG88 E86:H87 AE86:AG87</xm:sqref>
        </x14:conditionalFormatting>
        <x14:conditionalFormatting xmlns:xm="http://schemas.microsoft.com/office/excel/2006/main">
          <x14:cfRule type="expression" priority="502" id="{4D7DD25B-5132-4A2B-9A29-42FD8B7CE4B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E109:AG114</xm:sqref>
        </x14:conditionalFormatting>
        <x14:conditionalFormatting xmlns:xm="http://schemas.microsoft.com/office/excel/2006/main">
          <x14:cfRule type="expression" priority="491" id="{86D9D186-A97D-4A97-8D99-249DE2F6427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E100:AG107 E99:J99 AC99:AG99</xm:sqref>
        </x14:conditionalFormatting>
        <x14:conditionalFormatting xmlns:xm="http://schemas.microsoft.com/office/excel/2006/main">
          <x14:cfRule type="expression" priority="484" id="{DCDE1FC3-F1DD-4D4F-A30B-A895D4EF4EC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473" id="{25B30DED-6DED-446F-BF84-C7950CA40A1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466" id="{ACBC9F5F-2330-46CE-BC59-55EC88CCC37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I11:AD11</xm:sqref>
        </x14:conditionalFormatting>
        <x14:conditionalFormatting xmlns:xm="http://schemas.microsoft.com/office/excel/2006/main">
          <x14:cfRule type="expression" priority="459" id="{027D4DA7-73AC-42AF-8438-AC5CFAD5B59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I11:AD11</xm:sqref>
        </x14:conditionalFormatting>
        <x14:conditionalFormatting xmlns:xm="http://schemas.microsoft.com/office/excel/2006/main">
          <x14:cfRule type="expression" priority="452" id="{75156076-4CF6-48E2-805A-8B06C62C314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K23:AB23</xm:sqref>
        </x14:conditionalFormatting>
        <x14:conditionalFormatting xmlns:xm="http://schemas.microsoft.com/office/excel/2006/main">
          <x14:cfRule type="expression" priority="445" id="{F7B48345-E4B3-4D1B-A681-A0416C63D1D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K61:AB61</xm:sqref>
        </x14:conditionalFormatting>
        <x14:conditionalFormatting xmlns:xm="http://schemas.microsoft.com/office/excel/2006/main">
          <x14:cfRule type="expression" priority="438" id="{69A0901A-1BFA-4CCC-8031-DF6A8E694DD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K80:AB80</xm:sqref>
        </x14:conditionalFormatting>
        <x14:conditionalFormatting xmlns:xm="http://schemas.microsoft.com/office/excel/2006/main">
          <x14:cfRule type="expression" priority="431" id="{3D8E72D6-5853-4B8B-82C9-16A59B87955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K99:AB99</xm:sqref>
        </x14:conditionalFormatting>
        <x14:conditionalFormatting xmlns:xm="http://schemas.microsoft.com/office/excel/2006/main">
          <x14:cfRule type="expression" priority="424" id="{8233ADFA-2296-45C9-BF4F-DEA657E4622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I24:AD24</xm:sqref>
        </x14:conditionalFormatting>
        <x14:conditionalFormatting xmlns:xm="http://schemas.microsoft.com/office/excel/2006/main">
          <x14:cfRule type="expression" priority="417" id="{A1ABF4BB-539F-48BC-B22D-EDAA48B67BA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I24:AD24</xm:sqref>
        </x14:conditionalFormatting>
        <x14:conditionalFormatting xmlns:xm="http://schemas.microsoft.com/office/excel/2006/main">
          <x14:cfRule type="expression" priority="410" id="{0F8ABC68-5138-4657-B148-89E6D15B488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G84:H84</xm:sqref>
        </x14:conditionalFormatting>
        <x14:conditionalFormatting xmlns:xm="http://schemas.microsoft.com/office/excel/2006/main">
          <x14:cfRule type="expression" priority="403" id="{AF0F93AD-2BD7-4ECF-9463-FA2EB3C24F0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E19:AD19 E17:H18 AA18:AD18 I17:AD17</xm:sqref>
        </x14:conditionalFormatting>
        <x14:conditionalFormatting xmlns:xm="http://schemas.microsoft.com/office/excel/2006/main">
          <x14:cfRule type="expression" priority="365" id="{3233F707-50AE-4C20-BC34-C263A2811E3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E38:AD38 E36:H37 AA37:AD37 I36:AD36</xm:sqref>
        </x14:conditionalFormatting>
        <x14:conditionalFormatting xmlns:xm="http://schemas.microsoft.com/office/excel/2006/main">
          <x14:cfRule type="expression" priority="337" id="{DE356109-7FB6-408D-AB10-D8C4FE22C8A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E57:AD57 E55:H56 AA56:AD56 I55:AD55</xm:sqref>
        </x14:conditionalFormatting>
        <x14:conditionalFormatting xmlns:xm="http://schemas.microsoft.com/office/excel/2006/main">
          <x14:cfRule type="expression" priority="309" id="{2618F581-A537-4A0D-8532-C3635C01F10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E76:AD76 E74:H75 AA75:AD75 I74:AD74</xm:sqref>
        </x14:conditionalFormatting>
        <x14:conditionalFormatting xmlns:xm="http://schemas.microsoft.com/office/excel/2006/main">
          <x14:cfRule type="expression" priority="281" id="{9B32E31A-9EAC-4995-98E8-951418B492B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E95:AD95 E93:H94 AA94:AD94 I93:AD93</xm:sqref>
        </x14:conditionalFormatting>
        <x14:conditionalFormatting xmlns:xm="http://schemas.microsoft.com/office/excel/2006/main">
          <x14:cfRule type="expression" priority="253" id="{2282E8B8-23F1-4569-A5FD-9604B95664C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P83:R83</xm:sqref>
        </x14:conditionalFormatting>
        <x14:conditionalFormatting xmlns:xm="http://schemas.microsoft.com/office/excel/2006/main">
          <x14:cfRule type="expression" priority="246" id="{2B2DEDC7-B498-4A55-906B-68814E8A011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O83</xm:sqref>
        </x14:conditionalFormatting>
        <x14:conditionalFormatting xmlns:xm="http://schemas.microsoft.com/office/excel/2006/main">
          <x14:cfRule type="expression" priority="239" id="{37E1F53E-A7EF-44D9-9EB7-411A282EE38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N83</xm:sqref>
        </x14:conditionalFormatting>
        <x14:conditionalFormatting xmlns:xm="http://schemas.microsoft.com/office/excel/2006/main">
          <x14:cfRule type="expression" priority="232" id="{459F5174-E3F6-482D-B935-740DF93639F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S83</xm:sqref>
        </x14:conditionalFormatting>
        <x14:conditionalFormatting xmlns:xm="http://schemas.microsoft.com/office/excel/2006/main">
          <x14:cfRule type="expression" priority="225" id="{20E34449-AF14-4B87-A541-EC237EDBA9A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T83</xm:sqref>
        </x14:conditionalFormatting>
        <x14:conditionalFormatting xmlns:xm="http://schemas.microsoft.com/office/excel/2006/main">
          <x14:cfRule type="expression" priority="218" id="{A7BDBE8E-690A-48FF-BE96-11335C7ED7E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U83</xm:sqref>
        </x14:conditionalFormatting>
        <x14:conditionalFormatting xmlns:xm="http://schemas.microsoft.com/office/excel/2006/main">
          <x14:cfRule type="expression" priority="211" id="{893C2F49-CF1A-46DA-8296-2E5D3737329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V83</xm:sqref>
        </x14:conditionalFormatting>
        <x14:conditionalFormatting xmlns:xm="http://schemas.microsoft.com/office/excel/2006/main">
          <x14:cfRule type="expression" priority="204" id="{52318C7A-0111-4E4E-B736-049CBC6DCF2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W83</xm:sqref>
        </x14:conditionalFormatting>
        <x14:conditionalFormatting xmlns:xm="http://schemas.microsoft.com/office/excel/2006/main">
          <x14:cfRule type="expression" priority="197" id="{3F9D52FA-EF48-4ED6-B07B-13A49A2C9A1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X83</xm:sqref>
        </x14:conditionalFormatting>
        <x14:conditionalFormatting xmlns:xm="http://schemas.microsoft.com/office/excel/2006/main">
          <x14:cfRule type="expression" priority="190" id="{1718C759-580A-45C6-BD31-4C894F51B93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Y83</xm:sqref>
        </x14:conditionalFormatting>
        <x14:conditionalFormatting xmlns:xm="http://schemas.microsoft.com/office/excel/2006/main">
          <x14:cfRule type="expression" priority="183" id="{D88D2490-AA7B-48C0-8C69-09509C50866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I9:AD10</xm:sqref>
        </x14:conditionalFormatting>
        <x14:conditionalFormatting xmlns:xm="http://schemas.microsoft.com/office/excel/2006/main">
          <x14:cfRule type="expression" priority="176" id="{23113965-D061-4DF4-B5B4-6EA343E41B1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I28:AD29</xm:sqref>
        </x14:conditionalFormatting>
        <x14:conditionalFormatting xmlns:xm="http://schemas.microsoft.com/office/excel/2006/main">
          <x14:cfRule type="expression" priority="169" id="{4B265AE6-B08F-4D99-B990-54F28BCF149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I47:AD48</xm:sqref>
        </x14:conditionalFormatting>
        <x14:conditionalFormatting xmlns:xm="http://schemas.microsoft.com/office/excel/2006/main">
          <x14:cfRule type="expression" priority="162" id="{06263A9F-5BF1-4742-B8C2-92CE44E7E8E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I66:AD67</xm:sqref>
        </x14:conditionalFormatting>
        <x14:conditionalFormatting xmlns:xm="http://schemas.microsoft.com/office/excel/2006/main">
          <x14:cfRule type="expression" priority="155" id="{D8DAA5E7-8234-4F4D-BFF6-F242BED0D83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I85:AD86</xm:sqref>
        </x14:conditionalFormatting>
        <x14:conditionalFormatting xmlns:xm="http://schemas.microsoft.com/office/excel/2006/main">
          <x14:cfRule type="expression" priority="113" id="{EECAD219-717A-4F2C-9815-B2D88E680DD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E13:AG13</xm:sqref>
        </x14:conditionalFormatting>
        <x14:conditionalFormatting xmlns:xm="http://schemas.microsoft.com/office/excel/2006/main">
          <x14:cfRule type="expression" priority="106" id="{A11DF435-AB73-41BA-B735-C873C1F643C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E32:AG32</xm:sqref>
        </x14:conditionalFormatting>
        <x14:conditionalFormatting xmlns:xm="http://schemas.microsoft.com/office/excel/2006/main">
          <x14:cfRule type="expression" priority="99" id="{821C1D7D-9E35-4D51-96F0-0C375561BC9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E51:AG51</xm:sqref>
        </x14:conditionalFormatting>
        <x14:conditionalFormatting xmlns:xm="http://schemas.microsoft.com/office/excel/2006/main">
          <x14:cfRule type="expression" priority="92" id="{E10D4C5E-1F2C-4E02-A51F-69298B1E4A2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E70:H70 AE70:AG70</xm:sqref>
        </x14:conditionalFormatting>
        <x14:conditionalFormatting xmlns:xm="http://schemas.microsoft.com/office/excel/2006/main">
          <x14:cfRule type="expression" priority="85" id="{49798CF2-38D0-425C-BA39-AD8FC3902C2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E89:AG89</xm:sqref>
        </x14:conditionalFormatting>
        <x14:conditionalFormatting xmlns:xm="http://schemas.microsoft.com/office/excel/2006/main">
          <x14:cfRule type="expression" priority="78" id="{0977F06B-EE00-45DA-874F-6FB92353682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E108:AG108</xm:sqref>
        </x14:conditionalFormatting>
        <x14:conditionalFormatting xmlns:xm="http://schemas.microsoft.com/office/excel/2006/main">
          <x14:cfRule type="expression" priority="71" id="{C696EC34-9BB5-48A4-A944-0E2A325F916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I31:AD31</xm:sqref>
        </x14:conditionalFormatting>
        <x14:conditionalFormatting xmlns:xm="http://schemas.microsoft.com/office/excel/2006/main">
          <x14:cfRule type="expression" priority="64" id="{B9CF687E-9A2E-4F15-9EB1-B97ABC1ACAD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I31:AD31</xm:sqref>
        </x14:conditionalFormatting>
        <x14:conditionalFormatting xmlns:xm="http://schemas.microsoft.com/office/excel/2006/main">
          <x14:cfRule type="expression" priority="57" id="{3846C2C2-2AB4-475D-9519-30A8D097C9E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I64:AD64</xm:sqref>
        </x14:conditionalFormatting>
        <x14:conditionalFormatting xmlns:xm="http://schemas.microsoft.com/office/excel/2006/main">
          <x14:cfRule type="expression" priority="50" id="{BFFAAC46-8202-4A01-93CF-BDB6CD1B21C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I70:AD70</xm:sqref>
        </x14:conditionalFormatting>
        <x14:conditionalFormatting xmlns:xm="http://schemas.microsoft.com/office/excel/2006/main">
          <x14:cfRule type="expression" priority="43" id="{83C2193D-21AF-4C21-B86E-17863C90247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W68:AD68</xm:sqref>
        </x14:conditionalFormatting>
        <x14:conditionalFormatting xmlns:xm="http://schemas.microsoft.com/office/excel/2006/main">
          <x14:cfRule type="expression" priority="36" id="{7FB54991-4803-4490-A971-517EF4964DB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W87</xm:sqref>
        </x14:conditionalFormatting>
        <x14:conditionalFormatting xmlns:xm="http://schemas.microsoft.com/office/excel/2006/main">
          <x14:cfRule type="expression" priority="29" id="{D96E31B8-A828-4396-82C5-6E9A0E4A1E0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X87</xm:sqref>
        </x14:conditionalFormatting>
        <x14:conditionalFormatting xmlns:xm="http://schemas.microsoft.com/office/excel/2006/main">
          <x14:cfRule type="expression" priority="22" id="{087558C9-02CC-4F86-AF40-62CE6B85D30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Y87</xm:sqref>
        </x14:conditionalFormatting>
        <x14:conditionalFormatting xmlns:xm="http://schemas.microsoft.com/office/excel/2006/main">
          <x14:cfRule type="expression" priority="15" id="{77E1E32C-08C5-4BF6-958D-D7044F51AB0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Z87</xm:sqref>
        </x14:conditionalFormatting>
        <x14:conditionalFormatting xmlns:xm="http://schemas.microsoft.com/office/excel/2006/main">
          <x14:cfRule type="expression" priority="8" id="{BB9E718E-8D01-4ABD-A5B9-8511D041789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AA87:AC87</xm:sqref>
        </x14:conditionalFormatting>
        <x14:conditionalFormatting xmlns:xm="http://schemas.microsoft.com/office/excel/2006/main">
          <x14:cfRule type="expression" priority="1" id="{AEA96422-9870-4F5C-B689-78060B52A74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AD87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35D3A484-8017-48AC-9F96-5E1B264AF225}">
          <x14:formula1>
            <xm:f>Personal!$A$2:$A$50</xm:f>
          </x14:formula1>
          <xm:sqref>B118:B133 B23:B38 B42:B57 B61:B76 B80:B95 B99:B114 B4:B19</xm:sqref>
        </x14:dataValidation>
        <x14:dataValidation type="list" allowBlank="1" showInputMessage="1" showErrorMessage="1" prompt="Elige una de las opciones disponibles" xr:uid="{2A05A6F7-EB1D-4460-A6F8-297B2C436F62}">
          <x14:formula1>
            <xm:f>Personal!$F$1:$F$15</xm:f>
          </x14:formula1>
          <xm:sqref>E118:AG133 E4:AG14 E99:AG114 E42:AG57 E16:AG19 I83:Y83 E15:H15 AA15:AG15 E80:AG82 E23:AG38 I66:AD67 AE83:AG87 E61:AG65 E66:H68 AE66:AG68 I84:AD86 E88:AG95 E83:H87 E69:AG76 W68:AD68 W87:AD87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1213B-4FD3-4534-9B44-E8D0D05B0E5E}">
  <sheetPr codeName="Hoja44">
    <tabColor rgb="FFFFFFFF"/>
    <outlinePr summaryBelow="0" summaryRight="0"/>
    <pageSetUpPr fitToPage="1"/>
  </sheetPr>
  <dimension ref="A1:AJ1000"/>
  <sheetViews>
    <sheetView topLeftCell="A87" workbookViewId="0">
      <selection activeCell="Q113" sqref="Q113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'S41'!C117+1</f>
        <v>45579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28</v>
      </c>
      <c r="C4" s="19" t="s">
        <v>100</v>
      </c>
      <c r="D4" s="19" t="s">
        <v>95</v>
      </c>
      <c r="E4" s="8"/>
      <c r="F4" s="8"/>
      <c r="G4" s="8"/>
      <c r="H4" s="8">
        <v>1</v>
      </c>
      <c r="I4" s="8">
        <v>1</v>
      </c>
      <c r="J4" s="8">
        <v>1</v>
      </c>
      <c r="K4" s="8">
        <v>1</v>
      </c>
      <c r="L4" s="8">
        <v>1</v>
      </c>
      <c r="M4" s="8">
        <v>1</v>
      </c>
      <c r="N4" s="8">
        <v>1</v>
      </c>
      <c r="O4" s="8">
        <v>1</v>
      </c>
      <c r="P4" s="8">
        <v>1</v>
      </c>
      <c r="Q4" s="8"/>
      <c r="R4" s="8"/>
      <c r="S4" s="8">
        <v>1</v>
      </c>
      <c r="T4" s="8">
        <v>1</v>
      </c>
      <c r="U4" s="8">
        <v>1</v>
      </c>
      <c r="V4" s="8">
        <v>1</v>
      </c>
      <c r="W4" s="8">
        <v>1</v>
      </c>
      <c r="X4" s="8">
        <v>1</v>
      </c>
      <c r="Y4" s="8">
        <v>1</v>
      </c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8</v>
      </c>
      <c r="AI4" s="1"/>
      <c r="AJ4" s="1">
        <f t="shared" ref="AJ4:AJ20" si="1">AH4+AH23+AH42+AH61+AH80+AH99+AH118</f>
        <v>40</v>
      </c>
    </row>
    <row r="5" spans="1:36" ht="15.75" customHeight="1" x14ac:dyDescent="0.15">
      <c r="A5" s="10"/>
      <c r="B5" s="18" t="s">
        <v>29</v>
      </c>
      <c r="C5" s="19" t="s">
        <v>101</v>
      </c>
      <c r="D5" s="19" t="s">
        <v>99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>
        <v>1</v>
      </c>
      <c r="T5" s="8">
        <v>1</v>
      </c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>
        <v>1</v>
      </c>
      <c r="AC5" s="8">
        <v>1</v>
      </c>
      <c r="AD5" s="8">
        <v>1</v>
      </c>
      <c r="AE5" s="8"/>
      <c r="AF5" s="8"/>
      <c r="AG5" s="8"/>
      <c r="AH5" s="1">
        <f t="shared" si="0"/>
        <v>6</v>
      </c>
      <c r="AI5" s="1"/>
      <c r="AJ5" s="1">
        <f t="shared" si="1"/>
        <v>32</v>
      </c>
    </row>
    <row r="6" spans="1:36" ht="15.75" customHeight="1" x14ac:dyDescent="0.15">
      <c r="A6" s="10"/>
      <c r="B6" s="18" t="s">
        <v>30</v>
      </c>
      <c r="C6" s="19" t="s">
        <v>103</v>
      </c>
      <c r="D6" s="19" t="s">
        <v>53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4</v>
      </c>
      <c r="AI6" s="1"/>
      <c r="AJ6" s="1">
        <f t="shared" si="1"/>
        <v>20</v>
      </c>
    </row>
    <row r="7" spans="1:36" ht="15.75" customHeight="1" x14ac:dyDescent="0.15">
      <c r="A7" s="10"/>
      <c r="B7" s="18" t="s">
        <v>32</v>
      </c>
      <c r="C7" s="19" t="s">
        <v>105</v>
      </c>
      <c r="D7" s="19" t="s">
        <v>53</v>
      </c>
      <c r="E7" s="8"/>
      <c r="F7" s="8"/>
      <c r="G7" s="8"/>
      <c r="H7" s="8"/>
      <c r="I7" s="8"/>
      <c r="J7" s="8"/>
      <c r="K7" s="8"/>
      <c r="L7" s="8"/>
      <c r="M7" s="8">
        <v>1</v>
      </c>
      <c r="N7" s="8">
        <v>1</v>
      </c>
      <c r="O7" s="8">
        <v>1</v>
      </c>
      <c r="P7" s="8">
        <v>1</v>
      </c>
      <c r="Q7" s="8">
        <v>1</v>
      </c>
      <c r="R7" s="8">
        <v>1</v>
      </c>
      <c r="S7" s="8"/>
      <c r="T7" s="8"/>
      <c r="U7" s="8">
        <v>1</v>
      </c>
      <c r="V7" s="8">
        <v>1</v>
      </c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8</v>
      </c>
      <c r="AI7" s="1"/>
      <c r="AJ7" s="1">
        <f t="shared" si="1"/>
        <v>40</v>
      </c>
    </row>
    <row r="8" spans="1:36" ht="15.75" customHeight="1" x14ac:dyDescent="0.15">
      <c r="A8" s="10"/>
      <c r="B8" s="18" t="s">
        <v>33</v>
      </c>
      <c r="C8" s="19" t="s">
        <v>106</v>
      </c>
      <c r="D8" s="19" t="s">
        <v>96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/>
      <c r="R8" s="8"/>
      <c r="S8" s="8">
        <v>1</v>
      </c>
      <c r="T8" s="8">
        <v>1</v>
      </c>
      <c r="U8" s="8">
        <v>1</v>
      </c>
      <c r="V8" s="8">
        <v>1</v>
      </c>
      <c r="W8" s="8">
        <v>1</v>
      </c>
      <c r="X8" s="8">
        <v>1</v>
      </c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8</v>
      </c>
      <c r="AI8" s="1"/>
      <c r="AJ8" s="1">
        <f t="shared" si="1"/>
        <v>40</v>
      </c>
    </row>
    <row r="9" spans="1:36" ht="15.75" customHeight="1" x14ac:dyDescent="0.15">
      <c r="A9" s="10"/>
      <c r="B9" s="18" t="s">
        <v>34</v>
      </c>
      <c r="C9" s="19" t="s">
        <v>107</v>
      </c>
      <c r="D9" s="19" t="s">
        <v>53</v>
      </c>
      <c r="E9" s="8"/>
      <c r="F9" s="8"/>
      <c r="G9" s="8"/>
      <c r="H9" s="8"/>
      <c r="I9" s="8" t="s">
        <v>15</v>
      </c>
      <c r="J9" s="8" t="s">
        <v>15</v>
      </c>
      <c r="K9" s="8" t="s">
        <v>15</v>
      </c>
      <c r="L9" s="8" t="s">
        <v>15</v>
      </c>
      <c r="M9" s="8" t="s">
        <v>15</v>
      </c>
      <c r="N9" s="8" t="s">
        <v>15</v>
      </c>
      <c r="O9" s="8" t="s">
        <v>15</v>
      </c>
      <c r="P9" s="8" t="s">
        <v>15</v>
      </c>
      <c r="Q9" s="8" t="s">
        <v>15</v>
      </c>
      <c r="R9" s="8" t="s">
        <v>15</v>
      </c>
      <c r="S9" s="8" t="s">
        <v>15</v>
      </c>
      <c r="T9" s="8" t="s">
        <v>15</v>
      </c>
      <c r="U9" s="8" t="s">
        <v>15</v>
      </c>
      <c r="V9" s="8" t="s">
        <v>15</v>
      </c>
      <c r="W9" s="8" t="s">
        <v>15</v>
      </c>
      <c r="X9" s="8" t="s">
        <v>15</v>
      </c>
      <c r="Y9" s="8" t="s">
        <v>15</v>
      </c>
      <c r="Z9" s="8" t="s">
        <v>15</v>
      </c>
      <c r="AA9" s="8" t="s">
        <v>15</v>
      </c>
      <c r="AB9" s="8" t="s">
        <v>15</v>
      </c>
      <c r="AC9" s="8" t="s">
        <v>15</v>
      </c>
      <c r="AD9" s="8" t="s">
        <v>15</v>
      </c>
      <c r="AE9" s="8"/>
      <c r="AF9" s="8"/>
      <c r="AG9" s="8"/>
      <c r="AH9" s="1">
        <f t="shared" si="0"/>
        <v>0</v>
      </c>
      <c r="AI9" s="1"/>
      <c r="AJ9" s="1">
        <f t="shared" si="1"/>
        <v>0</v>
      </c>
    </row>
    <row r="10" spans="1:36" ht="15.75" customHeight="1" x14ac:dyDescent="0.15">
      <c r="A10" s="10"/>
      <c r="B10" s="18" t="s">
        <v>35</v>
      </c>
      <c r="C10" s="19" t="s">
        <v>128</v>
      </c>
      <c r="D10" s="19" t="s">
        <v>53</v>
      </c>
      <c r="E10" s="8"/>
      <c r="F10" s="8"/>
      <c r="G10" s="8"/>
      <c r="H10" s="8"/>
      <c r="I10" s="8" t="s">
        <v>15</v>
      </c>
      <c r="J10" s="8" t="s">
        <v>15</v>
      </c>
      <c r="K10" s="8" t="s">
        <v>15</v>
      </c>
      <c r="L10" s="8" t="s">
        <v>15</v>
      </c>
      <c r="M10" s="8" t="s">
        <v>15</v>
      </c>
      <c r="N10" s="8" t="s">
        <v>15</v>
      </c>
      <c r="O10" s="8" t="s">
        <v>15</v>
      </c>
      <c r="P10" s="8" t="s">
        <v>15</v>
      </c>
      <c r="Q10" s="8" t="s">
        <v>15</v>
      </c>
      <c r="R10" s="8" t="s">
        <v>15</v>
      </c>
      <c r="S10" s="8" t="s">
        <v>15</v>
      </c>
      <c r="T10" s="8" t="s">
        <v>15</v>
      </c>
      <c r="U10" s="8" t="s">
        <v>15</v>
      </c>
      <c r="V10" s="8" t="s">
        <v>15</v>
      </c>
      <c r="W10" s="8" t="s">
        <v>15</v>
      </c>
      <c r="X10" s="8" t="s">
        <v>15</v>
      </c>
      <c r="Y10" s="8" t="s">
        <v>15</v>
      </c>
      <c r="Z10" s="8" t="s">
        <v>15</v>
      </c>
      <c r="AA10" s="8" t="s">
        <v>15</v>
      </c>
      <c r="AB10" s="8" t="s">
        <v>15</v>
      </c>
      <c r="AC10" s="8" t="s">
        <v>15</v>
      </c>
      <c r="AD10" s="8" t="s">
        <v>15</v>
      </c>
      <c r="AE10" s="8"/>
      <c r="AF10" s="8"/>
      <c r="AG10" s="8"/>
      <c r="AH10" s="1">
        <f t="shared" si="0"/>
        <v>0</v>
      </c>
      <c r="AI10" s="1"/>
      <c r="AJ10" s="1">
        <f t="shared" si="1"/>
        <v>0</v>
      </c>
    </row>
    <row r="11" spans="1:36" ht="15.75" customHeight="1" x14ac:dyDescent="0.15">
      <c r="A11" s="21"/>
      <c r="B11" s="18" t="s">
        <v>133</v>
      </c>
      <c r="C11" s="19" t="s">
        <v>132</v>
      </c>
      <c r="D11" s="19" t="s">
        <v>53</v>
      </c>
      <c r="E11" s="8"/>
      <c r="F11" s="8"/>
      <c r="G11" s="8"/>
      <c r="H11" s="8"/>
      <c r="I11" s="8" t="s">
        <v>7</v>
      </c>
      <c r="J11" s="8" t="s">
        <v>7</v>
      </c>
      <c r="K11" s="8" t="s">
        <v>7</v>
      </c>
      <c r="L11" s="8" t="s">
        <v>7</v>
      </c>
      <c r="M11" s="8" t="s">
        <v>7</v>
      </c>
      <c r="N11" s="8" t="s">
        <v>7</v>
      </c>
      <c r="O11" s="8" t="s">
        <v>7</v>
      </c>
      <c r="P11" s="8" t="s">
        <v>7</v>
      </c>
      <c r="Q11" s="8" t="s">
        <v>7</v>
      </c>
      <c r="R11" s="8" t="s">
        <v>7</v>
      </c>
      <c r="S11" s="8" t="s">
        <v>7</v>
      </c>
      <c r="T11" s="8" t="s">
        <v>7</v>
      </c>
      <c r="U11" s="8" t="s">
        <v>7</v>
      </c>
      <c r="V11" s="8" t="s">
        <v>7</v>
      </c>
      <c r="W11" s="8" t="s">
        <v>7</v>
      </c>
      <c r="X11" s="8" t="s">
        <v>7</v>
      </c>
      <c r="Y11" s="8" t="s">
        <v>7</v>
      </c>
      <c r="Z11" s="8" t="s">
        <v>7</v>
      </c>
      <c r="AA11" s="8" t="s">
        <v>7</v>
      </c>
      <c r="AB11" s="8" t="s">
        <v>7</v>
      </c>
      <c r="AC11" s="8" t="s">
        <v>7</v>
      </c>
      <c r="AD11" s="8" t="s">
        <v>7</v>
      </c>
      <c r="AE11" s="8"/>
      <c r="AF11" s="8"/>
      <c r="AG11" s="8"/>
      <c r="AH11" s="1">
        <f t="shared" si="0"/>
        <v>0</v>
      </c>
      <c r="AI11" s="1"/>
      <c r="AJ11" s="1">
        <f t="shared" si="1"/>
        <v>22</v>
      </c>
    </row>
    <row r="12" spans="1:36" ht="15.75" customHeight="1" x14ac:dyDescent="0.15">
      <c r="A12" s="10"/>
      <c r="B12" s="18" t="s">
        <v>137</v>
      </c>
      <c r="C12" s="19" t="s">
        <v>138</v>
      </c>
      <c r="D12" s="19" t="s">
        <v>53</v>
      </c>
      <c r="E12" s="8"/>
      <c r="F12" s="8"/>
      <c r="G12" s="8"/>
      <c r="H12" s="8"/>
      <c r="I12" s="8">
        <v>1</v>
      </c>
      <c r="J12" s="8">
        <v>1</v>
      </c>
      <c r="K12" s="8">
        <v>1</v>
      </c>
      <c r="L12" s="8">
        <v>1</v>
      </c>
      <c r="M12" s="8">
        <v>1</v>
      </c>
      <c r="N12" s="8">
        <v>1</v>
      </c>
      <c r="O12" s="8">
        <v>1</v>
      </c>
      <c r="P12" s="8">
        <v>1</v>
      </c>
      <c r="Q12" s="8">
        <v>1</v>
      </c>
      <c r="R12" s="8">
        <v>1</v>
      </c>
      <c r="S12" s="8"/>
      <c r="T12" s="8"/>
      <c r="U12" s="8">
        <v>1</v>
      </c>
      <c r="V12" s="8">
        <v>1</v>
      </c>
      <c r="W12" s="8">
        <v>1</v>
      </c>
      <c r="X12" s="8">
        <v>1</v>
      </c>
      <c r="Y12" s="8">
        <v>1</v>
      </c>
      <c r="Z12" s="8">
        <v>1</v>
      </c>
      <c r="AA12" s="8"/>
      <c r="AB12" s="8"/>
      <c r="AC12" s="8"/>
      <c r="AD12" s="8"/>
      <c r="AE12" s="8"/>
      <c r="AF12" s="8"/>
      <c r="AG12" s="8"/>
      <c r="AH12" s="1">
        <f t="shared" si="0"/>
        <v>8</v>
      </c>
      <c r="AI12" s="1"/>
      <c r="AJ12" s="1">
        <f t="shared" si="1"/>
        <v>40</v>
      </c>
    </row>
    <row r="13" spans="1:36" ht="15.75" customHeight="1" x14ac:dyDescent="0.15">
      <c r="A13" s="10"/>
      <c r="B13" s="18"/>
      <c r="C13" s="62" t="s">
        <v>141</v>
      </c>
      <c r="D13" s="19" t="s">
        <v>53</v>
      </c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>
        <v>1</v>
      </c>
      <c r="R13" s="8">
        <v>1</v>
      </c>
      <c r="S13" s="8">
        <v>1</v>
      </c>
      <c r="T13" s="8">
        <v>1</v>
      </c>
      <c r="U13" s="8">
        <v>1</v>
      </c>
      <c r="V13" s="8">
        <v>1</v>
      </c>
      <c r="W13" s="8">
        <v>1</v>
      </c>
      <c r="X13" s="8">
        <v>1</v>
      </c>
      <c r="Y13" s="8">
        <v>1</v>
      </c>
      <c r="Z13" s="8">
        <v>1</v>
      </c>
      <c r="AA13" s="8">
        <v>1</v>
      </c>
      <c r="AB13" s="8">
        <v>1</v>
      </c>
      <c r="AC13" s="8"/>
      <c r="AD13" s="8"/>
      <c r="AE13" s="8"/>
      <c r="AF13" s="8"/>
      <c r="AG13" s="8"/>
      <c r="AH13" s="1">
        <f t="shared" si="0"/>
        <v>6</v>
      </c>
      <c r="AI13" s="1">
        <f t="shared" ref="AI13:AI19" si="2">COUNTIF(F13:AH13,"S")/2</f>
        <v>0</v>
      </c>
      <c r="AJ13" s="1">
        <f t="shared" si="1"/>
        <v>32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 t="s">
        <v>9</v>
      </c>
      <c r="R17" s="8"/>
      <c r="S17" s="8"/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/>
      <c r="R18" s="8"/>
      <c r="S18" s="8" t="s">
        <v>9</v>
      </c>
      <c r="T18" s="8" t="s">
        <v>9</v>
      </c>
      <c r="U18" s="8" t="s">
        <v>9</v>
      </c>
      <c r="V18" s="8" t="s">
        <v>9</v>
      </c>
      <c r="W18" s="8" t="s">
        <v>9</v>
      </c>
      <c r="X18" s="8" t="s">
        <v>9</v>
      </c>
      <c r="Y18" s="8" t="s">
        <v>9</v>
      </c>
      <c r="Z18" s="8" t="s">
        <v>9</v>
      </c>
      <c r="AA18" s="59"/>
      <c r="AB18" s="59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59"/>
      <c r="J19" s="59"/>
      <c r="K19" s="59"/>
      <c r="L19" s="59"/>
      <c r="M19" s="59" t="s">
        <v>9</v>
      </c>
      <c r="N19" s="59" t="s">
        <v>9</v>
      </c>
      <c r="O19" s="59" t="s">
        <v>9</v>
      </c>
      <c r="P19" s="59" t="s">
        <v>9</v>
      </c>
      <c r="Q19" s="59" t="s">
        <v>9</v>
      </c>
      <c r="R19" s="59" t="s">
        <v>9</v>
      </c>
      <c r="S19" s="59"/>
      <c r="T19" s="59"/>
      <c r="U19" s="59" t="s">
        <v>9</v>
      </c>
      <c r="V19" s="59" t="s">
        <v>9</v>
      </c>
      <c r="W19" s="59" t="s">
        <v>9</v>
      </c>
      <c r="X19" s="59" t="s">
        <v>9</v>
      </c>
      <c r="Y19" s="59" t="s">
        <v>9</v>
      </c>
      <c r="Z19" s="59" t="s">
        <v>9</v>
      </c>
      <c r="AA19" s="59" t="s">
        <v>9</v>
      </c>
      <c r="AB19" s="59" t="s">
        <v>9</v>
      </c>
      <c r="AC19" s="59" t="s">
        <v>9</v>
      </c>
      <c r="AD19" s="59" t="s">
        <v>9</v>
      </c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3</v>
      </c>
      <c r="J20" s="23">
        <f t="shared" si="3"/>
        <v>3</v>
      </c>
      <c r="K20" s="23">
        <f t="shared" si="3"/>
        <v>3</v>
      </c>
      <c r="L20" s="23">
        <f t="shared" si="3"/>
        <v>3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3</v>
      </c>
      <c r="R20" s="23">
        <f t="shared" si="3"/>
        <v>3</v>
      </c>
      <c r="S20" s="23">
        <f t="shared" si="3"/>
        <v>4</v>
      </c>
      <c r="T20" s="23">
        <f t="shared" si="3"/>
        <v>4</v>
      </c>
      <c r="U20" s="23">
        <f t="shared" si="3"/>
        <v>6</v>
      </c>
      <c r="V20" s="23">
        <f t="shared" si="3"/>
        <v>6</v>
      </c>
      <c r="W20" s="23">
        <f t="shared" si="3"/>
        <v>7</v>
      </c>
      <c r="X20" s="23">
        <f t="shared" si="3"/>
        <v>7</v>
      </c>
      <c r="Y20" s="23">
        <f t="shared" si="3"/>
        <v>6</v>
      </c>
      <c r="Z20" s="23">
        <f t="shared" si="3"/>
        <v>5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48</v>
      </c>
      <c r="AI20" s="1">
        <f>SUM(AI13:AI19)</f>
        <v>24</v>
      </c>
      <c r="AJ20" s="1">
        <f t="shared" si="1"/>
        <v>266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45580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">
        <v>28</v>
      </c>
      <c r="C23" s="19" t="s">
        <v>100</v>
      </c>
      <c r="D23" s="19" t="s">
        <v>95</v>
      </c>
      <c r="E23" s="8"/>
      <c r="F23" s="8"/>
      <c r="G23" s="8"/>
      <c r="H23" s="8">
        <v>1</v>
      </c>
      <c r="I23" s="8">
        <v>1</v>
      </c>
      <c r="J23" s="8">
        <v>1</v>
      </c>
      <c r="K23" s="8">
        <v>1</v>
      </c>
      <c r="L23" s="8">
        <v>1</v>
      </c>
      <c r="M23" s="8">
        <v>1</v>
      </c>
      <c r="N23" s="8">
        <v>1</v>
      </c>
      <c r="O23" s="8">
        <v>1</v>
      </c>
      <c r="P23" s="8">
        <v>1</v>
      </c>
      <c r="Q23" s="8"/>
      <c r="R23" s="8"/>
      <c r="S23" s="8">
        <v>1</v>
      </c>
      <c r="T23" s="8">
        <v>1</v>
      </c>
      <c r="U23" s="8">
        <v>1</v>
      </c>
      <c r="V23" s="8">
        <v>1</v>
      </c>
      <c r="W23" s="8">
        <v>1</v>
      </c>
      <c r="X23" s="8">
        <v>1</v>
      </c>
      <c r="Y23" s="8">
        <v>1</v>
      </c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8</v>
      </c>
      <c r="AI23" s="1"/>
    </row>
    <row r="24" spans="1:36" ht="15.75" customHeight="1" x14ac:dyDescent="0.15">
      <c r="A24" s="10"/>
      <c r="B24" s="18" t="s">
        <v>29</v>
      </c>
      <c r="C24" s="19" t="s">
        <v>101</v>
      </c>
      <c r="D24" s="19" t="s">
        <v>99</v>
      </c>
      <c r="E24" s="8"/>
      <c r="F24" s="8"/>
      <c r="G24" s="8"/>
      <c r="H24" s="8"/>
      <c r="I24" s="8" t="s">
        <v>7</v>
      </c>
      <c r="J24" s="8" t="s">
        <v>7</v>
      </c>
      <c r="K24" s="8" t="s">
        <v>7</v>
      </c>
      <c r="L24" s="8" t="s">
        <v>7</v>
      </c>
      <c r="M24" s="8" t="s">
        <v>7</v>
      </c>
      <c r="N24" s="8" t="s">
        <v>7</v>
      </c>
      <c r="O24" s="8" t="s">
        <v>7</v>
      </c>
      <c r="P24" s="8" t="s">
        <v>7</v>
      </c>
      <c r="Q24" s="8" t="s">
        <v>7</v>
      </c>
      <c r="R24" s="8" t="s">
        <v>7</v>
      </c>
      <c r="S24" s="8" t="s">
        <v>7</v>
      </c>
      <c r="T24" s="8" t="s">
        <v>7</v>
      </c>
      <c r="U24" s="8" t="s">
        <v>7</v>
      </c>
      <c r="V24" s="8" t="s">
        <v>7</v>
      </c>
      <c r="W24" s="8" t="s">
        <v>7</v>
      </c>
      <c r="X24" s="8" t="s">
        <v>7</v>
      </c>
      <c r="Y24" s="8" t="s">
        <v>7</v>
      </c>
      <c r="Z24" s="8" t="s">
        <v>7</v>
      </c>
      <c r="AA24" s="8" t="s">
        <v>7</v>
      </c>
      <c r="AB24" s="8" t="s">
        <v>7</v>
      </c>
      <c r="AC24" s="8" t="s">
        <v>7</v>
      </c>
      <c r="AD24" s="8" t="s">
        <v>7</v>
      </c>
      <c r="AE24" s="8"/>
      <c r="AF24" s="8"/>
      <c r="AG24" s="8"/>
      <c r="AH24" s="1">
        <f t="shared" si="4"/>
        <v>0</v>
      </c>
      <c r="AI24" s="1"/>
    </row>
    <row r="25" spans="1:36" ht="15.75" customHeight="1" x14ac:dyDescent="0.15">
      <c r="A25" s="10"/>
      <c r="B25" s="18" t="s">
        <v>30</v>
      </c>
      <c r="C25" s="19" t="s">
        <v>103</v>
      </c>
      <c r="D25" s="19" t="s">
        <v>53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>
        <v>1</v>
      </c>
      <c r="AD25" s="8">
        <v>1</v>
      </c>
      <c r="AE25" s="8"/>
      <c r="AF25" s="8"/>
      <c r="AG25" s="8"/>
      <c r="AH25" s="1">
        <f t="shared" si="4"/>
        <v>4</v>
      </c>
      <c r="AI25" s="1"/>
    </row>
    <row r="26" spans="1:36" ht="15.75" customHeight="1" x14ac:dyDescent="0.15">
      <c r="A26" s="10"/>
      <c r="B26" s="18" t="s">
        <v>32</v>
      </c>
      <c r="C26" s="19" t="s">
        <v>105</v>
      </c>
      <c r="D26" s="19" t="s">
        <v>53</v>
      </c>
      <c r="E26" s="8"/>
      <c r="F26" s="8"/>
      <c r="G26" s="8"/>
      <c r="H26" s="8"/>
      <c r="I26" s="8"/>
      <c r="J26" s="8"/>
      <c r="K26" s="8">
        <v>1</v>
      </c>
      <c r="L26" s="8">
        <v>1</v>
      </c>
      <c r="M26" s="8">
        <v>1</v>
      </c>
      <c r="N26" s="8">
        <v>1</v>
      </c>
      <c r="O26" s="8">
        <v>1</v>
      </c>
      <c r="P26" s="8">
        <v>1</v>
      </c>
      <c r="Q26" s="8">
        <v>1</v>
      </c>
      <c r="R26" s="8">
        <v>1</v>
      </c>
      <c r="S26" s="8"/>
      <c r="T26" s="8"/>
      <c r="U26" s="8">
        <v>1</v>
      </c>
      <c r="V26" s="8">
        <v>1</v>
      </c>
      <c r="W26" s="8">
        <v>1</v>
      </c>
      <c r="X26" s="8">
        <v>1</v>
      </c>
      <c r="Y26" s="8">
        <v>1</v>
      </c>
      <c r="Z26" s="8">
        <v>1</v>
      </c>
      <c r="AA26" s="8">
        <v>1</v>
      </c>
      <c r="AB26" s="8">
        <v>1</v>
      </c>
      <c r="AC26" s="8"/>
      <c r="AD26" s="8"/>
      <c r="AE26" s="8"/>
      <c r="AF26" s="8"/>
      <c r="AG26" s="8"/>
      <c r="AH26" s="1">
        <f t="shared" si="4"/>
        <v>8</v>
      </c>
      <c r="AI26" s="1"/>
    </row>
    <row r="27" spans="1:36" ht="15.75" customHeight="1" x14ac:dyDescent="0.15">
      <c r="A27" s="10"/>
      <c r="B27" s="18" t="s">
        <v>33</v>
      </c>
      <c r="C27" s="19" t="s">
        <v>106</v>
      </c>
      <c r="D27" s="19" t="s">
        <v>96</v>
      </c>
      <c r="E27" s="8"/>
      <c r="F27" s="8"/>
      <c r="G27" s="8"/>
      <c r="H27" s="8"/>
      <c r="I27" s="8"/>
      <c r="J27" s="8"/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>
        <v>1</v>
      </c>
      <c r="T27" s="8">
        <v>1</v>
      </c>
      <c r="U27" s="8"/>
      <c r="V27" s="8"/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8</v>
      </c>
      <c r="AI27" s="1"/>
    </row>
    <row r="28" spans="1:36" ht="15.75" customHeight="1" x14ac:dyDescent="0.15">
      <c r="A28" s="10"/>
      <c r="B28" s="18" t="s">
        <v>34</v>
      </c>
      <c r="C28" s="19" t="s">
        <v>107</v>
      </c>
      <c r="D28" s="19" t="s">
        <v>53</v>
      </c>
      <c r="E28" s="8"/>
      <c r="F28" s="8"/>
      <c r="G28" s="8"/>
      <c r="H28" s="8"/>
      <c r="I28" s="8" t="s">
        <v>15</v>
      </c>
      <c r="J28" s="8" t="s">
        <v>15</v>
      </c>
      <c r="K28" s="8" t="s">
        <v>15</v>
      </c>
      <c r="L28" s="8" t="s">
        <v>15</v>
      </c>
      <c r="M28" s="8" t="s">
        <v>15</v>
      </c>
      <c r="N28" s="8" t="s">
        <v>15</v>
      </c>
      <c r="O28" s="8" t="s">
        <v>15</v>
      </c>
      <c r="P28" s="8" t="s">
        <v>15</v>
      </c>
      <c r="Q28" s="8" t="s">
        <v>15</v>
      </c>
      <c r="R28" s="8" t="s">
        <v>15</v>
      </c>
      <c r="S28" s="8" t="s">
        <v>15</v>
      </c>
      <c r="T28" s="8" t="s">
        <v>15</v>
      </c>
      <c r="U28" s="8" t="s">
        <v>15</v>
      </c>
      <c r="V28" s="8" t="s">
        <v>15</v>
      </c>
      <c r="W28" s="8" t="s">
        <v>15</v>
      </c>
      <c r="X28" s="8" t="s">
        <v>15</v>
      </c>
      <c r="Y28" s="8" t="s">
        <v>15</v>
      </c>
      <c r="Z28" s="8" t="s">
        <v>15</v>
      </c>
      <c r="AA28" s="8" t="s">
        <v>15</v>
      </c>
      <c r="AB28" s="8" t="s">
        <v>15</v>
      </c>
      <c r="AC28" s="8" t="s">
        <v>15</v>
      </c>
      <c r="AD28" s="8" t="s">
        <v>15</v>
      </c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 t="s">
        <v>35</v>
      </c>
      <c r="C29" s="19" t="s">
        <v>128</v>
      </c>
      <c r="D29" s="19" t="s">
        <v>53</v>
      </c>
      <c r="E29" s="8"/>
      <c r="F29" s="8"/>
      <c r="G29" s="8"/>
      <c r="H29" s="8"/>
      <c r="I29" s="8" t="s">
        <v>15</v>
      </c>
      <c r="J29" s="8" t="s">
        <v>15</v>
      </c>
      <c r="K29" s="8" t="s">
        <v>15</v>
      </c>
      <c r="L29" s="8" t="s">
        <v>15</v>
      </c>
      <c r="M29" s="8" t="s">
        <v>15</v>
      </c>
      <c r="N29" s="8" t="s">
        <v>15</v>
      </c>
      <c r="O29" s="8" t="s">
        <v>15</v>
      </c>
      <c r="P29" s="8" t="s">
        <v>15</v>
      </c>
      <c r="Q29" s="8" t="s">
        <v>15</v>
      </c>
      <c r="R29" s="8" t="s">
        <v>15</v>
      </c>
      <c r="S29" s="8" t="s">
        <v>15</v>
      </c>
      <c r="T29" s="8" t="s">
        <v>15</v>
      </c>
      <c r="U29" s="8" t="s">
        <v>15</v>
      </c>
      <c r="V29" s="8" t="s">
        <v>15</v>
      </c>
      <c r="W29" s="8" t="s">
        <v>15</v>
      </c>
      <c r="X29" s="8" t="s">
        <v>15</v>
      </c>
      <c r="Y29" s="8" t="s">
        <v>15</v>
      </c>
      <c r="Z29" s="8" t="s">
        <v>15</v>
      </c>
      <c r="AA29" s="8" t="s">
        <v>15</v>
      </c>
      <c r="AB29" s="8" t="s">
        <v>15</v>
      </c>
      <c r="AC29" s="8" t="s">
        <v>15</v>
      </c>
      <c r="AD29" s="8" t="s">
        <v>15</v>
      </c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 t="s">
        <v>133</v>
      </c>
      <c r="C30" s="19" t="s">
        <v>132</v>
      </c>
      <c r="D30" s="19" t="s">
        <v>53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>
        <v>1</v>
      </c>
      <c r="X30" s="8">
        <v>1</v>
      </c>
      <c r="Y30" s="8">
        <v>1</v>
      </c>
      <c r="Z30" s="8">
        <v>1</v>
      </c>
      <c r="AA30" s="8">
        <v>1</v>
      </c>
      <c r="AB30" s="8">
        <v>1</v>
      </c>
      <c r="AC30" s="8">
        <v>1</v>
      </c>
      <c r="AD30" s="8">
        <v>1</v>
      </c>
      <c r="AE30" s="8"/>
      <c r="AF30" s="8"/>
      <c r="AG30" s="8"/>
      <c r="AH30" s="1">
        <f t="shared" si="4"/>
        <v>4</v>
      </c>
      <c r="AI30" s="1"/>
    </row>
    <row r="31" spans="1:36" ht="15.75" customHeight="1" x14ac:dyDescent="0.15">
      <c r="A31" s="10"/>
      <c r="B31" s="18" t="str">
        <f t="shared" ref="B24:B38" si="5">B12</f>
        <v>X220</v>
      </c>
      <c r="C31" s="19" t="s">
        <v>138</v>
      </c>
      <c r="D31" s="19" t="s">
        <v>53</v>
      </c>
      <c r="E31" s="8"/>
      <c r="F31" s="8"/>
      <c r="G31" s="8"/>
      <c r="H31" s="8"/>
      <c r="I31" s="8">
        <v>1</v>
      </c>
      <c r="J31" s="8">
        <v>1</v>
      </c>
      <c r="K31" s="8">
        <v>1</v>
      </c>
      <c r="L31" s="8">
        <v>1</v>
      </c>
      <c r="M31" s="8">
        <v>1</v>
      </c>
      <c r="N31" s="8">
        <v>1</v>
      </c>
      <c r="O31" s="8">
        <v>1</v>
      </c>
      <c r="P31" s="8">
        <v>1</v>
      </c>
      <c r="Q31" s="8"/>
      <c r="R31" s="8"/>
      <c r="S31" s="8">
        <v>1</v>
      </c>
      <c r="T31" s="8">
        <v>1</v>
      </c>
      <c r="U31" s="8">
        <v>1</v>
      </c>
      <c r="V31" s="8">
        <v>1</v>
      </c>
      <c r="W31" s="8">
        <v>1</v>
      </c>
      <c r="X31" s="8">
        <v>1</v>
      </c>
      <c r="Y31" s="8">
        <v>1</v>
      </c>
      <c r="Z31" s="8">
        <v>1</v>
      </c>
      <c r="AA31" s="8"/>
      <c r="AB31" s="8"/>
      <c r="AC31" s="8"/>
      <c r="AD31" s="8"/>
      <c r="AE31" s="8"/>
      <c r="AF31" s="8"/>
      <c r="AG31" s="8"/>
      <c r="AH31" s="1">
        <f t="shared" si="4"/>
        <v>8</v>
      </c>
      <c r="AI31" s="1"/>
    </row>
    <row r="32" spans="1:36" ht="15.75" customHeight="1" x14ac:dyDescent="0.15">
      <c r="A32" s="10"/>
      <c r="B32" s="18">
        <f t="shared" si="5"/>
        <v>0</v>
      </c>
      <c r="C32" s="62" t="s">
        <v>141</v>
      </c>
      <c r="D32" s="19" t="s">
        <v>53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>
        <v>1</v>
      </c>
      <c r="R32" s="8">
        <v>1</v>
      </c>
      <c r="S32" s="8">
        <v>1</v>
      </c>
      <c r="T32" s="8">
        <v>1</v>
      </c>
      <c r="U32" s="8">
        <v>1</v>
      </c>
      <c r="V32" s="8">
        <v>1</v>
      </c>
      <c r="W32" s="8">
        <v>1</v>
      </c>
      <c r="X32" s="8">
        <v>1</v>
      </c>
      <c r="Y32" s="8">
        <v>1</v>
      </c>
      <c r="Z32" s="8">
        <v>1</v>
      </c>
      <c r="AA32" s="8">
        <v>1</v>
      </c>
      <c r="AB32" s="8">
        <v>1</v>
      </c>
      <c r="AC32" s="8"/>
      <c r="AD32" s="8"/>
      <c r="AE32" s="8"/>
      <c r="AF32" s="8"/>
      <c r="AG32" s="8"/>
      <c r="AH32" s="1">
        <f t="shared" si="4"/>
        <v>6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 t="s">
        <v>9</v>
      </c>
      <c r="R36" s="8"/>
      <c r="S36" s="8"/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/>
      <c r="R37" s="8"/>
      <c r="S37" s="8" t="s">
        <v>9</v>
      </c>
      <c r="T37" s="8" t="s">
        <v>9</v>
      </c>
      <c r="U37" s="8" t="s">
        <v>9</v>
      </c>
      <c r="V37" s="8" t="s">
        <v>9</v>
      </c>
      <c r="W37" s="8" t="s">
        <v>9</v>
      </c>
      <c r="X37" s="8" t="s">
        <v>9</v>
      </c>
      <c r="Y37" s="8" t="s">
        <v>9</v>
      </c>
      <c r="Z37" s="8" t="s">
        <v>9</v>
      </c>
      <c r="AA37" s="59"/>
      <c r="AB37" s="59"/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59"/>
      <c r="J38" s="59"/>
      <c r="K38" s="59"/>
      <c r="L38" s="59"/>
      <c r="M38" s="59" t="s">
        <v>9</v>
      </c>
      <c r="N38" s="59" t="s">
        <v>9</v>
      </c>
      <c r="O38" s="59" t="s">
        <v>9</v>
      </c>
      <c r="P38" s="59" t="s">
        <v>9</v>
      </c>
      <c r="Q38" s="59" t="s">
        <v>9</v>
      </c>
      <c r="R38" s="59" t="s">
        <v>9</v>
      </c>
      <c r="S38" s="59"/>
      <c r="T38" s="59"/>
      <c r="U38" s="59" t="s">
        <v>9</v>
      </c>
      <c r="V38" s="59" t="s">
        <v>9</v>
      </c>
      <c r="W38" s="59" t="s">
        <v>9</v>
      </c>
      <c r="X38" s="59" t="s">
        <v>9</v>
      </c>
      <c r="Y38" s="59" t="s">
        <v>9</v>
      </c>
      <c r="Z38" s="59" t="s">
        <v>9</v>
      </c>
      <c r="AA38" s="59" t="s">
        <v>9</v>
      </c>
      <c r="AB38" s="59" t="s">
        <v>9</v>
      </c>
      <c r="AC38" s="59" t="s">
        <v>9</v>
      </c>
      <c r="AD38" s="59" t="s">
        <v>9</v>
      </c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3</v>
      </c>
      <c r="L39" s="23">
        <f t="shared" si="6"/>
        <v>3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3</v>
      </c>
      <c r="R39" s="23">
        <f t="shared" si="6"/>
        <v>3</v>
      </c>
      <c r="S39" s="23">
        <f t="shared" si="6"/>
        <v>4</v>
      </c>
      <c r="T39" s="23">
        <f t="shared" si="6"/>
        <v>4</v>
      </c>
      <c r="U39" s="23">
        <f t="shared" si="6"/>
        <v>4</v>
      </c>
      <c r="V39" s="23">
        <f t="shared" si="6"/>
        <v>4</v>
      </c>
      <c r="W39" s="23">
        <f t="shared" si="6"/>
        <v>7</v>
      </c>
      <c r="X39" s="23">
        <f t="shared" si="6"/>
        <v>7</v>
      </c>
      <c r="Y39" s="23">
        <f t="shared" si="6"/>
        <v>7</v>
      </c>
      <c r="Z39" s="23">
        <f t="shared" si="6"/>
        <v>6</v>
      </c>
      <c r="AA39" s="23">
        <f t="shared" si="6"/>
        <v>5</v>
      </c>
      <c r="AB39" s="23">
        <f t="shared" si="6"/>
        <v>5</v>
      </c>
      <c r="AC39" s="23">
        <f t="shared" si="6"/>
        <v>3</v>
      </c>
      <c r="AD39" s="23">
        <f t="shared" si="6"/>
        <v>3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46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45581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">
        <v>28</v>
      </c>
      <c r="C42" s="19" t="s">
        <v>100</v>
      </c>
      <c r="D42" s="19" t="s">
        <v>95</v>
      </c>
      <c r="E42" s="8"/>
      <c r="F42" s="8"/>
      <c r="G42" s="8"/>
      <c r="H42" s="8"/>
      <c r="I42" s="8" t="s">
        <v>7</v>
      </c>
      <c r="J42" s="8" t="s">
        <v>7</v>
      </c>
      <c r="K42" s="8" t="s">
        <v>7</v>
      </c>
      <c r="L42" s="8" t="s">
        <v>7</v>
      </c>
      <c r="M42" s="8" t="s">
        <v>7</v>
      </c>
      <c r="N42" s="8" t="s">
        <v>7</v>
      </c>
      <c r="O42" s="8" t="s">
        <v>7</v>
      </c>
      <c r="P42" s="8" t="s">
        <v>7</v>
      </c>
      <c r="Q42" s="8" t="s">
        <v>7</v>
      </c>
      <c r="R42" s="8" t="s">
        <v>7</v>
      </c>
      <c r="S42" s="8" t="s">
        <v>7</v>
      </c>
      <c r="T42" s="8" t="s">
        <v>7</v>
      </c>
      <c r="U42" s="8" t="s">
        <v>7</v>
      </c>
      <c r="V42" s="8" t="s">
        <v>7</v>
      </c>
      <c r="W42" s="8" t="s">
        <v>7</v>
      </c>
      <c r="X42" s="8" t="s">
        <v>7</v>
      </c>
      <c r="Y42" s="8" t="s">
        <v>7</v>
      </c>
      <c r="Z42" s="8" t="s">
        <v>7</v>
      </c>
      <c r="AA42" s="8" t="s">
        <v>7</v>
      </c>
      <c r="AB42" s="8" t="s">
        <v>7</v>
      </c>
      <c r="AC42" s="8" t="s">
        <v>7</v>
      </c>
      <c r="AD42" s="8" t="s">
        <v>7</v>
      </c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">
        <v>29</v>
      </c>
      <c r="C43" s="19" t="s">
        <v>101</v>
      </c>
      <c r="D43" s="19" t="s">
        <v>99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>
        <v>1</v>
      </c>
      <c r="T43" s="8">
        <v>1</v>
      </c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>
        <v>1</v>
      </c>
      <c r="AB43" s="8">
        <v>1</v>
      </c>
      <c r="AC43" s="8">
        <v>1</v>
      </c>
      <c r="AD43" s="8">
        <v>1</v>
      </c>
      <c r="AE43" s="8"/>
      <c r="AF43" s="8"/>
      <c r="AG43" s="8"/>
      <c r="AH43" s="1">
        <f t="shared" si="7"/>
        <v>6</v>
      </c>
      <c r="AI43" s="1"/>
    </row>
    <row r="44" spans="1:35" ht="15.75" customHeight="1" x14ac:dyDescent="0.15">
      <c r="A44" s="10"/>
      <c r="B44" s="18" t="s">
        <v>30</v>
      </c>
      <c r="C44" s="19" t="s">
        <v>103</v>
      </c>
      <c r="D44" s="19" t="s">
        <v>53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>
        <v>1</v>
      </c>
      <c r="AD44" s="8">
        <v>1</v>
      </c>
      <c r="AE44" s="8"/>
      <c r="AF44" s="8"/>
      <c r="AG44" s="8"/>
      <c r="AH44" s="1">
        <f t="shared" si="7"/>
        <v>4</v>
      </c>
      <c r="AI44" s="1"/>
    </row>
    <row r="45" spans="1:35" ht="15.75" customHeight="1" x14ac:dyDescent="0.15">
      <c r="A45" s="10"/>
      <c r="B45" s="18" t="s">
        <v>32</v>
      </c>
      <c r="C45" s="19" t="s">
        <v>105</v>
      </c>
      <c r="D45" s="19" t="s">
        <v>53</v>
      </c>
      <c r="E45" s="8"/>
      <c r="F45" s="8"/>
      <c r="G45" s="8"/>
      <c r="H45" s="8"/>
      <c r="I45" s="8">
        <v>1</v>
      </c>
      <c r="J45" s="8">
        <v>1</v>
      </c>
      <c r="K45" s="8">
        <v>1</v>
      </c>
      <c r="L45" s="8">
        <v>1</v>
      </c>
      <c r="M45" s="8">
        <v>1</v>
      </c>
      <c r="N45" s="8">
        <v>1</v>
      </c>
      <c r="O45" s="8">
        <v>1</v>
      </c>
      <c r="P45" s="8">
        <v>1</v>
      </c>
      <c r="Q45" s="8">
        <v>1</v>
      </c>
      <c r="R45" s="8">
        <v>1</v>
      </c>
      <c r="S45" s="8"/>
      <c r="T45" s="8"/>
      <c r="U45" s="8">
        <v>1</v>
      </c>
      <c r="V45" s="8">
        <v>1</v>
      </c>
      <c r="W45" s="8">
        <v>1</v>
      </c>
      <c r="X45" s="8">
        <v>1</v>
      </c>
      <c r="Y45" s="8">
        <v>1</v>
      </c>
      <c r="Z45" s="8">
        <v>1</v>
      </c>
      <c r="AA45" s="8"/>
      <c r="AB45" s="8"/>
      <c r="AC45" s="8"/>
      <c r="AD45" s="8"/>
      <c r="AE45" s="8"/>
      <c r="AF45" s="8"/>
      <c r="AG45" s="8"/>
      <c r="AH45" s="1">
        <f t="shared" si="7"/>
        <v>8</v>
      </c>
      <c r="AI45" s="1"/>
    </row>
    <row r="46" spans="1:35" ht="15.75" customHeight="1" x14ac:dyDescent="0.15">
      <c r="A46" s="10"/>
      <c r="B46" s="18" t="s">
        <v>33</v>
      </c>
      <c r="C46" s="19" t="s">
        <v>106</v>
      </c>
      <c r="D46" s="19" t="s">
        <v>96</v>
      </c>
      <c r="E46" s="8"/>
      <c r="F46" s="8"/>
      <c r="G46" s="8"/>
      <c r="H46" s="8">
        <v>1</v>
      </c>
      <c r="I46" s="8">
        <v>1</v>
      </c>
      <c r="J46" s="8">
        <v>1</v>
      </c>
      <c r="K46" s="8">
        <v>1</v>
      </c>
      <c r="L46" s="8">
        <v>1</v>
      </c>
      <c r="M46" s="8">
        <v>1</v>
      </c>
      <c r="N46" s="8">
        <v>1</v>
      </c>
      <c r="O46" s="8">
        <v>1</v>
      </c>
      <c r="P46" s="8">
        <v>1</v>
      </c>
      <c r="Q46" s="8"/>
      <c r="R46" s="8"/>
      <c r="S46" s="8">
        <v>1</v>
      </c>
      <c r="T46" s="8">
        <v>1</v>
      </c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/>
      <c r="AA46" s="8"/>
      <c r="AB46" s="8"/>
      <c r="AC46" s="8"/>
      <c r="AD46" s="8"/>
      <c r="AE46" s="8"/>
      <c r="AF46" s="8"/>
      <c r="AG46" s="8"/>
      <c r="AH46" s="1">
        <f t="shared" si="7"/>
        <v>8</v>
      </c>
      <c r="AI46" s="1"/>
    </row>
    <row r="47" spans="1:35" ht="15.75" customHeight="1" x14ac:dyDescent="0.15">
      <c r="A47" s="10"/>
      <c r="B47" s="18" t="s">
        <v>34</v>
      </c>
      <c r="C47" s="19" t="s">
        <v>107</v>
      </c>
      <c r="D47" s="19" t="s">
        <v>53</v>
      </c>
      <c r="E47" s="8"/>
      <c r="F47" s="8"/>
      <c r="G47" s="8"/>
      <c r="H47" s="8"/>
      <c r="I47" s="8" t="s">
        <v>15</v>
      </c>
      <c r="J47" s="8" t="s">
        <v>15</v>
      </c>
      <c r="K47" s="8" t="s">
        <v>15</v>
      </c>
      <c r="L47" s="8" t="s">
        <v>15</v>
      </c>
      <c r="M47" s="8" t="s">
        <v>15</v>
      </c>
      <c r="N47" s="8" t="s">
        <v>15</v>
      </c>
      <c r="O47" s="8" t="s">
        <v>15</v>
      </c>
      <c r="P47" s="8" t="s">
        <v>15</v>
      </c>
      <c r="Q47" s="8" t="s">
        <v>15</v>
      </c>
      <c r="R47" s="8" t="s">
        <v>15</v>
      </c>
      <c r="S47" s="8" t="s">
        <v>15</v>
      </c>
      <c r="T47" s="8" t="s">
        <v>15</v>
      </c>
      <c r="U47" s="8" t="s">
        <v>15</v>
      </c>
      <c r="V47" s="8" t="s">
        <v>15</v>
      </c>
      <c r="W47" s="8" t="s">
        <v>15</v>
      </c>
      <c r="X47" s="8" t="s">
        <v>15</v>
      </c>
      <c r="Y47" s="8" t="s">
        <v>15</v>
      </c>
      <c r="Z47" s="8" t="s">
        <v>15</v>
      </c>
      <c r="AA47" s="8" t="s">
        <v>15</v>
      </c>
      <c r="AB47" s="8" t="s">
        <v>15</v>
      </c>
      <c r="AC47" s="8" t="s">
        <v>15</v>
      </c>
      <c r="AD47" s="8" t="s">
        <v>15</v>
      </c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 t="s">
        <v>35</v>
      </c>
      <c r="C48" s="19" t="s">
        <v>128</v>
      </c>
      <c r="D48" s="19" t="s">
        <v>53</v>
      </c>
      <c r="E48" s="8"/>
      <c r="F48" s="8"/>
      <c r="G48" s="8"/>
      <c r="H48" s="8"/>
      <c r="I48" s="8" t="s">
        <v>15</v>
      </c>
      <c r="J48" s="8" t="s">
        <v>15</v>
      </c>
      <c r="K48" s="8" t="s">
        <v>15</v>
      </c>
      <c r="L48" s="8" t="s">
        <v>15</v>
      </c>
      <c r="M48" s="8" t="s">
        <v>15</v>
      </c>
      <c r="N48" s="8" t="s">
        <v>15</v>
      </c>
      <c r="O48" s="8" t="s">
        <v>15</v>
      </c>
      <c r="P48" s="8" t="s">
        <v>15</v>
      </c>
      <c r="Q48" s="8" t="s">
        <v>15</v>
      </c>
      <c r="R48" s="8" t="s">
        <v>15</v>
      </c>
      <c r="S48" s="8" t="s">
        <v>15</v>
      </c>
      <c r="T48" s="8" t="s">
        <v>15</v>
      </c>
      <c r="U48" s="8" t="s">
        <v>15</v>
      </c>
      <c r="V48" s="8" t="s">
        <v>15</v>
      </c>
      <c r="W48" s="8" t="s">
        <v>15</v>
      </c>
      <c r="X48" s="8" t="s">
        <v>15</v>
      </c>
      <c r="Y48" s="8" t="s">
        <v>15</v>
      </c>
      <c r="Z48" s="8" t="s">
        <v>15</v>
      </c>
      <c r="AA48" s="8" t="s">
        <v>15</v>
      </c>
      <c r="AB48" s="8" t="s">
        <v>15</v>
      </c>
      <c r="AC48" s="8" t="s">
        <v>15</v>
      </c>
      <c r="AD48" s="8" t="s">
        <v>15</v>
      </c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 t="s">
        <v>133</v>
      </c>
      <c r="C49" s="19" t="s">
        <v>132</v>
      </c>
      <c r="D49" s="19" t="s">
        <v>53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>
        <v>1</v>
      </c>
      <c r="X49" s="8">
        <v>1</v>
      </c>
      <c r="Y49" s="8">
        <v>1</v>
      </c>
      <c r="Z49" s="8">
        <v>1</v>
      </c>
      <c r="AA49" s="8">
        <v>1</v>
      </c>
      <c r="AB49" s="8">
        <v>1</v>
      </c>
      <c r="AC49" s="8">
        <v>1</v>
      </c>
      <c r="AD49" s="8">
        <v>1</v>
      </c>
      <c r="AE49" s="8"/>
      <c r="AF49" s="8"/>
      <c r="AG49" s="8"/>
      <c r="AH49" s="1">
        <f t="shared" si="7"/>
        <v>4</v>
      </c>
      <c r="AI49" s="1"/>
    </row>
    <row r="50" spans="1:35" ht="15.75" customHeight="1" x14ac:dyDescent="0.15">
      <c r="A50" s="10"/>
      <c r="B50" s="18" t="str">
        <f t="shared" ref="B43:B57" si="8">B31</f>
        <v>X220</v>
      </c>
      <c r="C50" s="19" t="s">
        <v>138</v>
      </c>
      <c r="D50" s="19" t="s">
        <v>53</v>
      </c>
      <c r="E50" s="8"/>
      <c r="F50" s="8"/>
      <c r="G50" s="8"/>
      <c r="H50" s="8"/>
      <c r="I50" s="8"/>
      <c r="J50" s="8"/>
      <c r="K50" s="8">
        <v>1</v>
      </c>
      <c r="L50" s="8">
        <v>1</v>
      </c>
      <c r="M50" s="8">
        <v>1</v>
      </c>
      <c r="N50" s="8">
        <v>1</v>
      </c>
      <c r="O50" s="8">
        <v>1</v>
      </c>
      <c r="P50" s="8">
        <v>1</v>
      </c>
      <c r="Q50" s="8">
        <v>1</v>
      </c>
      <c r="R50" s="8">
        <v>1</v>
      </c>
      <c r="S50" s="8"/>
      <c r="T50" s="8"/>
      <c r="U50" s="8">
        <v>1</v>
      </c>
      <c r="V50" s="8">
        <v>1</v>
      </c>
      <c r="W50" s="8">
        <v>1</v>
      </c>
      <c r="X50" s="8">
        <v>1</v>
      </c>
      <c r="Y50" s="8">
        <v>1</v>
      </c>
      <c r="Z50" s="8">
        <v>1</v>
      </c>
      <c r="AA50" s="8">
        <v>1</v>
      </c>
      <c r="AB50" s="8">
        <v>1</v>
      </c>
      <c r="AC50" s="8"/>
      <c r="AD50" s="8"/>
      <c r="AE50" s="8"/>
      <c r="AF50" s="8"/>
      <c r="AG50" s="8"/>
      <c r="AH50" s="1">
        <f t="shared" si="7"/>
        <v>8</v>
      </c>
      <c r="AI50" s="1"/>
    </row>
    <row r="51" spans="1:35" ht="15.75" customHeight="1" x14ac:dyDescent="0.15">
      <c r="A51" s="10"/>
      <c r="B51" s="18">
        <f t="shared" si="8"/>
        <v>0</v>
      </c>
      <c r="C51" s="62" t="s">
        <v>141</v>
      </c>
      <c r="D51" s="19" t="s">
        <v>53</v>
      </c>
      <c r="E51" s="8"/>
      <c r="F51" s="8"/>
      <c r="G51" s="8"/>
      <c r="H51" s="8"/>
      <c r="I51" s="8">
        <v>1</v>
      </c>
      <c r="J51" s="8">
        <v>1</v>
      </c>
      <c r="K51" s="8">
        <v>1</v>
      </c>
      <c r="L51" s="8">
        <v>1</v>
      </c>
      <c r="M51" s="8">
        <v>1</v>
      </c>
      <c r="N51" s="8">
        <v>1</v>
      </c>
      <c r="O51" s="8">
        <v>1</v>
      </c>
      <c r="P51" s="8">
        <v>1</v>
      </c>
      <c r="Q51" s="8">
        <v>1</v>
      </c>
      <c r="R51" s="8">
        <v>1</v>
      </c>
      <c r="S51" s="8">
        <v>1</v>
      </c>
      <c r="T51" s="8">
        <v>1</v>
      </c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1">
        <f t="shared" si="7"/>
        <v>6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 t="s">
        <v>9</v>
      </c>
      <c r="R55" s="8"/>
      <c r="S55" s="8"/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/>
      <c r="R56" s="8"/>
      <c r="S56" s="8" t="s">
        <v>9</v>
      </c>
      <c r="T56" s="8" t="s">
        <v>9</v>
      </c>
      <c r="U56" s="8" t="s">
        <v>9</v>
      </c>
      <c r="V56" s="8" t="s">
        <v>9</v>
      </c>
      <c r="W56" s="8" t="s">
        <v>9</v>
      </c>
      <c r="X56" s="8" t="s">
        <v>9</v>
      </c>
      <c r="Y56" s="8" t="s">
        <v>9</v>
      </c>
      <c r="Z56" s="8" t="s">
        <v>9</v>
      </c>
      <c r="AA56" s="59"/>
      <c r="AB56" s="59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59"/>
      <c r="J57" s="59"/>
      <c r="K57" s="59"/>
      <c r="L57" s="59"/>
      <c r="M57" s="59" t="s">
        <v>9</v>
      </c>
      <c r="N57" s="59" t="s">
        <v>9</v>
      </c>
      <c r="O57" s="59" t="s">
        <v>9</v>
      </c>
      <c r="P57" s="59" t="s">
        <v>9</v>
      </c>
      <c r="Q57" s="59" t="s">
        <v>9</v>
      </c>
      <c r="R57" s="59" t="s">
        <v>9</v>
      </c>
      <c r="S57" s="59"/>
      <c r="T57" s="59"/>
      <c r="U57" s="59" t="s">
        <v>9</v>
      </c>
      <c r="V57" s="59" t="s">
        <v>9</v>
      </c>
      <c r="W57" s="59" t="s">
        <v>9</v>
      </c>
      <c r="X57" s="59" t="s">
        <v>9</v>
      </c>
      <c r="Y57" s="59" t="s">
        <v>9</v>
      </c>
      <c r="Z57" s="59" t="s">
        <v>9</v>
      </c>
      <c r="AA57" s="59" t="s">
        <v>9</v>
      </c>
      <c r="AB57" s="59" t="s">
        <v>9</v>
      </c>
      <c r="AC57" s="59" t="s">
        <v>9</v>
      </c>
      <c r="AD57" s="59" t="s">
        <v>9</v>
      </c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3</v>
      </c>
      <c r="J58" s="23">
        <f t="shared" si="9"/>
        <v>3</v>
      </c>
      <c r="K58" s="23">
        <f t="shared" si="9"/>
        <v>4</v>
      </c>
      <c r="L58" s="23">
        <f t="shared" si="9"/>
        <v>4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3</v>
      </c>
      <c r="R58" s="23">
        <f t="shared" si="9"/>
        <v>3</v>
      </c>
      <c r="S58" s="23">
        <f t="shared" si="9"/>
        <v>3</v>
      </c>
      <c r="T58" s="23">
        <f t="shared" si="9"/>
        <v>3</v>
      </c>
      <c r="U58" s="23">
        <f t="shared" si="9"/>
        <v>4</v>
      </c>
      <c r="V58" s="23">
        <f t="shared" si="9"/>
        <v>4</v>
      </c>
      <c r="W58" s="23">
        <f t="shared" si="9"/>
        <v>6</v>
      </c>
      <c r="X58" s="23">
        <f t="shared" si="9"/>
        <v>6</v>
      </c>
      <c r="Y58" s="23">
        <f t="shared" si="9"/>
        <v>6</v>
      </c>
      <c r="Z58" s="23">
        <f t="shared" si="9"/>
        <v>5</v>
      </c>
      <c r="AA58" s="23">
        <f t="shared" si="9"/>
        <v>4</v>
      </c>
      <c r="AB58" s="23">
        <f t="shared" si="9"/>
        <v>4</v>
      </c>
      <c r="AC58" s="23">
        <f t="shared" si="9"/>
        <v>3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44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45582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">
        <v>28</v>
      </c>
      <c r="C61" s="19" t="s">
        <v>100</v>
      </c>
      <c r="D61" s="19" t="s">
        <v>95</v>
      </c>
      <c r="E61" s="8"/>
      <c r="F61" s="8"/>
      <c r="G61" s="8"/>
      <c r="H61" s="8">
        <v>1</v>
      </c>
      <c r="I61" s="8">
        <v>1</v>
      </c>
      <c r="J61" s="8">
        <v>1</v>
      </c>
      <c r="K61" s="8">
        <v>1</v>
      </c>
      <c r="L61" s="8">
        <v>1</v>
      </c>
      <c r="M61" s="8">
        <v>1</v>
      </c>
      <c r="N61" s="8">
        <v>1</v>
      </c>
      <c r="O61" s="8">
        <v>1</v>
      </c>
      <c r="P61" s="8">
        <v>1</v>
      </c>
      <c r="Q61" s="8"/>
      <c r="R61" s="8"/>
      <c r="S61" s="8">
        <v>1</v>
      </c>
      <c r="T61" s="8">
        <v>1</v>
      </c>
      <c r="U61" s="8">
        <v>1</v>
      </c>
      <c r="V61" s="8">
        <v>1</v>
      </c>
      <c r="W61" s="8">
        <v>1</v>
      </c>
      <c r="X61" s="8">
        <v>1</v>
      </c>
      <c r="Y61" s="8">
        <v>1</v>
      </c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8</v>
      </c>
      <c r="AI61" s="1"/>
    </row>
    <row r="62" spans="1:35" ht="15.75" customHeight="1" x14ac:dyDescent="0.15">
      <c r="A62" s="10"/>
      <c r="B62" s="18" t="s">
        <v>29</v>
      </c>
      <c r="C62" s="19" t="s">
        <v>101</v>
      </c>
      <c r="D62" s="19" t="s">
        <v>99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>
        <v>1</v>
      </c>
      <c r="T62" s="8">
        <v>1</v>
      </c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>
        <v>1</v>
      </c>
      <c r="AA62" s="8">
        <v>1</v>
      </c>
      <c r="AB62" s="8">
        <v>1</v>
      </c>
      <c r="AC62" s="8">
        <v>1</v>
      </c>
      <c r="AD62" s="8">
        <v>1</v>
      </c>
      <c r="AE62" s="8"/>
      <c r="AF62" s="8"/>
      <c r="AG62" s="8"/>
      <c r="AH62" s="1">
        <f t="shared" si="10"/>
        <v>6</v>
      </c>
      <c r="AI62" s="1"/>
    </row>
    <row r="63" spans="1:35" ht="15.75" customHeight="1" x14ac:dyDescent="0.15">
      <c r="A63" s="10"/>
      <c r="B63" s="18" t="s">
        <v>30</v>
      </c>
      <c r="C63" s="19" t="s">
        <v>103</v>
      </c>
      <c r="D63" s="19" t="s">
        <v>53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>
        <v>1</v>
      </c>
      <c r="AD63" s="8">
        <v>1</v>
      </c>
      <c r="AE63" s="8"/>
      <c r="AF63" s="8"/>
      <c r="AG63" s="8"/>
      <c r="AH63" s="1">
        <f t="shared" si="10"/>
        <v>4</v>
      </c>
      <c r="AI63" s="1"/>
    </row>
    <row r="64" spans="1:35" ht="15.75" customHeight="1" x14ac:dyDescent="0.15">
      <c r="A64" s="10"/>
      <c r="B64" s="18" t="s">
        <v>32</v>
      </c>
      <c r="C64" s="19" t="s">
        <v>105</v>
      </c>
      <c r="D64" s="19" t="s">
        <v>53</v>
      </c>
      <c r="E64" s="8"/>
      <c r="F64" s="8"/>
      <c r="G64" s="8"/>
      <c r="H64" s="8"/>
      <c r="I64" s="8"/>
      <c r="J64" s="8"/>
      <c r="K64" s="8">
        <v>1</v>
      </c>
      <c r="L64" s="8">
        <v>1</v>
      </c>
      <c r="M64" s="8">
        <v>1</v>
      </c>
      <c r="N64" s="8">
        <v>1</v>
      </c>
      <c r="O64" s="8">
        <v>1</v>
      </c>
      <c r="P64" s="8">
        <v>1</v>
      </c>
      <c r="Q64" s="8">
        <v>1</v>
      </c>
      <c r="R64" s="8">
        <v>1</v>
      </c>
      <c r="S64" s="8"/>
      <c r="T64" s="8"/>
      <c r="U64" s="8">
        <v>1</v>
      </c>
      <c r="V64" s="8">
        <v>1</v>
      </c>
      <c r="W64" s="8">
        <v>1</v>
      </c>
      <c r="X64" s="8">
        <v>1</v>
      </c>
      <c r="Y64" s="8">
        <v>1</v>
      </c>
      <c r="Z64" s="8">
        <v>1</v>
      </c>
      <c r="AA64" s="8">
        <v>1</v>
      </c>
      <c r="AB64" s="8">
        <v>1</v>
      </c>
      <c r="AC64" s="8"/>
      <c r="AD64" s="8"/>
      <c r="AE64" s="8"/>
      <c r="AF64" s="8"/>
      <c r="AG64" s="8"/>
      <c r="AH64" s="1">
        <f t="shared" si="10"/>
        <v>8</v>
      </c>
      <c r="AI64" s="1"/>
    </row>
    <row r="65" spans="1:35" ht="15.75" customHeight="1" x14ac:dyDescent="0.15">
      <c r="A65" s="10"/>
      <c r="B65" s="18" t="s">
        <v>33</v>
      </c>
      <c r="C65" s="19" t="s">
        <v>106</v>
      </c>
      <c r="D65" s="19" t="s">
        <v>96</v>
      </c>
      <c r="E65" s="8"/>
      <c r="F65" s="8"/>
      <c r="G65" s="8"/>
      <c r="H65" s="8"/>
      <c r="I65" s="8" t="s">
        <v>7</v>
      </c>
      <c r="J65" s="8" t="s">
        <v>7</v>
      </c>
      <c r="K65" s="8" t="s">
        <v>7</v>
      </c>
      <c r="L65" s="8" t="s">
        <v>7</v>
      </c>
      <c r="M65" s="8" t="s">
        <v>7</v>
      </c>
      <c r="N65" s="8" t="s">
        <v>7</v>
      </c>
      <c r="O65" s="8" t="s">
        <v>7</v>
      </c>
      <c r="P65" s="8" t="s">
        <v>7</v>
      </c>
      <c r="Q65" s="8" t="s">
        <v>7</v>
      </c>
      <c r="R65" s="8" t="s">
        <v>7</v>
      </c>
      <c r="S65" s="8" t="s">
        <v>7</v>
      </c>
      <c r="T65" s="8" t="s">
        <v>7</v>
      </c>
      <c r="U65" s="8" t="s">
        <v>7</v>
      </c>
      <c r="V65" s="8" t="s">
        <v>7</v>
      </c>
      <c r="W65" s="8" t="s">
        <v>7</v>
      </c>
      <c r="X65" s="8" t="s">
        <v>7</v>
      </c>
      <c r="Y65" s="8" t="s">
        <v>7</v>
      </c>
      <c r="Z65" s="8" t="s">
        <v>7</v>
      </c>
      <c r="AA65" s="8" t="s">
        <v>7</v>
      </c>
      <c r="AB65" s="8" t="s">
        <v>7</v>
      </c>
      <c r="AC65" s="8" t="s">
        <v>7</v>
      </c>
      <c r="AD65" s="8" t="s">
        <v>7</v>
      </c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">
        <v>34</v>
      </c>
      <c r="C66" s="19" t="s">
        <v>107</v>
      </c>
      <c r="D66" s="19" t="s">
        <v>53</v>
      </c>
      <c r="E66" s="8"/>
      <c r="F66" s="8"/>
      <c r="G66" s="8"/>
      <c r="H66" s="8"/>
      <c r="I66" s="8" t="s">
        <v>15</v>
      </c>
      <c r="J66" s="8" t="s">
        <v>15</v>
      </c>
      <c r="K66" s="8" t="s">
        <v>15</v>
      </c>
      <c r="L66" s="8" t="s">
        <v>15</v>
      </c>
      <c r="M66" s="8" t="s">
        <v>15</v>
      </c>
      <c r="N66" s="8" t="s">
        <v>15</v>
      </c>
      <c r="O66" s="8" t="s">
        <v>15</v>
      </c>
      <c r="P66" s="8" t="s">
        <v>15</v>
      </c>
      <c r="Q66" s="8" t="s">
        <v>15</v>
      </c>
      <c r="R66" s="8" t="s">
        <v>15</v>
      </c>
      <c r="S66" s="8" t="s">
        <v>15</v>
      </c>
      <c r="T66" s="8" t="s">
        <v>15</v>
      </c>
      <c r="U66" s="8" t="s">
        <v>15</v>
      </c>
      <c r="V66" s="8" t="s">
        <v>15</v>
      </c>
      <c r="W66" s="8" t="s">
        <v>15</v>
      </c>
      <c r="X66" s="8" t="s">
        <v>15</v>
      </c>
      <c r="Y66" s="8" t="s">
        <v>15</v>
      </c>
      <c r="Z66" s="8" t="s">
        <v>15</v>
      </c>
      <c r="AA66" s="8" t="s">
        <v>15</v>
      </c>
      <c r="AB66" s="8" t="s">
        <v>15</v>
      </c>
      <c r="AC66" s="8" t="s">
        <v>15</v>
      </c>
      <c r="AD66" s="8" t="s">
        <v>15</v>
      </c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 t="s">
        <v>35</v>
      </c>
      <c r="C67" s="19" t="s">
        <v>128</v>
      </c>
      <c r="D67" s="19" t="s">
        <v>53</v>
      </c>
      <c r="E67" s="8"/>
      <c r="F67" s="8"/>
      <c r="G67" s="8"/>
      <c r="H67" s="8"/>
      <c r="I67" s="8" t="s">
        <v>15</v>
      </c>
      <c r="J67" s="8" t="s">
        <v>15</v>
      </c>
      <c r="K67" s="8" t="s">
        <v>15</v>
      </c>
      <c r="L67" s="8" t="s">
        <v>15</v>
      </c>
      <c r="M67" s="8" t="s">
        <v>15</v>
      </c>
      <c r="N67" s="8" t="s">
        <v>15</v>
      </c>
      <c r="O67" s="8" t="s">
        <v>15</v>
      </c>
      <c r="P67" s="8" t="s">
        <v>15</v>
      </c>
      <c r="Q67" s="8" t="s">
        <v>15</v>
      </c>
      <c r="R67" s="8" t="s">
        <v>15</v>
      </c>
      <c r="S67" s="8" t="s">
        <v>15</v>
      </c>
      <c r="T67" s="8" t="s">
        <v>15</v>
      </c>
      <c r="U67" s="8" t="s">
        <v>15</v>
      </c>
      <c r="V67" s="8" t="s">
        <v>15</v>
      </c>
      <c r="W67" s="8" t="s">
        <v>15</v>
      </c>
      <c r="X67" s="8" t="s">
        <v>15</v>
      </c>
      <c r="Y67" s="8" t="s">
        <v>15</v>
      </c>
      <c r="Z67" s="8" t="s">
        <v>15</v>
      </c>
      <c r="AA67" s="8" t="s">
        <v>15</v>
      </c>
      <c r="AB67" s="8" t="s">
        <v>15</v>
      </c>
      <c r="AC67" s="8" t="s">
        <v>15</v>
      </c>
      <c r="AD67" s="8" t="s">
        <v>15</v>
      </c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 t="s">
        <v>133</v>
      </c>
      <c r="C68" s="19" t="s">
        <v>132</v>
      </c>
      <c r="D68" s="19" t="s">
        <v>53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>
        <v>1</v>
      </c>
      <c r="X68" s="8">
        <v>1</v>
      </c>
      <c r="Y68" s="8">
        <v>1</v>
      </c>
      <c r="Z68" s="8">
        <v>1</v>
      </c>
      <c r="AA68" s="8">
        <v>1</v>
      </c>
      <c r="AB68" s="8">
        <v>1</v>
      </c>
      <c r="AC68" s="8">
        <v>1</v>
      </c>
      <c r="AD68" s="8">
        <v>1</v>
      </c>
      <c r="AE68" s="8"/>
      <c r="AF68" s="8"/>
      <c r="AG68" s="8"/>
      <c r="AH68" s="1">
        <f t="shared" si="10"/>
        <v>4</v>
      </c>
      <c r="AI68" s="1"/>
    </row>
    <row r="69" spans="1:35" ht="15.75" customHeight="1" x14ac:dyDescent="0.15">
      <c r="A69" s="10"/>
      <c r="B69" s="18" t="str">
        <f t="shared" ref="B62:B76" si="11">B50</f>
        <v>X220</v>
      </c>
      <c r="C69" s="19" t="s">
        <v>138</v>
      </c>
      <c r="D69" s="19" t="s">
        <v>53</v>
      </c>
      <c r="E69" s="8"/>
      <c r="F69" s="8"/>
      <c r="G69" s="8"/>
      <c r="H69" s="8"/>
      <c r="I69" s="8">
        <v>1</v>
      </c>
      <c r="J69" s="8">
        <v>1</v>
      </c>
      <c r="K69" s="8">
        <v>1</v>
      </c>
      <c r="L69" s="8">
        <v>1</v>
      </c>
      <c r="M69" s="8">
        <v>1</v>
      </c>
      <c r="N69" s="8">
        <v>1</v>
      </c>
      <c r="O69" s="8">
        <v>1</v>
      </c>
      <c r="P69" s="8">
        <v>1</v>
      </c>
      <c r="Q69" s="8">
        <v>1</v>
      </c>
      <c r="R69" s="8">
        <v>1</v>
      </c>
      <c r="S69" s="8"/>
      <c r="T69" s="8"/>
      <c r="U69" s="8">
        <v>1</v>
      </c>
      <c r="V69" s="8">
        <v>1</v>
      </c>
      <c r="W69" s="8">
        <v>1</v>
      </c>
      <c r="X69" s="8">
        <v>1</v>
      </c>
      <c r="Y69" s="8">
        <v>1</v>
      </c>
      <c r="Z69" s="8">
        <v>1</v>
      </c>
      <c r="AA69" s="8"/>
      <c r="AB69" s="8"/>
      <c r="AC69" s="8"/>
      <c r="AD69" s="8"/>
      <c r="AE69" s="8"/>
      <c r="AF69" s="8"/>
      <c r="AG69" s="8"/>
      <c r="AH69" s="1">
        <f t="shared" si="10"/>
        <v>8</v>
      </c>
      <c r="AI69" s="1"/>
    </row>
    <row r="70" spans="1:35" ht="15.75" customHeight="1" x14ac:dyDescent="0.15">
      <c r="A70" s="10"/>
      <c r="B70" s="18">
        <f t="shared" si="11"/>
        <v>0</v>
      </c>
      <c r="C70" s="62" t="s">
        <v>141</v>
      </c>
      <c r="D70" s="19" t="s">
        <v>53</v>
      </c>
      <c r="E70" s="8"/>
      <c r="F70" s="8"/>
      <c r="G70" s="8"/>
      <c r="H70" s="8">
        <v>1</v>
      </c>
      <c r="I70" s="8">
        <v>1</v>
      </c>
      <c r="J70" s="8">
        <v>1</v>
      </c>
      <c r="K70" s="8">
        <v>1</v>
      </c>
      <c r="L70" s="8">
        <v>1</v>
      </c>
      <c r="M70" s="8">
        <v>1</v>
      </c>
      <c r="N70" s="8">
        <v>1</v>
      </c>
      <c r="O70" s="8">
        <v>1</v>
      </c>
      <c r="P70" s="8">
        <v>1</v>
      </c>
      <c r="Q70" s="8">
        <v>1</v>
      </c>
      <c r="R70" s="8">
        <v>1</v>
      </c>
      <c r="S70" s="8">
        <v>1</v>
      </c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1">
        <f t="shared" si="10"/>
        <v>6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 t="s">
        <v>9</v>
      </c>
      <c r="R74" s="8"/>
      <c r="S74" s="8"/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/>
      <c r="R75" s="8"/>
      <c r="S75" s="8" t="s">
        <v>9</v>
      </c>
      <c r="T75" s="8" t="s">
        <v>9</v>
      </c>
      <c r="U75" s="8" t="s">
        <v>9</v>
      </c>
      <c r="V75" s="8" t="s">
        <v>9</v>
      </c>
      <c r="W75" s="8" t="s">
        <v>9</v>
      </c>
      <c r="X75" s="8" t="s">
        <v>9</v>
      </c>
      <c r="Y75" s="8" t="s">
        <v>9</v>
      </c>
      <c r="Z75" s="8" t="s">
        <v>9</v>
      </c>
      <c r="AA75" s="59"/>
      <c r="AB75" s="59"/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59"/>
      <c r="J76" s="59"/>
      <c r="K76" s="59"/>
      <c r="L76" s="59"/>
      <c r="M76" s="59" t="s">
        <v>9</v>
      </c>
      <c r="N76" s="59" t="s">
        <v>9</v>
      </c>
      <c r="O76" s="59" t="s">
        <v>9</v>
      </c>
      <c r="P76" s="59" t="s">
        <v>9</v>
      </c>
      <c r="Q76" s="59" t="s">
        <v>9</v>
      </c>
      <c r="R76" s="59" t="s">
        <v>9</v>
      </c>
      <c r="S76" s="59"/>
      <c r="T76" s="59"/>
      <c r="U76" s="59" t="s">
        <v>9</v>
      </c>
      <c r="V76" s="59" t="s">
        <v>9</v>
      </c>
      <c r="W76" s="59" t="s">
        <v>9</v>
      </c>
      <c r="X76" s="59" t="s">
        <v>9</v>
      </c>
      <c r="Y76" s="59" t="s">
        <v>9</v>
      </c>
      <c r="Z76" s="59" t="s">
        <v>9</v>
      </c>
      <c r="AA76" s="59" t="s">
        <v>9</v>
      </c>
      <c r="AB76" s="59" t="s">
        <v>9</v>
      </c>
      <c r="AC76" s="59" t="s">
        <v>9</v>
      </c>
      <c r="AD76" s="59" t="s">
        <v>9</v>
      </c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2</v>
      </c>
      <c r="I77" s="23">
        <f t="shared" si="12"/>
        <v>3</v>
      </c>
      <c r="J77" s="23">
        <f t="shared" si="12"/>
        <v>3</v>
      </c>
      <c r="K77" s="23">
        <f t="shared" si="12"/>
        <v>4</v>
      </c>
      <c r="L77" s="23">
        <f t="shared" si="12"/>
        <v>4</v>
      </c>
      <c r="M77" s="23">
        <f t="shared" si="12"/>
        <v>4</v>
      </c>
      <c r="N77" s="23">
        <f t="shared" si="12"/>
        <v>4</v>
      </c>
      <c r="O77" s="23">
        <f t="shared" si="12"/>
        <v>4</v>
      </c>
      <c r="P77" s="23">
        <f t="shared" si="12"/>
        <v>4</v>
      </c>
      <c r="Q77" s="23">
        <f t="shared" si="12"/>
        <v>3</v>
      </c>
      <c r="R77" s="23">
        <f t="shared" si="12"/>
        <v>3</v>
      </c>
      <c r="S77" s="23">
        <f t="shared" si="12"/>
        <v>3</v>
      </c>
      <c r="T77" s="23">
        <f t="shared" si="12"/>
        <v>2</v>
      </c>
      <c r="U77" s="23">
        <f t="shared" si="12"/>
        <v>4</v>
      </c>
      <c r="V77" s="23">
        <f t="shared" si="12"/>
        <v>4</v>
      </c>
      <c r="W77" s="23">
        <f t="shared" si="12"/>
        <v>6</v>
      </c>
      <c r="X77" s="23">
        <f t="shared" si="12"/>
        <v>6</v>
      </c>
      <c r="Y77" s="23">
        <f t="shared" si="12"/>
        <v>6</v>
      </c>
      <c r="Z77" s="23">
        <f t="shared" si="12"/>
        <v>5</v>
      </c>
      <c r="AA77" s="23">
        <f t="shared" si="12"/>
        <v>4</v>
      </c>
      <c r="AB77" s="23">
        <f t="shared" si="12"/>
        <v>4</v>
      </c>
      <c r="AC77" s="23">
        <f t="shared" si="12"/>
        <v>3</v>
      </c>
      <c r="AD77" s="23">
        <f t="shared" si="12"/>
        <v>3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44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45583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">
        <v>28</v>
      </c>
      <c r="C80" s="19" t="s">
        <v>100</v>
      </c>
      <c r="D80" s="19" t="s">
        <v>95</v>
      </c>
      <c r="E80" s="8"/>
      <c r="F80" s="8"/>
      <c r="G80" s="8"/>
      <c r="H80" s="8">
        <v>1</v>
      </c>
      <c r="I80" s="8">
        <v>1</v>
      </c>
      <c r="J80" s="8">
        <v>1</v>
      </c>
      <c r="K80" s="8">
        <v>1</v>
      </c>
      <c r="L80" s="8">
        <v>1</v>
      </c>
      <c r="M80" s="8">
        <v>1</v>
      </c>
      <c r="N80" s="8">
        <v>1</v>
      </c>
      <c r="O80" s="8">
        <v>1</v>
      </c>
      <c r="P80" s="8">
        <v>1</v>
      </c>
      <c r="Q80" s="8"/>
      <c r="R80" s="8"/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8</v>
      </c>
      <c r="AI80" s="1"/>
    </row>
    <row r="81" spans="1:35" ht="15.75" customHeight="1" x14ac:dyDescent="0.15">
      <c r="A81" s="10"/>
      <c r="B81" s="18" t="s">
        <v>29</v>
      </c>
      <c r="C81" s="19" t="s">
        <v>101</v>
      </c>
      <c r="D81" s="19" t="s">
        <v>99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</v>
      </c>
      <c r="AA81" s="8">
        <v>1</v>
      </c>
      <c r="AB81" s="8">
        <v>1</v>
      </c>
      <c r="AC81" s="8">
        <v>1</v>
      </c>
      <c r="AD81" s="8">
        <v>1</v>
      </c>
      <c r="AE81" s="8"/>
      <c r="AF81" s="8"/>
      <c r="AG81" s="8"/>
      <c r="AH81" s="1">
        <f t="shared" si="13"/>
        <v>6</v>
      </c>
      <c r="AI81" s="1"/>
    </row>
    <row r="82" spans="1:35" ht="15.75" customHeight="1" x14ac:dyDescent="0.15">
      <c r="A82" s="10"/>
      <c r="B82" s="18" t="s">
        <v>30</v>
      </c>
      <c r="C82" s="19" t="s">
        <v>103</v>
      </c>
      <c r="D82" s="19" t="s">
        <v>53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>
        <v>1</v>
      </c>
      <c r="W82" s="8">
        <v>1</v>
      </c>
      <c r="X82" s="8">
        <v>1</v>
      </c>
      <c r="Y82" s="8">
        <v>1</v>
      </c>
      <c r="Z82" s="8">
        <v>1</v>
      </c>
      <c r="AA82" s="8">
        <v>1</v>
      </c>
      <c r="AB82" s="8">
        <v>1</v>
      </c>
      <c r="AC82" s="8">
        <v>1</v>
      </c>
      <c r="AD82" s="8"/>
      <c r="AE82" s="8"/>
      <c r="AF82" s="8"/>
      <c r="AG82" s="8"/>
      <c r="AH82" s="1">
        <f t="shared" si="13"/>
        <v>4</v>
      </c>
      <c r="AI82" s="1"/>
    </row>
    <row r="83" spans="1:35" ht="15.75" customHeight="1" x14ac:dyDescent="0.15">
      <c r="A83" s="10"/>
      <c r="B83" s="18" t="s">
        <v>32</v>
      </c>
      <c r="C83" s="19" t="s">
        <v>105</v>
      </c>
      <c r="D83" s="19" t="s">
        <v>53</v>
      </c>
      <c r="E83" s="8"/>
      <c r="F83" s="8"/>
      <c r="G83" s="8"/>
      <c r="H83" s="8"/>
      <c r="I83" s="8"/>
      <c r="J83" s="8"/>
      <c r="K83" s="8"/>
      <c r="L83" s="8"/>
      <c r="M83" s="8">
        <v>1</v>
      </c>
      <c r="N83" s="8">
        <v>1</v>
      </c>
      <c r="O83" s="8">
        <v>1</v>
      </c>
      <c r="P83" s="8">
        <v>1</v>
      </c>
      <c r="Q83" s="8">
        <v>1</v>
      </c>
      <c r="R83" s="8">
        <v>1</v>
      </c>
      <c r="S83" s="8"/>
      <c r="T83" s="8"/>
      <c r="U83" s="8">
        <v>1</v>
      </c>
      <c r="V83" s="8">
        <v>1</v>
      </c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3"/>
        <v>8</v>
      </c>
      <c r="AI83" s="1"/>
    </row>
    <row r="84" spans="1:35" ht="15.75" customHeight="1" x14ac:dyDescent="0.15">
      <c r="A84" s="10"/>
      <c r="B84" s="18" t="s">
        <v>33</v>
      </c>
      <c r="C84" s="19" t="s">
        <v>106</v>
      </c>
      <c r="D84" s="19" t="s">
        <v>96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/>
      <c r="P84" s="8"/>
      <c r="Q84" s="8">
        <v>1</v>
      </c>
      <c r="R84" s="8">
        <v>1</v>
      </c>
      <c r="S84" s="8">
        <v>1</v>
      </c>
      <c r="T84" s="8">
        <v>1</v>
      </c>
      <c r="U84" s="8">
        <v>1</v>
      </c>
      <c r="V84" s="8">
        <v>1</v>
      </c>
      <c r="W84" s="8">
        <v>1</v>
      </c>
      <c r="X84" s="8">
        <v>1</v>
      </c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8</v>
      </c>
      <c r="AI84" s="1"/>
    </row>
    <row r="85" spans="1:35" ht="15.75" customHeight="1" x14ac:dyDescent="0.15">
      <c r="A85" s="10"/>
      <c r="B85" s="18" t="s">
        <v>34</v>
      </c>
      <c r="C85" s="19" t="s">
        <v>107</v>
      </c>
      <c r="D85" s="19" t="s">
        <v>53</v>
      </c>
      <c r="E85" s="8"/>
      <c r="F85" s="8"/>
      <c r="G85" s="8"/>
      <c r="H85" s="8"/>
      <c r="I85" s="8" t="s">
        <v>15</v>
      </c>
      <c r="J85" s="8" t="s">
        <v>15</v>
      </c>
      <c r="K85" s="8" t="s">
        <v>15</v>
      </c>
      <c r="L85" s="8" t="s">
        <v>15</v>
      </c>
      <c r="M85" s="8" t="s">
        <v>15</v>
      </c>
      <c r="N85" s="8" t="s">
        <v>15</v>
      </c>
      <c r="O85" s="8" t="s">
        <v>15</v>
      </c>
      <c r="P85" s="8" t="s">
        <v>15</v>
      </c>
      <c r="Q85" s="8" t="s">
        <v>15</v>
      </c>
      <c r="R85" s="8" t="s">
        <v>15</v>
      </c>
      <c r="S85" s="8" t="s">
        <v>15</v>
      </c>
      <c r="T85" s="8" t="s">
        <v>15</v>
      </c>
      <c r="U85" s="8" t="s">
        <v>15</v>
      </c>
      <c r="V85" s="8" t="s">
        <v>15</v>
      </c>
      <c r="W85" s="8" t="s">
        <v>15</v>
      </c>
      <c r="X85" s="8" t="s">
        <v>15</v>
      </c>
      <c r="Y85" s="8" t="s">
        <v>15</v>
      </c>
      <c r="Z85" s="8" t="s">
        <v>15</v>
      </c>
      <c r="AA85" s="8" t="s">
        <v>15</v>
      </c>
      <c r="AB85" s="8" t="s">
        <v>15</v>
      </c>
      <c r="AC85" s="8" t="s">
        <v>15</v>
      </c>
      <c r="AD85" s="8" t="s">
        <v>15</v>
      </c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 t="s">
        <v>35</v>
      </c>
      <c r="C86" s="19" t="s">
        <v>128</v>
      </c>
      <c r="D86" s="19" t="s">
        <v>53</v>
      </c>
      <c r="E86" s="8"/>
      <c r="F86" s="8"/>
      <c r="G86" s="8"/>
      <c r="H86" s="8"/>
      <c r="I86" s="8" t="s">
        <v>15</v>
      </c>
      <c r="J86" s="8" t="s">
        <v>15</v>
      </c>
      <c r="K86" s="8" t="s">
        <v>15</v>
      </c>
      <c r="L86" s="8" t="s">
        <v>15</v>
      </c>
      <c r="M86" s="8" t="s">
        <v>15</v>
      </c>
      <c r="N86" s="8" t="s">
        <v>15</v>
      </c>
      <c r="O86" s="8" t="s">
        <v>15</v>
      </c>
      <c r="P86" s="8" t="s">
        <v>15</v>
      </c>
      <c r="Q86" s="8" t="s">
        <v>15</v>
      </c>
      <c r="R86" s="8" t="s">
        <v>15</v>
      </c>
      <c r="S86" s="8" t="s">
        <v>15</v>
      </c>
      <c r="T86" s="8" t="s">
        <v>15</v>
      </c>
      <c r="U86" s="8" t="s">
        <v>15</v>
      </c>
      <c r="V86" s="8" t="s">
        <v>15</v>
      </c>
      <c r="W86" s="8" t="s">
        <v>15</v>
      </c>
      <c r="X86" s="8" t="s">
        <v>15</v>
      </c>
      <c r="Y86" s="8" t="s">
        <v>15</v>
      </c>
      <c r="Z86" s="8" t="s">
        <v>15</v>
      </c>
      <c r="AA86" s="8" t="s">
        <v>15</v>
      </c>
      <c r="AB86" s="8" t="s">
        <v>15</v>
      </c>
      <c r="AC86" s="8" t="s">
        <v>15</v>
      </c>
      <c r="AD86" s="8" t="s">
        <v>15</v>
      </c>
      <c r="AE86" s="8"/>
      <c r="AF86" s="8"/>
      <c r="AG86" s="8"/>
      <c r="AH86" s="1">
        <f t="shared" si="13"/>
        <v>0</v>
      </c>
      <c r="AI86" s="1"/>
    </row>
    <row r="87" spans="1:35" ht="15.75" customHeight="1" x14ac:dyDescent="0.15">
      <c r="A87" s="21"/>
      <c r="B87" s="18" t="s">
        <v>133</v>
      </c>
      <c r="C87" s="19" t="s">
        <v>132</v>
      </c>
      <c r="D87" s="19" t="s">
        <v>53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>
        <v>1</v>
      </c>
      <c r="X87" s="8">
        <v>1</v>
      </c>
      <c r="Y87" s="8">
        <v>1</v>
      </c>
      <c r="Z87" s="8">
        <v>1</v>
      </c>
      <c r="AA87" s="8">
        <v>1</v>
      </c>
      <c r="AB87" s="8">
        <v>1</v>
      </c>
      <c r="AC87" s="8">
        <v>1</v>
      </c>
      <c r="AD87" s="8">
        <v>1</v>
      </c>
      <c r="AE87" s="8"/>
      <c r="AF87" s="8"/>
      <c r="AG87" s="8"/>
      <c r="AH87" s="1">
        <f t="shared" si="13"/>
        <v>4</v>
      </c>
      <c r="AI87" s="1"/>
    </row>
    <row r="88" spans="1:35" ht="17.25" customHeight="1" x14ac:dyDescent="0.15">
      <c r="A88" s="10"/>
      <c r="B88" s="18" t="str">
        <f t="shared" ref="B81:B95" si="14">B69</f>
        <v>X220</v>
      </c>
      <c r="C88" s="19" t="s">
        <v>138</v>
      </c>
      <c r="D88" s="19" t="s">
        <v>53</v>
      </c>
      <c r="E88" s="8"/>
      <c r="F88" s="8"/>
      <c r="G88" s="8"/>
      <c r="H88" s="8"/>
      <c r="I88" s="8">
        <v>1</v>
      </c>
      <c r="J88" s="8">
        <v>1</v>
      </c>
      <c r="K88" s="8">
        <v>1</v>
      </c>
      <c r="L88" s="8">
        <v>1</v>
      </c>
      <c r="M88" s="8">
        <v>1</v>
      </c>
      <c r="N88" s="8">
        <v>1</v>
      </c>
      <c r="O88" s="8">
        <v>1</v>
      </c>
      <c r="P88" s="8">
        <v>1</v>
      </c>
      <c r="Q88" s="8">
        <v>1</v>
      </c>
      <c r="R88" s="8">
        <v>1</v>
      </c>
      <c r="S88" s="8"/>
      <c r="T88" s="8"/>
      <c r="U88" s="8">
        <v>1</v>
      </c>
      <c r="V88" s="8">
        <v>1</v>
      </c>
      <c r="W88" s="8">
        <v>1</v>
      </c>
      <c r="X88" s="8">
        <v>1</v>
      </c>
      <c r="Y88" s="8">
        <v>1</v>
      </c>
      <c r="Z88" s="8">
        <v>1</v>
      </c>
      <c r="AA88" s="8"/>
      <c r="AB88" s="8"/>
      <c r="AC88" s="8"/>
      <c r="AD88" s="8"/>
      <c r="AE88" s="8"/>
      <c r="AF88" s="8"/>
      <c r="AG88" s="8"/>
      <c r="AH88" s="1">
        <f t="shared" si="13"/>
        <v>8</v>
      </c>
      <c r="AI88" s="1"/>
    </row>
    <row r="89" spans="1:35" ht="15.75" customHeight="1" x14ac:dyDescent="0.15">
      <c r="A89" s="10"/>
      <c r="B89" s="18">
        <f t="shared" si="14"/>
        <v>0</v>
      </c>
      <c r="C89" s="62" t="s">
        <v>141</v>
      </c>
      <c r="D89" s="19" t="s">
        <v>53</v>
      </c>
      <c r="E89" s="8"/>
      <c r="F89" s="8"/>
      <c r="G89" s="8"/>
      <c r="H89" s="8"/>
      <c r="I89" s="8" t="s">
        <v>7</v>
      </c>
      <c r="J89" s="8" t="s">
        <v>7</v>
      </c>
      <c r="K89" s="8" t="s">
        <v>7</v>
      </c>
      <c r="L89" s="8" t="s">
        <v>7</v>
      </c>
      <c r="M89" s="8" t="s">
        <v>7</v>
      </c>
      <c r="N89" s="8" t="s">
        <v>7</v>
      </c>
      <c r="O89" s="8" t="s">
        <v>7</v>
      </c>
      <c r="P89" s="8" t="s">
        <v>7</v>
      </c>
      <c r="Q89" s="8" t="s">
        <v>7</v>
      </c>
      <c r="R89" s="8" t="s">
        <v>7</v>
      </c>
      <c r="S89" s="8" t="s">
        <v>7</v>
      </c>
      <c r="T89" s="8" t="s">
        <v>7</v>
      </c>
      <c r="U89" s="8" t="s">
        <v>7</v>
      </c>
      <c r="V89" s="8" t="s">
        <v>7</v>
      </c>
      <c r="W89" s="8" t="s">
        <v>7</v>
      </c>
      <c r="X89" s="8" t="s">
        <v>7</v>
      </c>
      <c r="Y89" s="8" t="s">
        <v>7</v>
      </c>
      <c r="Z89" s="8" t="s">
        <v>7</v>
      </c>
      <c r="AA89" s="8" t="s">
        <v>7</v>
      </c>
      <c r="AB89" s="8" t="s">
        <v>7</v>
      </c>
      <c r="AC89" s="8" t="s">
        <v>7</v>
      </c>
      <c r="AD89" s="8" t="s">
        <v>7</v>
      </c>
      <c r="AE89" s="8"/>
      <c r="AF89" s="8"/>
      <c r="AG89" s="8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 t="s">
        <v>9</v>
      </c>
      <c r="R93" s="8"/>
      <c r="S93" s="8"/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/>
      <c r="R94" s="8"/>
      <c r="S94" s="8" t="s">
        <v>9</v>
      </c>
      <c r="T94" s="8" t="s">
        <v>9</v>
      </c>
      <c r="U94" s="8" t="s">
        <v>9</v>
      </c>
      <c r="V94" s="8" t="s">
        <v>9</v>
      </c>
      <c r="W94" s="8" t="s">
        <v>9</v>
      </c>
      <c r="X94" s="8" t="s">
        <v>9</v>
      </c>
      <c r="Y94" s="8" t="s">
        <v>9</v>
      </c>
      <c r="Z94" s="8" t="s">
        <v>9</v>
      </c>
      <c r="AA94" s="59"/>
      <c r="AB94" s="59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59"/>
      <c r="J95" s="59"/>
      <c r="K95" s="59"/>
      <c r="L95" s="59"/>
      <c r="M95" s="59" t="s">
        <v>9</v>
      </c>
      <c r="N95" s="59" t="s">
        <v>9</v>
      </c>
      <c r="O95" s="59" t="s">
        <v>9</v>
      </c>
      <c r="P95" s="59" t="s">
        <v>9</v>
      </c>
      <c r="Q95" s="59" t="s">
        <v>9</v>
      </c>
      <c r="R95" s="59" t="s">
        <v>9</v>
      </c>
      <c r="S95" s="59"/>
      <c r="T95" s="59"/>
      <c r="U95" s="59" t="s">
        <v>9</v>
      </c>
      <c r="V95" s="59" t="s">
        <v>9</v>
      </c>
      <c r="W95" s="59" t="s">
        <v>9</v>
      </c>
      <c r="X95" s="59" t="s">
        <v>9</v>
      </c>
      <c r="Y95" s="59" t="s">
        <v>9</v>
      </c>
      <c r="Z95" s="59" t="s">
        <v>9</v>
      </c>
      <c r="AA95" s="59" t="s">
        <v>9</v>
      </c>
      <c r="AB95" s="59" t="s">
        <v>9</v>
      </c>
      <c r="AC95" s="59" t="s">
        <v>9</v>
      </c>
      <c r="AD95" s="59" t="s">
        <v>9</v>
      </c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1</v>
      </c>
      <c r="H96" s="23">
        <f t="shared" si="15"/>
        <v>2</v>
      </c>
      <c r="I96" s="23">
        <f t="shared" si="15"/>
        <v>3</v>
      </c>
      <c r="J96" s="23">
        <f t="shared" si="15"/>
        <v>3</v>
      </c>
      <c r="K96" s="23">
        <f t="shared" si="15"/>
        <v>3</v>
      </c>
      <c r="L96" s="23">
        <f t="shared" si="15"/>
        <v>3</v>
      </c>
      <c r="M96" s="23">
        <f t="shared" si="15"/>
        <v>4</v>
      </c>
      <c r="N96" s="23">
        <f t="shared" si="15"/>
        <v>4</v>
      </c>
      <c r="O96" s="23">
        <f t="shared" si="15"/>
        <v>3</v>
      </c>
      <c r="P96" s="23">
        <f t="shared" si="15"/>
        <v>3</v>
      </c>
      <c r="Q96" s="23">
        <f t="shared" si="15"/>
        <v>3</v>
      </c>
      <c r="R96" s="23">
        <f t="shared" si="15"/>
        <v>3</v>
      </c>
      <c r="S96" s="23">
        <f t="shared" si="15"/>
        <v>3</v>
      </c>
      <c r="T96" s="23">
        <f t="shared" si="15"/>
        <v>3</v>
      </c>
      <c r="U96" s="23">
        <f t="shared" si="15"/>
        <v>5</v>
      </c>
      <c r="V96" s="23">
        <f t="shared" si="15"/>
        <v>6</v>
      </c>
      <c r="W96" s="23">
        <f t="shared" si="15"/>
        <v>7</v>
      </c>
      <c r="X96" s="23">
        <f t="shared" si="15"/>
        <v>7</v>
      </c>
      <c r="Y96" s="23">
        <f t="shared" si="15"/>
        <v>6</v>
      </c>
      <c r="Z96" s="23">
        <f t="shared" si="15"/>
        <v>5</v>
      </c>
      <c r="AA96" s="23">
        <f t="shared" si="15"/>
        <v>4</v>
      </c>
      <c r="AB96" s="23">
        <f t="shared" si="15"/>
        <v>4</v>
      </c>
      <c r="AC96" s="23">
        <f t="shared" si="15"/>
        <v>4</v>
      </c>
      <c r="AD96" s="23">
        <f t="shared" si="15"/>
        <v>3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46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45584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">
        <v>28</v>
      </c>
      <c r="C99" s="19" t="s">
        <v>100</v>
      </c>
      <c r="D99" s="19" t="s">
        <v>95</v>
      </c>
      <c r="E99" s="8"/>
      <c r="F99" s="8"/>
      <c r="G99" s="8"/>
      <c r="H99" s="8">
        <v>1</v>
      </c>
      <c r="I99" s="8">
        <v>1</v>
      </c>
      <c r="J99" s="8">
        <v>1</v>
      </c>
      <c r="K99" s="8">
        <v>1</v>
      </c>
      <c r="L99" s="8">
        <v>1</v>
      </c>
      <c r="M99" s="8">
        <v>1</v>
      </c>
      <c r="N99" s="8">
        <v>1</v>
      </c>
      <c r="O99" s="8">
        <v>1</v>
      </c>
      <c r="P99" s="8">
        <v>1</v>
      </c>
      <c r="Q99" s="8"/>
      <c r="R99" s="8"/>
      <c r="S99" s="8">
        <v>1</v>
      </c>
      <c r="T99" s="8">
        <v>1</v>
      </c>
      <c r="U99" s="8">
        <v>1</v>
      </c>
      <c r="V99" s="8">
        <v>1</v>
      </c>
      <c r="W99" s="8">
        <v>1</v>
      </c>
      <c r="X99" s="8">
        <v>1</v>
      </c>
      <c r="Y99" s="8">
        <v>1</v>
      </c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8</v>
      </c>
      <c r="AI99" s="1"/>
    </row>
    <row r="100" spans="1:35" ht="15.75" customHeight="1" x14ac:dyDescent="0.15">
      <c r="A100" s="10"/>
      <c r="B100" s="18" t="s">
        <v>29</v>
      </c>
      <c r="C100" s="19" t="s">
        <v>101</v>
      </c>
      <c r="D100" s="19" t="s">
        <v>99</v>
      </c>
      <c r="E100" s="8"/>
      <c r="F100" s="8"/>
      <c r="G100" s="8"/>
      <c r="H100" s="8"/>
      <c r="I100" s="8"/>
      <c r="J100" s="8"/>
      <c r="K100" s="8">
        <v>1</v>
      </c>
      <c r="L100" s="8">
        <v>1</v>
      </c>
      <c r="M100" s="8">
        <v>1</v>
      </c>
      <c r="N100" s="8">
        <v>1</v>
      </c>
      <c r="O100" s="8">
        <v>1</v>
      </c>
      <c r="P100" s="8">
        <v>1</v>
      </c>
      <c r="Q100" s="8">
        <v>1</v>
      </c>
      <c r="R100" s="8">
        <v>1</v>
      </c>
      <c r="S100" s="8"/>
      <c r="T100" s="8"/>
      <c r="U100" s="8">
        <v>1</v>
      </c>
      <c r="V100" s="8">
        <v>1</v>
      </c>
      <c r="W100" s="8">
        <v>1</v>
      </c>
      <c r="X100" s="8">
        <v>1</v>
      </c>
      <c r="Y100" s="8">
        <v>1</v>
      </c>
      <c r="Z100" s="8">
        <v>1</v>
      </c>
      <c r="AA100" s="8">
        <v>1</v>
      </c>
      <c r="AB100" s="8">
        <v>1</v>
      </c>
      <c r="AC100" s="8"/>
      <c r="AD100" s="8"/>
      <c r="AE100" s="8"/>
      <c r="AF100" s="8"/>
      <c r="AG100" s="8"/>
      <c r="AH100" s="1">
        <f t="shared" si="16"/>
        <v>8</v>
      </c>
      <c r="AI100" s="1"/>
    </row>
    <row r="101" spans="1:35" ht="15.75" customHeight="1" x14ac:dyDescent="0.15">
      <c r="A101" s="10"/>
      <c r="B101" s="18" t="s">
        <v>30</v>
      </c>
      <c r="C101" s="19" t="s">
        <v>103</v>
      </c>
      <c r="D101" s="19" t="s">
        <v>53</v>
      </c>
      <c r="E101" s="8"/>
      <c r="F101" s="8"/>
      <c r="G101" s="8"/>
      <c r="H101" s="8"/>
      <c r="I101" s="8" t="s">
        <v>7</v>
      </c>
      <c r="J101" s="8" t="s">
        <v>7</v>
      </c>
      <c r="K101" s="8" t="s">
        <v>7</v>
      </c>
      <c r="L101" s="8" t="s">
        <v>7</v>
      </c>
      <c r="M101" s="8" t="s">
        <v>7</v>
      </c>
      <c r="N101" s="8" t="s">
        <v>7</v>
      </c>
      <c r="O101" s="8" t="s">
        <v>7</v>
      </c>
      <c r="P101" s="8" t="s">
        <v>7</v>
      </c>
      <c r="Q101" s="8" t="s">
        <v>7</v>
      </c>
      <c r="R101" s="8" t="s">
        <v>7</v>
      </c>
      <c r="S101" s="8" t="s">
        <v>7</v>
      </c>
      <c r="T101" s="8" t="s">
        <v>7</v>
      </c>
      <c r="U101" s="8" t="s">
        <v>7</v>
      </c>
      <c r="V101" s="8" t="s">
        <v>7</v>
      </c>
      <c r="W101" s="8" t="s">
        <v>7</v>
      </c>
      <c r="X101" s="8" t="s">
        <v>7</v>
      </c>
      <c r="Y101" s="8" t="s">
        <v>7</v>
      </c>
      <c r="Z101" s="8" t="s">
        <v>7</v>
      </c>
      <c r="AA101" s="8" t="s">
        <v>7</v>
      </c>
      <c r="AB101" s="8" t="s">
        <v>7</v>
      </c>
      <c r="AC101" s="8" t="s">
        <v>7</v>
      </c>
      <c r="AD101" s="8" t="s">
        <v>7</v>
      </c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 t="s">
        <v>32</v>
      </c>
      <c r="C102" s="19" t="s">
        <v>105</v>
      </c>
      <c r="D102" s="19" t="s">
        <v>53</v>
      </c>
      <c r="E102" s="8"/>
      <c r="F102" s="8"/>
      <c r="G102" s="8"/>
      <c r="H102" s="8"/>
      <c r="I102" s="8" t="s">
        <v>7</v>
      </c>
      <c r="J102" s="8" t="s">
        <v>7</v>
      </c>
      <c r="K102" s="8" t="s">
        <v>7</v>
      </c>
      <c r="L102" s="8" t="s">
        <v>7</v>
      </c>
      <c r="M102" s="8" t="s">
        <v>7</v>
      </c>
      <c r="N102" s="8" t="s">
        <v>7</v>
      </c>
      <c r="O102" s="8" t="s">
        <v>7</v>
      </c>
      <c r="P102" s="8" t="s">
        <v>7</v>
      </c>
      <c r="Q102" s="8" t="s">
        <v>7</v>
      </c>
      <c r="R102" s="8" t="s">
        <v>7</v>
      </c>
      <c r="S102" s="8" t="s">
        <v>7</v>
      </c>
      <c r="T102" s="8" t="s">
        <v>7</v>
      </c>
      <c r="U102" s="8" t="s">
        <v>7</v>
      </c>
      <c r="V102" s="8" t="s">
        <v>7</v>
      </c>
      <c r="W102" s="8" t="s">
        <v>7</v>
      </c>
      <c r="X102" s="8" t="s">
        <v>7</v>
      </c>
      <c r="Y102" s="8" t="s">
        <v>7</v>
      </c>
      <c r="Z102" s="8" t="s">
        <v>7</v>
      </c>
      <c r="AA102" s="8" t="s">
        <v>7</v>
      </c>
      <c r="AB102" s="8" t="s">
        <v>7</v>
      </c>
      <c r="AC102" s="8" t="s">
        <v>7</v>
      </c>
      <c r="AD102" s="8" t="s">
        <v>7</v>
      </c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 t="s">
        <v>33</v>
      </c>
      <c r="C103" s="19" t="s">
        <v>106</v>
      </c>
      <c r="D103" s="19" t="s">
        <v>96</v>
      </c>
      <c r="E103" s="8"/>
      <c r="F103" s="8"/>
      <c r="G103" s="8"/>
      <c r="H103" s="8"/>
      <c r="I103" s="8"/>
      <c r="J103" s="8"/>
      <c r="K103" s="8"/>
      <c r="L103" s="8"/>
      <c r="M103" s="8">
        <v>1</v>
      </c>
      <c r="N103" s="8">
        <v>1</v>
      </c>
      <c r="O103" s="8">
        <v>1</v>
      </c>
      <c r="P103" s="8">
        <v>1</v>
      </c>
      <c r="Q103" s="8">
        <v>1</v>
      </c>
      <c r="R103" s="8">
        <v>1</v>
      </c>
      <c r="S103" s="8">
        <v>1</v>
      </c>
      <c r="T103" s="8">
        <v>1</v>
      </c>
      <c r="U103" s="8"/>
      <c r="V103" s="8"/>
      <c r="W103" s="8">
        <v>1</v>
      </c>
      <c r="X103" s="8">
        <v>1</v>
      </c>
      <c r="Y103" s="8">
        <v>1</v>
      </c>
      <c r="Z103" s="8">
        <v>1</v>
      </c>
      <c r="AA103" s="8">
        <v>1</v>
      </c>
      <c r="AB103" s="8">
        <v>1</v>
      </c>
      <c r="AC103" s="8">
        <v>1</v>
      </c>
      <c r="AD103" s="8">
        <v>1</v>
      </c>
      <c r="AE103" s="8"/>
      <c r="AF103" s="8"/>
      <c r="AG103" s="8"/>
      <c r="AH103" s="1">
        <f t="shared" si="16"/>
        <v>8</v>
      </c>
      <c r="AI103" s="1"/>
    </row>
    <row r="104" spans="1:35" ht="15.75" customHeight="1" x14ac:dyDescent="0.15">
      <c r="A104" s="10"/>
      <c r="B104" s="18" t="s">
        <v>34</v>
      </c>
      <c r="C104" s="19" t="s">
        <v>107</v>
      </c>
      <c r="D104" s="19" t="s">
        <v>53</v>
      </c>
      <c r="E104" s="8"/>
      <c r="F104" s="8"/>
      <c r="G104" s="8"/>
      <c r="H104" s="8"/>
      <c r="I104" s="8" t="s">
        <v>15</v>
      </c>
      <c r="J104" s="8" t="s">
        <v>15</v>
      </c>
      <c r="K104" s="8" t="s">
        <v>15</v>
      </c>
      <c r="L104" s="8" t="s">
        <v>15</v>
      </c>
      <c r="M104" s="8" t="s">
        <v>15</v>
      </c>
      <c r="N104" s="8" t="s">
        <v>15</v>
      </c>
      <c r="O104" s="8" t="s">
        <v>15</v>
      </c>
      <c r="P104" s="8" t="s">
        <v>15</v>
      </c>
      <c r="Q104" s="8" t="s">
        <v>15</v>
      </c>
      <c r="R104" s="8" t="s">
        <v>15</v>
      </c>
      <c r="S104" s="8" t="s">
        <v>15</v>
      </c>
      <c r="T104" s="8" t="s">
        <v>15</v>
      </c>
      <c r="U104" s="8" t="s">
        <v>15</v>
      </c>
      <c r="V104" s="8" t="s">
        <v>15</v>
      </c>
      <c r="W104" s="8" t="s">
        <v>15</v>
      </c>
      <c r="X104" s="8" t="s">
        <v>15</v>
      </c>
      <c r="Y104" s="8" t="s">
        <v>15</v>
      </c>
      <c r="Z104" s="8" t="s">
        <v>15</v>
      </c>
      <c r="AA104" s="8" t="s">
        <v>15</v>
      </c>
      <c r="AB104" s="8" t="s">
        <v>15</v>
      </c>
      <c r="AC104" s="8" t="s">
        <v>15</v>
      </c>
      <c r="AD104" s="8" t="s">
        <v>15</v>
      </c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 t="s">
        <v>35</v>
      </c>
      <c r="C105" s="19" t="s">
        <v>128</v>
      </c>
      <c r="D105" s="19" t="s">
        <v>53</v>
      </c>
      <c r="E105" s="8"/>
      <c r="F105" s="8"/>
      <c r="G105" s="8"/>
      <c r="H105" s="8"/>
      <c r="I105" s="8" t="s">
        <v>15</v>
      </c>
      <c r="J105" s="8" t="s">
        <v>15</v>
      </c>
      <c r="K105" s="8" t="s">
        <v>15</v>
      </c>
      <c r="L105" s="8" t="s">
        <v>15</v>
      </c>
      <c r="M105" s="8" t="s">
        <v>15</v>
      </c>
      <c r="N105" s="8" t="s">
        <v>15</v>
      </c>
      <c r="O105" s="8" t="s">
        <v>15</v>
      </c>
      <c r="P105" s="8" t="s">
        <v>15</v>
      </c>
      <c r="Q105" s="8" t="s">
        <v>15</v>
      </c>
      <c r="R105" s="8" t="s">
        <v>15</v>
      </c>
      <c r="S105" s="8" t="s">
        <v>15</v>
      </c>
      <c r="T105" s="8" t="s">
        <v>15</v>
      </c>
      <c r="U105" s="8" t="s">
        <v>15</v>
      </c>
      <c r="V105" s="8" t="s">
        <v>15</v>
      </c>
      <c r="W105" s="8" t="s">
        <v>15</v>
      </c>
      <c r="X105" s="8" t="s">
        <v>15</v>
      </c>
      <c r="Y105" s="8" t="s">
        <v>15</v>
      </c>
      <c r="Z105" s="8" t="s">
        <v>15</v>
      </c>
      <c r="AA105" s="8" t="s">
        <v>15</v>
      </c>
      <c r="AB105" s="8" t="s">
        <v>15</v>
      </c>
      <c r="AC105" s="8" t="s">
        <v>15</v>
      </c>
      <c r="AD105" s="8" t="s">
        <v>15</v>
      </c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 t="s">
        <v>133</v>
      </c>
      <c r="C106" s="19" t="s">
        <v>132</v>
      </c>
      <c r="D106" s="19" t="s">
        <v>53</v>
      </c>
      <c r="E106" s="8"/>
      <c r="F106" s="8"/>
      <c r="G106" s="8"/>
      <c r="H106" s="8"/>
      <c r="I106" s="8">
        <v>1</v>
      </c>
      <c r="J106" s="8">
        <v>1</v>
      </c>
      <c r="K106" s="8">
        <v>1</v>
      </c>
      <c r="L106" s="8">
        <v>1</v>
      </c>
      <c r="M106" s="8">
        <v>1</v>
      </c>
      <c r="N106" s="8">
        <v>1</v>
      </c>
      <c r="O106" s="8">
        <v>1</v>
      </c>
      <c r="P106" s="8">
        <v>1</v>
      </c>
      <c r="Q106" s="8">
        <v>1</v>
      </c>
      <c r="R106" s="8">
        <v>1</v>
      </c>
      <c r="S106">
        <v>1</v>
      </c>
      <c r="T106">
        <v>1</v>
      </c>
      <c r="AE106" s="8"/>
      <c r="AF106" s="8"/>
      <c r="AG106" s="8"/>
      <c r="AH106" s="1">
        <f t="shared" si="16"/>
        <v>6</v>
      </c>
      <c r="AI106" s="1"/>
    </row>
    <row r="107" spans="1:35" ht="15.75" customHeight="1" x14ac:dyDescent="0.15">
      <c r="A107" s="10"/>
      <c r="B107" s="18" t="str">
        <f t="shared" ref="B100:B114" si="17">B88</f>
        <v>X220</v>
      </c>
      <c r="C107" s="19" t="s">
        <v>138</v>
      </c>
      <c r="D107" s="19" t="s">
        <v>53</v>
      </c>
      <c r="E107" s="8"/>
      <c r="F107" s="8"/>
      <c r="G107" s="8"/>
      <c r="H107" s="8"/>
      <c r="I107" s="8" t="s">
        <v>7</v>
      </c>
      <c r="J107" s="8" t="s">
        <v>7</v>
      </c>
      <c r="K107" s="8" t="s">
        <v>7</v>
      </c>
      <c r="L107" s="8" t="s">
        <v>7</v>
      </c>
      <c r="M107" s="8" t="s">
        <v>7</v>
      </c>
      <c r="N107" s="8" t="s">
        <v>7</v>
      </c>
      <c r="O107" s="8" t="s">
        <v>7</v>
      </c>
      <c r="P107" s="8" t="s">
        <v>7</v>
      </c>
      <c r="Q107" s="8" t="s">
        <v>7</v>
      </c>
      <c r="R107" s="8" t="s">
        <v>7</v>
      </c>
      <c r="S107" s="8" t="s">
        <v>7</v>
      </c>
      <c r="T107" s="8" t="s">
        <v>7</v>
      </c>
      <c r="U107" s="8" t="s">
        <v>7</v>
      </c>
      <c r="V107" s="8" t="s">
        <v>7</v>
      </c>
      <c r="W107" s="8" t="s">
        <v>7</v>
      </c>
      <c r="X107" s="8" t="s">
        <v>7</v>
      </c>
      <c r="Y107" s="8" t="s">
        <v>7</v>
      </c>
      <c r="Z107" s="8" t="s">
        <v>7</v>
      </c>
      <c r="AA107" s="8" t="s">
        <v>7</v>
      </c>
      <c r="AB107" s="8" t="s">
        <v>7</v>
      </c>
      <c r="AC107" s="8" t="s">
        <v>7</v>
      </c>
      <c r="AD107" s="8" t="s">
        <v>7</v>
      </c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62" t="s">
        <v>141</v>
      </c>
      <c r="D108" s="19" t="s">
        <v>53</v>
      </c>
      <c r="E108" s="8"/>
      <c r="F108" s="8"/>
      <c r="G108" s="8"/>
      <c r="H108" s="8"/>
      <c r="I108" s="8"/>
      <c r="J108" s="8"/>
      <c r="K108" s="8"/>
      <c r="L108" s="8"/>
      <c r="M108" s="8">
        <v>1</v>
      </c>
      <c r="N108" s="8">
        <v>1</v>
      </c>
      <c r="O108" s="8">
        <v>1</v>
      </c>
      <c r="P108" s="8">
        <v>1</v>
      </c>
      <c r="Q108" s="8">
        <v>1</v>
      </c>
      <c r="R108" s="8">
        <v>1</v>
      </c>
      <c r="S108" s="8"/>
      <c r="T108" s="8"/>
      <c r="U108" s="8">
        <v>1</v>
      </c>
      <c r="V108" s="8">
        <v>1</v>
      </c>
      <c r="W108" s="8">
        <v>1</v>
      </c>
      <c r="X108" s="8">
        <v>1</v>
      </c>
      <c r="Y108" s="8">
        <v>1</v>
      </c>
      <c r="Z108" s="8">
        <v>1</v>
      </c>
      <c r="AA108" s="8">
        <v>1</v>
      </c>
      <c r="AB108" s="8">
        <v>1</v>
      </c>
      <c r="AC108" s="8">
        <v>1</v>
      </c>
      <c r="AD108" s="8">
        <v>1</v>
      </c>
      <c r="AE108" s="8"/>
      <c r="AF108" s="8"/>
      <c r="AG108" s="8"/>
      <c r="AH108" s="1">
        <f t="shared" si="16"/>
        <v>8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1</v>
      </c>
      <c r="I115" s="23">
        <f t="shared" si="18"/>
        <v>2</v>
      </c>
      <c r="J115" s="23">
        <f t="shared" si="18"/>
        <v>2</v>
      </c>
      <c r="K115" s="23">
        <f t="shared" si="18"/>
        <v>3</v>
      </c>
      <c r="L115" s="23">
        <f t="shared" si="18"/>
        <v>3</v>
      </c>
      <c r="M115" s="23">
        <f t="shared" si="18"/>
        <v>5</v>
      </c>
      <c r="N115" s="23">
        <f t="shared" si="18"/>
        <v>5</v>
      </c>
      <c r="O115" s="23">
        <f t="shared" si="18"/>
        <v>5</v>
      </c>
      <c r="P115" s="23">
        <f t="shared" si="18"/>
        <v>5</v>
      </c>
      <c r="Q115" s="23">
        <f t="shared" si="18"/>
        <v>4</v>
      </c>
      <c r="R115" s="23">
        <f t="shared" si="18"/>
        <v>4</v>
      </c>
      <c r="S115" s="23">
        <f t="shared" si="18"/>
        <v>3</v>
      </c>
      <c r="T115" s="23">
        <f t="shared" si="18"/>
        <v>3</v>
      </c>
      <c r="U115" s="23">
        <f t="shared" si="18"/>
        <v>3</v>
      </c>
      <c r="V115" s="23">
        <f t="shared" si="18"/>
        <v>3</v>
      </c>
      <c r="W115" s="23">
        <f t="shared" si="18"/>
        <v>4</v>
      </c>
      <c r="X115" s="23">
        <f t="shared" si="18"/>
        <v>4</v>
      </c>
      <c r="Y115" s="23">
        <f t="shared" si="18"/>
        <v>4</v>
      </c>
      <c r="Z115" s="23">
        <f t="shared" si="18"/>
        <v>3</v>
      </c>
      <c r="AA115" s="23">
        <f t="shared" si="18"/>
        <v>3</v>
      </c>
      <c r="AB115" s="23">
        <f t="shared" si="18"/>
        <v>3</v>
      </c>
      <c r="AC115" s="23">
        <f t="shared" si="18"/>
        <v>2</v>
      </c>
      <c r="AD115" s="23">
        <f t="shared" si="18"/>
        <v>2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38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45585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X200</v>
      </c>
      <c r="C118" s="19" t="str">
        <f>IF(ISNA(VLOOKUP(B118,Personal!$A$2:$D$21,2,FALSE)),,VLOOKUP(B118,Personal!$A$2:$D$21,2,FALSE))</f>
        <v>Unai Ortiz</v>
      </c>
      <c r="D118" s="19" t="str">
        <f>IF(ISNA(VLOOKUP(B118,Personal!$A$2:$D$23,3,FALSE)),,VLOOKUP(B118,Personal!$A$2:$D$32,3,FALSE))</f>
        <v>SSMM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X208</v>
      </c>
      <c r="C119" s="19" t="str">
        <f>IF(ISNA(VLOOKUP(B119,Personal!$A$2:$D$21,2,FALSE)),,VLOOKUP(B119,Personal!$A$2:$D$21,2,FALSE))</f>
        <v>Gevenis Narvaez</v>
      </c>
      <c r="D119" s="19" t="str">
        <f>IF(ISNA(VLOOKUP(B119,Personal!$A$2:$D$23,3,FALSE)),,VLOOKUP(B119,Personal!$A$2:$D$32,3,FALSE))</f>
        <v>Visual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X209</v>
      </c>
      <c r="C120" s="19" t="str">
        <f>IF(ISNA(VLOOKUP(B120,Personal!$A$2:$D$21,2,FALSE)),,VLOOKUP(B120,Personal!$A$2:$D$21,2,FALSE))</f>
        <v>Juan Ramos</v>
      </c>
      <c r="D120" s="19" t="str">
        <f>IF(ISNA(VLOOKUP(B120,Personal!$A$2:$D$23,3,FALSE)),,VLOOKUP(B120,Personal!$A$2:$D$32,3,FALSE))</f>
        <v>Comercial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X214</v>
      </c>
      <c r="C121" s="19" t="str">
        <f>IF(ISNA(VLOOKUP(B121,Personal!$A$2:$D$21,2,FALSE)),,VLOOKUP(B121,Personal!$A$2:$D$21,2,FALSE))</f>
        <v>Iker Marcos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X216</v>
      </c>
      <c r="C122" s="19" t="str">
        <f>IF(ISNA(VLOOKUP(B122,Personal!$A$2:$D$21,2,FALSE)),,VLOOKUP(B122,Personal!$A$2:$D$21,2,FALSE))</f>
        <v>Andrew Vera</v>
      </c>
      <c r="D122" s="19" t="str">
        <f>IF(ISNA(VLOOKUP(B122,Personal!$A$2:$D$23,3,FALSE)),,VLOOKUP(B122,Personal!$A$2:$D$32,3,FALSE))</f>
        <v>Comercial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XM10</v>
      </c>
      <c r="C123" s="19" t="str">
        <f>IF(ISNA(VLOOKUP(B123,Personal!$A$2:$D$21,2,FALSE)),,VLOOKUP(B123,Personal!$A$2:$D$21,2,FALSE))</f>
        <v>Juan Actis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X218</v>
      </c>
      <c r="C124" s="19" t="str">
        <f>IF(ISNA(VLOOKUP(B124,Personal!$A$2:$D$21,2,FALSE)),,VLOOKUP(B124,Personal!$A$2:$D$21,2,FALSE))</f>
        <v>Nahia Campos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X219</v>
      </c>
      <c r="C125" s="19">
        <f>IF(ISNA(VLOOKUP(B125,Personal!$A$2:$D$21,2,FALSE)),,VLOOKUP(B125,Personal!$A$2:$D$21,2,FALSE))</f>
        <v>0</v>
      </c>
      <c r="D125" s="19">
        <f>IF(ISNA(VLOOKUP(B125,Personal!$A$2:$D$23,3,FALSE)),,VLOOKUP(B125,Personal!$A$2:$D$32,3,FALSE))</f>
        <v>0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X220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Lf0nPhecpPOaNsUnOgh8ncwd6WMp+7KqUIKOwrUs5Qzskt1vxYL959ArmYB1pUx/z557B8CeVo1luihfu7T1cA==" saltValue="HYOysUqKyfl9pzlQYGKNXA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G84:X84 E4:H12 AE4:AG12 I4:AD8 I12:AD12 H23:Y23 H61:Y61 H80:Y80 H99:Y99 S43:AD43 S62:AD62 S81:AD81 W25:AD25 W30:AD30 W44:AD44 W49:AD49 W63:AD63 W68:AD68 W87:AD87 AE14:AG19 E14:AD16" name="Rango2_3"/>
    <protectedRange algorithmName="SHA-512" hashValue="G5FAzGJX5ML8jdfkYHQa+XaFR9QNG29PKoYkCgHl9WmXxPVaBd5PCzjSk5Uim+XS6Movcs1vrN10mr+qn1crdA==" saltValue="5PigA186qshsPexNZFi/+w==" spinCount="100000" sqref="AE36:AG38 E23:G23 Z23:AG23 E24:AG24 K26:AB26 E25:V25 AE25:AG25 E31:AG31 E30:V30 E28:H29 AE28:AG30 E33:AG35 E26:J27 AC26:AG27 M27:AB27 I32:AD32" name="Rango2_3_1"/>
    <protectedRange algorithmName="SHA-512" hashValue="G5FAzGJX5ML8jdfkYHQa+XaFR9QNG29PKoYkCgHl9WmXxPVaBd5PCzjSk5Uim+XS6Movcs1vrN10mr+qn1crdA==" saltValue="5PigA186qshsPexNZFi/+w==" spinCount="100000" sqref="AE55:AG57 E42:AG42 E45:AG46 E43:R43 E44:V44 AE43:AG44 E50:AG50 E49:V49 E47:H48 AE47:AG49 E52:AG54" name="Rango2_3_2"/>
    <protectedRange algorithmName="SHA-512" hashValue="G5FAzGJX5ML8jdfkYHQa+XaFR9QNG29PKoYkCgHl9WmXxPVaBd5PCzjSk5Uim+XS6Movcs1vrN10mr+qn1crdA==" saltValue="5PigA186qshsPexNZFi/+w==" spinCount="100000" sqref="AE74:AG76 E61:G61 Z61:AG61 E64:AG65 E62:R62 E63:V63 AE62:AG63 E69:AG69 E68:V68 E66:H67 AE66:AG68 E71:AG73" name="Rango2_3_3"/>
    <protectedRange algorithmName="SHA-512" hashValue="G5FAzGJX5ML8jdfkYHQa+XaFR9QNG29PKoYkCgHl9WmXxPVaBd5PCzjSk5Uim+XS6Movcs1vrN10mr+qn1crdA==" saltValue="5PigA186qshsPexNZFi/+w==" spinCount="100000" sqref="AE93:AG95 E85:H86 E84:F84 Y84:AG84 E80:G80 Z80:AG80 E82:AG83 E81:R81 AE81:AG81 E87:V87 E88:AG88 AE85:AG87 E90:AG92" name="Rango2_3_4"/>
    <protectedRange algorithmName="SHA-512" hashValue="G5FAzGJX5ML8jdfkYHQa+XaFR9QNG29PKoYkCgHl9WmXxPVaBd5PCzjSk5Uim+XS6Movcs1vrN10mr+qn1crdA==" saltValue="5PigA186qshsPexNZFi/+w==" spinCount="100000" sqref="I11:AD11 E100:H107 AE99:AG107 E99:G99 Z99:AD99 I106:R106 E109:AG114 I100:AD103 I107:AD107" name="Rango2_3_5"/>
    <protectedRange algorithmName="SHA-512" hashValue="G5FAzGJX5ML8jdfkYHQa+XaFR9QNG29PKoYkCgHl9WmXxPVaBd5PCzjSk5Uim+XS6Movcs1vrN10mr+qn1crdA==" saltValue="5PigA186qshsPexNZFi/+w==" spinCount="100000" sqref="E118:AG133" name="Rango2_3_6"/>
    <protectedRange algorithmName="SHA-512" hashValue="G5FAzGJX5ML8jdfkYHQa+XaFR9QNG29PKoYkCgHl9WmXxPVaBd5PCzjSk5Uim+XS6Movcs1vrN10mr+qn1crdA==" saltValue="5PigA186qshsPexNZFi/+w==" spinCount="100000" sqref="E17:H19 I19:AD19 AA17:AD18" name="Rango2_3_7"/>
    <protectedRange algorithmName="SHA-512" hashValue="G5FAzGJX5ML8jdfkYHQa+XaFR9QNG29PKoYkCgHl9WmXxPVaBd5PCzjSk5Uim+XS6Movcs1vrN10mr+qn1crdA==" saltValue="5PigA186qshsPexNZFi/+w==" spinCount="100000" sqref="I18:Z18" name="Rango2_2_3_4_3_1_2_4"/>
    <protectedRange algorithmName="SHA-512" hashValue="G5FAzGJX5ML8jdfkYHQa+XaFR9QNG29PKoYkCgHl9WmXxPVaBd5PCzjSk5Uim+XS6Movcs1vrN10mr+qn1crdA==" saltValue="5PigA186qshsPexNZFi/+w==" spinCount="100000" sqref="I17:Z17" name="Rango2_2_3_4_3_1_2_4_1"/>
    <protectedRange algorithmName="SHA-512" hashValue="G5FAzGJX5ML8jdfkYHQa+XaFR9QNG29PKoYkCgHl9WmXxPVaBd5PCzjSk5Uim+XS6Movcs1vrN10mr+qn1crdA==" saltValue="5PigA186qshsPexNZFi/+w==" spinCount="100000" sqref="E36:H38 I38:AD38 AA36:AD37" name="Rango2_3_8"/>
    <protectedRange algorithmName="SHA-512" hashValue="G5FAzGJX5ML8jdfkYHQa+XaFR9QNG29PKoYkCgHl9WmXxPVaBd5PCzjSk5Uim+XS6Movcs1vrN10mr+qn1crdA==" saltValue="5PigA186qshsPexNZFi/+w==" spinCount="100000" sqref="I37:Z37" name="Rango2_2_3_4_3_1_2_4_2"/>
    <protectedRange algorithmName="SHA-512" hashValue="G5FAzGJX5ML8jdfkYHQa+XaFR9QNG29PKoYkCgHl9WmXxPVaBd5PCzjSk5Uim+XS6Movcs1vrN10mr+qn1crdA==" saltValue="5PigA186qshsPexNZFi/+w==" spinCount="100000" sqref="I36:Z36" name="Rango2_2_3_4_3_1_2_4_1_1"/>
    <protectedRange algorithmName="SHA-512" hashValue="G5FAzGJX5ML8jdfkYHQa+XaFR9QNG29PKoYkCgHl9WmXxPVaBd5PCzjSk5Uim+XS6Movcs1vrN10mr+qn1crdA==" saltValue="5PigA186qshsPexNZFi/+w==" spinCount="100000" sqref="E55:H57 I57:AD57 AA55:AD56" name="Rango2_3_9"/>
    <protectedRange algorithmName="SHA-512" hashValue="G5FAzGJX5ML8jdfkYHQa+XaFR9QNG29PKoYkCgHl9WmXxPVaBd5PCzjSk5Uim+XS6Movcs1vrN10mr+qn1crdA==" saltValue="5PigA186qshsPexNZFi/+w==" spinCount="100000" sqref="I55:Z55" name="Rango2_2_3_4_3_1_2_4_1_2"/>
    <protectedRange algorithmName="SHA-512" hashValue="G5FAzGJX5ML8jdfkYHQa+XaFR9QNG29PKoYkCgHl9WmXxPVaBd5PCzjSk5Uim+XS6Movcs1vrN10mr+qn1crdA==" saltValue="5PigA186qshsPexNZFi/+w==" spinCount="100000" sqref="E74:H76 I76:AD76 AA74:AD75" name="Rango2_3_10"/>
    <protectedRange algorithmName="SHA-512" hashValue="G5FAzGJX5ML8jdfkYHQa+XaFR9QNG29PKoYkCgHl9WmXxPVaBd5PCzjSk5Uim+XS6Movcs1vrN10mr+qn1crdA==" saltValue="5PigA186qshsPexNZFi/+w==" spinCount="100000" sqref="I75:Z75" name="Rango2_2_3_4_3_1_2_4_4"/>
    <protectedRange algorithmName="SHA-512" hashValue="G5FAzGJX5ML8jdfkYHQa+XaFR9QNG29PKoYkCgHl9WmXxPVaBd5PCzjSk5Uim+XS6Movcs1vrN10mr+qn1crdA==" saltValue="5PigA186qshsPexNZFi/+w==" spinCount="100000" sqref="I74:Z74" name="Rango2_2_3_4_3_1_2_4_1_3"/>
    <protectedRange algorithmName="SHA-512" hashValue="G5FAzGJX5ML8jdfkYHQa+XaFR9QNG29PKoYkCgHl9WmXxPVaBd5PCzjSk5Uim+XS6Movcs1vrN10mr+qn1crdA==" saltValue="5PigA186qshsPexNZFi/+w==" spinCount="100000" sqref="E93:H95 I95:AD95 AA93:AD94" name="Rango2_3_11"/>
    <protectedRange algorithmName="SHA-512" hashValue="G5FAzGJX5ML8jdfkYHQa+XaFR9QNG29PKoYkCgHl9WmXxPVaBd5PCzjSk5Uim+XS6Movcs1vrN10mr+qn1crdA==" saltValue="5PigA186qshsPexNZFi/+w==" spinCount="100000" sqref="I94:Z94" name="Rango2_2_3_4_3_1_2_4_5"/>
    <protectedRange algorithmName="SHA-512" hashValue="G5FAzGJX5ML8jdfkYHQa+XaFR9QNG29PKoYkCgHl9WmXxPVaBd5PCzjSk5Uim+XS6Movcs1vrN10mr+qn1crdA==" saltValue="5PigA186qshsPexNZFi/+w==" spinCount="100000" sqref="I93:Z93" name="Rango2_2_3_4_3_1_2_4_1_4"/>
    <protectedRange algorithmName="SHA-512" hashValue="G5FAzGJX5ML8jdfkYHQa+XaFR9QNG29PKoYkCgHl9WmXxPVaBd5PCzjSk5Uim+XS6Movcs1vrN10mr+qn1crdA==" saltValue="5PigA186qshsPexNZFi/+w==" spinCount="100000" sqref="I9:AD10" name="Rango2_3_19"/>
    <protectedRange algorithmName="SHA-512" hashValue="G5FAzGJX5ML8jdfkYHQa+XaFR9QNG29PKoYkCgHl9WmXxPVaBd5PCzjSk5Uim+XS6Movcs1vrN10mr+qn1crdA==" saltValue="5PigA186qshsPexNZFi/+w==" spinCount="100000" sqref="I28:AD29" name="Rango2_3_19_1"/>
    <protectedRange algorithmName="SHA-512" hashValue="G5FAzGJX5ML8jdfkYHQa+XaFR9QNG29PKoYkCgHl9WmXxPVaBd5PCzjSk5Uim+XS6Movcs1vrN10mr+qn1crdA==" saltValue="5PigA186qshsPexNZFi/+w==" spinCount="100000" sqref="I47:AD48" name="Rango2_3_19_3"/>
    <protectedRange algorithmName="SHA-512" hashValue="G5FAzGJX5ML8jdfkYHQa+XaFR9QNG29PKoYkCgHl9WmXxPVaBd5PCzjSk5Uim+XS6Movcs1vrN10mr+qn1crdA==" saltValue="5PigA186qshsPexNZFi/+w==" spinCount="100000" sqref="I66:AD67" name="Rango2_3_19_4"/>
    <protectedRange algorithmName="SHA-512" hashValue="G5FAzGJX5ML8jdfkYHQa+XaFR9QNG29PKoYkCgHl9WmXxPVaBd5PCzjSk5Uim+XS6Movcs1vrN10mr+qn1crdA==" saltValue="5PigA186qshsPexNZFi/+w==" spinCount="100000" sqref="I85:AD86" name="Rango2_3_19_5"/>
    <protectedRange algorithmName="SHA-512" hashValue="G5FAzGJX5ML8jdfkYHQa+XaFR9QNG29PKoYkCgHl9WmXxPVaBd5PCzjSk5Uim+XS6Movcs1vrN10mr+qn1crdA==" saltValue="5PigA186qshsPexNZFi/+w==" spinCount="100000" sqref="I104:AD105" name="Rango2_3_19_6"/>
    <protectedRange algorithmName="SHA-512" hashValue="G5FAzGJX5ML8jdfkYHQa+XaFR9QNG29PKoYkCgHl9WmXxPVaBd5PCzjSk5Uim+XS6Movcs1vrN10mr+qn1crdA==" saltValue="5PigA186qshsPexNZFi/+w==" spinCount="100000" sqref="E108:AG108" name="Rango2_3_12"/>
    <protectedRange algorithmName="SHA-512" hashValue="G5FAzGJX5ML8jdfkYHQa+XaFR9QNG29PKoYkCgHl9WmXxPVaBd5PCzjSk5Uim+XS6Movcs1vrN10mr+qn1crdA==" saltValue="5PigA186qshsPexNZFi/+w==" spinCount="100000" sqref="E89:AG89" name="Rango2_3_13"/>
    <protectedRange algorithmName="SHA-512" hashValue="G5FAzGJX5ML8jdfkYHQa+XaFR9QNG29PKoYkCgHl9WmXxPVaBd5PCzjSk5Uim+XS6Movcs1vrN10mr+qn1crdA==" saltValue="5PigA186qshsPexNZFi/+w==" spinCount="100000" sqref="E70:AG70" name="Rango2_3_14"/>
    <protectedRange algorithmName="SHA-512" hashValue="G5FAzGJX5ML8jdfkYHQa+XaFR9QNG29PKoYkCgHl9WmXxPVaBd5PCzjSk5Uim+XS6Movcs1vrN10mr+qn1crdA==" saltValue="5PigA186qshsPexNZFi/+w==" spinCount="100000" sqref="E51:AG51" name="Rango2_3_15"/>
    <protectedRange algorithmName="SHA-512" hashValue="G5FAzGJX5ML8jdfkYHQa+XaFR9QNG29PKoYkCgHl9WmXxPVaBd5PCzjSk5Uim+XS6Movcs1vrN10mr+qn1crdA==" saltValue="5PigA186qshsPexNZFi/+w==" spinCount="100000" sqref="E32:H32 AE32:AG32" name="Rango2_3_16"/>
    <protectedRange algorithmName="SHA-512" hashValue="G5FAzGJX5ML8jdfkYHQa+XaFR9QNG29PKoYkCgHl9WmXxPVaBd5PCzjSk5Uim+XS6Movcs1vrN10mr+qn1crdA==" saltValue="5PigA186qshsPexNZFi/+w==" spinCount="100000" sqref="E13:AG13" name="Rango2_3_17"/>
  </protectedRanges>
  <conditionalFormatting sqref="E20:AG20 E39:AG39 E58:AG58 E77:AG77 E96:AG96 E115:AG115 E134:AG134">
    <cfRule type="colorScale" priority="676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4:AG16 AE17:AG17">
    <cfRule type="expression" dxfId="2358" priority="465">
      <formula>$C$21="F"</formula>
    </cfRule>
  </conditionalFormatting>
  <conditionalFormatting sqref="E14:AG16 AE17:AG19 I11:AD11 E99:G99 Z99:AG99 E106:R106 E104:H105 AE104:AG106 E100:AG103 E107:AG107 E27:J27 E26:AG26 U27:AG27">
    <cfRule type="expression" dxfId="2357" priority="467">
      <formula>$C$2="F"</formula>
    </cfRule>
  </conditionalFormatting>
  <conditionalFormatting sqref="E14:AG16 AE17:AG19 E99:G99 Z99:AG99 E106:R106 E104:H105 AE104:AG106 E100:AG103 E107:AG107 E26:J27 AC26:AG27">
    <cfRule type="expression" dxfId="2356" priority="468">
      <formula>$D14="Facturacion"</formula>
    </cfRule>
  </conditionalFormatting>
  <conditionalFormatting sqref="E14:AG16 AE17:AG19 E99:G99 Z99:AG99 E106:R106 E104:H105 AE104:AG106 E100:AG103 E107:AG107 E26:J27 AC26:AG27">
    <cfRule type="expression" dxfId="2355" priority="469">
      <formula>$D14="Specialist"</formula>
    </cfRule>
  </conditionalFormatting>
  <conditionalFormatting sqref="E14:AG16 AE17:AG19 I11:AD11 E99:G99 Z99:AG99 E106:R106 E104:H105 AE104:AG106 E100:AG103 E107:AG107 E27:J27 E26:AG26 U27:AG27">
    <cfRule type="cellIs" dxfId="2354" priority="470" operator="equal">
      <formula>1</formula>
    </cfRule>
  </conditionalFormatting>
  <conditionalFormatting sqref="E14:AG16 AE17:AG19 E99:G99 Z99:AG99 E106:R106 E104:H105 AE104:AG106 E100:AG103 E107:AG107 E26:J27 AC26:AG27">
    <cfRule type="expression" dxfId="2353" priority="471">
      <formula>$D14="SSMM"</formula>
    </cfRule>
  </conditionalFormatting>
  <conditionalFormatting sqref="E14:AG16 AE17:AG19 I11:AD11 E99:G99 Z99:AG99 E106:R106 E104:H105 AE104:AG106 E100:AG103 E107:AG107 E27:J27 E26:AG26 U27:AG27">
    <cfRule type="cellIs" dxfId="2352" priority="472" operator="equal">
      <formula>"F"</formula>
    </cfRule>
  </conditionalFormatting>
  <conditionalFormatting sqref="E4:AG8 E11:AG12 E9:H10 AE9:AG10">
    <cfRule type="expression" dxfId="2351" priority="456">
      <formula>$C$2="F"</formula>
    </cfRule>
  </conditionalFormatting>
  <conditionalFormatting sqref="E4:AG8 E11:AG12 E9:H10 AE9:AG10">
    <cfRule type="expression" dxfId="2350" priority="457">
      <formula>$D4="Facturacion"</formula>
    </cfRule>
  </conditionalFormatting>
  <conditionalFormatting sqref="E4:AG8 E11:AG12 E9:H10 AE9:AG10">
    <cfRule type="expression" dxfId="2349" priority="458">
      <formula>$D4="Specialist"</formula>
    </cfRule>
  </conditionalFormatting>
  <conditionalFormatting sqref="E4:AG8 E11:AG12 E9:H10 AE9:AG10">
    <cfRule type="cellIs" dxfId="2348" priority="459" operator="equal">
      <formula>1</formula>
    </cfRule>
  </conditionalFormatting>
  <conditionalFormatting sqref="E4:AG8 E11:AG12 E9:H10 AE9:AG10">
    <cfRule type="expression" dxfId="2347" priority="460">
      <formula>$D4="SSMM"</formula>
    </cfRule>
  </conditionalFormatting>
  <conditionalFormatting sqref="E4:AG8 E11:AG12 E9:H10 AE9:AG10">
    <cfRule type="cellIs" dxfId="2346" priority="461" operator="equal">
      <formula>"F"</formula>
    </cfRule>
  </conditionalFormatting>
  <conditionalFormatting sqref="E33:AG35 AE36:AG36">
    <cfRule type="expression" dxfId="2345" priority="447">
      <formula>$C$21="F"</formula>
    </cfRule>
  </conditionalFormatting>
  <conditionalFormatting sqref="E33:AG35 AE36:AG38">
    <cfRule type="expression" dxfId="2344" priority="449">
      <formula>$C$2="F"</formula>
    </cfRule>
  </conditionalFormatting>
  <conditionalFormatting sqref="E33:AG35 AE36:AG38">
    <cfRule type="expression" dxfId="2343" priority="450">
      <formula>$D33="Facturacion"</formula>
    </cfRule>
  </conditionalFormatting>
  <conditionalFormatting sqref="E33:AG35 AE36:AG38">
    <cfRule type="expression" dxfId="2342" priority="451">
      <formula>$D33="Specialist"</formula>
    </cfRule>
  </conditionalFormatting>
  <conditionalFormatting sqref="E33:AG35 AE36:AG38">
    <cfRule type="cellIs" dxfId="2341" priority="452" operator="equal">
      <formula>1</formula>
    </cfRule>
  </conditionalFormatting>
  <conditionalFormatting sqref="E33:AG35 AE36:AG38">
    <cfRule type="expression" dxfId="2340" priority="453">
      <formula>$D33="SSMM"</formula>
    </cfRule>
  </conditionalFormatting>
  <conditionalFormatting sqref="E33:AG35 AE36:AG38">
    <cfRule type="cellIs" dxfId="2339" priority="454" operator="equal">
      <formula>"F"</formula>
    </cfRule>
  </conditionalFormatting>
  <conditionalFormatting sqref="E23:G23 Z23:AG23 E24:AG24 E25:V25 AE25:AG25 E31:AG31 E30:V30 E28:H29 AE28:AG30">
    <cfRule type="expression" dxfId="2338" priority="438">
      <formula>$C$2="F"</formula>
    </cfRule>
  </conditionalFormatting>
  <conditionalFormatting sqref="E23:G23 Z23:AG23 E24:AG24 E25:V25 AE25:AG25 E31:AG31 E30:V30 E28:H29 AE28:AG30">
    <cfRule type="expression" dxfId="2337" priority="439">
      <formula>$D23="Facturacion"</formula>
    </cfRule>
  </conditionalFormatting>
  <conditionalFormatting sqref="E23:G23 Z23:AG23 E24:AG24 E25:V25 AE25:AG25 E31:AG31 E30:V30 E28:H29 AE28:AG30">
    <cfRule type="expression" dxfId="2336" priority="440">
      <formula>$D23="Specialist"</formula>
    </cfRule>
  </conditionalFormatting>
  <conditionalFormatting sqref="E23:G23 Z23:AG23 E24:AG24 E25:V25 AE25:AG25 E31:AG31 E30:V30 E28:H29 AE28:AG30">
    <cfRule type="cellIs" dxfId="2335" priority="441" operator="equal">
      <formula>1</formula>
    </cfRule>
  </conditionalFormatting>
  <conditionalFormatting sqref="E23:G23 Z23:AG23 E24:AG24 E25:V25 AE25:AG25 E31:AG31 E30:V30 E28:H29 AE28:AG30">
    <cfRule type="expression" dxfId="2334" priority="442">
      <formula>$D23="SSMM"</formula>
    </cfRule>
  </conditionalFormatting>
  <conditionalFormatting sqref="E23:G23 Z23:AG23 E24:AG24 E25:V25 AE25:AG25 E31:AG31 E30:V30 E28:H29 AE28:AG30">
    <cfRule type="cellIs" dxfId="2333" priority="443" operator="equal">
      <formula>"F"</formula>
    </cfRule>
  </conditionalFormatting>
  <conditionalFormatting sqref="E52:AG54 AE55:AG55">
    <cfRule type="expression" dxfId="2332" priority="429">
      <formula>$C$21="F"</formula>
    </cfRule>
  </conditionalFormatting>
  <conditionalFormatting sqref="E52:AG54 AE55:AG57">
    <cfRule type="expression" dxfId="2331" priority="431">
      <formula>$C$2="F"</formula>
    </cfRule>
  </conditionalFormatting>
  <conditionalFormatting sqref="E52:AG54 AE55:AG57">
    <cfRule type="expression" dxfId="2330" priority="432">
      <formula>$D52="Facturacion"</formula>
    </cfRule>
  </conditionalFormatting>
  <conditionalFormatting sqref="E52:AG54 AE55:AG57">
    <cfRule type="expression" dxfId="2329" priority="433">
      <formula>$D52="Specialist"</formula>
    </cfRule>
  </conditionalFormatting>
  <conditionalFormatting sqref="E52:AG54 AE55:AG57">
    <cfRule type="cellIs" dxfId="2328" priority="434" operator="equal">
      <formula>1</formula>
    </cfRule>
  </conditionalFormatting>
  <conditionalFormatting sqref="E52:AG54 AE55:AG57">
    <cfRule type="expression" dxfId="2327" priority="435">
      <formula>$D52="SSMM"</formula>
    </cfRule>
  </conditionalFormatting>
  <conditionalFormatting sqref="E52:AG54 AE55:AG57">
    <cfRule type="cellIs" dxfId="2326" priority="436" operator="equal">
      <formula>"F"</formula>
    </cfRule>
  </conditionalFormatting>
  <conditionalFormatting sqref="E42:AG42 E45:AG46 E43:R43 E44:V44 AE43:AG44 E50:AG50 E49:V49 E47:H48 AE47:AG49">
    <cfRule type="expression" dxfId="2325" priority="420">
      <formula>$C$2="F"</formula>
    </cfRule>
  </conditionalFormatting>
  <conditionalFormatting sqref="E42:AG42 E45:AG46 E43:R43 E44:V44 AE43:AG44 E50:AG50 E49:V49 E47:H48 AE47:AG49">
    <cfRule type="expression" dxfId="2324" priority="421">
      <formula>$D42="Facturacion"</formula>
    </cfRule>
  </conditionalFormatting>
  <conditionalFormatting sqref="E42:AG42 E45:AG46 E43:R43 E44:V44 AE43:AG44 E50:AG50 E49:V49 E47:H48 AE47:AG49">
    <cfRule type="expression" dxfId="2323" priority="422">
      <formula>$D42="Specialist"</formula>
    </cfRule>
  </conditionalFormatting>
  <conditionalFormatting sqref="E42:AG42 E45:AG46 E43:R43 E44:V44 AE43:AG44 E50:AG50 E49:V49 E47:H48 AE47:AG49">
    <cfRule type="cellIs" dxfId="2322" priority="423" operator="equal">
      <formula>1</formula>
    </cfRule>
  </conditionalFormatting>
  <conditionalFormatting sqref="E42:AG42 E45:AG46 E43:R43 E44:V44 AE43:AG44 E50:AG50 E49:V49 E47:H48 AE47:AG49">
    <cfRule type="expression" dxfId="2321" priority="424">
      <formula>$D42="SSMM"</formula>
    </cfRule>
  </conditionalFormatting>
  <conditionalFormatting sqref="E42:AG42 E45:AG46 E43:R43 E44:V44 AE43:AG44 E50:AG50 E49:V49 E47:H48 AE47:AG49">
    <cfRule type="cellIs" dxfId="2320" priority="425" operator="equal">
      <formula>"F"</formula>
    </cfRule>
  </conditionalFormatting>
  <conditionalFormatting sqref="E71:AG73 AE74:AG74">
    <cfRule type="expression" dxfId="2319" priority="411">
      <formula>$C$21="F"</formula>
    </cfRule>
  </conditionalFormatting>
  <conditionalFormatting sqref="E71:AG73 AE74:AG76">
    <cfRule type="expression" dxfId="2318" priority="413">
      <formula>$C$2="F"</formula>
    </cfRule>
  </conditionalFormatting>
  <conditionalFormatting sqref="E71:AG73 AE74:AG76">
    <cfRule type="expression" dxfId="2317" priority="414">
      <formula>$D71="Facturacion"</formula>
    </cfRule>
  </conditionalFormatting>
  <conditionalFormatting sqref="E71:AG73 AE74:AG76">
    <cfRule type="expression" dxfId="2316" priority="415">
      <formula>$D71="Specialist"</formula>
    </cfRule>
  </conditionalFormatting>
  <conditionalFormatting sqref="E71:AG73 AE74:AG76">
    <cfRule type="cellIs" dxfId="2315" priority="416" operator="equal">
      <formula>1</formula>
    </cfRule>
  </conditionalFormatting>
  <conditionalFormatting sqref="E71:AG73 AE74:AG76">
    <cfRule type="expression" dxfId="2314" priority="417">
      <formula>$D71="SSMM"</formula>
    </cfRule>
  </conditionalFormatting>
  <conditionalFormatting sqref="E71:AG73 AE74:AG76">
    <cfRule type="cellIs" dxfId="2313" priority="418" operator="equal">
      <formula>"F"</formula>
    </cfRule>
  </conditionalFormatting>
  <conditionalFormatting sqref="E61:G61 Z61:AG61 E64:AG65 E62:R62 E63:V63 AE62:AG63 E69:AG69 E68:V68 E66:H67 AE66:AG68">
    <cfRule type="expression" dxfId="2312" priority="402">
      <formula>$C$2="F"</formula>
    </cfRule>
  </conditionalFormatting>
  <conditionalFormatting sqref="E61:G61 Z61:AG61 E64:AG65 E62:R62 E63:V63 AE62:AG63 E69:AG69 E68:V68 E66:H67 AE66:AG68">
    <cfRule type="expression" dxfId="2311" priority="403">
      <formula>$D61="Facturacion"</formula>
    </cfRule>
  </conditionalFormatting>
  <conditionalFormatting sqref="E61:G61 Z61:AG61 E64:AG65 E62:R62 E63:V63 AE62:AG63 E69:AG69 E68:V68 E66:H67 AE66:AG68">
    <cfRule type="expression" dxfId="2310" priority="404">
      <formula>$D61="Specialist"</formula>
    </cfRule>
  </conditionalFormatting>
  <conditionalFormatting sqref="E61:G61 Z61:AG61 E64:AG65 E62:R62 E63:V63 AE62:AG63 E69:AG69 E68:V68 E66:H67 AE66:AG68">
    <cfRule type="cellIs" dxfId="2309" priority="405" operator="equal">
      <formula>1</formula>
    </cfRule>
  </conditionalFormatting>
  <conditionalFormatting sqref="E61:G61 Z61:AG61 E64:AG65 E62:R62 E63:V63 AE62:AG63 E69:AG69 E68:V68 E66:H67 AE66:AG68">
    <cfRule type="expression" dxfId="2308" priority="406">
      <formula>$D61="SSMM"</formula>
    </cfRule>
  </conditionalFormatting>
  <conditionalFormatting sqref="E61:G61 Z61:AG61 E64:AG65 E62:R62 E63:V63 AE62:AG63 E69:AG69 E68:V68 E66:H67 AE66:AG68">
    <cfRule type="cellIs" dxfId="2307" priority="407" operator="equal">
      <formula>"F"</formula>
    </cfRule>
  </conditionalFormatting>
  <conditionalFormatting sqref="E90:AG92 AE93:AG93">
    <cfRule type="expression" dxfId="2306" priority="393">
      <formula>$C$21="F"</formula>
    </cfRule>
  </conditionalFormatting>
  <conditionalFormatting sqref="E90:AG92 AE93:AG95">
    <cfRule type="expression" dxfId="2305" priority="395">
      <formula>$C$2="F"</formula>
    </cfRule>
  </conditionalFormatting>
  <conditionalFormatting sqref="E90:AG92 AE93:AG95">
    <cfRule type="expression" dxfId="2304" priority="396">
      <formula>$D90="Facturacion"</formula>
    </cfRule>
  </conditionalFormatting>
  <conditionalFormatting sqref="E90:AG92 AE93:AG95">
    <cfRule type="expression" dxfId="2303" priority="397">
      <formula>$D90="Specialist"</formula>
    </cfRule>
  </conditionalFormatting>
  <conditionalFormatting sqref="E90:AG92 AE93:AG95">
    <cfRule type="cellIs" dxfId="2302" priority="398" operator="equal">
      <formula>1</formula>
    </cfRule>
  </conditionalFormatting>
  <conditionalFormatting sqref="E90:AG92 AE93:AG95">
    <cfRule type="expression" dxfId="2301" priority="399">
      <formula>$D90="SSMM"</formula>
    </cfRule>
  </conditionalFormatting>
  <conditionalFormatting sqref="E90:AG92 AE93:AG95">
    <cfRule type="cellIs" dxfId="2300" priority="400" operator="equal">
      <formula>"F"</formula>
    </cfRule>
  </conditionalFormatting>
  <conditionalFormatting sqref="E85:H86 E84:F84 Y84:AG84 E80:G80 Z80:AG80 E82:AG83 E81:R81 AE81:AG81 E87:V87 E88:AG88 AE85:AG87">
    <cfRule type="expression" dxfId="2299" priority="384">
      <formula>$C$2="F"</formula>
    </cfRule>
  </conditionalFormatting>
  <conditionalFormatting sqref="E85:H86 E84:F84 Y84:AG84 E80:G80 Z80:AG80 E82:AG83 E81:R81 AE81:AG81 E87:V87 E88:AG88 AE85:AG87">
    <cfRule type="expression" dxfId="2298" priority="385">
      <formula>$D80="Facturacion"</formula>
    </cfRule>
  </conditionalFormatting>
  <conditionalFormatting sqref="E85:H86 E84:F84 Y84:AG84 E80:G80 Z80:AG80 E82:AG83 E81:R81 AE81:AG81 E87:V87 E88:AG88 AE85:AG87">
    <cfRule type="expression" dxfId="2297" priority="386">
      <formula>$D80="Specialist"</formula>
    </cfRule>
  </conditionalFormatting>
  <conditionalFormatting sqref="E85:H86 E84:F84 Y84:AG84 E80:G80 Z80:AG80 E82:AG83 E81:R81 AE81:AG81 E87:V87 E88:AG88 AE85:AG87">
    <cfRule type="cellIs" dxfId="2296" priority="387" operator="equal">
      <formula>1</formula>
    </cfRule>
  </conditionalFormatting>
  <conditionalFormatting sqref="E85:H86 E84:F84 Y84:AG84 E80:G80 Z80:AG80 E82:AG83 E81:R81 AE81:AG81 E87:V87 E88:AG88 AE85:AG87">
    <cfRule type="expression" dxfId="2295" priority="388">
      <formula>$D80="SSMM"</formula>
    </cfRule>
  </conditionalFormatting>
  <conditionalFormatting sqref="E85:H86 E84:F84 Y84:AG84 E80:G80 Z80:AG80 E82:AG83 E81:R81 AE81:AG81 E87:V87 E88:AG88 AE85:AG87">
    <cfRule type="cellIs" dxfId="2294" priority="389" operator="equal">
      <formula>"F"</formula>
    </cfRule>
  </conditionalFormatting>
  <conditionalFormatting sqref="I113:W113">
    <cfRule type="expression" dxfId="2293" priority="372">
      <formula>$C$78="F"</formula>
    </cfRule>
  </conditionalFormatting>
  <conditionalFormatting sqref="I113:W113">
    <cfRule type="expression" dxfId="2292" priority="373">
      <formula>$C$59="F"</formula>
    </cfRule>
  </conditionalFormatting>
  <conditionalFormatting sqref="I113:W113">
    <cfRule type="expression" dxfId="2291" priority="374">
      <formula>$C$40="F"</formula>
    </cfRule>
  </conditionalFormatting>
  <conditionalFormatting sqref="E109:H112 I109:W113 X109:AG112">
    <cfRule type="expression" dxfId="2290" priority="375">
      <formula>$C$21="F"</formula>
    </cfRule>
  </conditionalFormatting>
  <conditionalFormatting sqref="E109:AG114">
    <cfRule type="expression" dxfId="2289" priority="377">
      <formula>$C$2="F"</formula>
    </cfRule>
  </conditionalFormatting>
  <conditionalFormatting sqref="E109:AG114">
    <cfRule type="expression" dxfId="2288" priority="378">
      <formula>$D109="Facturacion"</formula>
    </cfRule>
  </conditionalFormatting>
  <conditionalFormatting sqref="E109:AG114">
    <cfRule type="expression" dxfId="2287" priority="379">
      <formula>$D109="Specialist"</formula>
    </cfRule>
  </conditionalFormatting>
  <conditionalFormatting sqref="E109:AG114">
    <cfRule type="cellIs" dxfId="2286" priority="380" operator="equal">
      <formula>1</formula>
    </cfRule>
  </conditionalFormatting>
  <conditionalFormatting sqref="E109:AG114">
    <cfRule type="expression" dxfId="2285" priority="381">
      <formula>$D109="SSMM"</formula>
    </cfRule>
  </conditionalFormatting>
  <conditionalFormatting sqref="E109:AG114">
    <cfRule type="cellIs" dxfId="2284" priority="382" operator="equal">
      <formula>"F"</formula>
    </cfRule>
  </conditionalFormatting>
  <conditionalFormatting sqref="I132:W132">
    <cfRule type="expression" dxfId="2283" priority="354">
      <formula>$C$78="F"</formula>
    </cfRule>
  </conditionalFormatting>
  <conditionalFormatting sqref="I132:W132">
    <cfRule type="expression" dxfId="2282" priority="355">
      <formula>$C$59="F"</formula>
    </cfRule>
  </conditionalFormatting>
  <conditionalFormatting sqref="I132:W132">
    <cfRule type="expression" dxfId="2281" priority="356">
      <formula>$C$40="F"</formula>
    </cfRule>
  </conditionalFormatting>
  <conditionalFormatting sqref="E127:H131 I127:W132 X127:AG131">
    <cfRule type="expression" dxfId="2280" priority="357">
      <formula>$C$21="F"</formula>
    </cfRule>
  </conditionalFormatting>
  <conditionalFormatting sqref="E127:AG133">
    <cfRule type="expression" dxfId="2279" priority="359">
      <formula>$C$2="F"</formula>
    </cfRule>
  </conditionalFormatting>
  <conditionalFormatting sqref="E127:AG133">
    <cfRule type="expression" dxfId="2278" priority="360">
      <formula>$D127="Facturacion"</formula>
    </cfRule>
  </conditionalFormatting>
  <conditionalFormatting sqref="E127:AG133">
    <cfRule type="expression" dxfId="2277" priority="361">
      <formula>$D127="Specialist"</formula>
    </cfRule>
  </conditionalFormatting>
  <conditionalFormatting sqref="E127:AG133">
    <cfRule type="cellIs" dxfId="2276" priority="362" operator="equal">
      <formula>1</formula>
    </cfRule>
  </conditionalFormatting>
  <conditionalFormatting sqref="E127:AG133">
    <cfRule type="expression" dxfId="2275" priority="363">
      <formula>$D127="SSMM"</formula>
    </cfRule>
  </conditionalFormatting>
  <conditionalFormatting sqref="E127:AG133">
    <cfRule type="cellIs" dxfId="2274" priority="364" operator="equal">
      <formula>"F"</formula>
    </cfRule>
  </conditionalFormatting>
  <conditionalFormatting sqref="E118:AG126">
    <cfRule type="expression" dxfId="2273" priority="348">
      <formula>$C$2="F"</formula>
    </cfRule>
  </conditionalFormatting>
  <conditionalFormatting sqref="E118:AG126">
    <cfRule type="expression" dxfId="2272" priority="349">
      <formula>$D118="Facturacion"</formula>
    </cfRule>
  </conditionalFormatting>
  <conditionalFormatting sqref="E118:AG126">
    <cfRule type="expression" dxfId="2271" priority="350">
      <formula>$D118="Specialist"</formula>
    </cfRule>
  </conditionalFormatting>
  <conditionalFormatting sqref="E118:AG126">
    <cfRule type="cellIs" dxfId="2270" priority="351" operator="equal">
      <formula>1</formula>
    </cfRule>
  </conditionalFormatting>
  <conditionalFormatting sqref="E118:AG126">
    <cfRule type="expression" dxfId="2269" priority="352">
      <formula>$D118="SSMM"</formula>
    </cfRule>
  </conditionalFormatting>
  <conditionalFormatting sqref="E118:AG126">
    <cfRule type="cellIs" dxfId="2268" priority="353" operator="equal">
      <formula>"F"</formula>
    </cfRule>
  </conditionalFormatting>
  <conditionalFormatting sqref="E17:H17 AA17:AD17">
    <cfRule type="expression" dxfId="2267" priority="339">
      <formula>$C$21="F"</formula>
    </cfRule>
  </conditionalFormatting>
  <conditionalFormatting sqref="E19:AD19 E17:H18 AA17:AD18">
    <cfRule type="expression" dxfId="2266" priority="341">
      <formula>$C$2="F"</formula>
    </cfRule>
  </conditionalFormatting>
  <conditionalFormatting sqref="E19:AD19 E17:H18 AA17:AD18">
    <cfRule type="expression" dxfId="2265" priority="342">
      <formula>$D17="Facturacion"</formula>
    </cfRule>
  </conditionalFormatting>
  <conditionalFormatting sqref="E19:AD19 E17:H18 AA17:AD18">
    <cfRule type="expression" dxfId="2264" priority="343">
      <formula>$D17="Specialist"</formula>
    </cfRule>
  </conditionalFormatting>
  <conditionalFormatting sqref="E19:AD19 E17:H18 AA17:AD18">
    <cfRule type="cellIs" dxfId="2263" priority="344" operator="equal">
      <formula>1</formula>
    </cfRule>
  </conditionalFormatting>
  <conditionalFormatting sqref="E19:AD19 E17:H18 AA17:AD18">
    <cfRule type="expression" dxfId="2262" priority="345">
      <formula>$D17="SSMM"</formula>
    </cfRule>
  </conditionalFormatting>
  <conditionalFormatting sqref="E19:AD19 E17:H18 AA17:AD18">
    <cfRule type="cellIs" dxfId="2261" priority="346" operator="equal">
      <formula>"F"</formula>
    </cfRule>
  </conditionalFormatting>
  <conditionalFormatting sqref="I18:W18">
    <cfRule type="expression" dxfId="2260" priority="329">
      <formula>$C$78="F"</formula>
    </cfRule>
  </conditionalFormatting>
  <conditionalFormatting sqref="I18:W18">
    <cfRule type="expression" dxfId="2259" priority="330">
      <formula>$C$59="F"</formula>
    </cfRule>
  </conditionalFormatting>
  <conditionalFormatting sqref="I18:W18">
    <cfRule type="expression" dxfId="2258" priority="331">
      <formula>$C$40="F"</formula>
    </cfRule>
  </conditionalFormatting>
  <conditionalFormatting sqref="I18:W18">
    <cfRule type="expression" dxfId="2257" priority="332">
      <formula>$C$21="F"</formula>
    </cfRule>
  </conditionalFormatting>
  <conditionalFormatting sqref="I18:Z18">
    <cfRule type="expression" dxfId="2256" priority="333">
      <formula>$C$2="F"</formula>
    </cfRule>
  </conditionalFormatting>
  <conditionalFormatting sqref="I18:Z18">
    <cfRule type="expression" dxfId="2255" priority="334">
      <formula>$D18="Facturacion"</formula>
    </cfRule>
  </conditionalFormatting>
  <conditionalFormatting sqref="I18:Z18">
    <cfRule type="expression" dxfId="2254" priority="335">
      <formula>$D18="Specialist"</formula>
    </cfRule>
  </conditionalFormatting>
  <conditionalFormatting sqref="I18:Z18">
    <cfRule type="cellIs" dxfId="2253" priority="336" operator="equal">
      <formula>1</formula>
    </cfRule>
  </conditionalFormatting>
  <conditionalFormatting sqref="I18:Z18">
    <cfRule type="expression" dxfId="2252" priority="337">
      <formula>$D18="SSMM"</formula>
    </cfRule>
  </conditionalFormatting>
  <conditionalFormatting sqref="I18:Z18">
    <cfRule type="cellIs" dxfId="2251" priority="338" operator="equal">
      <formula>"F"</formula>
    </cfRule>
  </conditionalFormatting>
  <conditionalFormatting sqref="I17:W17">
    <cfRule type="expression" dxfId="2250" priority="319">
      <formula>$C$78="F"</formula>
    </cfRule>
  </conditionalFormatting>
  <conditionalFormatting sqref="I17:W17">
    <cfRule type="expression" dxfId="2249" priority="320">
      <formula>$C$59="F"</formula>
    </cfRule>
  </conditionalFormatting>
  <conditionalFormatting sqref="I17:W17">
    <cfRule type="expression" dxfId="2248" priority="321">
      <formula>$C$40="F"</formula>
    </cfRule>
  </conditionalFormatting>
  <conditionalFormatting sqref="I17:W17">
    <cfRule type="expression" dxfId="2247" priority="322">
      <formula>$C$21="F"</formula>
    </cfRule>
  </conditionalFormatting>
  <conditionalFormatting sqref="I17:Z17">
    <cfRule type="expression" dxfId="2246" priority="323">
      <formula>$C$2="F"</formula>
    </cfRule>
  </conditionalFormatting>
  <conditionalFormatting sqref="I17:Z17">
    <cfRule type="expression" dxfId="2245" priority="324">
      <formula>$D17="Facturacion"</formula>
    </cfRule>
  </conditionalFormatting>
  <conditionalFormatting sqref="I17:Z17">
    <cfRule type="expression" dxfId="2244" priority="325">
      <formula>$D17="Specialist"</formula>
    </cfRule>
  </conditionalFormatting>
  <conditionalFormatting sqref="I17:Z17">
    <cfRule type="cellIs" dxfId="2243" priority="326" operator="equal">
      <formula>1</formula>
    </cfRule>
  </conditionalFormatting>
  <conditionalFormatting sqref="I17:Z17">
    <cfRule type="expression" dxfId="2242" priority="327">
      <formula>$D17="SSMM"</formula>
    </cfRule>
  </conditionalFormatting>
  <conditionalFormatting sqref="I17:Z17">
    <cfRule type="cellIs" dxfId="2241" priority="328" operator="equal">
      <formula>"F"</formula>
    </cfRule>
  </conditionalFormatting>
  <conditionalFormatting sqref="E36:H36 AA36:AD36">
    <cfRule type="expression" dxfId="2240" priority="311">
      <formula>$C$21="F"</formula>
    </cfRule>
  </conditionalFormatting>
  <conditionalFormatting sqref="E38:AD38 E36:H37 AA36:AD37">
    <cfRule type="expression" dxfId="2239" priority="313">
      <formula>$C$2="F"</formula>
    </cfRule>
  </conditionalFormatting>
  <conditionalFormatting sqref="E38:AD38 E36:H37 AA36:AD37">
    <cfRule type="expression" dxfId="2238" priority="314">
      <formula>$D36="Facturacion"</formula>
    </cfRule>
  </conditionalFormatting>
  <conditionalFormatting sqref="E38:AD38 E36:H37 AA36:AD37">
    <cfRule type="expression" dxfId="2237" priority="315">
      <formula>$D36="Specialist"</formula>
    </cfRule>
  </conditionalFormatting>
  <conditionalFormatting sqref="E38:AD38 E36:H37 AA36:AD37">
    <cfRule type="cellIs" dxfId="2236" priority="316" operator="equal">
      <formula>1</formula>
    </cfRule>
  </conditionalFormatting>
  <conditionalFormatting sqref="E38:AD38 E36:H37 AA36:AD37">
    <cfRule type="expression" dxfId="2235" priority="317">
      <formula>$D36="SSMM"</formula>
    </cfRule>
  </conditionalFormatting>
  <conditionalFormatting sqref="E38:AD38 E36:H37 AA36:AD37">
    <cfRule type="cellIs" dxfId="2234" priority="318" operator="equal">
      <formula>"F"</formula>
    </cfRule>
  </conditionalFormatting>
  <conditionalFormatting sqref="I37:W37">
    <cfRule type="expression" dxfId="2233" priority="301">
      <formula>$C$78="F"</formula>
    </cfRule>
  </conditionalFormatting>
  <conditionalFormatting sqref="I37:W37">
    <cfRule type="expression" dxfId="2232" priority="302">
      <formula>$C$59="F"</formula>
    </cfRule>
  </conditionalFormatting>
  <conditionalFormatting sqref="I37:W37">
    <cfRule type="expression" dxfId="2231" priority="303">
      <formula>$C$40="F"</formula>
    </cfRule>
  </conditionalFormatting>
  <conditionalFormatting sqref="I37:W37">
    <cfRule type="expression" dxfId="2230" priority="304">
      <formula>$C$21="F"</formula>
    </cfRule>
  </conditionalFormatting>
  <conditionalFormatting sqref="I37:Z37">
    <cfRule type="expression" dxfId="2229" priority="305">
      <formula>$C$2="F"</formula>
    </cfRule>
  </conditionalFormatting>
  <conditionalFormatting sqref="I37:Z37">
    <cfRule type="expression" dxfId="2228" priority="306">
      <formula>$D37="Facturacion"</formula>
    </cfRule>
  </conditionalFormatting>
  <conditionalFormatting sqref="I37:Z37">
    <cfRule type="expression" dxfId="2227" priority="307">
      <formula>$D37="Specialist"</formula>
    </cfRule>
  </conditionalFormatting>
  <conditionalFormatting sqref="I37:Z37">
    <cfRule type="cellIs" dxfId="2226" priority="308" operator="equal">
      <formula>1</formula>
    </cfRule>
  </conditionalFormatting>
  <conditionalFormatting sqref="I37:Z37">
    <cfRule type="expression" dxfId="2225" priority="309">
      <formula>$D37="SSMM"</formula>
    </cfRule>
  </conditionalFormatting>
  <conditionalFormatting sqref="I37:Z37">
    <cfRule type="cellIs" dxfId="2224" priority="310" operator="equal">
      <formula>"F"</formula>
    </cfRule>
  </conditionalFormatting>
  <conditionalFormatting sqref="I36:W36">
    <cfRule type="expression" dxfId="2223" priority="291">
      <formula>$C$78="F"</formula>
    </cfRule>
  </conditionalFormatting>
  <conditionalFormatting sqref="I36:W36">
    <cfRule type="expression" dxfId="2222" priority="292">
      <formula>$C$59="F"</formula>
    </cfRule>
  </conditionalFormatting>
  <conditionalFormatting sqref="I36:W36">
    <cfRule type="expression" dxfId="2221" priority="293">
      <formula>$C$40="F"</formula>
    </cfRule>
  </conditionalFormatting>
  <conditionalFormatting sqref="I36:W36">
    <cfRule type="expression" dxfId="2220" priority="294">
      <formula>$C$21="F"</formula>
    </cfRule>
  </conditionalFormatting>
  <conditionalFormatting sqref="I36:Z36">
    <cfRule type="expression" dxfId="2219" priority="295">
      <formula>$C$2="F"</formula>
    </cfRule>
  </conditionalFormatting>
  <conditionalFormatting sqref="I36:Z36">
    <cfRule type="expression" dxfId="2218" priority="296">
      <formula>$D36="Facturacion"</formula>
    </cfRule>
  </conditionalFormatting>
  <conditionalFormatting sqref="I36:Z36">
    <cfRule type="expression" dxfId="2217" priority="297">
      <formula>$D36="Specialist"</formula>
    </cfRule>
  </conditionalFormatting>
  <conditionalFormatting sqref="I36:Z36">
    <cfRule type="cellIs" dxfId="2216" priority="298" operator="equal">
      <formula>1</formula>
    </cfRule>
  </conditionalFormatting>
  <conditionalFormatting sqref="I36:Z36">
    <cfRule type="expression" dxfId="2215" priority="299">
      <formula>$D36="SSMM"</formula>
    </cfRule>
  </conditionalFormatting>
  <conditionalFormatting sqref="I36:Z36">
    <cfRule type="cellIs" dxfId="2214" priority="300" operator="equal">
      <formula>"F"</formula>
    </cfRule>
  </conditionalFormatting>
  <conditionalFormatting sqref="E55:H55 AA55:AD55">
    <cfRule type="expression" dxfId="2213" priority="283">
      <formula>$C$21="F"</formula>
    </cfRule>
  </conditionalFormatting>
  <conditionalFormatting sqref="E57:AD57 E55:H56 AA55:AD56">
    <cfRule type="expression" dxfId="2212" priority="285">
      <formula>$C$2="F"</formula>
    </cfRule>
  </conditionalFormatting>
  <conditionalFormatting sqref="E57:AD57 E55:H56 AA55:AD56">
    <cfRule type="expression" dxfId="2211" priority="286">
      <formula>$D55="Facturacion"</formula>
    </cfRule>
  </conditionalFormatting>
  <conditionalFormatting sqref="E57:AD57 E55:H56 AA55:AD56">
    <cfRule type="expression" dxfId="2210" priority="287">
      <formula>$D55="Specialist"</formula>
    </cfRule>
  </conditionalFormatting>
  <conditionalFormatting sqref="E57:AD57 E55:H56 AA55:AD56">
    <cfRule type="cellIs" dxfId="2209" priority="288" operator="equal">
      <formula>1</formula>
    </cfRule>
  </conditionalFormatting>
  <conditionalFormatting sqref="E57:AD57 E55:H56 AA55:AD56">
    <cfRule type="expression" dxfId="2208" priority="289">
      <formula>$D55="SSMM"</formula>
    </cfRule>
  </conditionalFormatting>
  <conditionalFormatting sqref="E57:AD57 E55:H56 AA55:AD56">
    <cfRule type="cellIs" dxfId="2207" priority="290" operator="equal">
      <formula>"F"</formula>
    </cfRule>
  </conditionalFormatting>
  <conditionalFormatting sqref="I56:W56">
    <cfRule type="expression" dxfId="2206" priority="273">
      <formula>$C$78="F"</formula>
    </cfRule>
  </conditionalFormatting>
  <conditionalFormatting sqref="I56:W56">
    <cfRule type="expression" dxfId="2205" priority="274">
      <formula>$C$59="F"</formula>
    </cfRule>
  </conditionalFormatting>
  <conditionalFormatting sqref="I56:W56">
    <cfRule type="expression" dxfId="2204" priority="275">
      <formula>$C$40="F"</formula>
    </cfRule>
  </conditionalFormatting>
  <conditionalFormatting sqref="I56:W56">
    <cfRule type="expression" dxfId="2203" priority="276">
      <formula>$C$21="F"</formula>
    </cfRule>
  </conditionalFormatting>
  <conditionalFormatting sqref="I56:Z56">
    <cfRule type="expression" dxfId="2202" priority="277">
      <formula>$C$2="F"</formula>
    </cfRule>
  </conditionalFormatting>
  <conditionalFormatting sqref="I56:Z56">
    <cfRule type="expression" dxfId="2201" priority="278">
      <formula>$D56="Facturacion"</formula>
    </cfRule>
  </conditionalFormatting>
  <conditionalFormatting sqref="I56:Z56">
    <cfRule type="expression" dxfId="2200" priority="279">
      <formula>$D56="Specialist"</formula>
    </cfRule>
  </conditionalFormatting>
  <conditionalFormatting sqref="I56:Z56">
    <cfRule type="cellIs" dxfId="2199" priority="280" operator="equal">
      <formula>1</formula>
    </cfRule>
  </conditionalFormatting>
  <conditionalFormatting sqref="I56:Z56">
    <cfRule type="expression" dxfId="2198" priority="281">
      <formula>$D56="SSMM"</formula>
    </cfRule>
  </conditionalFormatting>
  <conditionalFormatting sqref="I56:Z56">
    <cfRule type="cellIs" dxfId="2197" priority="282" operator="equal">
      <formula>"F"</formula>
    </cfRule>
  </conditionalFormatting>
  <conditionalFormatting sqref="I55:W55">
    <cfRule type="expression" dxfId="2196" priority="263">
      <formula>$C$78="F"</formula>
    </cfRule>
  </conditionalFormatting>
  <conditionalFormatting sqref="I55:W55">
    <cfRule type="expression" dxfId="2195" priority="264">
      <formula>$C$59="F"</formula>
    </cfRule>
  </conditionalFormatting>
  <conditionalFormatting sqref="I55:W55">
    <cfRule type="expression" dxfId="2194" priority="265">
      <formula>$C$40="F"</formula>
    </cfRule>
  </conditionalFormatting>
  <conditionalFormatting sqref="I55:W55">
    <cfRule type="expression" dxfId="2193" priority="266">
      <formula>$C$21="F"</formula>
    </cfRule>
  </conditionalFormatting>
  <conditionalFormatting sqref="I55:Z55">
    <cfRule type="expression" dxfId="2192" priority="267">
      <formula>$C$2="F"</formula>
    </cfRule>
  </conditionalFormatting>
  <conditionalFormatting sqref="I55:Z55">
    <cfRule type="expression" dxfId="2191" priority="268">
      <formula>$D55="Facturacion"</formula>
    </cfRule>
  </conditionalFormatting>
  <conditionalFormatting sqref="I55:Z55">
    <cfRule type="expression" dxfId="2190" priority="269">
      <formula>$D55="Specialist"</formula>
    </cfRule>
  </conditionalFormatting>
  <conditionalFormatting sqref="I55:Z55">
    <cfRule type="cellIs" dxfId="2189" priority="270" operator="equal">
      <formula>1</formula>
    </cfRule>
  </conditionalFormatting>
  <conditionalFormatting sqref="I55:Z55">
    <cfRule type="expression" dxfId="2188" priority="271">
      <formula>$D55="SSMM"</formula>
    </cfRule>
  </conditionalFormatting>
  <conditionalFormatting sqref="I55:Z55">
    <cfRule type="cellIs" dxfId="2187" priority="272" operator="equal">
      <formula>"F"</formula>
    </cfRule>
  </conditionalFormatting>
  <conditionalFormatting sqref="E74:H74 AA74:AD74">
    <cfRule type="expression" dxfId="2186" priority="255">
      <formula>$C$21="F"</formula>
    </cfRule>
  </conditionalFormatting>
  <conditionalFormatting sqref="E76:AD76 E74:H75 AA74:AD75">
    <cfRule type="expression" dxfId="2185" priority="257">
      <formula>$C$2="F"</formula>
    </cfRule>
  </conditionalFormatting>
  <conditionalFormatting sqref="E76:AD76 E74:H75 AA74:AD75">
    <cfRule type="expression" dxfId="2184" priority="258">
      <formula>$D74="Facturacion"</formula>
    </cfRule>
  </conditionalFormatting>
  <conditionalFormatting sqref="E76:AD76 E74:H75 AA74:AD75">
    <cfRule type="expression" dxfId="2183" priority="259">
      <formula>$D74="Specialist"</formula>
    </cfRule>
  </conditionalFormatting>
  <conditionalFormatting sqref="E76:AD76 E74:H75 AA74:AD75">
    <cfRule type="cellIs" dxfId="2182" priority="260" operator="equal">
      <formula>1</formula>
    </cfRule>
  </conditionalFormatting>
  <conditionalFormatting sqref="E76:AD76 E74:H75 AA74:AD75">
    <cfRule type="expression" dxfId="2181" priority="261">
      <formula>$D74="SSMM"</formula>
    </cfRule>
  </conditionalFormatting>
  <conditionalFormatting sqref="E76:AD76 E74:H75 AA74:AD75">
    <cfRule type="cellIs" dxfId="2180" priority="262" operator="equal">
      <formula>"F"</formula>
    </cfRule>
  </conditionalFormatting>
  <conditionalFormatting sqref="I75:W75">
    <cfRule type="expression" dxfId="2179" priority="245">
      <formula>$C$78="F"</formula>
    </cfRule>
  </conditionalFormatting>
  <conditionalFormatting sqref="I75:W75">
    <cfRule type="expression" dxfId="2178" priority="246">
      <formula>$C$59="F"</formula>
    </cfRule>
  </conditionalFormatting>
  <conditionalFormatting sqref="I75:W75">
    <cfRule type="expression" dxfId="2177" priority="247">
      <formula>$C$40="F"</formula>
    </cfRule>
  </conditionalFormatting>
  <conditionalFormatting sqref="I75:W75">
    <cfRule type="expression" dxfId="2176" priority="248">
      <formula>$C$21="F"</formula>
    </cfRule>
  </conditionalFormatting>
  <conditionalFormatting sqref="I75:Z75">
    <cfRule type="expression" dxfId="2175" priority="249">
      <formula>$C$2="F"</formula>
    </cfRule>
  </conditionalFormatting>
  <conditionalFormatting sqref="I75:Z75">
    <cfRule type="expression" dxfId="2174" priority="250">
      <formula>$D75="Facturacion"</formula>
    </cfRule>
  </conditionalFormatting>
  <conditionalFormatting sqref="I75:Z75">
    <cfRule type="expression" dxfId="2173" priority="251">
      <formula>$D75="Specialist"</formula>
    </cfRule>
  </conditionalFormatting>
  <conditionalFormatting sqref="I75:Z75">
    <cfRule type="cellIs" dxfId="2172" priority="252" operator="equal">
      <formula>1</formula>
    </cfRule>
  </conditionalFormatting>
  <conditionalFormatting sqref="I75:Z75">
    <cfRule type="expression" dxfId="2171" priority="253">
      <formula>$D75="SSMM"</formula>
    </cfRule>
  </conditionalFormatting>
  <conditionalFormatting sqref="I75:Z75">
    <cfRule type="cellIs" dxfId="2170" priority="254" operator="equal">
      <formula>"F"</formula>
    </cfRule>
  </conditionalFormatting>
  <conditionalFormatting sqref="I74:W74">
    <cfRule type="expression" dxfId="2169" priority="235">
      <formula>$C$78="F"</formula>
    </cfRule>
  </conditionalFormatting>
  <conditionalFormatting sqref="I74:W74">
    <cfRule type="expression" dxfId="2168" priority="236">
      <formula>$C$59="F"</formula>
    </cfRule>
  </conditionalFormatting>
  <conditionalFormatting sqref="I74:W74">
    <cfRule type="expression" dxfId="2167" priority="237">
      <formula>$C$40="F"</formula>
    </cfRule>
  </conditionalFormatting>
  <conditionalFormatting sqref="I74:W74">
    <cfRule type="expression" dxfId="2166" priority="238">
      <formula>$C$21="F"</formula>
    </cfRule>
  </conditionalFormatting>
  <conditionalFormatting sqref="I74:Z74">
    <cfRule type="expression" dxfId="2165" priority="239">
      <formula>$C$2="F"</formula>
    </cfRule>
  </conditionalFormatting>
  <conditionalFormatting sqref="I74:Z74">
    <cfRule type="expression" dxfId="2164" priority="240">
      <formula>$D74="Facturacion"</formula>
    </cfRule>
  </conditionalFormatting>
  <conditionalFormatting sqref="I74:Z74">
    <cfRule type="expression" dxfId="2163" priority="241">
      <formula>$D74="Specialist"</formula>
    </cfRule>
  </conditionalFormatting>
  <conditionalFormatting sqref="I74:Z74">
    <cfRule type="cellIs" dxfId="2162" priority="242" operator="equal">
      <formula>1</formula>
    </cfRule>
  </conditionalFormatting>
  <conditionalFormatting sqref="I74:Z74">
    <cfRule type="expression" dxfId="2161" priority="243">
      <formula>$D74="SSMM"</formula>
    </cfRule>
  </conditionalFormatting>
  <conditionalFormatting sqref="I74:Z74">
    <cfRule type="cellIs" dxfId="2160" priority="244" operator="equal">
      <formula>"F"</formula>
    </cfRule>
  </conditionalFormatting>
  <conditionalFormatting sqref="E93:H93 AA93:AD93">
    <cfRule type="expression" dxfId="2159" priority="227">
      <formula>$C$21="F"</formula>
    </cfRule>
  </conditionalFormatting>
  <conditionalFormatting sqref="E95:AD95 E93:H94 AA93:AD94">
    <cfRule type="expression" dxfId="2158" priority="229">
      <formula>$C$2="F"</formula>
    </cfRule>
  </conditionalFormatting>
  <conditionalFormatting sqref="E95:AD95 E93:H94 AA93:AD94">
    <cfRule type="expression" dxfId="2157" priority="230">
      <formula>$D93="Facturacion"</formula>
    </cfRule>
  </conditionalFormatting>
  <conditionalFormatting sqref="E95:AD95 E93:H94 AA93:AD94">
    <cfRule type="expression" dxfId="2156" priority="231">
      <formula>$D93="Specialist"</formula>
    </cfRule>
  </conditionalFormatting>
  <conditionalFormatting sqref="E95:AD95 E93:H94 AA93:AD94">
    <cfRule type="cellIs" dxfId="2155" priority="232" operator="equal">
      <formula>1</formula>
    </cfRule>
  </conditionalFormatting>
  <conditionalFormatting sqref="E95:AD95 E93:H94 AA93:AD94">
    <cfRule type="expression" dxfId="2154" priority="233">
      <formula>$D93="SSMM"</formula>
    </cfRule>
  </conditionalFormatting>
  <conditionalFormatting sqref="E95:AD95 E93:H94 AA93:AD94">
    <cfRule type="cellIs" dxfId="2153" priority="234" operator="equal">
      <formula>"F"</formula>
    </cfRule>
  </conditionalFormatting>
  <conditionalFormatting sqref="I94:W94">
    <cfRule type="expression" dxfId="2152" priority="217">
      <formula>$C$78="F"</formula>
    </cfRule>
  </conditionalFormatting>
  <conditionalFormatting sqref="I94:W94">
    <cfRule type="expression" dxfId="2151" priority="218">
      <formula>$C$59="F"</formula>
    </cfRule>
  </conditionalFormatting>
  <conditionalFormatting sqref="I94:W94">
    <cfRule type="expression" dxfId="2150" priority="219">
      <formula>$C$40="F"</formula>
    </cfRule>
  </conditionalFormatting>
  <conditionalFormatting sqref="I94:W94">
    <cfRule type="expression" dxfId="2149" priority="220">
      <formula>$C$21="F"</formula>
    </cfRule>
  </conditionalFormatting>
  <conditionalFormatting sqref="I94:Z94">
    <cfRule type="expression" dxfId="2148" priority="221">
      <formula>$C$2="F"</formula>
    </cfRule>
  </conditionalFormatting>
  <conditionalFormatting sqref="I94:Z94">
    <cfRule type="expression" dxfId="2147" priority="222">
      <formula>$D94="Facturacion"</formula>
    </cfRule>
  </conditionalFormatting>
  <conditionalFormatting sqref="I94:Z94">
    <cfRule type="expression" dxfId="2146" priority="223">
      <formula>$D94="Specialist"</formula>
    </cfRule>
  </conditionalFormatting>
  <conditionalFormatting sqref="I94:Z94">
    <cfRule type="cellIs" dxfId="2145" priority="224" operator="equal">
      <formula>1</formula>
    </cfRule>
  </conditionalFormatting>
  <conditionalFormatting sqref="I94:Z94">
    <cfRule type="expression" dxfId="2144" priority="225">
      <formula>$D94="SSMM"</formula>
    </cfRule>
  </conditionalFormatting>
  <conditionalFormatting sqref="I94:Z94">
    <cfRule type="cellIs" dxfId="2143" priority="226" operator="equal">
      <formula>"F"</formula>
    </cfRule>
  </conditionalFormatting>
  <conditionalFormatting sqref="I93:W93">
    <cfRule type="expression" dxfId="2142" priority="207">
      <formula>$C$78="F"</formula>
    </cfRule>
  </conditionalFormatting>
  <conditionalFormatting sqref="I93:W93">
    <cfRule type="expression" dxfId="2141" priority="208">
      <formula>$C$59="F"</formula>
    </cfRule>
  </conditionalFormatting>
  <conditionalFormatting sqref="I93:W93">
    <cfRule type="expression" dxfId="2140" priority="209">
      <formula>$C$40="F"</formula>
    </cfRule>
  </conditionalFormatting>
  <conditionalFormatting sqref="I93:W93">
    <cfRule type="expression" dxfId="2139" priority="210">
      <formula>$C$21="F"</formula>
    </cfRule>
  </conditionalFormatting>
  <conditionalFormatting sqref="I93:Z93">
    <cfRule type="expression" dxfId="2138" priority="211">
      <formula>$C$2="F"</formula>
    </cfRule>
  </conditionalFormatting>
  <conditionalFormatting sqref="I93:Z93">
    <cfRule type="expression" dxfId="2137" priority="212">
      <formula>$D93="Facturacion"</formula>
    </cfRule>
  </conditionalFormatting>
  <conditionalFormatting sqref="I93:Z93">
    <cfRule type="expression" dxfId="2136" priority="213">
      <formula>$D93="Specialist"</formula>
    </cfRule>
  </conditionalFormatting>
  <conditionalFormatting sqref="I93:Z93">
    <cfRule type="cellIs" dxfId="2135" priority="214" operator="equal">
      <formula>1</formula>
    </cfRule>
  </conditionalFormatting>
  <conditionalFormatting sqref="I93:Z93">
    <cfRule type="expression" dxfId="2134" priority="215">
      <formula>$D93="SSMM"</formula>
    </cfRule>
  </conditionalFormatting>
  <conditionalFormatting sqref="I93:Z93">
    <cfRule type="cellIs" dxfId="2133" priority="216" operator="equal">
      <formula>"F"</formula>
    </cfRule>
  </conditionalFormatting>
  <conditionalFormatting sqref="G84:X84">
    <cfRule type="expression" dxfId="2132" priority="201">
      <formula>$C$2="F"</formula>
    </cfRule>
  </conditionalFormatting>
  <conditionalFormatting sqref="G84:X84">
    <cfRule type="expression" dxfId="2131" priority="202">
      <formula>$D84="Facturacion"</formula>
    </cfRule>
  </conditionalFormatting>
  <conditionalFormatting sqref="G84:X84">
    <cfRule type="expression" dxfId="2130" priority="203">
      <formula>$D84="Specialist"</formula>
    </cfRule>
  </conditionalFormatting>
  <conditionalFormatting sqref="G84:X84">
    <cfRule type="cellIs" dxfId="2129" priority="204" operator="equal">
      <formula>1</formula>
    </cfRule>
  </conditionalFormatting>
  <conditionalFormatting sqref="G84:X84">
    <cfRule type="expression" dxfId="2128" priority="205">
      <formula>$D84="SSMM"</formula>
    </cfRule>
  </conditionalFormatting>
  <conditionalFormatting sqref="G84:X84">
    <cfRule type="cellIs" dxfId="2127" priority="206" operator="equal">
      <formula>"F"</formula>
    </cfRule>
  </conditionalFormatting>
  <conditionalFormatting sqref="I11:AD11">
    <cfRule type="expression" dxfId="2126" priority="2682">
      <formula>$D106="Facturacion"</formula>
    </cfRule>
  </conditionalFormatting>
  <conditionalFormatting sqref="I11:AD11">
    <cfRule type="expression" dxfId="2125" priority="2684">
      <formula>$D106="Specialist"</formula>
    </cfRule>
  </conditionalFormatting>
  <conditionalFormatting sqref="I11:AD11">
    <cfRule type="expression" dxfId="2124" priority="2688">
      <formula>$D106="SSMM"</formula>
    </cfRule>
  </conditionalFormatting>
  <conditionalFormatting sqref="H23:Y23">
    <cfRule type="expression" dxfId="2123" priority="194">
      <formula>$C$2="F"</formula>
    </cfRule>
  </conditionalFormatting>
  <conditionalFormatting sqref="H23:Y23">
    <cfRule type="expression" dxfId="2122" priority="195">
      <formula>$D23="Facturacion"</formula>
    </cfRule>
  </conditionalFormatting>
  <conditionalFormatting sqref="H23:Y23">
    <cfRule type="expression" dxfId="2121" priority="196">
      <formula>$D23="Specialist"</formula>
    </cfRule>
  </conditionalFormatting>
  <conditionalFormatting sqref="H23:Y23">
    <cfRule type="cellIs" dxfId="2120" priority="197" operator="equal">
      <formula>1</formula>
    </cfRule>
  </conditionalFormatting>
  <conditionalFormatting sqref="H23:Y23">
    <cfRule type="expression" dxfId="2119" priority="198">
      <formula>$D23="SSMM"</formula>
    </cfRule>
  </conditionalFormatting>
  <conditionalFormatting sqref="H23:Y23">
    <cfRule type="cellIs" dxfId="2118" priority="199" operator="equal">
      <formula>"F"</formula>
    </cfRule>
  </conditionalFormatting>
  <conditionalFormatting sqref="H61:Y61">
    <cfRule type="expression" dxfId="2117" priority="187">
      <formula>$C$2="F"</formula>
    </cfRule>
  </conditionalFormatting>
  <conditionalFormatting sqref="H61:Y61">
    <cfRule type="expression" dxfId="2116" priority="188">
      <formula>$D61="Facturacion"</formula>
    </cfRule>
  </conditionalFormatting>
  <conditionalFormatting sqref="H61:Y61">
    <cfRule type="expression" dxfId="2115" priority="189">
      <formula>$D61="Specialist"</formula>
    </cfRule>
  </conditionalFormatting>
  <conditionalFormatting sqref="H61:Y61">
    <cfRule type="cellIs" dxfId="2114" priority="190" operator="equal">
      <formula>1</formula>
    </cfRule>
  </conditionalFormatting>
  <conditionalFormatting sqref="H61:Y61">
    <cfRule type="expression" dxfId="2113" priority="191">
      <formula>$D61="SSMM"</formula>
    </cfRule>
  </conditionalFormatting>
  <conditionalFormatting sqref="H61:Y61">
    <cfRule type="cellIs" dxfId="2112" priority="192" operator="equal">
      <formula>"F"</formula>
    </cfRule>
  </conditionalFormatting>
  <conditionalFormatting sqref="H80:Y80">
    <cfRule type="expression" dxfId="2111" priority="180">
      <formula>$C$2="F"</formula>
    </cfRule>
  </conditionalFormatting>
  <conditionalFormatting sqref="H80:Y80">
    <cfRule type="expression" dxfId="2110" priority="181">
      <formula>$D80="Facturacion"</formula>
    </cfRule>
  </conditionalFormatting>
  <conditionalFormatting sqref="H80:Y80">
    <cfRule type="expression" dxfId="2109" priority="182">
      <formula>$D80="Specialist"</formula>
    </cfRule>
  </conditionalFormatting>
  <conditionalFormatting sqref="H80:Y80">
    <cfRule type="cellIs" dxfId="2108" priority="183" operator="equal">
      <formula>1</formula>
    </cfRule>
  </conditionalFormatting>
  <conditionalFormatting sqref="H80:Y80">
    <cfRule type="expression" dxfId="2107" priority="184">
      <formula>$D80="SSMM"</formula>
    </cfRule>
  </conditionalFormatting>
  <conditionalFormatting sqref="H80:Y80">
    <cfRule type="cellIs" dxfId="2106" priority="185" operator="equal">
      <formula>"F"</formula>
    </cfRule>
  </conditionalFormatting>
  <conditionalFormatting sqref="H99:Y99">
    <cfRule type="expression" dxfId="2105" priority="173">
      <formula>$C$2="F"</formula>
    </cfRule>
  </conditionalFormatting>
  <conditionalFormatting sqref="H99:Y99">
    <cfRule type="expression" dxfId="2104" priority="174">
      <formula>$D99="Facturacion"</formula>
    </cfRule>
  </conditionalFormatting>
  <conditionalFormatting sqref="H99:Y99">
    <cfRule type="expression" dxfId="2103" priority="175">
      <formula>$D99="Specialist"</formula>
    </cfRule>
  </conditionalFormatting>
  <conditionalFormatting sqref="H99:Y99">
    <cfRule type="cellIs" dxfId="2102" priority="176" operator="equal">
      <formula>1</formula>
    </cfRule>
  </conditionalFormatting>
  <conditionalFormatting sqref="H99:Y99">
    <cfRule type="expression" dxfId="2101" priority="177">
      <formula>$D99="SSMM"</formula>
    </cfRule>
  </conditionalFormatting>
  <conditionalFormatting sqref="H99:Y99">
    <cfRule type="cellIs" dxfId="2100" priority="178" operator="equal">
      <formula>"F"</formula>
    </cfRule>
  </conditionalFormatting>
  <conditionalFormatting sqref="S43:AD43">
    <cfRule type="expression" dxfId="2099" priority="166">
      <formula>$C$2="F"</formula>
    </cfRule>
  </conditionalFormatting>
  <conditionalFormatting sqref="S43:AD43">
    <cfRule type="expression" dxfId="2098" priority="167">
      <formula>$D43="Facturacion"</formula>
    </cfRule>
  </conditionalFormatting>
  <conditionalFormatting sqref="S43:AD43">
    <cfRule type="expression" dxfId="2097" priority="168">
      <formula>$D43="Specialist"</formula>
    </cfRule>
  </conditionalFormatting>
  <conditionalFormatting sqref="S43:AD43">
    <cfRule type="cellIs" dxfId="2096" priority="169" operator="equal">
      <formula>1</formula>
    </cfRule>
  </conditionalFormatting>
  <conditionalFormatting sqref="S43:AD43">
    <cfRule type="expression" dxfId="2095" priority="170">
      <formula>$D43="SSMM"</formula>
    </cfRule>
  </conditionalFormatting>
  <conditionalFormatting sqref="S43:AD43">
    <cfRule type="cellIs" dxfId="2094" priority="171" operator="equal">
      <formula>"F"</formula>
    </cfRule>
  </conditionalFormatting>
  <conditionalFormatting sqref="S62:AD62">
    <cfRule type="expression" dxfId="2093" priority="159">
      <formula>$C$2="F"</formula>
    </cfRule>
  </conditionalFormatting>
  <conditionalFormatting sqref="S62:AD62">
    <cfRule type="expression" dxfId="2092" priority="160">
      <formula>$D62="Facturacion"</formula>
    </cfRule>
  </conditionalFormatting>
  <conditionalFormatting sqref="S62:AD62">
    <cfRule type="expression" dxfId="2091" priority="161">
      <formula>$D62="Specialist"</formula>
    </cfRule>
  </conditionalFormatting>
  <conditionalFormatting sqref="S62:AD62">
    <cfRule type="cellIs" dxfId="2090" priority="162" operator="equal">
      <formula>1</formula>
    </cfRule>
  </conditionalFormatting>
  <conditionalFormatting sqref="S62:AD62">
    <cfRule type="expression" dxfId="2089" priority="163">
      <formula>$D62="SSMM"</formula>
    </cfRule>
  </conditionalFormatting>
  <conditionalFormatting sqref="S62:AD62">
    <cfRule type="cellIs" dxfId="2088" priority="164" operator="equal">
      <formula>"F"</formula>
    </cfRule>
  </conditionalFormatting>
  <conditionalFormatting sqref="S81:AD81">
    <cfRule type="expression" dxfId="2087" priority="152">
      <formula>$C$2="F"</formula>
    </cfRule>
  </conditionalFormatting>
  <conditionalFormatting sqref="S81:AD81">
    <cfRule type="expression" dxfId="2086" priority="153">
      <formula>$D81="Facturacion"</formula>
    </cfRule>
  </conditionalFormatting>
  <conditionalFormatting sqref="S81:AD81">
    <cfRule type="expression" dxfId="2085" priority="154">
      <formula>$D81="Specialist"</formula>
    </cfRule>
  </conditionalFormatting>
  <conditionalFormatting sqref="S81:AD81">
    <cfRule type="cellIs" dxfId="2084" priority="155" operator="equal">
      <formula>1</formula>
    </cfRule>
  </conditionalFormatting>
  <conditionalFormatting sqref="S81:AD81">
    <cfRule type="expression" dxfId="2083" priority="156">
      <formula>$D81="SSMM"</formula>
    </cfRule>
  </conditionalFormatting>
  <conditionalFormatting sqref="S81:AD81">
    <cfRule type="cellIs" dxfId="2082" priority="157" operator="equal">
      <formula>"F"</formula>
    </cfRule>
  </conditionalFormatting>
  <conditionalFormatting sqref="W25:AD25">
    <cfRule type="expression" dxfId="2081" priority="145">
      <formula>$C$2="F"</formula>
    </cfRule>
  </conditionalFormatting>
  <conditionalFormatting sqref="W25:AD25">
    <cfRule type="expression" dxfId="2080" priority="146">
      <formula>$D25="Facturacion"</formula>
    </cfRule>
  </conditionalFormatting>
  <conditionalFormatting sqref="W25:AD25">
    <cfRule type="expression" dxfId="2079" priority="147">
      <formula>$D25="Specialist"</formula>
    </cfRule>
  </conditionalFormatting>
  <conditionalFormatting sqref="W25:AD25">
    <cfRule type="cellIs" dxfId="2078" priority="148" operator="equal">
      <formula>1</formula>
    </cfRule>
  </conditionalFormatting>
  <conditionalFormatting sqref="W25:AD25">
    <cfRule type="expression" dxfId="2077" priority="149">
      <formula>$D25="SSMM"</formula>
    </cfRule>
  </conditionalFormatting>
  <conditionalFormatting sqref="W25:AD25">
    <cfRule type="cellIs" dxfId="2076" priority="150" operator="equal">
      <formula>"F"</formula>
    </cfRule>
  </conditionalFormatting>
  <conditionalFormatting sqref="W30:AD30">
    <cfRule type="expression" dxfId="2075" priority="138">
      <formula>$C$2="F"</formula>
    </cfRule>
  </conditionalFormatting>
  <conditionalFormatting sqref="W30:AD30">
    <cfRule type="expression" dxfId="2074" priority="139">
      <formula>$D30="Facturacion"</formula>
    </cfRule>
  </conditionalFormatting>
  <conditionalFormatting sqref="W30:AD30">
    <cfRule type="expression" dxfId="2073" priority="140">
      <formula>$D30="Specialist"</formula>
    </cfRule>
  </conditionalFormatting>
  <conditionalFormatting sqref="W30:AD30">
    <cfRule type="cellIs" dxfId="2072" priority="141" operator="equal">
      <formula>1</formula>
    </cfRule>
  </conditionalFormatting>
  <conditionalFormatting sqref="W30:AD30">
    <cfRule type="expression" dxfId="2071" priority="142">
      <formula>$D30="SSMM"</formula>
    </cfRule>
  </conditionalFormatting>
  <conditionalFormatting sqref="W30:AD30">
    <cfRule type="cellIs" dxfId="2070" priority="143" operator="equal">
      <formula>"F"</formula>
    </cfRule>
  </conditionalFormatting>
  <conditionalFormatting sqref="W44:AD44">
    <cfRule type="expression" dxfId="2069" priority="131">
      <formula>$C$2="F"</formula>
    </cfRule>
  </conditionalFormatting>
  <conditionalFormatting sqref="W44:AD44">
    <cfRule type="expression" dxfId="2068" priority="132">
      <formula>$D44="Facturacion"</formula>
    </cfRule>
  </conditionalFormatting>
  <conditionalFormatting sqref="W44:AD44">
    <cfRule type="expression" dxfId="2067" priority="133">
      <formula>$D44="Specialist"</formula>
    </cfRule>
  </conditionalFormatting>
  <conditionalFormatting sqref="W44:AD44">
    <cfRule type="cellIs" dxfId="2066" priority="134" operator="equal">
      <formula>1</formula>
    </cfRule>
  </conditionalFormatting>
  <conditionalFormatting sqref="W44:AD44">
    <cfRule type="expression" dxfId="2065" priority="135">
      <formula>$D44="SSMM"</formula>
    </cfRule>
  </conditionalFormatting>
  <conditionalFormatting sqref="W44:AD44">
    <cfRule type="cellIs" dxfId="2064" priority="136" operator="equal">
      <formula>"F"</formula>
    </cfRule>
  </conditionalFormatting>
  <conditionalFormatting sqref="W49:AD49">
    <cfRule type="expression" dxfId="2063" priority="124">
      <formula>$C$2="F"</formula>
    </cfRule>
  </conditionalFormatting>
  <conditionalFormatting sqref="W49:AD49">
    <cfRule type="expression" dxfId="2062" priority="125">
      <formula>$D49="Facturacion"</formula>
    </cfRule>
  </conditionalFormatting>
  <conditionalFormatting sqref="W49:AD49">
    <cfRule type="expression" dxfId="2061" priority="126">
      <formula>$D49="Specialist"</formula>
    </cfRule>
  </conditionalFormatting>
  <conditionalFormatting sqref="W49:AD49">
    <cfRule type="cellIs" dxfId="2060" priority="127" operator="equal">
      <formula>1</formula>
    </cfRule>
  </conditionalFormatting>
  <conditionalFormatting sqref="W49:AD49">
    <cfRule type="expression" dxfId="2059" priority="128">
      <formula>$D49="SSMM"</formula>
    </cfRule>
  </conditionalFormatting>
  <conditionalFormatting sqref="W49:AD49">
    <cfRule type="cellIs" dxfId="2058" priority="129" operator="equal">
      <formula>"F"</formula>
    </cfRule>
  </conditionalFormatting>
  <conditionalFormatting sqref="W63:AD63">
    <cfRule type="expression" dxfId="2057" priority="117">
      <formula>$C$2="F"</formula>
    </cfRule>
  </conditionalFormatting>
  <conditionalFormatting sqref="W63:AD63">
    <cfRule type="expression" dxfId="2056" priority="118">
      <formula>$D63="Facturacion"</formula>
    </cfRule>
  </conditionalFormatting>
  <conditionalFormatting sqref="W63:AD63">
    <cfRule type="expression" dxfId="2055" priority="119">
      <formula>$D63="Specialist"</formula>
    </cfRule>
  </conditionalFormatting>
  <conditionalFormatting sqref="W63:AD63">
    <cfRule type="cellIs" dxfId="2054" priority="120" operator="equal">
      <formula>1</formula>
    </cfRule>
  </conditionalFormatting>
  <conditionalFormatting sqref="W63:AD63">
    <cfRule type="expression" dxfId="2053" priority="121">
      <formula>$D63="SSMM"</formula>
    </cfRule>
  </conditionalFormatting>
  <conditionalFormatting sqref="W63:AD63">
    <cfRule type="cellIs" dxfId="2052" priority="122" operator="equal">
      <formula>"F"</formula>
    </cfRule>
  </conditionalFormatting>
  <conditionalFormatting sqref="W68:AD68">
    <cfRule type="expression" dxfId="2051" priority="110">
      <formula>$C$2="F"</formula>
    </cfRule>
  </conditionalFormatting>
  <conditionalFormatting sqref="W68:AD68">
    <cfRule type="expression" dxfId="2050" priority="111">
      <formula>$D68="Facturacion"</formula>
    </cfRule>
  </conditionalFormatting>
  <conditionalFormatting sqref="W68:AD68">
    <cfRule type="expression" dxfId="2049" priority="112">
      <formula>$D68="Specialist"</formula>
    </cfRule>
  </conditionalFormatting>
  <conditionalFormatting sqref="W68:AD68">
    <cfRule type="cellIs" dxfId="2048" priority="113" operator="equal">
      <formula>1</formula>
    </cfRule>
  </conditionalFormatting>
  <conditionalFormatting sqref="W68:AD68">
    <cfRule type="expression" dxfId="2047" priority="114">
      <formula>$D68="SSMM"</formula>
    </cfRule>
  </conditionalFormatting>
  <conditionalFormatting sqref="W68:AD68">
    <cfRule type="cellIs" dxfId="2046" priority="115" operator="equal">
      <formula>"F"</formula>
    </cfRule>
  </conditionalFormatting>
  <conditionalFormatting sqref="W87:AD87">
    <cfRule type="expression" dxfId="2045" priority="103">
      <formula>$C$2="F"</formula>
    </cfRule>
  </conditionalFormatting>
  <conditionalFormatting sqref="W87:AD87">
    <cfRule type="expression" dxfId="2044" priority="104">
      <formula>$D87="Facturacion"</formula>
    </cfRule>
  </conditionalFormatting>
  <conditionalFormatting sqref="W87:AD87">
    <cfRule type="expression" dxfId="2043" priority="105">
      <formula>$D87="Specialist"</formula>
    </cfRule>
  </conditionalFormatting>
  <conditionalFormatting sqref="W87:AD87">
    <cfRule type="cellIs" dxfId="2042" priority="106" operator="equal">
      <formula>1</formula>
    </cfRule>
  </conditionalFormatting>
  <conditionalFormatting sqref="W87:AD87">
    <cfRule type="expression" dxfId="2041" priority="107">
      <formula>$D87="SSMM"</formula>
    </cfRule>
  </conditionalFormatting>
  <conditionalFormatting sqref="W87:AD87">
    <cfRule type="cellIs" dxfId="2040" priority="108" operator="equal">
      <formula>"F"</formula>
    </cfRule>
  </conditionalFormatting>
  <conditionalFormatting sqref="I9:AD10">
    <cfRule type="expression" dxfId="2039" priority="96">
      <formula>$C$2="F"</formula>
    </cfRule>
  </conditionalFormatting>
  <conditionalFormatting sqref="I9:AD10">
    <cfRule type="expression" dxfId="2038" priority="97">
      <formula>$D9="Facturacion"</formula>
    </cfRule>
  </conditionalFormatting>
  <conditionalFormatting sqref="I9:AD10">
    <cfRule type="expression" dxfId="2037" priority="98">
      <formula>$D9="Specialist"</formula>
    </cfRule>
  </conditionalFormatting>
  <conditionalFormatting sqref="I9:AD10">
    <cfRule type="cellIs" dxfId="2036" priority="99" operator="equal">
      <formula>1</formula>
    </cfRule>
  </conditionalFormatting>
  <conditionalFormatting sqref="I9:AD10">
    <cfRule type="expression" dxfId="2035" priority="100">
      <formula>$D9="SSMM"</formula>
    </cfRule>
  </conditionalFormatting>
  <conditionalFormatting sqref="I9:AD10">
    <cfRule type="cellIs" dxfId="2034" priority="101" operator="equal">
      <formula>"F"</formula>
    </cfRule>
  </conditionalFormatting>
  <conditionalFormatting sqref="I28:AD29">
    <cfRule type="expression" dxfId="2033" priority="89">
      <formula>$C$2="F"</formula>
    </cfRule>
  </conditionalFormatting>
  <conditionalFormatting sqref="I28:AD29">
    <cfRule type="expression" dxfId="2032" priority="90">
      <formula>$D28="Facturacion"</formula>
    </cfRule>
  </conditionalFormatting>
  <conditionalFormatting sqref="I28:AD29">
    <cfRule type="expression" dxfId="2031" priority="91">
      <formula>$D28="Specialist"</formula>
    </cfRule>
  </conditionalFormatting>
  <conditionalFormatting sqref="I28:AD29">
    <cfRule type="cellIs" dxfId="2030" priority="92" operator="equal">
      <formula>1</formula>
    </cfRule>
  </conditionalFormatting>
  <conditionalFormatting sqref="I28:AD29">
    <cfRule type="expression" dxfId="2029" priority="93">
      <formula>$D28="SSMM"</formula>
    </cfRule>
  </conditionalFormatting>
  <conditionalFormatting sqref="I28:AD29">
    <cfRule type="cellIs" dxfId="2028" priority="94" operator="equal">
      <formula>"F"</formula>
    </cfRule>
  </conditionalFormatting>
  <conditionalFormatting sqref="I47:AD48">
    <cfRule type="expression" dxfId="2027" priority="82">
      <formula>$C$2="F"</formula>
    </cfRule>
  </conditionalFormatting>
  <conditionalFormatting sqref="I47:AD48">
    <cfRule type="expression" dxfId="2026" priority="83">
      <formula>$D47="Facturacion"</formula>
    </cfRule>
  </conditionalFormatting>
  <conditionalFormatting sqref="I47:AD48">
    <cfRule type="expression" dxfId="2025" priority="84">
      <formula>$D47="Specialist"</formula>
    </cfRule>
  </conditionalFormatting>
  <conditionalFormatting sqref="I47:AD48">
    <cfRule type="cellIs" dxfId="2024" priority="85" operator="equal">
      <formula>1</formula>
    </cfRule>
  </conditionalFormatting>
  <conditionalFormatting sqref="I47:AD48">
    <cfRule type="expression" dxfId="2023" priority="86">
      <formula>$D47="SSMM"</formula>
    </cfRule>
  </conditionalFormatting>
  <conditionalFormatting sqref="I47:AD48">
    <cfRule type="cellIs" dxfId="2022" priority="87" operator="equal">
      <formula>"F"</formula>
    </cfRule>
  </conditionalFormatting>
  <conditionalFormatting sqref="I66:AD67">
    <cfRule type="expression" dxfId="2021" priority="75">
      <formula>$C$2="F"</formula>
    </cfRule>
  </conditionalFormatting>
  <conditionalFormatting sqref="I66:AD67">
    <cfRule type="expression" dxfId="2020" priority="76">
      <formula>$D66="Facturacion"</formula>
    </cfRule>
  </conditionalFormatting>
  <conditionalFormatting sqref="I66:AD67">
    <cfRule type="expression" dxfId="2019" priority="77">
      <formula>$D66="Specialist"</formula>
    </cfRule>
  </conditionalFormatting>
  <conditionalFormatting sqref="I66:AD67">
    <cfRule type="cellIs" dxfId="2018" priority="78" operator="equal">
      <formula>1</formula>
    </cfRule>
  </conditionalFormatting>
  <conditionalFormatting sqref="I66:AD67">
    <cfRule type="expression" dxfId="2017" priority="79">
      <formula>$D66="SSMM"</formula>
    </cfRule>
  </conditionalFormatting>
  <conditionalFormatting sqref="I66:AD67">
    <cfRule type="cellIs" dxfId="2016" priority="80" operator="equal">
      <formula>"F"</formula>
    </cfRule>
  </conditionalFormatting>
  <conditionalFormatting sqref="I85:AD86">
    <cfRule type="expression" dxfId="2015" priority="68">
      <formula>$C$2="F"</formula>
    </cfRule>
  </conditionalFormatting>
  <conditionalFormatting sqref="I85:AD86">
    <cfRule type="expression" dxfId="2014" priority="69">
      <formula>$D85="Facturacion"</formula>
    </cfRule>
  </conditionalFormatting>
  <conditionalFormatting sqref="I85:AD86">
    <cfRule type="expression" dxfId="2013" priority="70">
      <formula>$D85="Specialist"</formula>
    </cfRule>
  </conditionalFormatting>
  <conditionalFormatting sqref="I85:AD86">
    <cfRule type="cellIs" dxfId="2012" priority="71" operator="equal">
      <formula>1</formula>
    </cfRule>
  </conditionalFormatting>
  <conditionalFormatting sqref="I85:AD86">
    <cfRule type="expression" dxfId="2011" priority="72">
      <formula>$D85="SSMM"</formula>
    </cfRule>
  </conditionalFormatting>
  <conditionalFormatting sqref="I85:AD86">
    <cfRule type="cellIs" dxfId="2010" priority="73" operator="equal">
      <formula>"F"</formula>
    </cfRule>
  </conditionalFormatting>
  <conditionalFormatting sqref="I104:AD105">
    <cfRule type="expression" dxfId="2009" priority="61">
      <formula>$C$2="F"</formula>
    </cfRule>
  </conditionalFormatting>
  <conditionalFormatting sqref="I104:AD105">
    <cfRule type="expression" dxfId="2008" priority="62">
      <formula>$D104="Facturacion"</formula>
    </cfRule>
  </conditionalFormatting>
  <conditionalFormatting sqref="I104:AD105">
    <cfRule type="expression" dxfId="2007" priority="63">
      <formula>$D104="Specialist"</formula>
    </cfRule>
  </conditionalFormatting>
  <conditionalFormatting sqref="I104:AD105">
    <cfRule type="cellIs" dxfId="2006" priority="64" operator="equal">
      <formula>1</formula>
    </cfRule>
  </conditionalFormatting>
  <conditionalFormatting sqref="I104:AD105">
    <cfRule type="expression" dxfId="2005" priority="65">
      <formula>$D104="SSMM"</formula>
    </cfRule>
  </conditionalFormatting>
  <conditionalFormatting sqref="I104:AD105">
    <cfRule type="cellIs" dxfId="2004" priority="66" operator="equal">
      <formula>"F"</formula>
    </cfRule>
  </conditionalFormatting>
  <conditionalFormatting sqref="E108:AG108">
    <cfRule type="expression" dxfId="2003" priority="54">
      <formula>$C$2="F"</formula>
    </cfRule>
  </conditionalFormatting>
  <conditionalFormatting sqref="E108:AG108">
    <cfRule type="expression" dxfId="2002" priority="55">
      <formula>$D108="Facturacion"</formula>
    </cfRule>
  </conditionalFormatting>
  <conditionalFormatting sqref="E108:AG108">
    <cfRule type="expression" dxfId="2001" priority="56">
      <formula>$D108="Specialist"</formula>
    </cfRule>
  </conditionalFormatting>
  <conditionalFormatting sqref="E108:AG108">
    <cfRule type="cellIs" dxfId="2000" priority="57" operator="equal">
      <formula>1</formula>
    </cfRule>
  </conditionalFormatting>
  <conditionalFormatting sqref="E108:AG108">
    <cfRule type="expression" dxfId="1999" priority="58">
      <formula>$D108="SSMM"</formula>
    </cfRule>
  </conditionalFormatting>
  <conditionalFormatting sqref="E108:AG108">
    <cfRule type="cellIs" dxfId="1998" priority="59" operator="equal">
      <formula>"F"</formula>
    </cfRule>
  </conditionalFormatting>
  <conditionalFormatting sqref="E89:AG89">
    <cfRule type="expression" dxfId="1997" priority="47">
      <formula>$C$2="F"</formula>
    </cfRule>
  </conditionalFormatting>
  <conditionalFormatting sqref="E89:AG89">
    <cfRule type="expression" dxfId="1996" priority="48">
      <formula>$D89="Facturacion"</formula>
    </cfRule>
  </conditionalFormatting>
  <conditionalFormatting sqref="E89:AG89">
    <cfRule type="expression" dxfId="1995" priority="49">
      <formula>$D89="Specialist"</formula>
    </cfRule>
  </conditionalFormatting>
  <conditionalFormatting sqref="E89:AG89">
    <cfRule type="cellIs" dxfId="1994" priority="50" operator="equal">
      <formula>1</formula>
    </cfRule>
  </conditionalFormatting>
  <conditionalFormatting sqref="E89:AG89">
    <cfRule type="expression" dxfId="1993" priority="51">
      <formula>$D89="SSMM"</formula>
    </cfRule>
  </conditionalFormatting>
  <conditionalFormatting sqref="E89:AG89">
    <cfRule type="cellIs" dxfId="1992" priority="52" operator="equal">
      <formula>"F"</formula>
    </cfRule>
  </conditionalFormatting>
  <conditionalFormatting sqref="E70:AG70">
    <cfRule type="expression" dxfId="1991" priority="40">
      <formula>$C$2="F"</formula>
    </cfRule>
  </conditionalFormatting>
  <conditionalFormatting sqref="E70:AG70">
    <cfRule type="expression" dxfId="1990" priority="41">
      <formula>$D70="Facturacion"</formula>
    </cfRule>
  </conditionalFormatting>
  <conditionalFormatting sqref="E70:AG70">
    <cfRule type="expression" dxfId="1989" priority="42">
      <formula>$D70="Specialist"</formula>
    </cfRule>
  </conditionalFormatting>
  <conditionalFormatting sqref="E70:AG70">
    <cfRule type="cellIs" dxfId="1988" priority="43" operator="equal">
      <formula>1</formula>
    </cfRule>
  </conditionalFormatting>
  <conditionalFormatting sqref="E70:AG70">
    <cfRule type="expression" dxfId="1987" priority="44">
      <formula>$D70="SSMM"</formula>
    </cfRule>
  </conditionalFormatting>
  <conditionalFormatting sqref="E70:AG70">
    <cfRule type="cellIs" dxfId="1986" priority="45" operator="equal">
      <formula>"F"</formula>
    </cfRule>
  </conditionalFormatting>
  <conditionalFormatting sqref="E51:AG51">
    <cfRule type="expression" dxfId="1985" priority="33">
      <formula>$C$2="F"</formula>
    </cfRule>
  </conditionalFormatting>
  <conditionalFormatting sqref="E51:AG51">
    <cfRule type="expression" dxfId="1984" priority="34">
      <formula>$D51="Facturacion"</formula>
    </cfRule>
  </conditionalFormatting>
  <conditionalFormatting sqref="E51:AG51">
    <cfRule type="expression" dxfId="1983" priority="35">
      <formula>$D51="Specialist"</formula>
    </cfRule>
  </conditionalFormatting>
  <conditionalFormatting sqref="E51:AG51">
    <cfRule type="cellIs" dxfId="1982" priority="36" operator="equal">
      <formula>1</formula>
    </cfRule>
  </conditionalFormatting>
  <conditionalFormatting sqref="E51:AG51">
    <cfRule type="expression" dxfId="1981" priority="37">
      <formula>$D51="SSMM"</formula>
    </cfRule>
  </conditionalFormatting>
  <conditionalFormatting sqref="E51:AG51">
    <cfRule type="cellIs" dxfId="1980" priority="38" operator="equal">
      <formula>"F"</formula>
    </cfRule>
  </conditionalFormatting>
  <conditionalFormatting sqref="E32:H32 AE32:AG32">
    <cfRule type="expression" dxfId="1979" priority="26">
      <formula>$C$2="F"</formula>
    </cfRule>
  </conditionalFormatting>
  <conditionalFormatting sqref="E32:H32 AE32:AG32">
    <cfRule type="expression" dxfId="1978" priority="27">
      <formula>$D32="Facturacion"</formula>
    </cfRule>
  </conditionalFormatting>
  <conditionalFormatting sqref="E32:H32 AE32:AG32">
    <cfRule type="expression" dxfId="1977" priority="28">
      <formula>$D32="Specialist"</formula>
    </cfRule>
  </conditionalFormatting>
  <conditionalFormatting sqref="E32:H32 AE32:AG32">
    <cfRule type="cellIs" dxfId="1976" priority="29" operator="equal">
      <formula>1</formula>
    </cfRule>
  </conditionalFormatting>
  <conditionalFormatting sqref="E32:H32 AE32:AG32">
    <cfRule type="expression" dxfId="1975" priority="30">
      <formula>$D32="SSMM"</formula>
    </cfRule>
  </conditionalFormatting>
  <conditionalFormatting sqref="E32:H32 AE32:AG32">
    <cfRule type="cellIs" dxfId="1974" priority="31" operator="equal">
      <formula>"F"</formula>
    </cfRule>
  </conditionalFormatting>
  <conditionalFormatting sqref="E13:AG13">
    <cfRule type="expression" dxfId="1973" priority="19">
      <formula>$C$2="F"</formula>
    </cfRule>
  </conditionalFormatting>
  <conditionalFormatting sqref="E13:AG13">
    <cfRule type="expression" dxfId="1972" priority="20">
      <formula>$D13="Facturacion"</formula>
    </cfRule>
  </conditionalFormatting>
  <conditionalFormatting sqref="E13:AG13">
    <cfRule type="expression" dxfId="1971" priority="21">
      <formula>$D13="Specialist"</formula>
    </cfRule>
  </conditionalFormatting>
  <conditionalFormatting sqref="E13:AG13">
    <cfRule type="cellIs" dxfId="1970" priority="22" operator="equal">
      <formula>1</formula>
    </cfRule>
  </conditionalFormatting>
  <conditionalFormatting sqref="E13:AG13">
    <cfRule type="expression" dxfId="1969" priority="23">
      <formula>$D13="SSMM"</formula>
    </cfRule>
  </conditionalFormatting>
  <conditionalFormatting sqref="E13:AG13">
    <cfRule type="cellIs" dxfId="1968" priority="24" operator="equal">
      <formula>"F"</formula>
    </cfRule>
  </conditionalFormatting>
  <conditionalFormatting sqref="K26:AB26">
    <cfRule type="expression" dxfId="1967" priority="2891">
      <formula>$D27="Facturacion"</formula>
    </cfRule>
  </conditionalFormatting>
  <conditionalFormatting sqref="K26:AB26">
    <cfRule type="expression" dxfId="1966" priority="2893">
      <formula>$D27="Specialist"</formula>
    </cfRule>
  </conditionalFormatting>
  <conditionalFormatting sqref="K26:AB26">
    <cfRule type="expression" dxfId="1965" priority="2897">
      <formula>$D27="SSMM"</formula>
    </cfRule>
  </conditionalFormatting>
  <conditionalFormatting sqref="M27:T27">
    <cfRule type="expression" dxfId="1964" priority="12">
      <formula>$C$2="F"</formula>
    </cfRule>
  </conditionalFormatting>
  <conditionalFormatting sqref="M27:T27">
    <cfRule type="cellIs" dxfId="1963" priority="13" operator="equal">
      <formula>1</formula>
    </cfRule>
  </conditionalFormatting>
  <conditionalFormatting sqref="M27:T27">
    <cfRule type="cellIs" dxfId="1962" priority="14" operator="equal">
      <formula>"F"</formula>
    </cfRule>
  </conditionalFormatting>
  <conditionalFormatting sqref="M27:T27">
    <cfRule type="expression" dxfId="1961" priority="15">
      <formula>$D28="Facturacion"</formula>
    </cfRule>
  </conditionalFormatting>
  <conditionalFormatting sqref="M27:T27">
    <cfRule type="expression" dxfId="1960" priority="16">
      <formula>$D28="Specialist"</formula>
    </cfRule>
  </conditionalFormatting>
  <conditionalFormatting sqref="M27:T27">
    <cfRule type="expression" dxfId="1959" priority="17">
      <formula>$D28="SSMM"</formula>
    </cfRule>
  </conditionalFormatting>
  <conditionalFormatting sqref="U27:AB27">
    <cfRule type="expression" dxfId="1958" priority="8">
      <formula>$D28="Facturacion"</formula>
    </cfRule>
  </conditionalFormatting>
  <conditionalFormatting sqref="U27:AB27">
    <cfRule type="expression" dxfId="1957" priority="9">
      <formula>$D28="Specialist"</formula>
    </cfRule>
  </conditionalFormatting>
  <conditionalFormatting sqref="U27:AB27">
    <cfRule type="expression" dxfId="1956" priority="10">
      <formula>$D28="SSMM"</formula>
    </cfRule>
  </conditionalFormatting>
  <conditionalFormatting sqref="I32:AD32">
    <cfRule type="expression" dxfId="1955" priority="2">
      <formula>$C$2="F"</formula>
    </cfRule>
  </conditionalFormatting>
  <conditionalFormatting sqref="I32:AD32">
    <cfRule type="expression" dxfId="1954" priority="3">
      <formula>$D32="Facturacion"</formula>
    </cfRule>
  </conditionalFormatting>
  <conditionalFormatting sqref="I32:AD32">
    <cfRule type="expression" dxfId="1953" priority="4">
      <formula>$D32="Specialist"</formula>
    </cfRule>
  </conditionalFormatting>
  <conditionalFormatting sqref="I32:AD32">
    <cfRule type="cellIs" dxfId="1952" priority="5" operator="equal">
      <formula>1</formula>
    </cfRule>
  </conditionalFormatting>
  <conditionalFormatting sqref="I32:AD32">
    <cfRule type="expression" dxfId="1951" priority="6">
      <formula>$D32="SSMM"</formula>
    </cfRule>
  </conditionalFormatting>
  <conditionalFormatting sqref="I32:AD32">
    <cfRule type="cellIs" dxfId="1950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66" id="{E7E5EB9A-B034-4C23-8124-70AA11F5D57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E14:AG16 AE17:AG19 I11:AD11 E99:G99 Z99:AG99 E106:R106 E104:H105 AE104:AG106 E100:AG103 E107:AG107 E27:J27 E26:AG26 U27:AG27</xm:sqref>
        </x14:conditionalFormatting>
        <x14:conditionalFormatting xmlns:xm="http://schemas.microsoft.com/office/excel/2006/main">
          <x14:cfRule type="expression" priority="455" id="{8F35A6D8-DF30-4DB8-882D-312B04366DD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E4:AG8 E11:AG12 E9:H10 AE9:AG10</xm:sqref>
        </x14:conditionalFormatting>
        <x14:conditionalFormatting xmlns:xm="http://schemas.microsoft.com/office/excel/2006/main">
          <x14:cfRule type="expression" priority="448" id="{2353ED5D-E21B-414B-BCD2-C4FEA32FE95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E33:AG35 AE36:AG38</xm:sqref>
        </x14:conditionalFormatting>
        <x14:conditionalFormatting xmlns:xm="http://schemas.microsoft.com/office/excel/2006/main">
          <x14:cfRule type="expression" priority="437" id="{9D2AD8C9-D235-455A-850F-82261E26B04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E23:G23 Z23:AG23 E24:AG24 E25:V25 AE25:AG25 E31:AG31 E30:V30 E28:H29 AE28:AG30</xm:sqref>
        </x14:conditionalFormatting>
        <x14:conditionalFormatting xmlns:xm="http://schemas.microsoft.com/office/excel/2006/main">
          <x14:cfRule type="expression" priority="430" id="{205EE31C-6105-4B4C-AAD6-8E2F835FB68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E52:AG54 AE55:AG57</xm:sqref>
        </x14:conditionalFormatting>
        <x14:conditionalFormatting xmlns:xm="http://schemas.microsoft.com/office/excel/2006/main">
          <x14:cfRule type="expression" priority="419" id="{E2AC2695-D96A-4801-BE3E-4B8F1A40F54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E42:AG42 E45:AG46 E43:R43 E44:V44 AE43:AG44 E50:AG50 E49:V49 E47:H48 AE47:AG49</xm:sqref>
        </x14:conditionalFormatting>
        <x14:conditionalFormatting xmlns:xm="http://schemas.microsoft.com/office/excel/2006/main">
          <x14:cfRule type="expression" priority="412" id="{7B16A50E-7028-4B05-A718-3481846D027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E71:AG73 AE74:AG76</xm:sqref>
        </x14:conditionalFormatting>
        <x14:conditionalFormatting xmlns:xm="http://schemas.microsoft.com/office/excel/2006/main">
          <x14:cfRule type="expression" priority="401" id="{97116021-7FE8-4DA0-9F5B-A62BB86499E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E61:G61 Z61:AG61 E64:AG65 E62:R62 E63:V63 AE62:AG63 E69:AG69 E68:V68 E66:H67 AE66:AG68</xm:sqref>
        </x14:conditionalFormatting>
        <x14:conditionalFormatting xmlns:xm="http://schemas.microsoft.com/office/excel/2006/main">
          <x14:cfRule type="expression" priority="394" id="{5407ACFF-64EA-4D93-9063-C4A83E4147E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E90:AG92 AE93:AG95</xm:sqref>
        </x14:conditionalFormatting>
        <x14:conditionalFormatting xmlns:xm="http://schemas.microsoft.com/office/excel/2006/main">
          <x14:cfRule type="expression" priority="383" id="{77F7D5F9-F876-49FC-A81B-9F0BCB22EBF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E85:H86 E84:F84 Y84:AG84 E80:G80 Z80:AG80 E82:AG83 E81:R81 AE81:AG81 E87:V87 E88:AG88 AE85:AG87</xm:sqref>
        </x14:conditionalFormatting>
        <x14:conditionalFormatting xmlns:xm="http://schemas.microsoft.com/office/excel/2006/main">
          <x14:cfRule type="expression" priority="376" id="{CEE1654B-4569-4E32-95D9-4EFD49374C0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E109:AG114</xm:sqref>
        </x14:conditionalFormatting>
        <x14:conditionalFormatting xmlns:xm="http://schemas.microsoft.com/office/excel/2006/main">
          <x14:cfRule type="expression" priority="358" id="{745806D5-6C88-4E6B-8D7D-65E57639EB2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347" id="{6A50AF03-1F63-40FA-9BE7-0C9EDF74630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340" id="{1A79AC63-9F9A-4C5D-BDE1-0C04B44BD48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E19:AD19 E17:H18 AA17:AD18</xm:sqref>
        </x14:conditionalFormatting>
        <x14:conditionalFormatting xmlns:xm="http://schemas.microsoft.com/office/excel/2006/main">
          <x14:cfRule type="expression" priority="312" id="{250E65A6-BF3D-41C7-8E7E-E2A366ED142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E38:AD38 E36:H37 AA36:AD37</xm:sqref>
        </x14:conditionalFormatting>
        <x14:conditionalFormatting xmlns:xm="http://schemas.microsoft.com/office/excel/2006/main">
          <x14:cfRule type="expression" priority="284" id="{6C122D3B-B8D8-48DC-B4EA-A13A7F73155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E57:AD57 E55:H56 AA55:AD56</xm:sqref>
        </x14:conditionalFormatting>
        <x14:conditionalFormatting xmlns:xm="http://schemas.microsoft.com/office/excel/2006/main">
          <x14:cfRule type="expression" priority="256" id="{2E1E239D-F29E-4FAC-B0FE-D862429A6BC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E76:AD76 E74:H75 AA74:AD75</xm:sqref>
        </x14:conditionalFormatting>
        <x14:conditionalFormatting xmlns:xm="http://schemas.microsoft.com/office/excel/2006/main">
          <x14:cfRule type="expression" priority="228" id="{CD14B9B3-C4E9-447A-ABE6-9ABA6A1F60A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E95:AD95 E93:H94 AA93:AD94</xm:sqref>
        </x14:conditionalFormatting>
        <x14:conditionalFormatting xmlns:xm="http://schemas.microsoft.com/office/excel/2006/main">
          <x14:cfRule type="expression" priority="200" id="{5B776432-BC20-41A3-AAD9-BA2DD4C6D06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G84:X84</xm:sqref>
        </x14:conditionalFormatting>
        <x14:conditionalFormatting xmlns:xm="http://schemas.microsoft.com/office/excel/2006/main">
          <x14:cfRule type="expression" priority="193" id="{E1109622-C113-4C65-96AE-AC1F84CD5E4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H23:Y23</xm:sqref>
        </x14:conditionalFormatting>
        <x14:conditionalFormatting xmlns:xm="http://schemas.microsoft.com/office/excel/2006/main">
          <x14:cfRule type="expression" priority="186" id="{6B167878-4DE1-4A0F-ADC1-E70E0EAFDE5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H61:Y61</xm:sqref>
        </x14:conditionalFormatting>
        <x14:conditionalFormatting xmlns:xm="http://schemas.microsoft.com/office/excel/2006/main">
          <x14:cfRule type="expression" priority="179" id="{AC1D76E6-FE88-4662-9A41-20E44886476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H80:Y80</xm:sqref>
        </x14:conditionalFormatting>
        <x14:conditionalFormatting xmlns:xm="http://schemas.microsoft.com/office/excel/2006/main">
          <x14:cfRule type="expression" priority="172" id="{38AA8410-0866-4EBA-9CEE-5EA8E1C7BF2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H99:Y99</xm:sqref>
        </x14:conditionalFormatting>
        <x14:conditionalFormatting xmlns:xm="http://schemas.microsoft.com/office/excel/2006/main">
          <x14:cfRule type="expression" priority="165" id="{D339E29A-6935-4EBF-B19A-47AE1D4646C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S43:AD43</xm:sqref>
        </x14:conditionalFormatting>
        <x14:conditionalFormatting xmlns:xm="http://schemas.microsoft.com/office/excel/2006/main">
          <x14:cfRule type="expression" priority="158" id="{46E50EA2-F437-4C34-AAB2-A9E468AD632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S62:AD62</xm:sqref>
        </x14:conditionalFormatting>
        <x14:conditionalFormatting xmlns:xm="http://schemas.microsoft.com/office/excel/2006/main">
          <x14:cfRule type="expression" priority="151" id="{A7B83791-7F74-4094-B0B5-8E8C09C67F6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S81:AD81</xm:sqref>
        </x14:conditionalFormatting>
        <x14:conditionalFormatting xmlns:xm="http://schemas.microsoft.com/office/excel/2006/main">
          <x14:cfRule type="expression" priority="144" id="{022E8450-CEA8-4C38-9D79-FBBDBBA717A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W25:AD25</xm:sqref>
        </x14:conditionalFormatting>
        <x14:conditionalFormatting xmlns:xm="http://schemas.microsoft.com/office/excel/2006/main">
          <x14:cfRule type="expression" priority="137" id="{083F619C-C473-44E0-932C-A9B6D1C03B6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W30:AD30</xm:sqref>
        </x14:conditionalFormatting>
        <x14:conditionalFormatting xmlns:xm="http://schemas.microsoft.com/office/excel/2006/main">
          <x14:cfRule type="expression" priority="130" id="{E8D14AC9-9F45-4B7B-84B3-278CC7B906A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W44:AD44</xm:sqref>
        </x14:conditionalFormatting>
        <x14:conditionalFormatting xmlns:xm="http://schemas.microsoft.com/office/excel/2006/main">
          <x14:cfRule type="expression" priority="123" id="{96ADDB9D-BADE-4DC0-BA97-5CE8E225168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W49:AD49</xm:sqref>
        </x14:conditionalFormatting>
        <x14:conditionalFormatting xmlns:xm="http://schemas.microsoft.com/office/excel/2006/main">
          <x14:cfRule type="expression" priority="116" id="{39731DB9-8F3C-40AE-8F6A-337D607962F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W63:AD63</xm:sqref>
        </x14:conditionalFormatting>
        <x14:conditionalFormatting xmlns:xm="http://schemas.microsoft.com/office/excel/2006/main">
          <x14:cfRule type="expression" priority="109" id="{D35C08B2-B86E-473D-913B-62BFC7CA507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W68:AD68</xm:sqref>
        </x14:conditionalFormatting>
        <x14:conditionalFormatting xmlns:xm="http://schemas.microsoft.com/office/excel/2006/main">
          <x14:cfRule type="expression" priority="102" id="{90C47AEE-8AA0-48A5-A56C-126ABF0CF00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W87:AD87</xm:sqref>
        </x14:conditionalFormatting>
        <x14:conditionalFormatting xmlns:xm="http://schemas.microsoft.com/office/excel/2006/main">
          <x14:cfRule type="expression" priority="95" id="{7C5DC5DB-14B2-4393-B8E0-3F20F4C691F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I9:AD10</xm:sqref>
        </x14:conditionalFormatting>
        <x14:conditionalFormatting xmlns:xm="http://schemas.microsoft.com/office/excel/2006/main">
          <x14:cfRule type="expression" priority="88" id="{249A5904-0B62-4D2B-BA92-20EFC0EAB7B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I28:AD29</xm:sqref>
        </x14:conditionalFormatting>
        <x14:conditionalFormatting xmlns:xm="http://schemas.microsoft.com/office/excel/2006/main">
          <x14:cfRule type="expression" priority="81" id="{5E66DE18-215A-47EA-9378-87805F613B5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I47:AD48</xm:sqref>
        </x14:conditionalFormatting>
        <x14:conditionalFormatting xmlns:xm="http://schemas.microsoft.com/office/excel/2006/main">
          <x14:cfRule type="expression" priority="74" id="{62511DE7-14BC-4B8D-84DE-B32EA972B12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I66:AD67</xm:sqref>
        </x14:conditionalFormatting>
        <x14:conditionalFormatting xmlns:xm="http://schemas.microsoft.com/office/excel/2006/main">
          <x14:cfRule type="expression" priority="67" id="{6F783925-4289-42C5-ABEF-DFC87A5273F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I85:AD86</xm:sqref>
        </x14:conditionalFormatting>
        <x14:conditionalFormatting xmlns:xm="http://schemas.microsoft.com/office/excel/2006/main">
          <x14:cfRule type="expression" priority="60" id="{CCF0F9C3-44C7-4839-A39C-3C2ACFBA4F1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I104:AD105</xm:sqref>
        </x14:conditionalFormatting>
        <x14:conditionalFormatting xmlns:xm="http://schemas.microsoft.com/office/excel/2006/main">
          <x14:cfRule type="expression" priority="53" id="{D5A8C550-CA5C-426F-9E48-2501204CA56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E108:AG108</xm:sqref>
        </x14:conditionalFormatting>
        <x14:conditionalFormatting xmlns:xm="http://schemas.microsoft.com/office/excel/2006/main">
          <x14:cfRule type="expression" priority="46" id="{33BAC208-E664-4C10-A3FF-B41FE96D48C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E89:AG89</xm:sqref>
        </x14:conditionalFormatting>
        <x14:conditionalFormatting xmlns:xm="http://schemas.microsoft.com/office/excel/2006/main">
          <x14:cfRule type="expression" priority="39" id="{1354C5F0-A97C-422A-BFC6-001208CD4DA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E70:AG70</xm:sqref>
        </x14:conditionalFormatting>
        <x14:conditionalFormatting xmlns:xm="http://schemas.microsoft.com/office/excel/2006/main">
          <x14:cfRule type="expression" priority="32" id="{C42910A1-57A6-4C5E-9595-D9E7287605A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E51:AG51</xm:sqref>
        </x14:conditionalFormatting>
        <x14:conditionalFormatting xmlns:xm="http://schemas.microsoft.com/office/excel/2006/main">
          <x14:cfRule type="expression" priority="25" id="{37F5E0B4-C3E8-4CCB-89F7-D7C408766E4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E32:H32 AE32:AG32</xm:sqref>
        </x14:conditionalFormatting>
        <x14:conditionalFormatting xmlns:xm="http://schemas.microsoft.com/office/excel/2006/main">
          <x14:cfRule type="expression" priority="18" id="{B66417E8-AE01-4EBB-AEFD-880B56F5A5E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E13:AG13</xm:sqref>
        </x14:conditionalFormatting>
        <x14:conditionalFormatting xmlns:xm="http://schemas.microsoft.com/office/excel/2006/main">
          <x14:cfRule type="expression" priority="11" id="{4D915DFB-42CF-464C-9B2F-0A786C113D6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M27:T27</xm:sqref>
        </x14:conditionalFormatting>
        <x14:conditionalFormatting xmlns:xm="http://schemas.microsoft.com/office/excel/2006/main">
          <x14:cfRule type="expression" priority="1" id="{5F41AF63-01D6-4244-85ED-B2C5DBF4EDD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I32:AD32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15F45AE2-C539-411A-A1D2-B34E946F22E6}">
          <x14:formula1>
            <xm:f>Personal!$A$2:$A$50</xm:f>
          </x14:formula1>
          <xm:sqref>B118:B133 B23:B38 B42:B57 B61:B76 B80:B95 B99:B114 B4:B19</xm:sqref>
        </x14:dataValidation>
        <x14:dataValidation type="list" allowBlank="1" showInputMessage="1" showErrorMessage="1" prompt="Elige una de las opciones disponibles" xr:uid="{530AE057-4868-4FA2-8127-36447A23FDDA}">
          <x14:formula1>
            <xm:f>Personal!$F$1:$F$15</xm:f>
          </x14:formula1>
          <xm:sqref>E118:AG133 AE106:AG106 E42:AG57 E99:AG105 E28:AG38 E61:AG76 E4:AG19 E106:R106 E107:AG114 K26:AB26 E23:AG25 M27:AB27 E26:J27 AC26:AG27 E80:AG95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BB86C-9E7B-41E2-B4AA-5468DE76FEAE}">
  <sheetPr codeName="Hoja45">
    <tabColor rgb="FFFFFFFF"/>
    <outlinePr summaryBelow="0" summaryRight="0"/>
    <pageSetUpPr fitToPage="1"/>
  </sheetPr>
  <dimension ref="A1:AJ1000"/>
  <sheetViews>
    <sheetView topLeftCell="A83" workbookViewId="0">
      <selection activeCell="I17" sqref="I17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'S42'!C117+1</f>
        <v>45586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28</v>
      </c>
      <c r="C4" s="19" t="s">
        <v>100</v>
      </c>
      <c r="D4" s="19" t="s">
        <v>95</v>
      </c>
      <c r="E4" s="8"/>
      <c r="F4" s="8"/>
      <c r="G4" s="8"/>
      <c r="H4" s="8"/>
      <c r="I4" s="8">
        <v>1</v>
      </c>
      <c r="J4" s="8">
        <v>1</v>
      </c>
      <c r="K4" s="8">
        <v>1</v>
      </c>
      <c r="L4" s="8">
        <v>1</v>
      </c>
      <c r="M4" s="8">
        <v>1</v>
      </c>
      <c r="N4" s="8">
        <v>1</v>
      </c>
      <c r="O4" s="8">
        <v>1</v>
      </c>
      <c r="P4" s="8">
        <v>1</v>
      </c>
      <c r="Q4" s="8"/>
      <c r="R4" s="8"/>
      <c r="S4" s="8">
        <v>1</v>
      </c>
      <c r="T4" s="8">
        <v>1</v>
      </c>
      <c r="U4" s="8">
        <v>1</v>
      </c>
      <c r="V4" s="8">
        <v>1</v>
      </c>
      <c r="W4" s="8">
        <v>1</v>
      </c>
      <c r="X4" s="8">
        <v>1</v>
      </c>
      <c r="Y4" s="8">
        <v>1</v>
      </c>
      <c r="Z4" s="8">
        <v>1</v>
      </c>
      <c r="AA4" s="8"/>
      <c r="AB4" s="8"/>
      <c r="AC4" s="8"/>
      <c r="AD4" s="8"/>
      <c r="AE4" s="8"/>
      <c r="AF4" s="8"/>
      <c r="AG4" s="8"/>
      <c r="AH4" s="1">
        <f t="shared" ref="AH4:AH19" si="0">SUM(E4:AG4)/2</f>
        <v>8</v>
      </c>
      <c r="AI4" s="1"/>
      <c r="AJ4" s="1">
        <f t="shared" ref="AJ4:AJ20" si="1">AH4+AH23+AH42+AH61+AH80+AH99+AH118</f>
        <v>40</v>
      </c>
    </row>
    <row r="5" spans="1:36" ht="15.75" customHeight="1" x14ac:dyDescent="0.15">
      <c r="A5" s="10"/>
      <c r="B5" s="18" t="s">
        <v>29</v>
      </c>
      <c r="C5" s="19" t="s">
        <v>101</v>
      </c>
      <c r="D5" s="19" t="s">
        <v>99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>
        <v>1</v>
      </c>
      <c r="T5" s="8">
        <v>1</v>
      </c>
      <c r="U5" s="8">
        <v>1</v>
      </c>
      <c r="V5" s="8">
        <v>1</v>
      </c>
      <c r="W5" s="8">
        <v>1</v>
      </c>
      <c r="X5" s="8">
        <v>1</v>
      </c>
      <c r="Y5" s="8">
        <v>1</v>
      </c>
      <c r="Z5" s="8">
        <v>1</v>
      </c>
      <c r="AA5" s="8">
        <v>1</v>
      </c>
      <c r="AB5" s="8">
        <v>1</v>
      </c>
      <c r="AC5" s="8">
        <v>1</v>
      </c>
      <c r="AD5" s="8">
        <v>1</v>
      </c>
      <c r="AE5" s="8"/>
      <c r="AF5" s="8"/>
      <c r="AG5" s="8"/>
      <c r="AH5" s="1">
        <f t="shared" si="0"/>
        <v>6</v>
      </c>
      <c r="AI5" s="1"/>
      <c r="AJ5" s="1">
        <f t="shared" si="1"/>
        <v>30</v>
      </c>
    </row>
    <row r="6" spans="1:36" ht="15.75" customHeight="1" x14ac:dyDescent="0.15">
      <c r="A6" s="10"/>
      <c r="B6" s="18" t="s">
        <v>30</v>
      </c>
      <c r="C6" s="19" t="s">
        <v>103</v>
      </c>
      <c r="D6" s="19" t="s">
        <v>53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4</v>
      </c>
      <c r="AI6" s="1"/>
      <c r="AJ6" s="1">
        <f t="shared" si="1"/>
        <v>20</v>
      </c>
    </row>
    <row r="7" spans="1:36" ht="15.75" customHeight="1" x14ac:dyDescent="0.15">
      <c r="A7" s="10"/>
      <c r="B7" s="18" t="s">
        <v>32</v>
      </c>
      <c r="C7" s="19" t="s">
        <v>105</v>
      </c>
      <c r="D7" s="19" t="s">
        <v>53</v>
      </c>
      <c r="E7" s="8"/>
      <c r="F7" s="8"/>
      <c r="G7" s="8"/>
      <c r="H7" s="8"/>
      <c r="I7" s="8"/>
      <c r="J7" s="8"/>
      <c r="K7" s="8"/>
      <c r="L7" s="8"/>
      <c r="M7" s="8">
        <v>1</v>
      </c>
      <c r="N7" s="8">
        <v>1</v>
      </c>
      <c r="O7" s="8">
        <v>1</v>
      </c>
      <c r="P7" s="8">
        <v>1</v>
      </c>
      <c r="Q7" s="8">
        <v>1</v>
      </c>
      <c r="R7" s="8">
        <v>1</v>
      </c>
      <c r="S7" s="8"/>
      <c r="T7" s="8"/>
      <c r="U7" s="8">
        <v>1</v>
      </c>
      <c r="V7" s="8">
        <v>1</v>
      </c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>
        <v>1</v>
      </c>
      <c r="AD7" s="8">
        <v>1</v>
      </c>
      <c r="AE7" s="8"/>
      <c r="AF7" s="8"/>
      <c r="AG7" s="8"/>
      <c r="AH7" s="1">
        <f t="shared" si="0"/>
        <v>8</v>
      </c>
      <c r="AI7" s="1"/>
      <c r="AJ7" s="1">
        <f t="shared" si="1"/>
        <v>40</v>
      </c>
    </row>
    <row r="8" spans="1:36" ht="15.75" customHeight="1" x14ac:dyDescent="0.15">
      <c r="A8" s="10"/>
      <c r="B8" s="18" t="s">
        <v>33</v>
      </c>
      <c r="C8" s="19" t="s">
        <v>106</v>
      </c>
      <c r="D8" s="19" t="s">
        <v>96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/>
      <c r="R8" s="8"/>
      <c r="S8" s="8">
        <v>1</v>
      </c>
      <c r="T8" s="8">
        <v>1</v>
      </c>
      <c r="U8" s="8">
        <v>1</v>
      </c>
      <c r="V8" s="8">
        <v>1</v>
      </c>
      <c r="W8" s="8">
        <v>1</v>
      </c>
      <c r="X8" s="8">
        <v>1</v>
      </c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8</v>
      </c>
      <c r="AI8" s="1"/>
      <c r="AJ8" s="1">
        <f t="shared" si="1"/>
        <v>40</v>
      </c>
    </row>
    <row r="9" spans="1:36" ht="15.75" customHeight="1" x14ac:dyDescent="0.15">
      <c r="A9" s="10"/>
      <c r="B9" s="18" t="s">
        <v>34</v>
      </c>
      <c r="C9" s="19" t="s">
        <v>107</v>
      </c>
      <c r="D9" s="19" t="s">
        <v>53</v>
      </c>
      <c r="E9" s="8"/>
      <c r="F9" s="8"/>
      <c r="G9" s="8"/>
      <c r="H9" s="8"/>
      <c r="I9" s="8" t="s">
        <v>15</v>
      </c>
      <c r="J9" s="8" t="s">
        <v>15</v>
      </c>
      <c r="K9" s="8" t="s">
        <v>15</v>
      </c>
      <c r="L9" s="8" t="s">
        <v>15</v>
      </c>
      <c r="M9" s="8" t="s">
        <v>15</v>
      </c>
      <c r="N9" s="8" t="s">
        <v>15</v>
      </c>
      <c r="O9" s="8" t="s">
        <v>15</v>
      </c>
      <c r="P9" s="8" t="s">
        <v>15</v>
      </c>
      <c r="Q9" s="8" t="s">
        <v>15</v>
      </c>
      <c r="R9" s="8" t="s">
        <v>15</v>
      </c>
      <c r="S9" s="8" t="s">
        <v>15</v>
      </c>
      <c r="T9" s="8" t="s">
        <v>15</v>
      </c>
      <c r="U9" s="8" t="s">
        <v>15</v>
      </c>
      <c r="V9" s="8" t="s">
        <v>15</v>
      </c>
      <c r="W9" s="8" t="s">
        <v>15</v>
      </c>
      <c r="X9" s="8" t="s">
        <v>15</v>
      </c>
      <c r="Y9" s="8" t="s">
        <v>15</v>
      </c>
      <c r="Z9" s="8" t="s">
        <v>15</v>
      </c>
      <c r="AA9" s="8" t="s">
        <v>15</v>
      </c>
      <c r="AB9" s="8" t="s">
        <v>15</v>
      </c>
      <c r="AC9" s="8" t="s">
        <v>15</v>
      </c>
      <c r="AD9" s="8" t="s">
        <v>15</v>
      </c>
      <c r="AE9" s="8"/>
      <c r="AF9" s="8"/>
      <c r="AG9" s="8"/>
      <c r="AH9" s="1">
        <f t="shared" si="0"/>
        <v>0</v>
      </c>
      <c r="AI9" s="1"/>
      <c r="AJ9" s="1">
        <f t="shared" si="1"/>
        <v>0</v>
      </c>
    </row>
    <row r="10" spans="1:36" ht="15.75" customHeight="1" x14ac:dyDescent="0.15">
      <c r="A10" s="10"/>
      <c r="B10" s="18" t="s">
        <v>35</v>
      </c>
      <c r="C10" s="19" t="s">
        <v>128</v>
      </c>
      <c r="D10" s="19" t="s">
        <v>53</v>
      </c>
      <c r="E10" s="8"/>
      <c r="F10" s="8"/>
      <c r="G10" s="8"/>
      <c r="H10" s="8"/>
      <c r="I10" s="8" t="s">
        <v>15</v>
      </c>
      <c r="J10" s="8" t="s">
        <v>15</v>
      </c>
      <c r="K10" s="8" t="s">
        <v>15</v>
      </c>
      <c r="L10" s="8" t="s">
        <v>15</v>
      </c>
      <c r="M10" s="8" t="s">
        <v>15</v>
      </c>
      <c r="N10" s="8" t="s">
        <v>15</v>
      </c>
      <c r="O10" s="8" t="s">
        <v>15</v>
      </c>
      <c r="P10" s="8" t="s">
        <v>15</v>
      </c>
      <c r="Q10" s="8" t="s">
        <v>15</v>
      </c>
      <c r="R10" s="8" t="s">
        <v>15</v>
      </c>
      <c r="S10" s="8" t="s">
        <v>15</v>
      </c>
      <c r="T10" s="8" t="s">
        <v>15</v>
      </c>
      <c r="U10" s="8" t="s">
        <v>15</v>
      </c>
      <c r="V10" s="8" t="s">
        <v>15</v>
      </c>
      <c r="W10" s="8" t="s">
        <v>15</v>
      </c>
      <c r="X10" s="8" t="s">
        <v>15</v>
      </c>
      <c r="Y10" s="8" t="s">
        <v>15</v>
      </c>
      <c r="Z10" s="8" t="s">
        <v>15</v>
      </c>
      <c r="AA10" s="8" t="s">
        <v>15</v>
      </c>
      <c r="AB10" s="8" t="s">
        <v>15</v>
      </c>
      <c r="AC10" s="8" t="s">
        <v>15</v>
      </c>
      <c r="AD10" s="8" t="s">
        <v>15</v>
      </c>
      <c r="AE10" s="8"/>
      <c r="AF10" s="8"/>
      <c r="AG10" s="8"/>
      <c r="AH10" s="1">
        <f t="shared" si="0"/>
        <v>0</v>
      </c>
      <c r="AI10" s="1"/>
      <c r="AJ10" s="1">
        <f t="shared" si="1"/>
        <v>0</v>
      </c>
    </row>
    <row r="11" spans="1:36" ht="15.75" customHeight="1" x14ac:dyDescent="0.15">
      <c r="A11" s="21"/>
      <c r="B11" s="18" t="s">
        <v>133</v>
      </c>
      <c r="C11" s="19" t="s">
        <v>132</v>
      </c>
      <c r="D11" s="19" t="s">
        <v>53</v>
      </c>
      <c r="E11" s="8"/>
      <c r="F11" s="8"/>
      <c r="G11" s="8"/>
      <c r="H11" s="8"/>
      <c r="I11" s="8" t="s">
        <v>7</v>
      </c>
      <c r="J11" s="8" t="s">
        <v>7</v>
      </c>
      <c r="K11" s="8" t="s">
        <v>7</v>
      </c>
      <c r="L11" s="8" t="s">
        <v>7</v>
      </c>
      <c r="M11" s="8" t="s">
        <v>7</v>
      </c>
      <c r="N11" s="8" t="s">
        <v>7</v>
      </c>
      <c r="O11" s="8" t="s">
        <v>7</v>
      </c>
      <c r="P11" s="8" t="s">
        <v>7</v>
      </c>
      <c r="Q11" s="8" t="s">
        <v>7</v>
      </c>
      <c r="R11" s="8" t="s">
        <v>7</v>
      </c>
      <c r="S11" s="8" t="s">
        <v>7</v>
      </c>
      <c r="T11" s="8" t="s">
        <v>7</v>
      </c>
      <c r="U11" s="8" t="s">
        <v>7</v>
      </c>
      <c r="V11" s="8" t="s">
        <v>7</v>
      </c>
      <c r="W11" s="8" t="s">
        <v>7</v>
      </c>
      <c r="X11" s="8" t="s">
        <v>7</v>
      </c>
      <c r="Y11" s="8" t="s">
        <v>7</v>
      </c>
      <c r="Z11" s="8" t="s">
        <v>7</v>
      </c>
      <c r="AA11" s="8" t="s">
        <v>7</v>
      </c>
      <c r="AB11" s="8" t="s">
        <v>7</v>
      </c>
      <c r="AC11" s="8" t="s">
        <v>7</v>
      </c>
      <c r="AD11" s="8" t="s">
        <v>7</v>
      </c>
      <c r="AE11" s="8"/>
      <c r="AF11" s="8"/>
      <c r="AG11" s="8"/>
      <c r="AH11" s="1">
        <f t="shared" si="0"/>
        <v>0</v>
      </c>
      <c r="AI11" s="1"/>
      <c r="AJ11" s="1">
        <f t="shared" si="1"/>
        <v>20</v>
      </c>
    </row>
    <row r="12" spans="1:36" ht="15.75" customHeight="1" x14ac:dyDescent="0.15">
      <c r="A12" s="10"/>
      <c r="B12" s="18" t="s">
        <v>137</v>
      </c>
      <c r="C12" s="19" t="s">
        <v>138</v>
      </c>
      <c r="D12" s="19" t="s">
        <v>53</v>
      </c>
      <c r="E12" s="8"/>
      <c r="F12" s="8"/>
      <c r="G12" s="8"/>
      <c r="H12" s="8"/>
      <c r="I12" s="8"/>
      <c r="J12" s="8"/>
      <c r="K12" s="8">
        <v>1</v>
      </c>
      <c r="L12" s="8">
        <v>1</v>
      </c>
      <c r="M12" s="8">
        <v>1</v>
      </c>
      <c r="N12" s="8">
        <v>1</v>
      </c>
      <c r="O12" s="8">
        <v>1</v>
      </c>
      <c r="P12" s="8">
        <v>1</v>
      </c>
      <c r="Q12" s="8">
        <v>1</v>
      </c>
      <c r="R12" s="8">
        <v>1</v>
      </c>
      <c r="S12" s="8"/>
      <c r="T12" s="8"/>
      <c r="U12" s="8">
        <v>1</v>
      </c>
      <c r="V12" s="8">
        <v>1</v>
      </c>
      <c r="W12" s="8">
        <v>1</v>
      </c>
      <c r="X12" s="8">
        <v>1</v>
      </c>
      <c r="Y12" s="8">
        <v>1</v>
      </c>
      <c r="Z12" s="8">
        <v>1</v>
      </c>
      <c r="AA12" s="8">
        <v>1</v>
      </c>
      <c r="AB12" s="8">
        <v>1</v>
      </c>
      <c r="AC12" s="8"/>
      <c r="AD12" s="8"/>
      <c r="AE12" s="8"/>
      <c r="AF12" s="8"/>
      <c r="AG12" s="8"/>
      <c r="AH12" s="1">
        <f t="shared" si="0"/>
        <v>8</v>
      </c>
      <c r="AI12" s="1"/>
      <c r="AJ12" s="1">
        <f t="shared" si="1"/>
        <v>40</v>
      </c>
    </row>
    <row r="13" spans="1:36" ht="15.75" customHeight="1" x14ac:dyDescent="0.15">
      <c r="A13" s="10"/>
      <c r="B13" s="18">
        <v>0</v>
      </c>
      <c r="C13" s="62" t="s">
        <v>141</v>
      </c>
      <c r="D13" s="19" t="s">
        <v>53</v>
      </c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>
        <v>1</v>
      </c>
      <c r="R13" s="8">
        <v>1</v>
      </c>
      <c r="S13" s="8">
        <v>1</v>
      </c>
      <c r="T13" s="8">
        <v>1</v>
      </c>
      <c r="U13" s="8">
        <v>1</v>
      </c>
      <c r="V13" s="8">
        <v>1</v>
      </c>
      <c r="W13" s="8">
        <v>1</v>
      </c>
      <c r="X13" s="8">
        <v>1</v>
      </c>
      <c r="Y13" s="8">
        <v>1</v>
      </c>
      <c r="Z13" s="8">
        <v>1</v>
      </c>
      <c r="AA13" s="8">
        <v>1</v>
      </c>
      <c r="AB13" s="8">
        <v>1</v>
      </c>
      <c r="AC13" s="8"/>
      <c r="AD13" s="8"/>
      <c r="AE13" s="8"/>
      <c r="AF13" s="8"/>
      <c r="AG13" s="8"/>
      <c r="AH13" s="1">
        <f t="shared" si="0"/>
        <v>6</v>
      </c>
      <c r="AI13" s="1">
        <f t="shared" ref="AI13:AI19" si="2">COUNTIF(F13:AH13,"S")/2</f>
        <v>0</v>
      </c>
      <c r="AJ13" s="1">
        <f t="shared" si="1"/>
        <v>30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59"/>
      <c r="J17" s="59"/>
      <c r="K17" s="59"/>
      <c r="L17" s="59"/>
      <c r="M17" s="59" t="s">
        <v>9</v>
      </c>
      <c r="N17" s="59" t="s">
        <v>9</v>
      </c>
      <c r="O17" s="59" t="s">
        <v>9</v>
      </c>
      <c r="P17" s="59" t="s">
        <v>9</v>
      </c>
      <c r="Q17" s="59" t="s">
        <v>9</v>
      </c>
      <c r="R17" s="59" t="s">
        <v>9</v>
      </c>
      <c r="S17" s="59"/>
      <c r="T17" s="59"/>
      <c r="U17" s="59" t="s">
        <v>9</v>
      </c>
      <c r="V17" s="59" t="s">
        <v>9</v>
      </c>
      <c r="W17" s="59" t="s">
        <v>9</v>
      </c>
      <c r="X17" s="59" t="s">
        <v>9</v>
      </c>
      <c r="Y17" s="59" t="s">
        <v>9</v>
      </c>
      <c r="Z17" s="59" t="s">
        <v>9</v>
      </c>
      <c r="AA17" s="59" t="s">
        <v>9</v>
      </c>
      <c r="AB17" s="59" t="s">
        <v>9</v>
      </c>
      <c r="AC17" s="59" t="s">
        <v>9</v>
      </c>
      <c r="AD17" s="59" t="s">
        <v>9</v>
      </c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/>
      <c r="R18" s="8"/>
      <c r="S18" s="8" t="s">
        <v>9</v>
      </c>
      <c r="T18" s="8" t="s">
        <v>9</v>
      </c>
      <c r="U18" s="8" t="s">
        <v>9</v>
      </c>
      <c r="V18" s="8" t="s">
        <v>9</v>
      </c>
      <c r="W18" s="8" t="s">
        <v>9</v>
      </c>
      <c r="X18" s="8" t="s">
        <v>9</v>
      </c>
      <c r="Y18" s="8" t="s">
        <v>9</v>
      </c>
      <c r="Z18" s="8" t="s">
        <v>9</v>
      </c>
      <c r="AA18" s="59"/>
      <c r="AB18" s="59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8" t="s">
        <v>9</v>
      </c>
      <c r="J19" s="8" t="s">
        <v>9</v>
      </c>
      <c r="K19" s="8" t="s">
        <v>9</v>
      </c>
      <c r="L19" s="8" t="s">
        <v>9</v>
      </c>
      <c r="M19" s="8" t="s">
        <v>9</v>
      </c>
      <c r="N19" s="8" t="s">
        <v>9</v>
      </c>
      <c r="O19" s="8" t="s">
        <v>9</v>
      </c>
      <c r="P19" s="8" t="s">
        <v>9</v>
      </c>
      <c r="Q19" s="8" t="s">
        <v>9</v>
      </c>
      <c r="R19" s="8"/>
      <c r="S19" s="8"/>
      <c r="T19" s="8" t="s">
        <v>9</v>
      </c>
      <c r="U19" s="8" t="s">
        <v>9</v>
      </c>
      <c r="V19" s="8" t="s">
        <v>9</v>
      </c>
      <c r="W19" s="8" t="s">
        <v>9</v>
      </c>
      <c r="X19" s="8" t="s">
        <v>9</v>
      </c>
      <c r="Y19" s="8" t="s">
        <v>9</v>
      </c>
      <c r="Z19" s="8" t="s">
        <v>9</v>
      </c>
      <c r="AA19" s="59"/>
      <c r="AB19" s="59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1</v>
      </c>
      <c r="I20" s="23">
        <f t="shared" si="3"/>
        <v>2</v>
      </c>
      <c r="J20" s="23">
        <f t="shared" si="3"/>
        <v>2</v>
      </c>
      <c r="K20" s="23">
        <f t="shared" si="3"/>
        <v>3</v>
      </c>
      <c r="L20" s="23">
        <f t="shared" si="3"/>
        <v>3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3</v>
      </c>
      <c r="R20" s="23">
        <f t="shared" si="3"/>
        <v>3</v>
      </c>
      <c r="S20" s="23">
        <f t="shared" si="3"/>
        <v>4</v>
      </c>
      <c r="T20" s="23">
        <f t="shared" si="3"/>
        <v>4</v>
      </c>
      <c r="U20" s="23">
        <f t="shared" si="3"/>
        <v>6</v>
      </c>
      <c r="V20" s="23">
        <f t="shared" si="3"/>
        <v>6</v>
      </c>
      <c r="W20" s="23">
        <f t="shared" si="3"/>
        <v>7</v>
      </c>
      <c r="X20" s="23">
        <f t="shared" si="3"/>
        <v>7</v>
      </c>
      <c r="Y20" s="23">
        <f t="shared" si="3"/>
        <v>6</v>
      </c>
      <c r="Z20" s="23">
        <f t="shared" si="3"/>
        <v>6</v>
      </c>
      <c r="AA20" s="23">
        <f t="shared" si="3"/>
        <v>5</v>
      </c>
      <c r="AB20" s="23">
        <f t="shared" si="3"/>
        <v>5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48</v>
      </c>
      <c r="AI20" s="1">
        <f>SUM(AI13:AI19)</f>
        <v>24</v>
      </c>
      <c r="AJ20" s="1">
        <f t="shared" si="1"/>
        <v>260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45587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">
        <v>28</v>
      </c>
      <c r="C23" s="19" t="s">
        <v>100</v>
      </c>
      <c r="D23" s="19" t="s">
        <v>95</v>
      </c>
      <c r="E23" s="8"/>
      <c r="F23" s="8"/>
      <c r="G23" s="8"/>
      <c r="H23" s="8">
        <v>1</v>
      </c>
      <c r="I23" s="8">
        <v>1</v>
      </c>
      <c r="J23" s="8">
        <v>1</v>
      </c>
      <c r="K23" s="8">
        <v>1</v>
      </c>
      <c r="L23" s="8">
        <v>1</v>
      </c>
      <c r="M23" s="8">
        <v>1</v>
      </c>
      <c r="N23" s="8">
        <v>1</v>
      </c>
      <c r="O23" s="8">
        <v>1</v>
      </c>
      <c r="P23" s="8">
        <v>1</v>
      </c>
      <c r="Q23" s="8"/>
      <c r="R23" s="8"/>
      <c r="S23" s="8">
        <v>1</v>
      </c>
      <c r="T23" s="8">
        <v>1</v>
      </c>
      <c r="U23" s="8">
        <v>1</v>
      </c>
      <c r="V23" s="8">
        <v>1</v>
      </c>
      <c r="W23" s="8">
        <v>1</v>
      </c>
      <c r="X23" s="8">
        <v>1</v>
      </c>
      <c r="Y23" s="8">
        <v>1</v>
      </c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8</v>
      </c>
      <c r="AI23" s="1"/>
    </row>
    <row r="24" spans="1:36" ht="15.75" customHeight="1" x14ac:dyDescent="0.15">
      <c r="A24" s="10"/>
      <c r="B24" s="18" t="s">
        <v>29</v>
      </c>
      <c r="C24" s="19" t="s">
        <v>101</v>
      </c>
      <c r="D24" s="19" t="s">
        <v>99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>
        <v>1</v>
      </c>
      <c r="T24" s="8">
        <v>1</v>
      </c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>
        <v>1</v>
      </c>
      <c r="AB24" s="8">
        <v>1</v>
      </c>
      <c r="AC24" s="8">
        <v>1</v>
      </c>
      <c r="AD24" s="8">
        <v>1</v>
      </c>
      <c r="AE24" s="8"/>
      <c r="AF24" s="8"/>
      <c r="AG24" s="8"/>
      <c r="AH24" s="1">
        <f t="shared" si="4"/>
        <v>6</v>
      </c>
      <c r="AI24" s="1"/>
    </row>
    <row r="25" spans="1:36" ht="15.75" customHeight="1" x14ac:dyDescent="0.15">
      <c r="A25" s="10"/>
      <c r="B25" s="18" t="s">
        <v>30</v>
      </c>
      <c r="C25" s="19" t="s">
        <v>103</v>
      </c>
      <c r="D25" s="19" t="s">
        <v>53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>
        <v>1</v>
      </c>
      <c r="W25" s="8">
        <v>1</v>
      </c>
      <c r="X25" s="8">
        <v>1</v>
      </c>
      <c r="Y25" s="8">
        <v>1</v>
      </c>
      <c r="Z25" s="8">
        <v>1</v>
      </c>
      <c r="AA25" s="8">
        <v>1</v>
      </c>
      <c r="AB25" s="8">
        <v>1</v>
      </c>
      <c r="AC25" s="8">
        <v>1</v>
      </c>
      <c r="AD25" s="8"/>
      <c r="AE25" s="8"/>
      <c r="AF25" s="8"/>
      <c r="AG25" s="8"/>
      <c r="AH25" s="1">
        <f t="shared" si="4"/>
        <v>4</v>
      </c>
      <c r="AI25" s="1"/>
    </row>
    <row r="26" spans="1:36" ht="15.75" customHeight="1" x14ac:dyDescent="0.15">
      <c r="A26" s="10"/>
      <c r="B26" s="18" t="s">
        <v>32</v>
      </c>
      <c r="C26" s="19" t="s">
        <v>105</v>
      </c>
      <c r="D26" s="19" t="s">
        <v>53</v>
      </c>
      <c r="E26" s="8"/>
      <c r="F26" s="8"/>
      <c r="G26" s="8"/>
      <c r="H26" s="8"/>
      <c r="I26" s="8" t="s">
        <v>7</v>
      </c>
      <c r="J26" s="8" t="s">
        <v>7</v>
      </c>
      <c r="K26" s="8" t="s">
        <v>7</v>
      </c>
      <c r="L26" s="8" t="s">
        <v>7</v>
      </c>
      <c r="M26" s="8" t="s">
        <v>7</v>
      </c>
      <c r="N26" s="8" t="s">
        <v>7</v>
      </c>
      <c r="O26" s="8" t="s">
        <v>7</v>
      </c>
      <c r="P26" s="8" t="s">
        <v>7</v>
      </c>
      <c r="Q26" s="8" t="s">
        <v>7</v>
      </c>
      <c r="R26" s="8" t="s">
        <v>7</v>
      </c>
      <c r="S26" s="8" t="s">
        <v>7</v>
      </c>
      <c r="T26" s="8" t="s">
        <v>7</v>
      </c>
      <c r="U26" s="8" t="s">
        <v>7</v>
      </c>
      <c r="V26" s="8" t="s">
        <v>7</v>
      </c>
      <c r="W26" s="8" t="s">
        <v>7</v>
      </c>
      <c r="X26" s="8" t="s">
        <v>7</v>
      </c>
      <c r="Y26" s="8" t="s">
        <v>7</v>
      </c>
      <c r="Z26" s="8" t="s">
        <v>7</v>
      </c>
      <c r="AA26" s="8" t="s">
        <v>7</v>
      </c>
      <c r="AB26" s="8" t="s">
        <v>7</v>
      </c>
      <c r="AC26" s="8" t="s">
        <v>7</v>
      </c>
      <c r="AD26" s="8" t="s">
        <v>7</v>
      </c>
      <c r="AE26" s="8"/>
      <c r="AF26" s="8"/>
      <c r="AG26" s="8"/>
      <c r="AH26" s="1">
        <f t="shared" si="4"/>
        <v>0</v>
      </c>
      <c r="AI26" s="1"/>
    </row>
    <row r="27" spans="1:36" ht="15.75" customHeight="1" x14ac:dyDescent="0.15">
      <c r="A27" s="10"/>
      <c r="B27" s="18" t="s">
        <v>33</v>
      </c>
      <c r="C27" s="19" t="s">
        <v>106</v>
      </c>
      <c r="D27" s="19" t="s">
        <v>96</v>
      </c>
      <c r="E27" s="8"/>
      <c r="F27" s="8"/>
      <c r="G27" s="8"/>
      <c r="H27" s="8"/>
      <c r="I27" s="8"/>
      <c r="J27" s="8"/>
      <c r="K27" s="8"/>
      <c r="L27" s="8"/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>
        <v>1</v>
      </c>
      <c r="T27" s="8">
        <v>1</v>
      </c>
      <c r="U27" s="8"/>
      <c r="V27" s="8"/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8</v>
      </c>
      <c r="AI27" s="1"/>
    </row>
    <row r="28" spans="1:36" ht="15.75" customHeight="1" x14ac:dyDescent="0.15">
      <c r="A28" s="10"/>
      <c r="B28" s="18" t="s">
        <v>34</v>
      </c>
      <c r="C28" s="19" t="s">
        <v>107</v>
      </c>
      <c r="D28" s="19" t="s">
        <v>53</v>
      </c>
      <c r="E28" s="8"/>
      <c r="F28" s="8"/>
      <c r="G28" s="8"/>
      <c r="H28" s="8"/>
      <c r="I28" s="8" t="s">
        <v>15</v>
      </c>
      <c r="J28" s="8" t="s">
        <v>15</v>
      </c>
      <c r="K28" s="8" t="s">
        <v>15</v>
      </c>
      <c r="L28" s="8" t="s">
        <v>15</v>
      </c>
      <c r="M28" s="8" t="s">
        <v>15</v>
      </c>
      <c r="N28" s="8" t="s">
        <v>15</v>
      </c>
      <c r="O28" s="8" t="s">
        <v>15</v>
      </c>
      <c r="P28" s="8" t="s">
        <v>15</v>
      </c>
      <c r="Q28" s="8" t="s">
        <v>15</v>
      </c>
      <c r="R28" s="8" t="s">
        <v>15</v>
      </c>
      <c r="S28" s="8" t="s">
        <v>15</v>
      </c>
      <c r="T28" s="8" t="s">
        <v>15</v>
      </c>
      <c r="U28" s="8" t="s">
        <v>15</v>
      </c>
      <c r="V28" s="8" t="s">
        <v>15</v>
      </c>
      <c r="W28" s="8" t="s">
        <v>15</v>
      </c>
      <c r="X28" s="8" t="s">
        <v>15</v>
      </c>
      <c r="Y28" s="8" t="s">
        <v>15</v>
      </c>
      <c r="Z28" s="8" t="s">
        <v>15</v>
      </c>
      <c r="AA28" s="8" t="s">
        <v>15</v>
      </c>
      <c r="AB28" s="8" t="s">
        <v>15</v>
      </c>
      <c r="AC28" s="8" t="s">
        <v>15</v>
      </c>
      <c r="AD28" s="8" t="s">
        <v>15</v>
      </c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 t="s">
        <v>35</v>
      </c>
      <c r="C29" s="19" t="s">
        <v>128</v>
      </c>
      <c r="D29" s="19" t="s">
        <v>53</v>
      </c>
      <c r="E29" s="8"/>
      <c r="F29" s="8"/>
      <c r="G29" s="8"/>
      <c r="H29" s="8"/>
      <c r="I29" s="8" t="s">
        <v>15</v>
      </c>
      <c r="J29" s="8" t="s">
        <v>15</v>
      </c>
      <c r="K29" s="8" t="s">
        <v>15</v>
      </c>
      <c r="L29" s="8" t="s">
        <v>15</v>
      </c>
      <c r="M29" s="8" t="s">
        <v>15</v>
      </c>
      <c r="N29" s="8" t="s">
        <v>15</v>
      </c>
      <c r="O29" s="8" t="s">
        <v>15</v>
      </c>
      <c r="P29" s="8" t="s">
        <v>15</v>
      </c>
      <c r="Q29" s="8" t="s">
        <v>15</v>
      </c>
      <c r="R29" s="8" t="s">
        <v>15</v>
      </c>
      <c r="S29" s="8" t="s">
        <v>15</v>
      </c>
      <c r="T29" s="8" t="s">
        <v>15</v>
      </c>
      <c r="U29" s="8" t="s">
        <v>15</v>
      </c>
      <c r="V29" s="8" t="s">
        <v>15</v>
      </c>
      <c r="W29" s="8" t="s">
        <v>15</v>
      </c>
      <c r="X29" s="8" t="s">
        <v>15</v>
      </c>
      <c r="Y29" s="8" t="s">
        <v>15</v>
      </c>
      <c r="Z29" s="8" t="s">
        <v>15</v>
      </c>
      <c r="AA29" s="8" t="s">
        <v>15</v>
      </c>
      <c r="AB29" s="8" t="s">
        <v>15</v>
      </c>
      <c r="AC29" s="8" t="s">
        <v>15</v>
      </c>
      <c r="AD29" s="8" t="s">
        <v>15</v>
      </c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 t="s">
        <v>133</v>
      </c>
      <c r="C30" s="19" t="s">
        <v>132</v>
      </c>
      <c r="D30" s="19" t="s">
        <v>53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>
        <v>1</v>
      </c>
      <c r="X30" s="8">
        <v>1</v>
      </c>
      <c r="Y30" s="8">
        <v>1</v>
      </c>
      <c r="Z30" s="8">
        <v>1</v>
      </c>
      <c r="AA30" s="8">
        <v>1</v>
      </c>
      <c r="AB30" s="8">
        <v>1</v>
      </c>
      <c r="AC30" s="8">
        <v>1</v>
      </c>
      <c r="AD30" s="8">
        <v>1</v>
      </c>
      <c r="AE30" s="8"/>
      <c r="AF30" s="8"/>
      <c r="AG30" s="8"/>
      <c r="AH30" s="1">
        <f t="shared" si="4"/>
        <v>4</v>
      </c>
      <c r="AI30" s="1"/>
    </row>
    <row r="31" spans="1:36" ht="15.75" customHeight="1" x14ac:dyDescent="0.15">
      <c r="A31" s="10"/>
      <c r="B31" s="18" t="str">
        <f t="shared" ref="B31:B32" si="5">B12</f>
        <v>X220</v>
      </c>
      <c r="C31" s="19" t="s">
        <v>138</v>
      </c>
      <c r="D31" s="19" t="s">
        <v>53</v>
      </c>
      <c r="E31" s="8"/>
      <c r="F31" s="8"/>
      <c r="G31" s="8"/>
      <c r="H31" s="8"/>
      <c r="I31" s="8">
        <v>1</v>
      </c>
      <c r="J31" s="8">
        <v>1</v>
      </c>
      <c r="K31" s="8">
        <v>1</v>
      </c>
      <c r="L31" s="8">
        <v>1</v>
      </c>
      <c r="M31" s="8">
        <v>1</v>
      </c>
      <c r="N31" s="8">
        <v>1</v>
      </c>
      <c r="O31" s="8">
        <v>1</v>
      </c>
      <c r="P31" s="8">
        <v>1</v>
      </c>
      <c r="Q31" s="8">
        <v>1</v>
      </c>
      <c r="R31" s="8">
        <v>1</v>
      </c>
      <c r="S31" s="8"/>
      <c r="T31" s="8"/>
      <c r="U31" s="8">
        <v>1</v>
      </c>
      <c r="V31" s="8">
        <v>1</v>
      </c>
      <c r="W31" s="8">
        <v>1</v>
      </c>
      <c r="X31" s="8">
        <v>1</v>
      </c>
      <c r="Y31" s="8">
        <v>1</v>
      </c>
      <c r="Z31" s="8">
        <v>1</v>
      </c>
      <c r="AA31" s="8"/>
      <c r="AB31" s="8"/>
      <c r="AC31" s="8"/>
      <c r="AD31" s="8"/>
      <c r="AE31" s="8"/>
      <c r="AF31" s="8"/>
      <c r="AG31" s="8"/>
      <c r="AH31" s="1">
        <f t="shared" si="4"/>
        <v>8</v>
      </c>
      <c r="AI31" s="1"/>
    </row>
    <row r="32" spans="1:36" ht="15.75" customHeight="1" x14ac:dyDescent="0.15">
      <c r="A32" s="10"/>
      <c r="B32" s="18">
        <f t="shared" si="5"/>
        <v>0</v>
      </c>
      <c r="C32" s="62" t="s">
        <v>141</v>
      </c>
      <c r="D32" s="19" t="s">
        <v>53</v>
      </c>
      <c r="E32" s="8"/>
      <c r="F32" s="8"/>
      <c r="G32" s="8"/>
      <c r="H32" s="8">
        <v>1</v>
      </c>
      <c r="I32" s="8">
        <v>1</v>
      </c>
      <c r="J32" s="8">
        <v>1</v>
      </c>
      <c r="K32" s="8">
        <v>1</v>
      </c>
      <c r="L32" s="8">
        <v>1</v>
      </c>
      <c r="M32" s="8">
        <v>1</v>
      </c>
      <c r="N32" s="8">
        <v>1</v>
      </c>
      <c r="O32" s="8">
        <v>1</v>
      </c>
      <c r="P32" s="8">
        <v>1</v>
      </c>
      <c r="Q32" s="8">
        <v>1</v>
      </c>
      <c r="R32" s="8">
        <v>1</v>
      </c>
      <c r="S32" s="8">
        <v>1</v>
      </c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1">
        <f t="shared" si="4"/>
        <v>6</v>
      </c>
      <c r="AI32" s="1"/>
    </row>
    <row r="33" spans="1:35" ht="15.75" customHeight="1" x14ac:dyDescent="0.15">
      <c r="A33" s="10"/>
      <c r="B33" s="18">
        <f t="shared" ref="B24:B38" si="6">B14</f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6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6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6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59"/>
      <c r="J36" s="59"/>
      <c r="K36" s="59"/>
      <c r="L36" s="59"/>
      <c r="M36" s="59" t="s">
        <v>9</v>
      </c>
      <c r="N36" s="59" t="s">
        <v>9</v>
      </c>
      <c r="O36" s="59" t="s">
        <v>9</v>
      </c>
      <c r="P36" s="59" t="s">
        <v>9</v>
      </c>
      <c r="Q36" s="59" t="s">
        <v>9</v>
      </c>
      <c r="R36" s="59" t="s">
        <v>9</v>
      </c>
      <c r="S36" s="59"/>
      <c r="T36" s="59"/>
      <c r="U36" s="59" t="s">
        <v>9</v>
      </c>
      <c r="V36" s="59" t="s">
        <v>9</v>
      </c>
      <c r="W36" s="59" t="s">
        <v>9</v>
      </c>
      <c r="X36" s="59" t="s">
        <v>9</v>
      </c>
      <c r="Y36" s="59" t="s">
        <v>9</v>
      </c>
      <c r="Z36" s="59" t="s">
        <v>9</v>
      </c>
      <c r="AA36" s="59" t="s">
        <v>9</v>
      </c>
      <c r="AB36" s="59" t="s">
        <v>9</v>
      </c>
      <c r="AC36" s="59" t="s">
        <v>9</v>
      </c>
      <c r="AD36" s="59" t="s">
        <v>9</v>
      </c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6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/>
      <c r="R37" s="8"/>
      <c r="S37" s="8" t="s">
        <v>9</v>
      </c>
      <c r="T37" s="8" t="s">
        <v>9</v>
      </c>
      <c r="U37" s="8" t="s">
        <v>9</v>
      </c>
      <c r="V37" s="8" t="s">
        <v>9</v>
      </c>
      <c r="W37" s="8" t="s">
        <v>9</v>
      </c>
      <c r="X37" s="8" t="s">
        <v>9</v>
      </c>
      <c r="Y37" s="8" t="s">
        <v>9</v>
      </c>
      <c r="Z37" s="8" t="s">
        <v>9</v>
      </c>
      <c r="AA37" s="59"/>
      <c r="AB37" s="59"/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6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8" t="s">
        <v>9</v>
      </c>
      <c r="J38" s="8" t="s">
        <v>9</v>
      </c>
      <c r="K38" s="8" t="s">
        <v>9</v>
      </c>
      <c r="L38" s="8" t="s">
        <v>9</v>
      </c>
      <c r="M38" s="8" t="s">
        <v>9</v>
      </c>
      <c r="N38" s="8" t="s">
        <v>9</v>
      </c>
      <c r="O38" s="8" t="s">
        <v>9</v>
      </c>
      <c r="P38" s="8" t="s">
        <v>9</v>
      </c>
      <c r="Q38" s="8" t="s">
        <v>9</v>
      </c>
      <c r="R38" s="8"/>
      <c r="S38" s="8"/>
      <c r="T38" s="8" t="s">
        <v>9</v>
      </c>
      <c r="U38" s="8" t="s">
        <v>9</v>
      </c>
      <c r="V38" s="8" t="s">
        <v>9</v>
      </c>
      <c r="W38" s="8" t="s">
        <v>9</v>
      </c>
      <c r="X38" s="8" t="s">
        <v>9</v>
      </c>
      <c r="Y38" s="8" t="s">
        <v>9</v>
      </c>
      <c r="Z38" s="8" t="s">
        <v>9</v>
      </c>
      <c r="AA38" s="59"/>
      <c r="AB38" s="59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7">SUM(E23:E38)</f>
        <v>0</v>
      </c>
      <c r="F39" s="23">
        <f t="shared" si="7"/>
        <v>0</v>
      </c>
      <c r="G39" s="23">
        <f t="shared" si="7"/>
        <v>0</v>
      </c>
      <c r="H39" s="23">
        <f t="shared" si="7"/>
        <v>2</v>
      </c>
      <c r="I39" s="23">
        <f t="shared" si="7"/>
        <v>3</v>
      </c>
      <c r="J39" s="23">
        <f t="shared" si="7"/>
        <v>3</v>
      </c>
      <c r="K39" s="23">
        <f t="shared" si="7"/>
        <v>3</v>
      </c>
      <c r="L39" s="23">
        <f t="shared" si="7"/>
        <v>3</v>
      </c>
      <c r="M39" s="23">
        <f t="shared" si="7"/>
        <v>4</v>
      </c>
      <c r="N39" s="23">
        <f t="shared" si="7"/>
        <v>4</v>
      </c>
      <c r="O39" s="23">
        <f t="shared" si="7"/>
        <v>4</v>
      </c>
      <c r="P39" s="23">
        <f t="shared" si="7"/>
        <v>4</v>
      </c>
      <c r="Q39" s="23">
        <f t="shared" si="7"/>
        <v>3</v>
      </c>
      <c r="R39" s="23">
        <f t="shared" si="7"/>
        <v>3</v>
      </c>
      <c r="S39" s="23">
        <f t="shared" si="7"/>
        <v>4</v>
      </c>
      <c r="T39" s="23">
        <f t="shared" si="7"/>
        <v>3</v>
      </c>
      <c r="U39" s="23">
        <f t="shared" si="7"/>
        <v>3</v>
      </c>
      <c r="V39" s="23">
        <f t="shared" si="7"/>
        <v>4</v>
      </c>
      <c r="W39" s="23">
        <f t="shared" si="7"/>
        <v>6</v>
      </c>
      <c r="X39" s="23">
        <f t="shared" si="7"/>
        <v>6</v>
      </c>
      <c r="Y39" s="23">
        <f t="shared" si="7"/>
        <v>6</v>
      </c>
      <c r="Z39" s="23">
        <f t="shared" si="7"/>
        <v>5</v>
      </c>
      <c r="AA39" s="23">
        <f t="shared" si="7"/>
        <v>4</v>
      </c>
      <c r="AB39" s="23">
        <f t="shared" si="7"/>
        <v>4</v>
      </c>
      <c r="AC39" s="23">
        <f t="shared" si="7"/>
        <v>4</v>
      </c>
      <c r="AD39" s="23">
        <f t="shared" si="7"/>
        <v>3</v>
      </c>
      <c r="AE39" s="23">
        <f t="shared" si="7"/>
        <v>0</v>
      </c>
      <c r="AF39" s="23">
        <f t="shared" si="7"/>
        <v>0</v>
      </c>
      <c r="AG39" s="24">
        <f t="shared" si="7"/>
        <v>0</v>
      </c>
      <c r="AH39" s="1">
        <f t="shared" si="7"/>
        <v>44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45588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">
        <v>28</v>
      </c>
      <c r="C42" s="19" t="s">
        <v>100</v>
      </c>
      <c r="D42" s="19" t="s">
        <v>95</v>
      </c>
      <c r="E42" s="8"/>
      <c r="F42" s="8"/>
      <c r="G42" s="8"/>
      <c r="H42" s="8"/>
      <c r="I42" s="8" t="s">
        <v>7</v>
      </c>
      <c r="J42" s="8" t="s">
        <v>7</v>
      </c>
      <c r="K42" s="8" t="s">
        <v>7</v>
      </c>
      <c r="L42" s="8" t="s">
        <v>7</v>
      </c>
      <c r="M42" s="8" t="s">
        <v>7</v>
      </c>
      <c r="N42" s="8" t="s">
        <v>7</v>
      </c>
      <c r="O42" s="8" t="s">
        <v>7</v>
      </c>
      <c r="P42" s="8" t="s">
        <v>7</v>
      </c>
      <c r="Q42" s="8" t="s">
        <v>7</v>
      </c>
      <c r="R42" s="8" t="s">
        <v>7</v>
      </c>
      <c r="S42" s="8" t="s">
        <v>7</v>
      </c>
      <c r="T42" s="8" t="s">
        <v>7</v>
      </c>
      <c r="U42" s="8" t="s">
        <v>7</v>
      </c>
      <c r="V42" s="8" t="s">
        <v>7</v>
      </c>
      <c r="W42" s="8" t="s">
        <v>7</v>
      </c>
      <c r="X42" s="8" t="s">
        <v>7</v>
      </c>
      <c r="Y42" s="8" t="s">
        <v>7</v>
      </c>
      <c r="Z42" s="8" t="s">
        <v>7</v>
      </c>
      <c r="AA42" s="8" t="s">
        <v>7</v>
      </c>
      <c r="AB42" s="8" t="s">
        <v>7</v>
      </c>
      <c r="AC42" s="8" t="s">
        <v>7</v>
      </c>
      <c r="AD42" s="8" t="s">
        <v>7</v>
      </c>
      <c r="AE42" s="8"/>
      <c r="AF42" s="8"/>
      <c r="AG42" s="8"/>
      <c r="AH42" s="1">
        <f t="shared" ref="AH42:AH57" si="8">SUM(E42:AG42)/2</f>
        <v>0</v>
      </c>
      <c r="AI42" s="1"/>
    </row>
    <row r="43" spans="1:35" ht="15.75" customHeight="1" x14ac:dyDescent="0.15">
      <c r="A43" s="10"/>
      <c r="B43" s="18" t="s">
        <v>29</v>
      </c>
      <c r="C43" s="19" t="s">
        <v>101</v>
      </c>
      <c r="D43" s="19" t="s">
        <v>99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>
        <v>1</v>
      </c>
      <c r="T43" s="8">
        <v>1</v>
      </c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>
        <v>1</v>
      </c>
      <c r="AB43" s="8">
        <v>1</v>
      </c>
      <c r="AC43" s="8">
        <v>1</v>
      </c>
      <c r="AD43" s="8">
        <v>1</v>
      </c>
      <c r="AE43" s="8"/>
      <c r="AF43" s="8"/>
      <c r="AG43" s="8"/>
      <c r="AH43" s="1">
        <f t="shared" si="8"/>
        <v>6</v>
      </c>
      <c r="AI43" s="1"/>
    </row>
    <row r="44" spans="1:35" ht="15.75" customHeight="1" x14ac:dyDescent="0.15">
      <c r="A44" s="10"/>
      <c r="B44" s="18" t="s">
        <v>30</v>
      </c>
      <c r="C44" s="19" t="s">
        <v>103</v>
      </c>
      <c r="D44" s="19" t="s">
        <v>53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>
        <v>1</v>
      </c>
      <c r="AD44" s="8">
        <v>1</v>
      </c>
      <c r="AE44" s="8"/>
      <c r="AF44" s="8"/>
      <c r="AG44" s="8"/>
      <c r="AH44" s="1">
        <f t="shared" si="8"/>
        <v>4</v>
      </c>
      <c r="AI44" s="1"/>
    </row>
    <row r="45" spans="1:35" ht="15.75" customHeight="1" x14ac:dyDescent="0.15">
      <c r="A45" s="10"/>
      <c r="B45" s="18" t="s">
        <v>32</v>
      </c>
      <c r="C45" s="19" t="s">
        <v>105</v>
      </c>
      <c r="D45" s="19" t="s">
        <v>53</v>
      </c>
      <c r="E45" s="8"/>
      <c r="F45" s="8"/>
      <c r="G45" s="8"/>
      <c r="H45" s="8"/>
      <c r="I45" s="8">
        <v>1</v>
      </c>
      <c r="J45" s="8">
        <v>1</v>
      </c>
      <c r="K45" s="8">
        <v>1</v>
      </c>
      <c r="L45" s="8">
        <v>1</v>
      </c>
      <c r="M45" s="8">
        <v>1</v>
      </c>
      <c r="N45" s="8">
        <v>1</v>
      </c>
      <c r="O45" s="8">
        <v>1</v>
      </c>
      <c r="P45" s="8">
        <v>1</v>
      </c>
      <c r="Q45" s="8"/>
      <c r="R45" s="8"/>
      <c r="S45" s="8">
        <v>1</v>
      </c>
      <c r="T45" s="8">
        <v>1</v>
      </c>
      <c r="U45" s="8">
        <v>1</v>
      </c>
      <c r="V45" s="8">
        <v>1</v>
      </c>
      <c r="W45" s="8">
        <v>1</v>
      </c>
      <c r="X45" s="8">
        <v>1</v>
      </c>
      <c r="Y45" s="8">
        <v>1</v>
      </c>
      <c r="Z45" s="8">
        <v>1</v>
      </c>
      <c r="AA45" s="8"/>
      <c r="AB45" s="8"/>
      <c r="AC45" s="8"/>
      <c r="AD45" s="8"/>
      <c r="AE45" s="8"/>
      <c r="AF45" s="8"/>
      <c r="AG45" s="8"/>
      <c r="AH45" s="1">
        <f t="shared" si="8"/>
        <v>8</v>
      </c>
      <c r="AI45" s="1"/>
    </row>
    <row r="46" spans="1:35" ht="15.75" customHeight="1" x14ac:dyDescent="0.15">
      <c r="A46" s="10"/>
      <c r="B46" s="18" t="s">
        <v>33</v>
      </c>
      <c r="C46" s="19" t="s">
        <v>106</v>
      </c>
      <c r="D46" s="19" t="s">
        <v>96</v>
      </c>
      <c r="E46" s="8"/>
      <c r="F46" s="8"/>
      <c r="G46" s="8"/>
      <c r="H46" s="8"/>
      <c r="I46" s="8"/>
      <c r="J46" s="8"/>
      <c r="K46" s="8">
        <v>1</v>
      </c>
      <c r="L46" s="8">
        <v>1</v>
      </c>
      <c r="M46" s="8">
        <v>1</v>
      </c>
      <c r="N46" s="8">
        <v>1</v>
      </c>
      <c r="O46" s="8">
        <v>1</v>
      </c>
      <c r="P46" s="8">
        <v>1</v>
      </c>
      <c r="Q46" s="8">
        <v>1</v>
      </c>
      <c r="R46" s="8">
        <v>1</v>
      </c>
      <c r="S46" s="8"/>
      <c r="T46" s="8"/>
      <c r="U46" s="8">
        <v>1</v>
      </c>
      <c r="V46" s="8">
        <v>1</v>
      </c>
      <c r="W46" s="8">
        <v>1</v>
      </c>
      <c r="X46" s="8">
        <v>1</v>
      </c>
      <c r="Y46" s="8">
        <v>1</v>
      </c>
      <c r="Z46" s="8">
        <v>1</v>
      </c>
      <c r="AA46" s="8">
        <v>1</v>
      </c>
      <c r="AB46" s="8">
        <v>1</v>
      </c>
      <c r="AC46" s="8"/>
      <c r="AD46" s="8"/>
      <c r="AE46" s="8"/>
      <c r="AF46" s="8"/>
      <c r="AG46" s="8"/>
      <c r="AH46" s="1">
        <f t="shared" si="8"/>
        <v>8</v>
      </c>
      <c r="AI46" s="1"/>
    </row>
    <row r="47" spans="1:35" ht="15.75" customHeight="1" x14ac:dyDescent="0.15">
      <c r="A47" s="10"/>
      <c r="B47" s="18" t="s">
        <v>34</v>
      </c>
      <c r="C47" s="19" t="s">
        <v>107</v>
      </c>
      <c r="D47" s="19" t="s">
        <v>53</v>
      </c>
      <c r="E47" s="8"/>
      <c r="F47" s="8"/>
      <c r="G47" s="8"/>
      <c r="H47" s="8"/>
      <c r="I47" s="8" t="s">
        <v>15</v>
      </c>
      <c r="J47" s="8" t="s">
        <v>15</v>
      </c>
      <c r="K47" s="8" t="s">
        <v>15</v>
      </c>
      <c r="L47" s="8" t="s">
        <v>15</v>
      </c>
      <c r="M47" s="8" t="s">
        <v>15</v>
      </c>
      <c r="N47" s="8" t="s">
        <v>15</v>
      </c>
      <c r="O47" s="8" t="s">
        <v>15</v>
      </c>
      <c r="P47" s="8" t="s">
        <v>15</v>
      </c>
      <c r="Q47" s="8" t="s">
        <v>15</v>
      </c>
      <c r="R47" s="8" t="s">
        <v>15</v>
      </c>
      <c r="S47" s="8" t="s">
        <v>15</v>
      </c>
      <c r="T47" s="8" t="s">
        <v>15</v>
      </c>
      <c r="U47" s="8" t="s">
        <v>15</v>
      </c>
      <c r="V47" s="8" t="s">
        <v>15</v>
      </c>
      <c r="W47" s="8" t="s">
        <v>15</v>
      </c>
      <c r="X47" s="8" t="s">
        <v>15</v>
      </c>
      <c r="Y47" s="8" t="s">
        <v>15</v>
      </c>
      <c r="Z47" s="8" t="s">
        <v>15</v>
      </c>
      <c r="AA47" s="8" t="s">
        <v>15</v>
      </c>
      <c r="AB47" s="8" t="s">
        <v>15</v>
      </c>
      <c r="AC47" s="8" t="s">
        <v>15</v>
      </c>
      <c r="AD47" s="8" t="s">
        <v>15</v>
      </c>
      <c r="AE47" s="8"/>
      <c r="AF47" s="8"/>
      <c r="AG47" s="8"/>
      <c r="AH47" s="1">
        <f t="shared" si="8"/>
        <v>0</v>
      </c>
      <c r="AI47" s="1"/>
    </row>
    <row r="48" spans="1:35" ht="15.75" customHeight="1" x14ac:dyDescent="0.15">
      <c r="A48" s="10"/>
      <c r="B48" s="18" t="s">
        <v>35</v>
      </c>
      <c r="C48" s="19" t="s">
        <v>128</v>
      </c>
      <c r="D48" s="19" t="s">
        <v>53</v>
      </c>
      <c r="E48" s="8"/>
      <c r="F48" s="8"/>
      <c r="G48" s="8"/>
      <c r="H48" s="8"/>
      <c r="I48" s="8" t="s">
        <v>15</v>
      </c>
      <c r="J48" s="8" t="s">
        <v>15</v>
      </c>
      <c r="K48" s="8" t="s">
        <v>15</v>
      </c>
      <c r="L48" s="8" t="s">
        <v>15</v>
      </c>
      <c r="M48" s="8" t="s">
        <v>15</v>
      </c>
      <c r="N48" s="8" t="s">
        <v>15</v>
      </c>
      <c r="O48" s="8" t="s">
        <v>15</v>
      </c>
      <c r="P48" s="8" t="s">
        <v>15</v>
      </c>
      <c r="Q48" s="8" t="s">
        <v>15</v>
      </c>
      <c r="R48" s="8" t="s">
        <v>15</v>
      </c>
      <c r="S48" s="8" t="s">
        <v>15</v>
      </c>
      <c r="T48" s="8" t="s">
        <v>15</v>
      </c>
      <c r="U48" s="8" t="s">
        <v>15</v>
      </c>
      <c r="V48" s="8" t="s">
        <v>15</v>
      </c>
      <c r="W48" s="8" t="s">
        <v>15</v>
      </c>
      <c r="X48" s="8" t="s">
        <v>15</v>
      </c>
      <c r="Y48" s="8" t="s">
        <v>15</v>
      </c>
      <c r="Z48" s="8" t="s">
        <v>15</v>
      </c>
      <c r="AA48" s="8" t="s">
        <v>15</v>
      </c>
      <c r="AB48" s="8" t="s">
        <v>15</v>
      </c>
      <c r="AC48" s="8" t="s">
        <v>15</v>
      </c>
      <c r="AD48" s="8" t="s">
        <v>15</v>
      </c>
      <c r="AE48" s="8"/>
      <c r="AF48" s="8"/>
      <c r="AG48" s="8"/>
      <c r="AH48" s="1">
        <f t="shared" si="8"/>
        <v>0</v>
      </c>
      <c r="AI48" s="1"/>
    </row>
    <row r="49" spans="1:35" ht="15.75" customHeight="1" x14ac:dyDescent="0.15">
      <c r="A49" s="21"/>
      <c r="B49" s="18" t="s">
        <v>133</v>
      </c>
      <c r="C49" s="19" t="s">
        <v>132</v>
      </c>
      <c r="D49" s="19" t="s">
        <v>53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>
        <v>1</v>
      </c>
      <c r="X49" s="8">
        <v>1</v>
      </c>
      <c r="Y49" s="8">
        <v>1</v>
      </c>
      <c r="Z49" s="8">
        <v>1</v>
      </c>
      <c r="AA49" s="8">
        <v>1</v>
      </c>
      <c r="AB49" s="8">
        <v>1</v>
      </c>
      <c r="AC49" s="8">
        <v>1</v>
      </c>
      <c r="AD49" s="8">
        <v>1</v>
      </c>
      <c r="AE49" s="8"/>
      <c r="AF49" s="8"/>
      <c r="AG49" s="8"/>
      <c r="AH49" s="1">
        <f t="shared" si="8"/>
        <v>4</v>
      </c>
      <c r="AI49" s="1"/>
    </row>
    <row r="50" spans="1:35" ht="15.75" customHeight="1" x14ac:dyDescent="0.15">
      <c r="A50" s="10"/>
      <c r="B50" s="18" t="str">
        <f t="shared" ref="B50:B51" si="9">B31</f>
        <v>X220</v>
      </c>
      <c r="C50" s="19" t="s">
        <v>138</v>
      </c>
      <c r="D50" s="19" t="s">
        <v>53</v>
      </c>
      <c r="E50" s="8"/>
      <c r="F50" s="8"/>
      <c r="G50" s="8"/>
      <c r="H50" s="8"/>
      <c r="I50" s="8" t="s">
        <v>7</v>
      </c>
      <c r="J50" s="8" t="s">
        <v>7</v>
      </c>
      <c r="K50" s="8" t="s">
        <v>7</v>
      </c>
      <c r="L50" s="8" t="s">
        <v>7</v>
      </c>
      <c r="M50" s="8" t="s">
        <v>7</v>
      </c>
      <c r="N50" s="8" t="s">
        <v>7</v>
      </c>
      <c r="O50" s="8" t="s">
        <v>7</v>
      </c>
      <c r="P50" s="8" t="s">
        <v>7</v>
      </c>
      <c r="Q50" s="8" t="s">
        <v>7</v>
      </c>
      <c r="R50" s="8" t="s">
        <v>7</v>
      </c>
      <c r="S50" s="8" t="s">
        <v>7</v>
      </c>
      <c r="T50" s="8" t="s">
        <v>7</v>
      </c>
      <c r="U50" s="8" t="s">
        <v>7</v>
      </c>
      <c r="V50" s="8" t="s">
        <v>7</v>
      </c>
      <c r="W50" s="8" t="s">
        <v>7</v>
      </c>
      <c r="X50" s="8" t="s">
        <v>7</v>
      </c>
      <c r="Y50" s="8" t="s">
        <v>7</v>
      </c>
      <c r="Z50" s="8" t="s">
        <v>7</v>
      </c>
      <c r="AA50" s="8" t="s">
        <v>7</v>
      </c>
      <c r="AB50" s="8" t="s">
        <v>7</v>
      </c>
      <c r="AC50" s="8" t="s">
        <v>7</v>
      </c>
      <c r="AD50" s="8" t="s">
        <v>7</v>
      </c>
      <c r="AE50" s="8"/>
      <c r="AF50" s="8"/>
      <c r="AG50" s="8"/>
      <c r="AH50" s="1">
        <f t="shared" si="8"/>
        <v>0</v>
      </c>
      <c r="AI50" s="1"/>
    </row>
    <row r="51" spans="1:35" ht="15.75" customHeight="1" x14ac:dyDescent="0.15">
      <c r="A51" s="10"/>
      <c r="B51" s="18">
        <f t="shared" si="9"/>
        <v>0</v>
      </c>
      <c r="C51" s="62" t="s">
        <v>141</v>
      </c>
      <c r="D51" s="19" t="s">
        <v>53</v>
      </c>
      <c r="E51" s="8"/>
      <c r="F51" s="8"/>
      <c r="G51" s="8"/>
      <c r="H51" s="8">
        <v>1</v>
      </c>
      <c r="I51" s="8">
        <v>1</v>
      </c>
      <c r="J51" s="8">
        <v>1</v>
      </c>
      <c r="K51" s="8">
        <v>1</v>
      </c>
      <c r="L51" s="8">
        <v>1</v>
      </c>
      <c r="M51" s="8">
        <v>1</v>
      </c>
      <c r="N51" s="8">
        <v>1</v>
      </c>
      <c r="O51" s="8">
        <v>1</v>
      </c>
      <c r="P51" s="8">
        <v>1</v>
      </c>
      <c r="Q51" s="8">
        <v>1</v>
      </c>
      <c r="R51" s="8">
        <v>1</v>
      </c>
      <c r="S51" s="8">
        <v>1</v>
      </c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1">
        <f t="shared" si="8"/>
        <v>6</v>
      </c>
      <c r="AI51" s="1"/>
    </row>
    <row r="52" spans="1:35" ht="15.75" customHeight="1" x14ac:dyDescent="0.15">
      <c r="A52" s="10"/>
      <c r="B52" s="18">
        <f t="shared" ref="B43:B57" si="10">B33</f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8"/>
        <v>0</v>
      </c>
      <c r="AI52" s="1"/>
    </row>
    <row r="53" spans="1:35" ht="15.75" customHeight="1" x14ac:dyDescent="0.15">
      <c r="A53" s="10"/>
      <c r="B53" s="18">
        <f t="shared" si="10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8"/>
        <v>0</v>
      </c>
      <c r="AI53" s="1"/>
    </row>
    <row r="54" spans="1:35" ht="15.75" customHeight="1" x14ac:dyDescent="0.15">
      <c r="A54" s="10"/>
      <c r="B54" s="18">
        <f t="shared" si="10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8"/>
        <v>0</v>
      </c>
      <c r="AI54" s="1"/>
    </row>
    <row r="55" spans="1:35" ht="15.75" customHeight="1" x14ac:dyDescent="0.15">
      <c r="A55" s="10"/>
      <c r="B55" s="18" t="str">
        <f t="shared" si="10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59"/>
      <c r="J55" s="59"/>
      <c r="K55" s="59"/>
      <c r="L55" s="59"/>
      <c r="M55" s="59" t="s">
        <v>9</v>
      </c>
      <c r="N55" s="59" t="s">
        <v>9</v>
      </c>
      <c r="O55" s="59" t="s">
        <v>9</v>
      </c>
      <c r="P55" s="59" t="s">
        <v>9</v>
      </c>
      <c r="Q55" s="59" t="s">
        <v>9</v>
      </c>
      <c r="R55" s="59" t="s">
        <v>9</v>
      </c>
      <c r="S55" s="59"/>
      <c r="T55" s="59"/>
      <c r="U55" s="59" t="s">
        <v>9</v>
      </c>
      <c r="V55" s="59" t="s">
        <v>9</v>
      </c>
      <c r="W55" s="59" t="s">
        <v>9</v>
      </c>
      <c r="X55" s="59" t="s">
        <v>9</v>
      </c>
      <c r="Y55" s="59" t="s">
        <v>9</v>
      </c>
      <c r="Z55" s="59" t="s">
        <v>9</v>
      </c>
      <c r="AA55" s="59" t="s">
        <v>9</v>
      </c>
      <c r="AB55" s="59" t="s">
        <v>9</v>
      </c>
      <c r="AC55" s="59" t="s">
        <v>9</v>
      </c>
      <c r="AD55" s="59" t="s">
        <v>9</v>
      </c>
      <c r="AE55" s="59"/>
      <c r="AF55" s="60"/>
      <c r="AG55" s="61"/>
      <c r="AH55" s="1">
        <f t="shared" si="8"/>
        <v>0</v>
      </c>
      <c r="AI55" s="1"/>
    </row>
    <row r="56" spans="1:35" ht="15.75" customHeight="1" x14ac:dyDescent="0.15">
      <c r="A56" s="10"/>
      <c r="B56" s="18" t="str">
        <f t="shared" si="10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/>
      <c r="R56" s="8"/>
      <c r="S56" s="8" t="s">
        <v>9</v>
      </c>
      <c r="T56" s="8" t="s">
        <v>9</v>
      </c>
      <c r="U56" s="8" t="s">
        <v>9</v>
      </c>
      <c r="V56" s="8" t="s">
        <v>9</v>
      </c>
      <c r="W56" s="8" t="s">
        <v>9</v>
      </c>
      <c r="X56" s="8" t="s">
        <v>9</v>
      </c>
      <c r="Y56" s="8" t="s">
        <v>9</v>
      </c>
      <c r="Z56" s="8" t="s">
        <v>9</v>
      </c>
      <c r="AA56" s="59"/>
      <c r="AB56" s="59"/>
      <c r="AC56" s="59"/>
      <c r="AD56" s="59"/>
      <c r="AE56" s="59"/>
      <c r="AF56" s="60"/>
      <c r="AG56" s="61"/>
      <c r="AH56" s="1">
        <f t="shared" si="8"/>
        <v>0</v>
      </c>
      <c r="AI56" s="1"/>
    </row>
    <row r="57" spans="1:35" ht="15.75" customHeight="1" x14ac:dyDescent="0.15">
      <c r="A57" s="10"/>
      <c r="B57" s="18" t="str">
        <f t="shared" si="10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8" t="s">
        <v>9</v>
      </c>
      <c r="J57" s="8" t="s">
        <v>9</v>
      </c>
      <c r="K57" s="8" t="s">
        <v>9</v>
      </c>
      <c r="L57" s="8" t="s">
        <v>9</v>
      </c>
      <c r="M57" s="8" t="s">
        <v>9</v>
      </c>
      <c r="N57" s="8" t="s">
        <v>9</v>
      </c>
      <c r="O57" s="8" t="s">
        <v>9</v>
      </c>
      <c r="P57" s="8" t="s">
        <v>9</v>
      </c>
      <c r="Q57" s="8" t="s">
        <v>9</v>
      </c>
      <c r="R57" s="8"/>
      <c r="S57" s="8"/>
      <c r="T57" s="8" t="s">
        <v>9</v>
      </c>
      <c r="U57" s="8" t="s">
        <v>9</v>
      </c>
      <c r="V57" s="8" t="s">
        <v>9</v>
      </c>
      <c r="W57" s="8" t="s">
        <v>9</v>
      </c>
      <c r="X57" s="8" t="s">
        <v>9</v>
      </c>
      <c r="Y57" s="8" t="s">
        <v>9</v>
      </c>
      <c r="Z57" s="8" t="s">
        <v>9</v>
      </c>
      <c r="AA57" s="59"/>
      <c r="AB57" s="59"/>
      <c r="AC57" s="59"/>
      <c r="AD57" s="59"/>
      <c r="AE57" s="59"/>
      <c r="AF57" s="60"/>
      <c r="AG57" s="61"/>
      <c r="AH57" s="1">
        <f t="shared" si="8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11">SUM(E42:E57)</f>
        <v>0</v>
      </c>
      <c r="F58" s="23">
        <f t="shared" si="11"/>
        <v>0</v>
      </c>
      <c r="G58" s="23">
        <f t="shared" si="11"/>
        <v>0</v>
      </c>
      <c r="H58" s="23">
        <f t="shared" si="11"/>
        <v>1</v>
      </c>
      <c r="I58" s="23">
        <f t="shared" si="11"/>
        <v>2</v>
      </c>
      <c r="J58" s="23">
        <f t="shared" si="11"/>
        <v>2</v>
      </c>
      <c r="K58" s="23">
        <f t="shared" si="11"/>
        <v>3</v>
      </c>
      <c r="L58" s="23">
        <f t="shared" si="11"/>
        <v>3</v>
      </c>
      <c r="M58" s="23">
        <f t="shared" si="11"/>
        <v>3</v>
      </c>
      <c r="N58" s="23">
        <f t="shared" si="11"/>
        <v>3</v>
      </c>
      <c r="O58" s="23">
        <f t="shared" si="11"/>
        <v>3</v>
      </c>
      <c r="P58" s="23">
        <f t="shared" si="11"/>
        <v>3</v>
      </c>
      <c r="Q58" s="23">
        <f t="shared" si="11"/>
        <v>2</v>
      </c>
      <c r="R58" s="23">
        <f t="shared" si="11"/>
        <v>2</v>
      </c>
      <c r="S58" s="23">
        <f t="shared" si="11"/>
        <v>3</v>
      </c>
      <c r="T58" s="23">
        <f t="shared" si="11"/>
        <v>2</v>
      </c>
      <c r="U58" s="23">
        <f t="shared" si="11"/>
        <v>3</v>
      </c>
      <c r="V58" s="23">
        <f t="shared" si="11"/>
        <v>3</v>
      </c>
      <c r="W58" s="23">
        <f t="shared" si="11"/>
        <v>5</v>
      </c>
      <c r="X58" s="23">
        <f t="shared" si="11"/>
        <v>5</v>
      </c>
      <c r="Y58" s="23">
        <f t="shared" si="11"/>
        <v>5</v>
      </c>
      <c r="Z58" s="23">
        <f t="shared" si="11"/>
        <v>5</v>
      </c>
      <c r="AA58" s="23">
        <f t="shared" si="11"/>
        <v>4</v>
      </c>
      <c r="AB58" s="23">
        <f t="shared" si="11"/>
        <v>4</v>
      </c>
      <c r="AC58" s="23">
        <f t="shared" si="11"/>
        <v>3</v>
      </c>
      <c r="AD58" s="23">
        <f t="shared" si="11"/>
        <v>3</v>
      </c>
      <c r="AE58" s="23">
        <f t="shared" si="11"/>
        <v>0</v>
      </c>
      <c r="AF58" s="23">
        <f t="shared" si="11"/>
        <v>0</v>
      </c>
      <c r="AG58" s="24">
        <f t="shared" si="11"/>
        <v>0</v>
      </c>
      <c r="AH58" s="1">
        <f t="shared" si="11"/>
        <v>36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45589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">
        <v>28</v>
      </c>
      <c r="C61" s="19" t="s">
        <v>100</v>
      </c>
      <c r="D61" s="19" t="s">
        <v>95</v>
      </c>
      <c r="E61" s="8"/>
      <c r="F61" s="8"/>
      <c r="G61" s="8"/>
      <c r="H61" s="8"/>
      <c r="I61" s="8">
        <v>1</v>
      </c>
      <c r="J61" s="8">
        <v>1</v>
      </c>
      <c r="K61" s="8">
        <v>1</v>
      </c>
      <c r="L61" s="8">
        <v>1</v>
      </c>
      <c r="M61" s="8">
        <v>1</v>
      </c>
      <c r="N61" s="8">
        <v>1</v>
      </c>
      <c r="O61" s="8">
        <v>1</v>
      </c>
      <c r="P61" s="8">
        <v>1</v>
      </c>
      <c r="Q61" s="8">
        <v>1</v>
      </c>
      <c r="R61" s="8">
        <v>1</v>
      </c>
      <c r="S61" s="8"/>
      <c r="T61" s="8"/>
      <c r="U61" s="8">
        <v>1</v>
      </c>
      <c r="V61" s="8">
        <v>1</v>
      </c>
      <c r="W61" s="8">
        <v>1</v>
      </c>
      <c r="X61" s="8">
        <v>1</v>
      </c>
      <c r="Y61" s="8">
        <v>1</v>
      </c>
      <c r="Z61" s="8">
        <v>1</v>
      </c>
      <c r="AA61" s="8"/>
      <c r="AB61" s="8"/>
      <c r="AC61" s="8"/>
      <c r="AD61" s="8"/>
      <c r="AE61" s="8"/>
      <c r="AF61" s="8"/>
      <c r="AG61" s="8"/>
      <c r="AH61" s="1">
        <f t="shared" ref="AH61:AH76" si="12">SUM(E61:AG61)/2</f>
        <v>8</v>
      </c>
      <c r="AI61" s="1"/>
    </row>
    <row r="62" spans="1:35" ht="15.75" customHeight="1" x14ac:dyDescent="0.15">
      <c r="A62" s="10"/>
      <c r="B62" s="18" t="s">
        <v>29</v>
      </c>
      <c r="C62" s="19" t="s">
        <v>101</v>
      </c>
      <c r="D62" s="19" t="s">
        <v>99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>
        <v>1</v>
      </c>
      <c r="T62" s="8">
        <v>1</v>
      </c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>
        <v>1</v>
      </c>
      <c r="AA62" s="8">
        <v>1</v>
      </c>
      <c r="AB62" s="8">
        <v>1</v>
      </c>
      <c r="AC62" s="8">
        <v>1</v>
      </c>
      <c r="AD62" s="8">
        <v>1</v>
      </c>
      <c r="AE62" s="8"/>
      <c r="AF62" s="8"/>
      <c r="AG62" s="8"/>
      <c r="AH62" s="1">
        <f t="shared" si="12"/>
        <v>6</v>
      </c>
      <c r="AI62" s="1"/>
    </row>
    <row r="63" spans="1:35" ht="15.75" customHeight="1" x14ac:dyDescent="0.15">
      <c r="A63" s="10"/>
      <c r="B63" s="18" t="s">
        <v>30</v>
      </c>
      <c r="C63" s="19" t="s">
        <v>103</v>
      </c>
      <c r="D63" s="19" t="s">
        <v>53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>
        <v>1</v>
      </c>
      <c r="AD63" s="8">
        <v>1</v>
      </c>
      <c r="AE63" s="8"/>
      <c r="AF63" s="8"/>
      <c r="AG63" s="8"/>
      <c r="AH63" s="1">
        <f t="shared" si="12"/>
        <v>4</v>
      </c>
      <c r="AI63" s="1"/>
    </row>
    <row r="64" spans="1:35" ht="15.75" customHeight="1" x14ac:dyDescent="0.15">
      <c r="A64" s="10"/>
      <c r="B64" s="18" t="s">
        <v>32</v>
      </c>
      <c r="C64" s="19" t="s">
        <v>105</v>
      </c>
      <c r="D64" s="19" t="s">
        <v>53</v>
      </c>
      <c r="E64" s="8"/>
      <c r="F64" s="8"/>
      <c r="G64" s="8"/>
      <c r="H64" s="8">
        <v>1</v>
      </c>
      <c r="I64" s="8">
        <v>1</v>
      </c>
      <c r="J64" s="8">
        <v>1</v>
      </c>
      <c r="K64" s="8">
        <v>1</v>
      </c>
      <c r="L64" s="8">
        <v>1</v>
      </c>
      <c r="M64" s="8">
        <v>1</v>
      </c>
      <c r="N64" s="8">
        <v>1</v>
      </c>
      <c r="O64" s="8">
        <v>1</v>
      </c>
      <c r="P64" s="8">
        <v>1</v>
      </c>
      <c r="Q64" s="8"/>
      <c r="R64" s="8"/>
      <c r="S64" s="8">
        <v>1</v>
      </c>
      <c r="T64" s="8">
        <v>1</v>
      </c>
      <c r="U64" s="8">
        <v>1</v>
      </c>
      <c r="V64" s="8">
        <v>1</v>
      </c>
      <c r="W64" s="8">
        <v>1</v>
      </c>
      <c r="X64" s="8">
        <v>1</v>
      </c>
      <c r="Y64" s="8">
        <v>1</v>
      </c>
      <c r="Z64" s="8"/>
      <c r="AA64" s="8"/>
      <c r="AB64" s="8"/>
      <c r="AC64" s="8"/>
      <c r="AD64" s="8"/>
      <c r="AE64" s="8"/>
      <c r="AF64" s="8"/>
      <c r="AG64" s="8"/>
      <c r="AH64" s="1">
        <f t="shared" si="12"/>
        <v>8</v>
      </c>
      <c r="AI64" s="1"/>
    </row>
    <row r="65" spans="1:35" ht="15.75" customHeight="1" x14ac:dyDescent="0.15">
      <c r="A65" s="10"/>
      <c r="B65" s="18" t="s">
        <v>33</v>
      </c>
      <c r="C65" s="19" t="s">
        <v>106</v>
      </c>
      <c r="D65" s="19" t="s">
        <v>96</v>
      </c>
      <c r="E65" s="8"/>
      <c r="F65" s="8"/>
      <c r="G65" s="8"/>
      <c r="H65" s="8"/>
      <c r="I65" s="8"/>
      <c r="J65" s="8"/>
      <c r="K65" s="8"/>
      <c r="L65" s="8"/>
      <c r="M65" s="8">
        <v>1</v>
      </c>
      <c r="N65" s="8">
        <v>1</v>
      </c>
      <c r="O65" s="8">
        <v>1</v>
      </c>
      <c r="P65" s="8">
        <v>1</v>
      </c>
      <c r="Q65" s="8">
        <v>1</v>
      </c>
      <c r="R65" s="8">
        <v>1</v>
      </c>
      <c r="S65" s="8">
        <v>1</v>
      </c>
      <c r="T65" s="8">
        <v>1</v>
      </c>
      <c r="U65" s="8"/>
      <c r="V65" s="8"/>
      <c r="W65" s="8">
        <v>1</v>
      </c>
      <c r="X65" s="8">
        <v>1</v>
      </c>
      <c r="Y65" s="8">
        <v>1</v>
      </c>
      <c r="Z65" s="8">
        <v>1</v>
      </c>
      <c r="AA65" s="8">
        <v>1</v>
      </c>
      <c r="AB65" s="8">
        <v>1</v>
      </c>
      <c r="AC65" s="8">
        <v>1</v>
      </c>
      <c r="AD65" s="8">
        <v>1</v>
      </c>
      <c r="AE65" s="8"/>
      <c r="AF65" s="8"/>
      <c r="AG65" s="8"/>
      <c r="AH65" s="1">
        <f t="shared" si="12"/>
        <v>8</v>
      </c>
      <c r="AI65" s="1"/>
    </row>
    <row r="66" spans="1:35" ht="15.75" customHeight="1" x14ac:dyDescent="0.15">
      <c r="A66" s="10"/>
      <c r="B66" s="18" t="s">
        <v>34</v>
      </c>
      <c r="C66" s="19" t="s">
        <v>107</v>
      </c>
      <c r="D66" s="19" t="s">
        <v>53</v>
      </c>
      <c r="E66" s="8"/>
      <c r="F66" s="8"/>
      <c r="G66" s="8"/>
      <c r="H66" s="8"/>
      <c r="I66" s="8" t="s">
        <v>15</v>
      </c>
      <c r="J66" s="8" t="s">
        <v>15</v>
      </c>
      <c r="K66" s="8" t="s">
        <v>15</v>
      </c>
      <c r="L66" s="8" t="s">
        <v>15</v>
      </c>
      <c r="M66" s="8" t="s">
        <v>15</v>
      </c>
      <c r="N66" s="8" t="s">
        <v>15</v>
      </c>
      <c r="O66" s="8" t="s">
        <v>15</v>
      </c>
      <c r="P66" s="8" t="s">
        <v>15</v>
      </c>
      <c r="Q66" s="8" t="s">
        <v>15</v>
      </c>
      <c r="R66" s="8" t="s">
        <v>15</v>
      </c>
      <c r="S66" s="8" t="s">
        <v>15</v>
      </c>
      <c r="T66" s="8" t="s">
        <v>15</v>
      </c>
      <c r="U66" s="8" t="s">
        <v>15</v>
      </c>
      <c r="V66" s="8" t="s">
        <v>15</v>
      </c>
      <c r="W66" s="8" t="s">
        <v>15</v>
      </c>
      <c r="X66" s="8" t="s">
        <v>15</v>
      </c>
      <c r="Y66" s="8" t="s">
        <v>15</v>
      </c>
      <c r="Z66" s="8" t="s">
        <v>15</v>
      </c>
      <c r="AA66" s="8" t="s">
        <v>15</v>
      </c>
      <c r="AB66" s="8" t="s">
        <v>15</v>
      </c>
      <c r="AC66" s="8" t="s">
        <v>15</v>
      </c>
      <c r="AD66" s="8" t="s">
        <v>15</v>
      </c>
      <c r="AE66" s="8"/>
      <c r="AF66" s="8"/>
      <c r="AG66" s="8"/>
      <c r="AH66" s="1">
        <f t="shared" si="12"/>
        <v>0</v>
      </c>
      <c r="AI66" s="1"/>
    </row>
    <row r="67" spans="1:35" ht="15.75" customHeight="1" x14ac:dyDescent="0.15">
      <c r="A67" s="10"/>
      <c r="B67" s="18" t="s">
        <v>35</v>
      </c>
      <c r="C67" s="19" t="s">
        <v>128</v>
      </c>
      <c r="D67" s="19" t="s">
        <v>53</v>
      </c>
      <c r="E67" s="8"/>
      <c r="F67" s="8"/>
      <c r="G67" s="8"/>
      <c r="H67" s="8"/>
      <c r="I67" s="8" t="s">
        <v>15</v>
      </c>
      <c r="J67" s="8" t="s">
        <v>15</v>
      </c>
      <c r="K67" s="8" t="s">
        <v>15</v>
      </c>
      <c r="L67" s="8" t="s">
        <v>15</v>
      </c>
      <c r="M67" s="8" t="s">
        <v>15</v>
      </c>
      <c r="N67" s="8" t="s">
        <v>15</v>
      </c>
      <c r="O67" s="8" t="s">
        <v>15</v>
      </c>
      <c r="P67" s="8" t="s">
        <v>15</v>
      </c>
      <c r="Q67" s="8" t="s">
        <v>15</v>
      </c>
      <c r="R67" s="8" t="s">
        <v>15</v>
      </c>
      <c r="S67" s="8" t="s">
        <v>15</v>
      </c>
      <c r="T67" s="8" t="s">
        <v>15</v>
      </c>
      <c r="U67" s="8" t="s">
        <v>15</v>
      </c>
      <c r="V67" s="8" t="s">
        <v>15</v>
      </c>
      <c r="W67" s="8" t="s">
        <v>15</v>
      </c>
      <c r="X67" s="8" t="s">
        <v>15</v>
      </c>
      <c r="Y67" s="8" t="s">
        <v>15</v>
      </c>
      <c r="Z67" s="8" t="s">
        <v>15</v>
      </c>
      <c r="AA67" s="8" t="s">
        <v>15</v>
      </c>
      <c r="AB67" s="8" t="s">
        <v>15</v>
      </c>
      <c r="AC67" s="8" t="s">
        <v>15</v>
      </c>
      <c r="AD67" s="8" t="s">
        <v>15</v>
      </c>
      <c r="AE67" s="8"/>
      <c r="AF67" s="8"/>
      <c r="AG67" s="8"/>
      <c r="AH67" s="1">
        <f t="shared" si="12"/>
        <v>0</v>
      </c>
      <c r="AI67" s="1"/>
    </row>
    <row r="68" spans="1:35" ht="15.75" customHeight="1" x14ac:dyDescent="0.15">
      <c r="A68" s="21"/>
      <c r="B68" s="18" t="s">
        <v>133</v>
      </c>
      <c r="C68" s="19" t="s">
        <v>132</v>
      </c>
      <c r="D68" s="19" t="s">
        <v>53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>
        <v>1</v>
      </c>
      <c r="W68" s="8">
        <v>1</v>
      </c>
      <c r="X68" s="8">
        <v>1</v>
      </c>
      <c r="Y68" s="8">
        <v>1</v>
      </c>
      <c r="Z68" s="8">
        <v>1</v>
      </c>
      <c r="AA68" s="8">
        <v>1</v>
      </c>
      <c r="AB68" s="8">
        <v>1</v>
      </c>
      <c r="AC68" s="8">
        <v>1</v>
      </c>
      <c r="AD68" s="8"/>
      <c r="AE68" s="8"/>
      <c r="AF68" s="8"/>
      <c r="AG68" s="8"/>
      <c r="AH68" s="1">
        <f t="shared" si="12"/>
        <v>4</v>
      </c>
      <c r="AI68" s="1"/>
    </row>
    <row r="69" spans="1:35" ht="15.75" customHeight="1" x14ac:dyDescent="0.15">
      <c r="A69" s="10"/>
      <c r="B69" s="18" t="str">
        <f t="shared" ref="B69:B70" si="13">B50</f>
        <v>X220</v>
      </c>
      <c r="C69" s="19" t="s">
        <v>138</v>
      </c>
      <c r="D69" s="19" t="s">
        <v>53</v>
      </c>
      <c r="E69" s="8"/>
      <c r="F69" s="8"/>
      <c r="G69" s="8"/>
      <c r="H69" s="8"/>
      <c r="I69" s="8"/>
      <c r="J69" s="8">
        <v>1</v>
      </c>
      <c r="K69" s="8">
        <v>1</v>
      </c>
      <c r="L69" s="8">
        <v>1</v>
      </c>
      <c r="M69" s="8">
        <v>1</v>
      </c>
      <c r="N69" s="8">
        <v>1</v>
      </c>
      <c r="O69" s="8">
        <v>1</v>
      </c>
      <c r="P69" s="8">
        <v>1</v>
      </c>
      <c r="Q69" s="8">
        <v>1</v>
      </c>
      <c r="R69" s="8">
        <v>1</v>
      </c>
      <c r="S69" s="8"/>
      <c r="T69" s="8"/>
      <c r="U69" s="8">
        <v>1</v>
      </c>
      <c r="V69" s="8">
        <v>1</v>
      </c>
      <c r="W69" s="8">
        <v>1</v>
      </c>
      <c r="X69" s="8">
        <v>1</v>
      </c>
      <c r="Y69" s="8">
        <v>1</v>
      </c>
      <c r="Z69" s="8">
        <v>1</v>
      </c>
      <c r="AA69" s="8">
        <v>1</v>
      </c>
      <c r="AB69" s="8"/>
      <c r="AC69" s="8"/>
      <c r="AD69" s="8"/>
      <c r="AE69" s="8"/>
      <c r="AF69" s="8"/>
      <c r="AG69" s="8"/>
      <c r="AH69" s="1">
        <f t="shared" si="12"/>
        <v>8</v>
      </c>
      <c r="AI69" s="1"/>
    </row>
    <row r="70" spans="1:35" ht="15.75" customHeight="1" x14ac:dyDescent="0.15">
      <c r="A70" s="10"/>
      <c r="B70" s="18">
        <f t="shared" si="13"/>
        <v>0</v>
      </c>
      <c r="C70" s="62" t="s">
        <v>141</v>
      </c>
      <c r="D70" s="19" t="s">
        <v>53</v>
      </c>
      <c r="E70" s="8"/>
      <c r="F70" s="8"/>
      <c r="G70" s="8"/>
      <c r="H70" s="8"/>
      <c r="I70" s="8" t="s">
        <v>7</v>
      </c>
      <c r="J70" s="8" t="s">
        <v>7</v>
      </c>
      <c r="K70" s="8" t="s">
        <v>7</v>
      </c>
      <c r="L70" s="8" t="s">
        <v>7</v>
      </c>
      <c r="M70" s="8" t="s">
        <v>7</v>
      </c>
      <c r="N70" s="8" t="s">
        <v>7</v>
      </c>
      <c r="O70" s="8" t="s">
        <v>7</v>
      </c>
      <c r="P70" s="8" t="s">
        <v>7</v>
      </c>
      <c r="Q70" s="8" t="s">
        <v>7</v>
      </c>
      <c r="R70" s="8" t="s">
        <v>7</v>
      </c>
      <c r="S70" s="8" t="s">
        <v>7</v>
      </c>
      <c r="T70" s="8" t="s">
        <v>7</v>
      </c>
      <c r="U70" s="8" t="s">
        <v>7</v>
      </c>
      <c r="V70" s="8" t="s">
        <v>7</v>
      </c>
      <c r="W70" s="8" t="s">
        <v>7</v>
      </c>
      <c r="X70" s="8" t="s">
        <v>7</v>
      </c>
      <c r="Y70" s="8" t="s">
        <v>7</v>
      </c>
      <c r="Z70" s="8" t="s">
        <v>7</v>
      </c>
      <c r="AA70" s="8" t="s">
        <v>7</v>
      </c>
      <c r="AB70" s="8" t="s">
        <v>7</v>
      </c>
      <c r="AC70" s="8" t="s">
        <v>7</v>
      </c>
      <c r="AD70" s="8" t="s">
        <v>7</v>
      </c>
      <c r="AE70" s="8"/>
      <c r="AF70" s="8"/>
      <c r="AG70" s="8"/>
      <c r="AH70" s="1">
        <f t="shared" si="12"/>
        <v>0</v>
      </c>
      <c r="AI70" s="1"/>
    </row>
    <row r="71" spans="1:35" ht="15.75" customHeight="1" x14ac:dyDescent="0.15">
      <c r="A71" s="10"/>
      <c r="B71" s="18">
        <f t="shared" ref="B62:B76" si="14">B52</f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2"/>
        <v>0</v>
      </c>
      <c r="AI71" s="1"/>
    </row>
    <row r="72" spans="1:35" ht="15.75" customHeight="1" x14ac:dyDescent="0.15">
      <c r="A72" s="10"/>
      <c r="B72" s="18">
        <f t="shared" si="14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2"/>
        <v>0</v>
      </c>
      <c r="AI72" s="1"/>
    </row>
    <row r="73" spans="1:35" ht="15.75" customHeight="1" x14ac:dyDescent="0.15">
      <c r="A73" s="10"/>
      <c r="B73" s="18">
        <f t="shared" si="14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2"/>
        <v>0</v>
      </c>
      <c r="AI73" s="1"/>
    </row>
    <row r="74" spans="1:35" ht="15.75" customHeight="1" x14ac:dyDescent="0.15">
      <c r="A74" s="10"/>
      <c r="B74" s="18" t="str">
        <f t="shared" si="14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59"/>
      <c r="J74" s="59"/>
      <c r="K74" s="59"/>
      <c r="L74" s="59"/>
      <c r="M74" s="59" t="s">
        <v>9</v>
      </c>
      <c r="N74" s="59" t="s">
        <v>9</v>
      </c>
      <c r="O74" s="59" t="s">
        <v>9</v>
      </c>
      <c r="P74" s="59" t="s">
        <v>9</v>
      </c>
      <c r="Q74" s="59" t="s">
        <v>9</v>
      </c>
      <c r="R74" s="59" t="s">
        <v>9</v>
      </c>
      <c r="S74" s="59"/>
      <c r="T74" s="59"/>
      <c r="U74" s="59" t="s">
        <v>9</v>
      </c>
      <c r="V74" s="59" t="s">
        <v>9</v>
      </c>
      <c r="W74" s="59" t="s">
        <v>9</v>
      </c>
      <c r="X74" s="59" t="s">
        <v>9</v>
      </c>
      <c r="Y74" s="59" t="s">
        <v>9</v>
      </c>
      <c r="Z74" s="59" t="s">
        <v>9</v>
      </c>
      <c r="AA74" s="59" t="s">
        <v>9</v>
      </c>
      <c r="AB74" s="59" t="s">
        <v>9</v>
      </c>
      <c r="AC74" s="59" t="s">
        <v>9</v>
      </c>
      <c r="AD74" s="59" t="s">
        <v>9</v>
      </c>
      <c r="AE74" s="59"/>
      <c r="AF74" s="60"/>
      <c r="AG74" s="61"/>
      <c r="AH74" s="1">
        <f t="shared" si="12"/>
        <v>0</v>
      </c>
      <c r="AI74" s="1"/>
    </row>
    <row r="75" spans="1:35" ht="15.75" customHeight="1" x14ac:dyDescent="0.15">
      <c r="A75" s="10"/>
      <c r="B75" s="18" t="str">
        <f t="shared" si="14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/>
      <c r="R75" s="8"/>
      <c r="S75" s="8" t="s">
        <v>9</v>
      </c>
      <c r="T75" s="8" t="s">
        <v>9</v>
      </c>
      <c r="U75" s="8" t="s">
        <v>9</v>
      </c>
      <c r="V75" s="8" t="s">
        <v>9</v>
      </c>
      <c r="W75" s="8" t="s">
        <v>9</v>
      </c>
      <c r="X75" s="8" t="s">
        <v>9</v>
      </c>
      <c r="Y75" s="8" t="s">
        <v>9</v>
      </c>
      <c r="Z75" s="8" t="s">
        <v>9</v>
      </c>
      <c r="AA75" s="59"/>
      <c r="AB75" s="59"/>
      <c r="AC75" s="59"/>
      <c r="AD75" s="59"/>
      <c r="AE75" s="59"/>
      <c r="AF75" s="60"/>
      <c r="AG75" s="61"/>
      <c r="AH75" s="1">
        <f t="shared" si="12"/>
        <v>0</v>
      </c>
      <c r="AI75" s="1"/>
    </row>
    <row r="76" spans="1:35" ht="15.75" customHeight="1" x14ac:dyDescent="0.15">
      <c r="A76" s="10"/>
      <c r="B76" s="18" t="str">
        <f t="shared" si="14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8" t="s">
        <v>9</v>
      </c>
      <c r="J76" s="8" t="s">
        <v>9</v>
      </c>
      <c r="K76" s="8" t="s">
        <v>9</v>
      </c>
      <c r="L76" s="8" t="s">
        <v>9</v>
      </c>
      <c r="M76" s="8" t="s">
        <v>9</v>
      </c>
      <c r="N76" s="8" t="s">
        <v>9</v>
      </c>
      <c r="O76" s="8" t="s">
        <v>9</v>
      </c>
      <c r="P76" s="8" t="s">
        <v>9</v>
      </c>
      <c r="Q76" s="8" t="s">
        <v>9</v>
      </c>
      <c r="R76" s="8"/>
      <c r="S76" s="8"/>
      <c r="T76" s="8" t="s">
        <v>9</v>
      </c>
      <c r="U76" s="8" t="s">
        <v>9</v>
      </c>
      <c r="V76" s="8" t="s">
        <v>9</v>
      </c>
      <c r="W76" s="8" t="s">
        <v>9</v>
      </c>
      <c r="X76" s="8" t="s">
        <v>9</v>
      </c>
      <c r="Y76" s="8" t="s">
        <v>9</v>
      </c>
      <c r="Z76" s="8" t="s">
        <v>9</v>
      </c>
      <c r="AA76" s="59"/>
      <c r="AB76" s="59"/>
      <c r="AC76" s="59"/>
      <c r="AD76" s="59"/>
      <c r="AE76" s="59"/>
      <c r="AF76" s="60"/>
      <c r="AG76" s="61"/>
      <c r="AH76" s="1">
        <f t="shared" si="12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5">SUM(E61:E76)</f>
        <v>0</v>
      </c>
      <c r="F77" s="23">
        <f t="shared" si="15"/>
        <v>0</v>
      </c>
      <c r="G77" s="23">
        <f t="shared" si="15"/>
        <v>0</v>
      </c>
      <c r="H77" s="23">
        <f t="shared" si="15"/>
        <v>1</v>
      </c>
      <c r="I77" s="23">
        <f t="shared" si="15"/>
        <v>2</v>
      </c>
      <c r="J77" s="23">
        <f t="shared" si="15"/>
        <v>3</v>
      </c>
      <c r="K77" s="23">
        <f t="shared" si="15"/>
        <v>3</v>
      </c>
      <c r="L77" s="23">
        <f t="shared" si="15"/>
        <v>3</v>
      </c>
      <c r="M77" s="23">
        <f t="shared" si="15"/>
        <v>4</v>
      </c>
      <c r="N77" s="23">
        <f t="shared" si="15"/>
        <v>4</v>
      </c>
      <c r="O77" s="23">
        <f t="shared" si="15"/>
        <v>4</v>
      </c>
      <c r="P77" s="23">
        <f t="shared" si="15"/>
        <v>4</v>
      </c>
      <c r="Q77" s="23">
        <f t="shared" si="15"/>
        <v>3</v>
      </c>
      <c r="R77" s="23">
        <f t="shared" si="15"/>
        <v>3</v>
      </c>
      <c r="S77" s="23">
        <f t="shared" si="15"/>
        <v>3</v>
      </c>
      <c r="T77" s="23">
        <f t="shared" si="15"/>
        <v>3</v>
      </c>
      <c r="U77" s="23">
        <f t="shared" si="15"/>
        <v>4</v>
      </c>
      <c r="V77" s="23">
        <f t="shared" si="15"/>
        <v>5</v>
      </c>
      <c r="W77" s="23">
        <f t="shared" si="15"/>
        <v>7</v>
      </c>
      <c r="X77" s="23">
        <f t="shared" si="15"/>
        <v>7</v>
      </c>
      <c r="Y77" s="23">
        <f t="shared" si="15"/>
        <v>7</v>
      </c>
      <c r="Z77" s="23">
        <f t="shared" si="15"/>
        <v>6</v>
      </c>
      <c r="AA77" s="23">
        <f t="shared" si="15"/>
        <v>5</v>
      </c>
      <c r="AB77" s="23">
        <f t="shared" si="15"/>
        <v>4</v>
      </c>
      <c r="AC77" s="23">
        <f t="shared" si="15"/>
        <v>4</v>
      </c>
      <c r="AD77" s="23">
        <f t="shared" si="15"/>
        <v>3</v>
      </c>
      <c r="AE77" s="23">
        <f t="shared" si="15"/>
        <v>0</v>
      </c>
      <c r="AF77" s="23">
        <f t="shared" si="15"/>
        <v>0</v>
      </c>
      <c r="AG77" s="24">
        <f t="shared" si="15"/>
        <v>0</v>
      </c>
      <c r="AH77" s="1">
        <f t="shared" si="15"/>
        <v>46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45590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">
        <v>28</v>
      </c>
      <c r="C80" s="19" t="s">
        <v>100</v>
      </c>
      <c r="D80" s="19" t="s">
        <v>95</v>
      </c>
      <c r="E80" s="8"/>
      <c r="F80" s="8"/>
      <c r="G80" s="8"/>
      <c r="H80" s="8"/>
      <c r="I80" s="8">
        <v>1</v>
      </c>
      <c r="J80" s="8">
        <v>1</v>
      </c>
      <c r="K80" s="8">
        <v>1</v>
      </c>
      <c r="L80" s="8">
        <v>1</v>
      </c>
      <c r="M80" s="8">
        <v>1</v>
      </c>
      <c r="N80" s="8">
        <v>1</v>
      </c>
      <c r="O80" s="8">
        <v>1</v>
      </c>
      <c r="P80" s="8">
        <v>1</v>
      </c>
      <c r="Q80" s="8"/>
      <c r="R80" s="8"/>
      <c r="S80" s="8">
        <v>1</v>
      </c>
      <c r="T80" s="8">
        <v>1</v>
      </c>
      <c r="U80" s="8">
        <v>1</v>
      </c>
      <c r="V80" s="8">
        <v>1</v>
      </c>
      <c r="W80" s="8">
        <v>1</v>
      </c>
      <c r="X80" s="8">
        <v>1</v>
      </c>
      <c r="Y80" s="8">
        <v>1</v>
      </c>
      <c r="Z80" s="8">
        <v>1</v>
      </c>
      <c r="AA80" s="8"/>
      <c r="AB80" s="8"/>
      <c r="AC80" s="8"/>
      <c r="AD80" s="8"/>
      <c r="AE80" s="8"/>
      <c r="AF80" s="8"/>
      <c r="AG80" s="8"/>
      <c r="AH80" s="1">
        <f t="shared" ref="AH80:AH95" si="16">SUM(E80:AG80)/2</f>
        <v>8</v>
      </c>
      <c r="AI80" s="1"/>
    </row>
    <row r="81" spans="1:35" ht="15.75" customHeight="1" x14ac:dyDescent="0.15">
      <c r="A81" s="10"/>
      <c r="B81" s="18" t="s">
        <v>29</v>
      </c>
      <c r="C81" s="19" t="s">
        <v>101</v>
      </c>
      <c r="D81" s="19" t="s">
        <v>99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>
        <v>1</v>
      </c>
      <c r="T81" s="8">
        <v>1</v>
      </c>
      <c r="U81" s="8">
        <v>1</v>
      </c>
      <c r="V81" s="8">
        <v>1</v>
      </c>
      <c r="W81" s="8">
        <v>1</v>
      </c>
      <c r="X81" s="8">
        <v>1</v>
      </c>
      <c r="Y81" s="8">
        <v>1</v>
      </c>
      <c r="Z81" s="8">
        <v>1</v>
      </c>
      <c r="AA81" s="8">
        <v>1</v>
      </c>
      <c r="AB81" s="8">
        <v>1</v>
      </c>
      <c r="AC81" s="8">
        <v>1</v>
      </c>
      <c r="AD81" s="8">
        <v>1</v>
      </c>
      <c r="AE81" s="8"/>
      <c r="AF81" s="8"/>
      <c r="AG81" s="8"/>
      <c r="AH81" s="1">
        <f t="shared" si="16"/>
        <v>6</v>
      </c>
      <c r="AI81" s="1"/>
    </row>
    <row r="82" spans="1:35" ht="15.75" customHeight="1" x14ac:dyDescent="0.15">
      <c r="A82" s="10"/>
      <c r="B82" s="18" t="s">
        <v>30</v>
      </c>
      <c r="C82" s="19" t="s">
        <v>103</v>
      </c>
      <c r="D82" s="19" t="s">
        <v>53</v>
      </c>
      <c r="E82" s="8"/>
      <c r="F82" s="8"/>
      <c r="G82" s="8"/>
      <c r="H82" s="8"/>
      <c r="I82" s="8" t="s">
        <v>7</v>
      </c>
      <c r="J82" s="8" t="s">
        <v>7</v>
      </c>
      <c r="K82" s="8" t="s">
        <v>7</v>
      </c>
      <c r="L82" s="8" t="s">
        <v>7</v>
      </c>
      <c r="M82" s="8" t="s">
        <v>7</v>
      </c>
      <c r="N82" s="8" t="s">
        <v>7</v>
      </c>
      <c r="O82" s="8" t="s">
        <v>7</v>
      </c>
      <c r="P82" s="8" t="s">
        <v>7</v>
      </c>
      <c r="Q82" s="8" t="s">
        <v>7</v>
      </c>
      <c r="R82" s="8" t="s">
        <v>7</v>
      </c>
      <c r="S82" s="8" t="s">
        <v>7</v>
      </c>
      <c r="T82" s="8" t="s">
        <v>7</v>
      </c>
      <c r="U82" s="8" t="s">
        <v>7</v>
      </c>
      <c r="V82" s="8" t="s">
        <v>7</v>
      </c>
      <c r="W82" s="8" t="s">
        <v>7</v>
      </c>
      <c r="X82" s="8" t="s">
        <v>7</v>
      </c>
      <c r="Y82" s="8" t="s">
        <v>7</v>
      </c>
      <c r="Z82" s="8" t="s">
        <v>7</v>
      </c>
      <c r="AA82" s="8" t="s">
        <v>7</v>
      </c>
      <c r="AB82" s="8" t="s">
        <v>7</v>
      </c>
      <c r="AC82" s="8" t="s">
        <v>7</v>
      </c>
      <c r="AD82" s="8" t="s">
        <v>7</v>
      </c>
      <c r="AE82" s="8"/>
      <c r="AF82" s="8"/>
      <c r="AG82" s="8"/>
      <c r="AH82" s="1">
        <f t="shared" si="16"/>
        <v>0</v>
      </c>
      <c r="AI82" s="1"/>
    </row>
    <row r="83" spans="1:35" ht="15.75" customHeight="1" x14ac:dyDescent="0.15">
      <c r="A83" s="10"/>
      <c r="B83" s="18" t="s">
        <v>32</v>
      </c>
      <c r="C83" s="19" t="s">
        <v>105</v>
      </c>
      <c r="D83" s="19" t="s">
        <v>53</v>
      </c>
      <c r="E83" s="8"/>
      <c r="F83" s="8"/>
      <c r="G83" s="8"/>
      <c r="H83" s="8"/>
      <c r="I83" s="8"/>
      <c r="J83" s="8"/>
      <c r="K83" s="8"/>
      <c r="L83" s="8"/>
      <c r="M83" s="8">
        <v>1</v>
      </c>
      <c r="N83" s="8">
        <v>1</v>
      </c>
      <c r="O83" s="8">
        <v>1</v>
      </c>
      <c r="P83" s="8">
        <v>1</v>
      </c>
      <c r="Q83" s="8">
        <v>1</v>
      </c>
      <c r="R83" s="8">
        <v>1</v>
      </c>
      <c r="S83" s="8"/>
      <c r="T83" s="8"/>
      <c r="U83" s="8">
        <v>1</v>
      </c>
      <c r="V83" s="8">
        <v>1</v>
      </c>
      <c r="W83" s="8">
        <v>1</v>
      </c>
      <c r="X83" s="8">
        <v>1</v>
      </c>
      <c r="Y83" s="8">
        <v>1</v>
      </c>
      <c r="Z83" s="8">
        <v>1</v>
      </c>
      <c r="AA83" s="8">
        <v>1</v>
      </c>
      <c r="AB83" s="8">
        <v>1</v>
      </c>
      <c r="AC83" s="8">
        <v>1</v>
      </c>
      <c r="AD83" s="8">
        <v>1</v>
      </c>
      <c r="AE83" s="8"/>
      <c r="AF83" s="8"/>
      <c r="AG83" s="8"/>
      <c r="AH83" s="1">
        <f t="shared" si="16"/>
        <v>8</v>
      </c>
      <c r="AI83" s="1"/>
    </row>
    <row r="84" spans="1:35" ht="15.75" customHeight="1" x14ac:dyDescent="0.15">
      <c r="A84" s="10"/>
      <c r="B84" s="18" t="s">
        <v>33</v>
      </c>
      <c r="C84" s="19" t="s">
        <v>106</v>
      </c>
      <c r="D84" s="19" t="s">
        <v>96</v>
      </c>
      <c r="E84" s="8"/>
      <c r="F84" s="8"/>
      <c r="G84" s="8">
        <v>1</v>
      </c>
      <c r="H84" s="8">
        <v>1</v>
      </c>
      <c r="I84" s="8">
        <v>1</v>
      </c>
      <c r="J84" s="8">
        <v>1</v>
      </c>
      <c r="K84" s="8">
        <v>1</v>
      </c>
      <c r="L84" s="8">
        <v>1</v>
      </c>
      <c r="M84" s="8">
        <v>1</v>
      </c>
      <c r="N84" s="8">
        <v>1</v>
      </c>
      <c r="O84" s="8">
        <v>1</v>
      </c>
      <c r="P84" s="8">
        <v>1</v>
      </c>
      <c r="Q84" s="8"/>
      <c r="R84" s="8"/>
      <c r="S84" s="8">
        <v>1</v>
      </c>
      <c r="T84" s="8">
        <v>1</v>
      </c>
      <c r="U84" s="8">
        <v>1</v>
      </c>
      <c r="V84" s="8">
        <v>1</v>
      </c>
      <c r="W84" s="8">
        <v>1</v>
      </c>
      <c r="X84" s="8">
        <v>1</v>
      </c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6"/>
        <v>8</v>
      </c>
      <c r="AI84" s="1"/>
    </row>
    <row r="85" spans="1:35" ht="15.75" customHeight="1" x14ac:dyDescent="0.15">
      <c r="A85" s="10"/>
      <c r="B85" s="18" t="s">
        <v>34</v>
      </c>
      <c r="C85" s="19" t="s">
        <v>107</v>
      </c>
      <c r="D85" s="19" t="s">
        <v>53</v>
      </c>
      <c r="E85" s="8"/>
      <c r="F85" s="8"/>
      <c r="G85" s="8"/>
      <c r="H85" s="8"/>
      <c r="I85" s="8" t="s">
        <v>15</v>
      </c>
      <c r="J85" s="8" t="s">
        <v>15</v>
      </c>
      <c r="K85" s="8" t="s">
        <v>15</v>
      </c>
      <c r="L85" s="8" t="s">
        <v>15</v>
      </c>
      <c r="M85" s="8" t="s">
        <v>15</v>
      </c>
      <c r="N85" s="8" t="s">
        <v>15</v>
      </c>
      <c r="O85" s="8" t="s">
        <v>15</v>
      </c>
      <c r="P85" s="8" t="s">
        <v>15</v>
      </c>
      <c r="Q85" s="8" t="s">
        <v>15</v>
      </c>
      <c r="R85" s="8" t="s">
        <v>15</v>
      </c>
      <c r="S85" s="8" t="s">
        <v>15</v>
      </c>
      <c r="T85" s="8" t="s">
        <v>15</v>
      </c>
      <c r="U85" s="8" t="s">
        <v>15</v>
      </c>
      <c r="V85" s="8" t="s">
        <v>15</v>
      </c>
      <c r="W85" s="8" t="s">
        <v>15</v>
      </c>
      <c r="X85" s="8" t="s">
        <v>15</v>
      </c>
      <c r="Y85" s="8" t="s">
        <v>15</v>
      </c>
      <c r="Z85" s="8" t="s">
        <v>15</v>
      </c>
      <c r="AA85" s="8" t="s">
        <v>15</v>
      </c>
      <c r="AB85" s="8" t="s">
        <v>15</v>
      </c>
      <c r="AC85" s="8" t="s">
        <v>15</v>
      </c>
      <c r="AD85" s="8" t="s">
        <v>15</v>
      </c>
      <c r="AE85" s="8"/>
      <c r="AF85" s="8"/>
      <c r="AG85" s="8"/>
      <c r="AH85" s="1">
        <f t="shared" si="16"/>
        <v>0</v>
      </c>
      <c r="AI85" s="1"/>
    </row>
    <row r="86" spans="1:35" ht="15.75" customHeight="1" x14ac:dyDescent="0.15">
      <c r="A86" s="10"/>
      <c r="B86" s="18" t="s">
        <v>35</v>
      </c>
      <c r="C86" s="19" t="s">
        <v>128</v>
      </c>
      <c r="D86" s="19" t="s">
        <v>53</v>
      </c>
      <c r="E86" s="8"/>
      <c r="F86" s="8"/>
      <c r="G86" s="8"/>
      <c r="H86" s="8"/>
      <c r="I86" s="8" t="s">
        <v>15</v>
      </c>
      <c r="J86" s="8" t="s">
        <v>15</v>
      </c>
      <c r="K86" s="8" t="s">
        <v>15</v>
      </c>
      <c r="L86" s="8" t="s">
        <v>15</v>
      </c>
      <c r="M86" s="8" t="s">
        <v>15</v>
      </c>
      <c r="N86" s="8" t="s">
        <v>15</v>
      </c>
      <c r="O86" s="8" t="s">
        <v>15</v>
      </c>
      <c r="P86" s="8" t="s">
        <v>15</v>
      </c>
      <c r="Q86" s="8" t="s">
        <v>15</v>
      </c>
      <c r="R86" s="8" t="s">
        <v>15</v>
      </c>
      <c r="S86" s="8" t="s">
        <v>15</v>
      </c>
      <c r="T86" s="8" t="s">
        <v>15</v>
      </c>
      <c r="U86" s="8" t="s">
        <v>15</v>
      </c>
      <c r="V86" s="8" t="s">
        <v>15</v>
      </c>
      <c r="W86" s="8" t="s">
        <v>15</v>
      </c>
      <c r="X86" s="8" t="s">
        <v>15</v>
      </c>
      <c r="Y86" s="8" t="s">
        <v>15</v>
      </c>
      <c r="Z86" s="8" t="s">
        <v>15</v>
      </c>
      <c r="AA86" s="8" t="s">
        <v>15</v>
      </c>
      <c r="AB86" s="8" t="s">
        <v>15</v>
      </c>
      <c r="AC86" s="8" t="s">
        <v>15</v>
      </c>
      <c r="AD86" s="8" t="s">
        <v>15</v>
      </c>
      <c r="AE86" s="8"/>
      <c r="AF86" s="8"/>
      <c r="AG86" s="8"/>
      <c r="AH86" s="1">
        <f t="shared" si="16"/>
        <v>0</v>
      </c>
      <c r="AI86" s="1"/>
    </row>
    <row r="87" spans="1:35" ht="15.75" customHeight="1" x14ac:dyDescent="0.15">
      <c r="A87" s="21"/>
      <c r="B87" s="18" t="s">
        <v>133</v>
      </c>
      <c r="C87" s="19" t="s">
        <v>132</v>
      </c>
      <c r="D87" s="19" t="s">
        <v>53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>
        <v>1</v>
      </c>
      <c r="X87" s="8">
        <v>1</v>
      </c>
      <c r="Y87" s="8">
        <v>1</v>
      </c>
      <c r="Z87" s="8">
        <v>1</v>
      </c>
      <c r="AA87" s="8">
        <v>1</v>
      </c>
      <c r="AB87" s="8">
        <v>1</v>
      </c>
      <c r="AC87" s="8">
        <v>1</v>
      </c>
      <c r="AD87" s="8">
        <v>1</v>
      </c>
      <c r="AE87" s="8"/>
      <c r="AF87" s="8"/>
      <c r="AG87" s="8"/>
      <c r="AH87" s="1">
        <f t="shared" si="16"/>
        <v>4</v>
      </c>
      <c r="AI87" s="1"/>
    </row>
    <row r="88" spans="1:35" ht="17.25" customHeight="1" x14ac:dyDescent="0.15">
      <c r="A88" s="10"/>
      <c r="B88" s="18" t="str">
        <f t="shared" ref="B88:B89" si="17">B69</f>
        <v>X220</v>
      </c>
      <c r="C88" s="19" t="s">
        <v>138</v>
      </c>
      <c r="D88" s="19" t="s">
        <v>53</v>
      </c>
      <c r="E88" s="8"/>
      <c r="F88" s="8"/>
      <c r="G88" s="8"/>
      <c r="H88" s="8"/>
      <c r="I88" s="8"/>
      <c r="J88" s="8"/>
      <c r="K88" s="8">
        <v>1</v>
      </c>
      <c r="L88" s="8">
        <v>1</v>
      </c>
      <c r="M88" s="8">
        <v>1</v>
      </c>
      <c r="N88" s="8">
        <v>1</v>
      </c>
      <c r="O88" s="8">
        <v>1</v>
      </c>
      <c r="P88" s="8">
        <v>1</v>
      </c>
      <c r="Q88" s="8">
        <v>1</v>
      </c>
      <c r="R88" s="8">
        <v>1</v>
      </c>
      <c r="S88" s="8"/>
      <c r="T88" s="8"/>
      <c r="U88" s="8">
        <v>1</v>
      </c>
      <c r="V88" s="8">
        <v>1</v>
      </c>
      <c r="W88" s="8">
        <v>1</v>
      </c>
      <c r="X88" s="8">
        <v>1</v>
      </c>
      <c r="Y88" s="8">
        <v>1</v>
      </c>
      <c r="Z88" s="8">
        <v>1</v>
      </c>
      <c r="AA88" s="8">
        <v>1</v>
      </c>
      <c r="AB88" s="8">
        <v>1</v>
      </c>
      <c r="AC88" s="8"/>
      <c r="AD88" s="8"/>
      <c r="AE88" s="8"/>
      <c r="AF88" s="8"/>
      <c r="AG88" s="8"/>
      <c r="AH88" s="1">
        <f t="shared" si="16"/>
        <v>8</v>
      </c>
      <c r="AI88" s="1"/>
    </row>
    <row r="89" spans="1:35" ht="15.75" customHeight="1" x14ac:dyDescent="0.15">
      <c r="A89" s="10"/>
      <c r="B89" s="18">
        <f t="shared" si="17"/>
        <v>0</v>
      </c>
      <c r="C89" s="62" t="s">
        <v>141</v>
      </c>
      <c r="D89" s="19" t="s">
        <v>53</v>
      </c>
      <c r="E89" s="8"/>
      <c r="F89" s="8"/>
      <c r="G89" s="8"/>
      <c r="H89" s="8">
        <v>1</v>
      </c>
      <c r="I89" s="8">
        <v>1</v>
      </c>
      <c r="J89" s="8">
        <v>1</v>
      </c>
      <c r="K89" s="8">
        <v>1</v>
      </c>
      <c r="L89" s="8">
        <v>1</v>
      </c>
      <c r="M89" s="8">
        <v>1</v>
      </c>
      <c r="N89" s="8">
        <v>1</v>
      </c>
      <c r="O89" s="8">
        <v>1</v>
      </c>
      <c r="P89" s="8">
        <v>1</v>
      </c>
      <c r="Q89" s="8">
        <v>1</v>
      </c>
      <c r="R89" s="8">
        <v>1</v>
      </c>
      <c r="S89" s="8">
        <v>1</v>
      </c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1">
        <f t="shared" si="16"/>
        <v>6</v>
      </c>
      <c r="AI89" s="1"/>
    </row>
    <row r="90" spans="1:35" ht="15.75" customHeight="1" x14ac:dyDescent="0.15">
      <c r="A90" s="10"/>
      <c r="B90" s="18">
        <f t="shared" ref="B81:B95" si="18">B71</f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6"/>
        <v>0</v>
      </c>
      <c r="AI90" s="1"/>
    </row>
    <row r="91" spans="1:35" ht="15.75" customHeight="1" x14ac:dyDescent="0.15">
      <c r="A91" s="10"/>
      <c r="B91" s="18">
        <f t="shared" si="18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6"/>
        <v>0</v>
      </c>
      <c r="AI91" s="1"/>
    </row>
    <row r="92" spans="1:35" ht="15.75" customHeight="1" x14ac:dyDescent="0.15">
      <c r="A92" s="10"/>
      <c r="B92" s="18">
        <f t="shared" si="18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6"/>
        <v>0</v>
      </c>
      <c r="AI92" s="1"/>
    </row>
    <row r="93" spans="1:35" ht="15.75" customHeight="1" x14ac:dyDescent="0.15">
      <c r="A93" s="10"/>
      <c r="B93" s="18" t="s">
        <v>90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59"/>
      <c r="J93" s="59"/>
      <c r="K93" s="59"/>
      <c r="L93" s="59"/>
      <c r="M93" s="59" t="s">
        <v>9</v>
      </c>
      <c r="N93" s="59" t="s">
        <v>9</v>
      </c>
      <c r="O93" s="59" t="s">
        <v>9</v>
      </c>
      <c r="P93" s="59" t="s">
        <v>9</v>
      </c>
      <c r="Q93" s="59" t="s">
        <v>9</v>
      </c>
      <c r="R93" s="59" t="s">
        <v>9</v>
      </c>
      <c r="S93" s="59"/>
      <c r="T93" s="59"/>
      <c r="U93" s="59" t="s">
        <v>9</v>
      </c>
      <c r="V93" s="59" t="s">
        <v>9</v>
      </c>
      <c r="W93" s="59" t="s">
        <v>9</v>
      </c>
      <c r="X93" s="59" t="s">
        <v>9</v>
      </c>
      <c r="Y93" s="59" t="s">
        <v>9</v>
      </c>
      <c r="Z93" s="59" t="s">
        <v>9</v>
      </c>
      <c r="AA93" s="59" t="s">
        <v>9</v>
      </c>
      <c r="AB93" s="59" t="s">
        <v>9</v>
      </c>
      <c r="AC93" s="59" t="s">
        <v>9</v>
      </c>
      <c r="AD93" s="59" t="s">
        <v>9</v>
      </c>
      <c r="AE93" s="59"/>
      <c r="AF93" s="60"/>
      <c r="AG93" s="61"/>
      <c r="AH93" s="1">
        <f t="shared" si="16"/>
        <v>0</v>
      </c>
      <c r="AI93" s="1"/>
    </row>
    <row r="94" spans="1:35" ht="15.75" customHeight="1" x14ac:dyDescent="0.15">
      <c r="A94" s="10"/>
      <c r="B94" s="18" t="s">
        <v>88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/>
      <c r="R94" s="8"/>
      <c r="S94" s="8" t="s">
        <v>9</v>
      </c>
      <c r="T94" s="8" t="s">
        <v>9</v>
      </c>
      <c r="U94" s="8" t="s">
        <v>9</v>
      </c>
      <c r="V94" s="8" t="s">
        <v>9</v>
      </c>
      <c r="W94" s="8" t="s">
        <v>9</v>
      </c>
      <c r="X94" s="8" t="s">
        <v>9</v>
      </c>
      <c r="Y94" s="8" t="s">
        <v>9</v>
      </c>
      <c r="Z94" s="8" t="s">
        <v>9</v>
      </c>
      <c r="AA94" s="59"/>
      <c r="AB94" s="59"/>
      <c r="AC94" s="59"/>
      <c r="AD94" s="59"/>
      <c r="AE94" s="59"/>
      <c r="AF94" s="60"/>
      <c r="AG94" s="61"/>
      <c r="AH94" s="1">
        <f t="shared" si="16"/>
        <v>0</v>
      </c>
      <c r="AI94" s="1"/>
    </row>
    <row r="95" spans="1:35" ht="15.75" customHeight="1" x14ac:dyDescent="0.15">
      <c r="A95" s="10"/>
      <c r="B95" s="18" t="s">
        <v>89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8" t="s">
        <v>9</v>
      </c>
      <c r="J95" s="8" t="s">
        <v>9</v>
      </c>
      <c r="K95" s="8" t="s">
        <v>9</v>
      </c>
      <c r="L95" s="8" t="s">
        <v>9</v>
      </c>
      <c r="M95" s="8" t="s">
        <v>9</v>
      </c>
      <c r="N95" s="8" t="s">
        <v>9</v>
      </c>
      <c r="O95" s="8" t="s">
        <v>9</v>
      </c>
      <c r="P95" s="8" t="s">
        <v>9</v>
      </c>
      <c r="Q95" s="8" t="s">
        <v>9</v>
      </c>
      <c r="R95" s="8"/>
      <c r="S95" s="8"/>
      <c r="T95" s="8" t="s">
        <v>9</v>
      </c>
      <c r="U95" s="8" t="s">
        <v>9</v>
      </c>
      <c r="V95" s="8" t="s">
        <v>9</v>
      </c>
      <c r="W95" s="8" t="s">
        <v>9</v>
      </c>
      <c r="X95" s="8" t="s">
        <v>9</v>
      </c>
      <c r="Y95" s="8" t="s">
        <v>9</v>
      </c>
      <c r="Z95" s="8" t="s">
        <v>9</v>
      </c>
      <c r="AA95" s="59"/>
      <c r="AB95" s="59"/>
      <c r="AC95" s="59"/>
      <c r="AD95" s="59"/>
      <c r="AE95" s="59"/>
      <c r="AF95" s="60"/>
      <c r="AG95" s="61"/>
      <c r="AH95" s="1">
        <f t="shared" si="16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9">SUM(E80:E95)</f>
        <v>0</v>
      </c>
      <c r="F96" s="23">
        <f t="shared" si="19"/>
        <v>0</v>
      </c>
      <c r="G96" s="23">
        <f t="shared" si="19"/>
        <v>1</v>
      </c>
      <c r="H96" s="23">
        <f t="shared" si="19"/>
        <v>2</v>
      </c>
      <c r="I96" s="23">
        <f t="shared" si="19"/>
        <v>3</v>
      </c>
      <c r="J96" s="23">
        <f t="shared" si="19"/>
        <v>3</v>
      </c>
      <c r="K96" s="23">
        <f t="shared" si="19"/>
        <v>4</v>
      </c>
      <c r="L96" s="23">
        <f t="shared" si="19"/>
        <v>4</v>
      </c>
      <c r="M96" s="23">
        <f t="shared" si="19"/>
        <v>5</v>
      </c>
      <c r="N96" s="23">
        <f t="shared" si="19"/>
        <v>5</v>
      </c>
      <c r="O96" s="23">
        <f t="shared" si="19"/>
        <v>5</v>
      </c>
      <c r="P96" s="23">
        <f t="shared" si="19"/>
        <v>5</v>
      </c>
      <c r="Q96" s="23">
        <f t="shared" si="19"/>
        <v>3</v>
      </c>
      <c r="R96" s="23">
        <f t="shared" si="19"/>
        <v>3</v>
      </c>
      <c r="S96" s="23">
        <f t="shared" si="19"/>
        <v>4</v>
      </c>
      <c r="T96" s="23">
        <f t="shared" si="19"/>
        <v>3</v>
      </c>
      <c r="U96" s="23">
        <f t="shared" si="19"/>
        <v>5</v>
      </c>
      <c r="V96" s="23">
        <f t="shared" si="19"/>
        <v>5</v>
      </c>
      <c r="W96" s="23">
        <f t="shared" si="19"/>
        <v>6</v>
      </c>
      <c r="X96" s="23">
        <f t="shared" si="19"/>
        <v>6</v>
      </c>
      <c r="Y96" s="23">
        <f t="shared" si="19"/>
        <v>5</v>
      </c>
      <c r="Z96" s="23">
        <f t="shared" si="19"/>
        <v>5</v>
      </c>
      <c r="AA96" s="23">
        <f t="shared" si="19"/>
        <v>4</v>
      </c>
      <c r="AB96" s="23">
        <f t="shared" si="19"/>
        <v>4</v>
      </c>
      <c r="AC96" s="23">
        <f t="shared" si="19"/>
        <v>3</v>
      </c>
      <c r="AD96" s="23">
        <f t="shared" si="19"/>
        <v>3</v>
      </c>
      <c r="AE96" s="23">
        <f t="shared" si="19"/>
        <v>0</v>
      </c>
      <c r="AF96" s="23">
        <f t="shared" si="19"/>
        <v>0</v>
      </c>
      <c r="AG96" s="24">
        <f t="shared" si="19"/>
        <v>0</v>
      </c>
      <c r="AH96" s="1">
        <f t="shared" si="19"/>
        <v>48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45591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">
        <v>28</v>
      </c>
      <c r="C99" s="19" t="s">
        <v>100</v>
      </c>
      <c r="D99" s="19" t="s">
        <v>95</v>
      </c>
      <c r="E99" s="8"/>
      <c r="F99" s="8"/>
      <c r="G99" s="8"/>
      <c r="H99" s="8">
        <v>1</v>
      </c>
      <c r="I99" s="8">
        <v>1</v>
      </c>
      <c r="J99" s="8">
        <v>1</v>
      </c>
      <c r="K99" s="8">
        <v>1</v>
      </c>
      <c r="L99" s="8">
        <v>1</v>
      </c>
      <c r="M99" s="8">
        <v>1</v>
      </c>
      <c r="N99" s="8">
        <v>1</v>
      </c>
      <c r="O99" s="8">
        <v>1</v>
      </c>
      <c r="P99" s="8">
        <v>1</v>
      </c>
      <c r="Q99" s="8"/>
      <c r="R99" s="8"/>
      <c r="S99" s="8">
        <v>1</v>
      </c>
      <c r="T99" s="8">
        <v>1</v>
      </c>
      <c r="U99" s="8">
        <v>1</v>
      </c>
      <c r="V99" s="8">
        <v>1</v>
      </c>
      <c r="W99" s="8">
        <v>1</v>
      </c>
      <c r="X99" s="8">
        <v>1</v>
      </c>
      <c r="Y99" s="8">
        <v>1</v>
      </c>
      <c r="Z99" s="8"/>
      <c r="AA99" s="8"/>
      <c r="AB99" s="8"/>
      <c r="AC99" s="8"/>
      <c r="AD99" s="8"/>
      <c r="AE99" s="8"/>
      <c r="AF99" s="8"/>
      <c r="AG99" s="8"/>
      <c r="AH99" s="1">
        <f t="shared" ref="AH99:AH114" si="20">SUM(E99:AG99)/2</f>
        <v>8</v>
      </c>
      <c r="AI99" s="1"/>
    </row>
    <row r="100" spans="1:35" ht="15.75" customHeight="1" x14ac:dyDescent="0.15">
      <c r="A100" s="10"/>
      <c r="B100" s="18" t="s">
        <v>29</v>
      </c>
      <c r="C100" s="19" t="s">
        <v>101</v>
      </c>
      <c r="D100" s="19" t="s">
        <v>99</v>
      </c>
      <c r="E100" s="8"/>
      <c r="F100" s="8"/>
      <c r="G100" s="8"/>
      <c r="H100" s="8"/>
      <c r="I100" s="8" t="s">
        <v>7</v>
      </c>
      <c r="J100" s="8" t="s">
        <v>7</v>
      </c>
      <c r="K100" s="8" t="s">
        <v>7</v>
      </c>
      <c r="L100" s="8" t="s">
        <v>7</v>
      </c>
      <c r="M100" s="8" t="s">
        <v>7</v>
      </c>
      <c r="N100" s="8" t="s">
        <v>7</v>
      </c>
      <c r="O100" s="8" t="s">
        <v>7</v>
      </c>
      <c r="P100" s="8" t="s">
        <v>7</v>
      </c>
      <c r="Q100" s="8" t="s">
        <v>7</v>
      </c>
      <c r="R100" s="8" t="s">
        <v>7</v>
      </c>
      <c r="S100" s="8" t="s">
        <v>7</v>
      </c>
      <c r="T100" s="8" t="s">
        <v>7</v>
      </c>
      <c r="U100" s="8" t="s">
        <v>7</v>
      </c>
      <c r="V100" s="8" t="s">
        <v>7</v>
      </c>
      <c r="W100" s="8" t="s">
        <v>7</v>
      </c>
      <c r="X100" s="8" t="s">
        <v>7</v>
      </c>
      <c r="Y100" s="8" t="s">
        <v>7</v>
      </c>
      <c r="Z100" s="8" t="s">
        <v>7</v>
      </c>
      <c r="AA100" s="8" t="s">
        <v>7</v>
      </c>
      <c r="AB100" s="8" t="s">
        <v>7</v>
      </c>
      <c r="AC100" s="8" t="s">
        <v>7</v>
      </c>
      <c r="AD100" s="8" t="s">
        <v>7</v>
      </c>
      <c r="AE100" s="8"/>
      <c r="AF100" s="8"/>
      <c r="AG100" s="8"/>
      <c r="AH100" s="1">
        <f t="shared" si="20"/>
        <v>0</v>
      </c>
      <c r="AI100" s="1"/>
    </row>
    <row r="101" spans="1:35" ht="15.75" customHeight="1" x14ac:dyDescent="0.15">
      <c r="A101" s="10"/>
      <c r="B101" s="18" t="s">
        <v>30</v>
      </c>
      <c r="C101" s="19" t="s">
        <v>103</v>
      </c>
      <c r="D101" s="19" t="s">
        <v>53</v>
      </c>
      <c r="E101" s="8"/>
      <c r="F101" s="8"/>
      <c r="G101" s="8"/>
      <c r="H101" s="8"/>
      <c r="I101" s="8">
        <v>1</v>
      </c>
      <c r="J101" s="8">
        <v>1</v>
      </c>
      <c r="K101" s="8">
        <v>1</v>
      </c>
      <c r="L101" s="8">
        <v>1</v>
      </c>
      <c r="M101" s="8">
        <v>1</v>
      </c>
      <c r="N101" s="8">
        <v>1</v>
      </c>
      <c r="O101" s="8">
        <v>1</v>
      </c>
      <c r="P101" s="8">
        <v>1</v>
      </c>
      <c r="AE101" s="8"/>
      <c r="AF101" s="8"/>
      <c r="AG101" s="8"/>
      <c r="AH101" s="1">
        <f t="shared" si="20"/>
        <v>4</v>
      </c>
      <c r="AI101" s="1"/>
    </row>
    <row r="102" spans="1:35" ht="15.75" customHeight="1" x14ac:dyDescent="0.15">
      <c r="A102" s="10"/>
      <c r="B102" s="18" t="s">
        <v>32</v>
      </c>
      <c r="C102" s="19" t="s">
        <v>105</v>
      </c>
      <c r="D102" s="19" t="s">
        <v>53</v>
      </c>
      <c r="E102" s="8"/>
      <c r="F102" s="8"/>
      <c r="G102" s="8"/>
      <c r="H102" s="8"/>
      <c r="I102" s="8"/>
      <c r="J102" s="8"/>
      <c r="K102" s="8"/>
      <c r="L102" s="8"/>
      <c r="M102" s="8">
        <v>1</v>
      </c>
      <c r="N102" s="8">
        <v>1</v>
      </c>
      <c r="O102" s="8">
        <v>1</v>
      </c>
      <c r="P102" s="8">
        <v>1</v>
      </c>
      <c r="Q102" s="8">
        <v>1</v>
      </c>
      <c r="R102" s="8">
        <v>1</v>
      </c>
      <c r="S102" s="8">
        <v>1</v>
      </c>
      <c r="T102" s="8">
        <v>1</v>
      </c>
      <c r="U102" s="8"/>
      <c r="V102" s="8"/>
      <c r="W102" s="8">
        <v>1</v>
      </c>
      <c r="X102" s="8">
        <v>1</v>
      </c>
      <c r="Y102" s="8">
        <v>1</v>
      </c>
      <c r="Z102" s="8">
        <v>1</v>
      </c>
      <c r="AA102" s="8">
        <v>1</v>
      </c>
      <c r="AB102" s="8">
        <v>1</v>
      </c>
      <c r="AC102" s="8">
        <v>1</v>
      </c>
      <c r="AD102" s="8">
        <v>1</v>
      </c>
      <c r="AE102" s="8"/>
      <c r="AF102" s="8"/>
      <c r="AG102" s="8"/>
      <c r="AH102" s="1">
        <f t="shared" si="20"/>
        <v>8</v>
      </c>
      <c r="AI102" s="1"/>
    </row>
    <row r="103" spans="1:35" ht="15.75" customHeight="1" x14ac:dyDescent="0.15">
      <c r="A103" s="10"/>
      <c r="B103" s="18" t="s">
        <v>33</v>
      </c>
      <c r="C103" s="19" t="s">
        <v>106</v>
      </c>
      <c r="D103" s="19" t="s">
        <v>96</v>
      </c>
      <c r="E103" s="8"/>
      <c r="F103" s="8"/>
      <c r="G103" s="8"/>
      <c r="H103" s="8"/>
      <c r="I103" s="8" t="s">
        <v>7</v>
      </c>
      <c r="J103" s="8" t="s">
        <v>7</v>
      </c>
      <c r="K103" s="8" t="s">
        <v>7</v>
      </c>
      <c r="L103" s="8" t="s">
        <v>7</v>
      </c>
      <c r="M103" s="8" t="s">
        <v>7</v>
      </c>
      <c r="N103" s="8" t="s">
        <v>7</v>
      </c>
      <c r="O103" s="8" t="s">
        <v>7</v>
      </c>
      <c r="P103" s="8" t="s">
        <v>7</v>
      </c>
      <c r="Q103" s="8" t="s">
        <v>7</v>
      </c>
      <c r="R103" s="8" t="s">
        <v>7</v>
      </c>
      <c r="S103" s="8" t="s">
        <v>7</v>
      </c>
      <c r="T103" s="8" t="s">
        <v>7</v>
      </c>
      <c r="U103" s="8" t="s">
        <v>7</v>
      </c>
      <c r="V103" s="8" t="s">
        <v>7</v>
      </c>
      <c r="W103" s="8" t="s">
        <v>7</v>
      </c>
      <c r="X103" s="8" t="s">
        <v>7</v>
      </c>
      <c r="Y103" s="8" t="s">
        <v>7</v>
      </c>
      <c r="Z103" s="8" t="s">
        <v>7</v>
      </c>
      <c r="AA103" s="8" t="s">
        <v>7</v>
      </c>
      <c r="AB103" s="8" t="s">
        <v>7</v>
      </c>
      <c r="AC103" s="8" t="s">
        <v>7</v>
      </c>
      <c r="AD103" s="8" t="s">
        <v>7</v>
      </c>
      <c r="AE103" s="8"/>
      <c r="AF103" s="8"/>
      <c r="AG103" s="8"/>
      <c r="AH103" s="1">
        <f t="shared" si="20"/>
        <v>0</v>
      </c>
      <c r="AI103" s="1"/>
    </row>
    <row r="104" spans="1:35" ht="15.75" customHeight="1" x14ac:dyDescent="0.15">
      <c r="A104" s="10"/>
      <c r="B104" s="18" t="s">
        <v>34</v>
      </c>
      <c r="C104" s="19" t="s">
        <v>107</v>
      </c>
      <c r="D104" s="19" t="s">
        <v>53</v>
      </c>
      <c r="E104" s="8"/>
      <c r="F104" s="8"/>
      <c r="G104" s="8"/>
      <c r="H104" s="8"/>
      <c r="I104" s="8" t="s">
        <v>15</v>
      </c>
      <c r="J104" s="8" t="s">
        <v>15</v>
      </c>
      <c r="K104" s="8" t="s">
        <v>15</v>
      </c>
      <c r="L104" s="8" t="s">
        <v>15</v>
      </c>
      <c r="M104" s="8" t="s">
        <v>15</v>
      </c>
      <c r="N104" s="8" t="s">
        <v>15</v>
      </c>
      <c r="O104" s="8" t="s">
        <v>15</v>
      </c>
      <c r="P104" s="8" t="s">
        <v>15</v>
      </c>
      <c r="Q104" s="8" t="s">
        <v>15</v>
      </c>
      <c r="R104" s="8" t="s">
        <v>15</v>
      </c>
      <c r="S104" s="8" t="s">
        <v>15</v>
      </c>
      <c r="T104" s="8" t="s">
        <v>15</v>
      </c>
      <c r="U104" s="8" t="s">
        <v>15</v>
      </c>
      <c r="V104" s="8" t="s">
        <v>15</v>
      </c>
      <c r="W104" s="8" t="s">
        <v>15</v>
      </c>
      <c r="X104" s="8" t="s">
        <v>15</v>
      </c>
      <c r="Y104" s="8" t="s">
        <v>15</v>
      </c>
      <c r="Z104" s="8" t="s">
        <v>15</v>
      </c>
      <c r="AA104" s="8" t="s">
        <v>15</v>
      </c>
      <c r="AB104" s="8" t="s">
        <v>15</v>
      </c>
      <c r="AC104" s="8" t="s">
        <v>15</v>
      </c>
      <c r="AD104" s="8" t="s">
        <v>15</v>
      </c>
      <c r="AE104" s="8"/>
      <c r="AF104" s="8"/>
      <c r="AG104" s="8"/>
      <c r="AH104" s="1">
        <f t="shared" si="20"/>
        <v>0</v>
      </c>
      <c r="AI104" s="1"/>
    </row>
    <row r="105" spans="1:35" ht="15.75" customHeight="1" x14ac:dyDescent="0.15">
      <c r="A105" s="10"/>
      <c r="B105" s="18" t="s">
        <v>35</v>
      </c>
      <c r="C105" s="19" t="s">
        <v>128</v>
      </c>
      <c r="D105" s="19" t="s">
        <v>53</v>
      </c>
      <c r="E105" s="8"/>
      <c r="F105" s="8"/>
      <c r="G105" s="8"/>
      <c r="H105" s="8"/>
      <c r="I105" s="8" t="s">
        <v>15</v>
      </c>
      <c r="J105" s="8" t="s">
        <v>15</v>
      </c>
      <c r="K105" s="8" t="s">
        <v>15</v>
      </c>
      <c r="L105" s="8" t="s">
        <v>15</v>
      </c>
      <c r="M105" s="8" t="s">
        <v>15</v>
      </c>
      <c r="N105" s="8" t="s">
        <v>15</v>
      </c>
      <c r="O105" s="8" t="s">
        <v>15</v>
      </c>
      <c r="P105" s="8" t="s">
        <v>15</v>
      </c>
      <c r="Q105" s="8" t="s">
        <v>15</v>
      </c>
      <c r="R105" s="8" t="s">
        <v>15</v>
      </c>
      <c r="S105" s="8" t="s">
        <v>15</v>
      </c>
      <c r="T105" s="8" t="s">
        <v>15</v>
      </c>
      <c r="U105" s="8" t="s">
        <v>15</v>
      </c>
      <c r="V105" s="8" t="s">
        <v>15</v>
      </c>
      <c r="W105" s="8" t="s">
        <v>15</v>
      </c>
      <c r="X105" s="8" t="s">
        <v>15</v>
      </c>
      <c r="Y105" s="8" t="s">
        <v>15</v>
      </c>
      <c r="Z105" s="8" t="s">
        <v>15</v>
      </c>
      <c r="AA105" s="8" t="s">
        <v>15</v>
      </c>
      <c r="AB105" s="8" t="s">
        <v>15</v>
      </c>
      <c r="AC105" s="8" t="s">
        <v>15</v>
      </c>
      <c r="AD105" s="8" t="s">
        <v>15</v>
      </c>
      <c r="AE105" s="8"/>
      <c r="AF105" s="8"/>
      <c r="AG105" s="8"/>
      <c r="AH105" s="1">
        <f t="shared" si="20"/>
        <v>0</v>
      </c>
      <c r="AI105" s="1"/>
    </row>
    <row r="106" spans="1:35" ht="15.75" customHeight="1" x14ac:dyDescent="0.15">
      <c r="A106" s="21"/>
      <c r="B106" s="18" t="s">
        <v>133</v>
      </c>
      <c r="C106" s="19" t="s">
        <v>132</v>
      </c>
      <c r="D106" s="19" t="s">
        <v>53</v>
      </c>
      <c r="E106" s="8"/>
      <c r="F106" s="8"/>
      <c r="G106" s="8"/>
      <c r="H106" s="8"/>
      <c r="I106" s="8">
        <v>1</v>
      </c>
      <c r="J106" s="8">
        <v>1</v>
      </c>
      <c r="K106" s="8">
        <v>1</v>
      </c>
      <c r="L106" s="8">
        <v>1</v>
      </c>
      <c r="M106" s="8">
        <v>1</v>
      </c>
      <c r="N106" s="8">
        <v>1</v>
      </c>
      <c r="O106" s="8">
        <v>1</v>
      </c>
      <c r="P106" s="8">
        <v>1</v>
      </c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20"/>
        <v>4</v>
      </c>
      <c r="AI106" s="1"/>
    </row>
    <row r="107" spans="1:35" ht="15.75" customHeight="1" x14ac:dyDescent="0.15">
      <c r="A107" s="10"/>
      <c r="B107" s="18" t="str">
        <f t="shared" ref="B107:B108" si="21">B88</f>
        <v>X220</v>
      </c>
      <c r="C107" s="19" t="s">
        <v>138</v>
      </c>
      <c r="D107" s="19" t="s">
        <v>53</v>
      </c>
      <c r="E107" s="8"/>
      <c r="F107" s="8"/>
      <c r="G107" s="8"/>
      <c r="H107" s="8"/>
      <c r="I107" s="8"/>
      <c r="J107" s="8"/>
      <c r="K107" s="8"/>
      <c r="L107" s="8"/>
      <c r="M107" s="8">
        <v>1</v>
      </c>
      <c r="N107" s="8">
        <v>1</v>
      </c>
      <c r="O107" s="8">
        <v>1</v>
      </c>
      <c r="P107" s="8">
        <v>1</v>
      </c>
      <c r="Q107" s="8">
        <v>1</v>
      </c>
      <c r="R107" s="8">
        <v>1</v>
      </c>
      <c r="S107" s="8"/>
      <c r="T107" s="8"/>
      <c r="U107" s="8">
        <v>1</v>
      </c>
      <c r="V107" s="8">
        <v>1</v>
      </c>
      <c r="W107" s="8">
        <v>1</v>
      </c>
      <c r="X107" s="8">
        <v>1</v>
      </c>
      <c r="Y107" s="8">
        <v>1</v>
      </c>
      <c r="Z107" s="8">
        <v>1</v>
      </c>
      <c r="AA107" s="8">
        <v>1</v>
      </c>
      <c r="AB107" s="8">
        <v>1</v>
      </c>
      <c r="AC107" s="8">
        <v>1</v>
      </c>
      <c r="AD107" s="8">
        <v>1</v>
      </c>
      <c r="AE107" s="8"/>
      <c r="AF107" s="8"/>
      <c r="AG107" s="8"/>
      <c r="AH107" s="1">
        <f t="shared" si="20"/>
        <v>8</v>
      </c>
      <c r="AI107" s="1"/>
    </row>
    <row r="108" spans="1:35" ht="15.75" customHeight="1" x14ac:dyDescent="0.15">
      <c r="A108" s="10"/>
      <c r="B108" s="18">
        <f t="shared" si="21"/>
        <v>0</v>
      </c>
      <c r="C108" s="62" t="s">
        <v>141</v>
      </c>
      <c r="D108" s="19" t="s">
        <v>53</v>
      </c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>
        <v>1</v>
      </c>
      <c r="R108" s="8">
        <v>1</v>
      </c>
      <c r="S108" s="8">
        <v>1</v>
      </c>
      <c r="T108" s="8">
        <v>1</v>
      </c>
      <c r="U108" s="8">
        <v>1</v>
      </c>
      <c r="V108" s="8">
        <v>1</v>
      </c>
      <c r="W108" s="8">
        <v>1</v>
      </c>
      <c r="X108" s="8">
        <v>1</v>
      </c>
      <c r="Y108" s="8">
        <v>1</v>
      </c>
      <c r="Z108" s="8">
        <v>1</v>
      </c>
      <c r="AA108" s="8">
        <v>1</v>
      </c>
      <c r="AB108" s="8">
        <v>1</v>
      </c>
      <c r="AC108" s="8"/>
      <c r="AD108" s="8"/>
      <c r="AE108" s="8"/>
      <c r="AF108" s="8"/>
      <c r="AG108" s="8"/>
      <c r="AH108" s="1">
        <f t="shared" si="20"/>
        <v>6</v>
      </c>
      <c r="AI108" s="1"/>
    </row>
    <row r="109" spans="1:35" ht="15.75" customHeight="1" x14ac:dyDescent="0.15">
      <c r="A109" s="10"/>
      <c r="B109" s="18">
        <f t="shared" ref="B100:B114" si="22">B90</f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20"/>
        <v>0</v>
      </c>
      <c r="AI109" s="1"/>
    </row>
    <row r="110" spans="1:35" ht="15.75" customHeight="1" x14ac:dyDescent="0.15">
      <c r="A110" s="10"/>
      <c r="B110" s="18">
        <f t="shared" si="22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20"/>
        <v>0</v>
      </c>
      <c r="AI110" s="1"/>
    </row>
    <row r="111" spans="1:35" ht="15.75" customHeight="1" x14ac:dyDescent="0.15">
      <c r="A111" s="10"/>
      <c r="B111" s="18">
        <f t="shared" si="22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20"/>
        <v>0</v>
      </c>
      <c r="AI111" s="1"/>
    </row>
    <row r="112" spans="1:35" ht="15.75" customHeight="1" x14ac:dyDescent="0.15">
      <c r="A112" s="10"/>
      <c r="B112" s="18" t="str">
        <f t="shared" si="22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20"/>
        <v>0</v>
      </c>
      <c r="AI112" s="1"/>
    </row>
    <row r="113" spans="1:35" ht="15.75" customHeight="1" x14ac:dyDescent="0.15">
      <c r="A113" s="10"/>
      <c r="B113" s="18" t="str">
        <f t="shared" si="22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20"/>
        <v>0</v>
      </c>
      <c r="AI113" s="1"/>
    </row>
    <row r="114" spans="1:35" ht="15.75" customHeight="1" x14ac:dyDescent="0.15">
      <c r="A114" s="10"/>
      <c r="B114" s="18" t="str">
        <f t="shared" si="22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20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23">SUM(E99:E114)</f>
        <v>0</v>
      </c>
      <c r="F115" s="23">
        <f t="shared" si="23"/>
        <v>0</v>
      </c>
      <c r="G115" s="23">
        <f t="shared" si="23"/>
        <v>0</v>
      </c>
      <c r="H115" s="23">
        <f t="shared" si="23"/>
        <v>1</v>
      </c>
      <c r="I115" s="23">
        <f t="shared" si="23"/>
        <v>3</v>
      </c>
      <c r="J115" s="23">
        <f t="shared" si="23"/>
        <v>3</v>
      </c>
      <c r="K115" s="23">
        <f t="shared" si="23"/>
        <v>3</v>
      </c>
      <c r="L115" s="23">
        <f t="shared" si="23"/>
        <v>3</v>
      </c>
      <c r="M115" s="23">
        <f t="shared" si="23"/>
        <v>5</v>
      </c>
      <c r="N115" s="23">
        <f t="shared" si="23"/>
        <v>5</v>
      </c>
      <c r="O115" s="23">
        <f t="shared" si="23"/>
        <v>5</v>
      </c>
      <c r="P115" s="23">
        <f t="shared" si="23"/>
        <v>5</v>
      </c>
      <c r="Q115" s="23">
        <f t="shared" si="23"/>
        <v>3</v>
      </c>
      <c r="R115" s="23">
        <f t="shared" si="23"/>
        <v>3</v>
      </c>
      <c r="S115" s="23">
        <f t="shared" si="23"/>
        <v>3</v>
      </c>
      <c r="T115" s="23">
        <f t="shared" si="23"/>
        <v>3</v>
      </c>
      <c r="U115" s="23">
        <f t="shared" si="23"/>
        <v>3</v>
      </c>
      <c r="V115" s="23">
        <f t="shared" si="23"/>
        <v>3</v>
      </c>
      <c r="W115" s="23">
        <f t="shared" si="23"/>
        <v>4</v>
      </c>
      <c r="X115" s="23">
        <f t="shared" si="23"/>
        <v>4</v>
      </c>
      <c r="Y115" s="23">
        <f t="shared" si="23"/>
        <v>4</v>
      </c>
      <c r="Z115" s="23">
        <f t="shared" si="23"/>
        <v>3</v>
      </c>
      <c r="AA115" s="23">
        <f t="shared" si="23"/>
        <v>3</v>
      </c>
      <c r="AB115" s="23">
        <f t="shared" si="23"/>
        <v>3</v>
      </c>
      <c r="AC115" s="23">
        <f t="shared" si="23"/>
        <v>2</v>
      </c>
      <c r="AD115" s="23">
        <f t="shared" si="23"/>
        <v>2</v>
      </c>
      <c r="AE115" s="23">
        <f t="shared" si="23"/>
        <v>0</v>
      </c>
      <c r="AF115" s="23">
        <f t="shared" si="23"/>
        <v>0</v>
      </c>
      <c r="AG115" s="24">
        <f t="shared" si="23"/>
        <v>0</v>
      </c>
      <c r="AH115" s="1">
        <f t="shared" si="23"/>
        <v>38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45592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X200</v>
      </c>
      <c r="C118" s="19" t="str">
        <f>IF(ISNA(VLOOKUP(B118,Personal!$A$2:$D$21,2,FALSE)),,VLOOKUP(B118,Personal!$A$2:$D$21,2,FALSE))</f>
        <v>Unai Ortiz</v>
      </c>
      <c r="D118" s="19" t="str">
        <f>IF(ISNA(VLOOKUP(B118,Personal!$A$2:$D$23,3,FALSE)),,VLOOKUP(B118,Personal!$A$2:$D$32,3,FALSE))</f>
        <v>SSMM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24">SUM(E118:AG118)/2</f>
        <v>0</v>
      </c>
      <c r="AI118" s="1"/>
    </row>
    <row r="119" spans="1:35" ht="15.75" customHeight="1" x14ac:dyDescent="0.15">
      <c r="A119" s="10"/>
      <c r="B119" s="18" t="str">
        <f t="shared" ref="B119:B133" si="25">B100</f>
        <v>X208</v>
      </c>
      <c r="C119" s="19" t="str">
        <f>IF(ISNA(VLOOKUP(B119,Personal!$A$2:$D$21,2,FALSE)),,VLOOKUP(B119,Personal!$A$2:$D$21,2,FALSE))</f>
        <v>Gevenis Narvaez</v>
      </c>
      <c r="D119" s="19" t="str">
        <f>IF(ISNA(VLOOKUP(B119,Personal!$A$2:$D$23,3,FALSE)),,VLOOKUP(B119,Personal!$A$2:$D$32,3,FALSE))</f>
        <v>Visual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24"/>
        <v>0</v>
      </c>
      <c r="AI119" s="1"/>
    </row>
    <row r="120" spans="1:35" ht="15.75" customHeight="1" x14ac:dyDescent="0.15">
      <c r="A120" s="10"/>
      <c r="B120" s="18" t="str">
        <f t="shared" si="25"/>
        <v>X209</v>
      </c>
      <c r="C120" s="19" t="str">
        <f>IF(ISNA(VLOOKUP(B120,Personal!$A$2:$D$21,2,FALSE)),,VLOOKUP(B120,Personal!$A$2:$D$21,2,FALSE))</f>
        <v>Juan Ramos</v>
      </c>
      <c r="D120" s="19" t="str">
        <f>IF(ISNA(VLOOKUP(B120,Personal!$A$2:$D$23,3,FALSE)),,VLOOKUP(B120,Personal!$A$2:$D$32,3,FALSE))</f>
        <v>Comercial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24"/>
        <v>0</v>
      </c>
      <c r="AI120" s="1"/>
    </row>
    <row r="121" spans="1:35" ht="15.75" customHeight="1" x14ac:dyDescent="0.15">
      <c r="A121" s="10"/>
      <c r="B121" s="18" t="str">
        <f t="shared" si="25"/>
        <v>X214</v>
      </c>
      <c r="C121" s="19" t="str">
        <f>IF(ISNA(VLOOKUP(B121,Personal!$A$2:$D$21,2,FALSE)),,VLOOKUP(B121,Personal!$A$2:$D$21,2,FALSE))</f>
        <v>Iker Marcos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24"/>
        <v>0</v>
      </c>
      <c r="AI121" s="1"/>
    </row>
    <row r="122" spans="1:35" ht="15.75" customHeight="1" x14ac:dyDescent="0.15">
      <c r="A122" s="10"/>
      <c r="B122" s="18" t="str">
        <f t="shared" si="25"/>
        <v>X216</v>
      </c>
      <c r="C122" s="19" t="str">
        <f>IF(ISNA(VLOOKUP(B122,Personal!$A$2:$D$21,2,FALSE)),,VLOOKUP(B122,Personal!$A$2:$D$21,2,FALSE))</f>
        <v>Andrew Vera</v>
      </c>
      <c r="D122" s="19" t="str">
        <f>IF(ISNA(VLOOKUP(B122,Personal!$A$2:$D$23,3,FALSE)),,VLOOKUP(B122,Personal!$A$2:$D$32,3,FALSE))</f>
        <v>Comercial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24"/>
        <v>0</v>
      </c>
      <c r="AI122" s="1"/>
    </row>
    <row r="123" spans="1:35" ht="15.75" customHeight="1" x14ac:dyDescent="0.15">
      <c r="A123" s="10"/>
      <c r="B123" s="18" t="str">
        <f t="shared" si="25"/>
        <v>XM10</v>
      </c>
      <c r="C123" s="19" t="str">
        <f>IF(ISNA(VLOOKUP(B123,Personal!$A$2:$D$21,2,FALSE)),,VLOOKUP(B123,Personal!$A$2:$D$21,2,FALSE))</f>
        <v>Juan Actis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 t="s">
        <v>15</v>
      </c>
      <c r="J123" s="8" t="s">
        <v>15</v>
      </c>
      <c r="K123" s="8" t="s">
        <v>15</v>
      </c>
      <c r="L123" s="8" t="s">
        <v>15</v>
      </c>
      <c r="M123" s="8" t="s">
        <v>15</v>
      </c>
      <c r="N123" s="8" t="s">
        <v>15</v>
      </c>
      <c r="O123" s="8" t="s">
        <v>15</v>
      </c>
      <c r="P123" s="8" t="s">
        <v>15</v>
      </c>
      <c r="Q123" s="8" t="s">
        <v>15</v>
      </c>
      <c r="R123" s="8" t="s">
        <v>15</v>
      </c>
      <c r="S123" s="8" t="s">
        <v>15</v>
      </c>
      <c r="T123" s="8" t="s">
        <v>15</v>
      </c>
      <c r="U123" s="8" t="s">
        <v>15</v>
      </c>
      <c r="V123" s="8" t="s">
        <v>15</v>
      </c>
      <c r="W123" s="8" t="s">
        <v>15</v>
      </c>
      <c r="X123" s="8" t="s">
        <v>15</v>
      </c>
      <c r="Y123" s="8" t="s">
        <v>15</v>
      </c>
      <c r="Z123" s="8" t="s">
        <v>15</v>
      </c>
      <c r="AA123" s="8" t="s">
        <v>15</v>
      </c>
      <c r="AB123" s="8" t="s">
        <v>15</v>
      </c>
      <c r="AC123" s="8" t="s">
        <v>15</v>
      </c>
      <c r="AD123" s="8" t="s">
        <v>15</v>
      </c>
      <c r="AE123" s="8"/>
      <c r="AF123" s="8"/>
      <c r="AG123" s="8"/>
      <c r="AH123" s="1">
        <f t="shared" si="24"/>
        <v>0</v>
      </c>
      <c r="AI123" s="1"/>
    </row>
    <row r="124" spans="1:35" ht="15.75" customHeight="1" x14ac:dyDescent="0.15">
      <c r="A124" s="10"/>
      <c r="B124" s="18" t="str">
        <f t="shared" si="25"/>
        <v>X218</v>
      </c>
      <c r="C124" s="19" t="str">
        <f>IF(ISNA(VLOOKUP(B124,Personal!$A$2:$D$21,2,FALSE)),,VLOOKUP(B124,Personal!$A$2:$D$21,2,FALSE))</f>
        <v>Nahia Campos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 t="s">
        <v>15</v>
      </c>
      <c r="J124" s="8" t="s">
        <v>15</v>
      </c>
      <c r="K124" s="8" t="s">
        <v>15</v>
      </c>
      <c r="L124" s="8" t="s">
        <v>15</v>
      </c>
      <c r="M124" s="8" t="s">
        <v>15</v>
      </c>
      <c r="N124" s="8" t="s">
        <v>15</v>
      </c>
      <c r="O124" s="8" t="s">
        <v>15</v>
      </c>
      <c r="P124" s="8" t="s">
        <v>15</v>
      </c>
      <c r="Q124" s="8" t="s">
        <v>15</v>
      </c>
      <c r="R124" s="8" t="s">
        <v>15</v>
      </c>
      <c r="S124" s="8" t="s">
        <v>15</v>
      </c>
      <c r="T124" s="8" t="s">
        <v>15</v>
      </c>
      <c r="U124" s="8" t="s">
        <v>15</v>
      </c>
      <c r="V124" s="8" t="s">
        <v>15</v>
      </c>
      <c r="W124" s="8" t="s">
        <v>15</v>
      </c>
      <c r="X124" s="8" t="s">
        <v>15</v>
      </c>
      <c r="Y124" s="8" t="s">
        <v>15</v>
      </c>
      <c r="Z124" s="8" t="s">
        <v>15</v>
      </c>
      <c r="AA124" s="8" t="s">
        <v>15</v>
      </c>
      <c r="AB124" s="8" t="s">
        <v>15</v>
      </c>
      <c r="AC124" s="8" t="s">
        <v>15</v>
      </c>
      <c r="AD124" s="8" t="s">
        <v>15</v>
      </c>
      <c r="AE124" s="8"/>
      <c r="AF124" s="8"/>
      <c r="AG124" s="8"/>
      <c r="AH124" s="1">
        <f t="shared" si="24"/>
        <v>0</v>
      </c>
      <c r="AI124" s="1"/>
    </row>
    <row r="125" spans="1:35" ht="15.75" customHeight="1" x14ac:dyDescent="0.15">
      <c r="A125" s="21"/>
      <c r="B125" s="18" t="str">
        <f t="shared" si="25"/>
        <v>X219</v>
      </c>
      <c r="C125" s="19">
        <f>IF(ISNA(VLOOKUP(B125,Personal!$A$2:$D$21,2,FALSE)),,VLOOKUP(B125,Personal!$A$2:$D$21,2,FALSE))</f>
        <v>0</v>
      </c>
      <c r="D125" s="19">
        <f>IF(ISNA(VLOOKUP(B125,Personal!$A$2:$D$23,3,FALSE)),,VLOOKUP(B125,Personal!$A$2:$D$32,3,FALSE))</f>
        <v>0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24"/>
        <v>0</v>
      </c>
      <c r="AI125" s="1"/>
    </row>
    <row r="126" spans="1:35" ht="15.75" customHeight="1" x14ac:dyDescent="0.15">
      <c r="A126" s="10"/>
      <c r="B126" s="18" t="str">
        <f t="shared" si="25"/>
        <v>X220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24"/>
        <v>0</v>
      </c>
      <c r="AI126" s="1"/>
    </row>
    <row r="127" spans="1:35" ht="15.75" customHeight="1" x14ac:dyDescent="0.15">
      <c r="A127" s="10"/>
      <c r="B127" s="18">
        <f t="shared" si="25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1">
        <f t="shared" si="24"/>
        <v>0</v>
      </c>
      <c r="AI127" s="1"/>
    </row>
    <row r="128" spans="1:35" ht="15.75" customHeight="1" x14ac:dyDescent="0.15">
      <c r="A128" s="10"/>
      <c r="B128" s="18">
        <f t="shared" si="25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24"/>
        <v>0</v>
      </c>
      <c r="AI128" s="1"/>
    </row>
    <row r="129" spans="1:35" ht="15.75" customHeight="1" x14ac:dyDescent="0.15">
      <c r="A129" s="10"/>
      <c r="B129" s="18">
        <f t="shared" si="25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24"/>
        <v>0</v>
      </c>
      <c r="AI129" s="1"/>
    </row>
    <row r="130" spans="1:35" ht="15.75" customHeight="1" x14ac:dyDescent="0.15">
      <c r="A130" s="10"/>
      <c r="B130" s="18">
        <f t="shared" si="25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24"/>
        <v>0</v>
      </c>
      <c r="AI130" s="1"/>
    </row>
    <row r="131" spans="1:35" ht="15.75" customHeight="1" x14ac:dyDescent="0.15">
      <c r="A131" s="10"/>
      <c r="B131" s="18" t="str">
        <f t="shared" si="25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24"/>
        <v>0</v>
      </c>
      <c r="AI131" s="1"/>
    </row>
    <row r="132" spans="1:35" ht="15.75" customHeight="1" x14ac:dyDescent="0.15">
      <c r="A132" s="10"/>
      <c r="B132" s="18" t="str">
        <f t="shared" si="25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24"/>
        <v>0</v>
      </c>
      <c r="AI132" s="1"/>
    </row>
    <row r="133" spans="1:35" ht="15.75" customHeight="1" x14ac:dyDescent="0.15">
      <c r="A133" s="10"/>
      <c r="B133" s="18" t="str">
        <f t="shared" si="25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24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6">SUM(E118:E133)</f>
        <v>0</v>
      </c>
      <c r="F134" s="23">
        <f t="shared" si="26"/>
        <v>0</v>
      </c>
      <c r="G134" s="23">
        <f t="shared" si="26"/>
        <v>0</v>
      </c>
      <c r="H134" s="23">
        <f t="shared" si="26"/>
        <v>0</v>
      </c>
      <c r="I134" s="23">
        <f t="shared" si="26"/>
        <v>0</v>
      </c>
      <c r="J134" s="23">
        <f t="shared" si="26"/>
        <v>0</v>
      </c>
      <c r="K134" s="23">
        <f t="shared" si="26"/>
        <v>0</v>
      </c>
      <c r="L134" s="23">
        <f t="shared" si="26"/>
        <v>0</v>
      </c>
      <c r="M134" s="23">
        <f t="shared" si="26"/>
        <v>0</v>
      </c>
      <c r="N134" s="23">
        <f t="shared" si="26"/>
        <v>0</v>
      </c>
      <c r="O134" s="23">
        <f t="shared" si="26"/>
        <v>0</v>
      </c>
      <c r="P134" s="23">
        <f t="shared" si="26"/>
        <v>0</v>
      </c>
      <c r="Q134" s="23">
        <f t="shared" si="26"/>
        <v>0</v>
      </c>
      <c r="R134" s="23">
        <f t="shared" si="26"/>
        <v>0</v>
      </c>
      <c r="S134" s="23">
        <f t="shared" si="26"/>
        <v>0</v>
      </c>
      <c r="T134" s="23">
        <f t="shared" si="26"/>
        <v>0</v>
      </c>
      <c r="U134" s="23">
        <f t="shared" si="26"/>
        <v>0</v>
      </c>
      <c r="V134" s="23">
        <f t="shared" si="26"/>
        <v>0</v>
      </c>
      <c r="W134" s="23">
        <f t="shared" si="26"/>
        <v>0</v>
      </c>
      <c r="X134" s="23">
        <f t="shared" si="26"/>
        <v>0</v>
      </c>
      <c r="Y134" s="23">
        <f t="shared" si="26"/>
        <v>0</v>
      </c>
      <c r="Z134" s="23">
        <f t="shared" si="26"/>
        <v>0</v>
      </c>
      <c r="AA134" s="23">
        <f t="shared" si="26"/>
        <v>0</v>
      </c>
      <c r="AB134" s="23">
        <f t="shared" si="26"/>
        <v>0</v>
      </c>
      <c r="AC134" s="23">
        <f t="shared" si="26"/>
        <v>0</v>
      </c>
      <c r="AD134" s="23">
        <f t="shared" si="26"/>
        <v>0</v>
      </c>
      <c r="AE134" s="23">
        <f t="shared" si="26"/>
        <v>0</v>
      </c>
      <c r="AF134" s="23">
        <f t="shared" si="26"/>
        <v>0</v>
      </c>
      <c r="AG134" s="24">
        <f t="shared" si="26"/>
        <v>0</v>
      </c>
      <c r="AH134" s="1">
        <f t="shared" si="26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DFxnLOeIC9an+MJNsqHIBrtqBBdcpErCZHOmPZwaTbiKJncJvmsmlXMaOC2W89rsgUWXHLDwlaAlRUNtnK8nDA==" saltValue="QJPM94CpX/TIz41Hl3vcRQ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8 AE17:AG19 E11:AG12 E9:H10 AE9:AG10 E14:AG16 G84:X84 I23:AA23 I80:AA80 I99:AA99 I61:AB61" name="Rango2_3"/>
    <protectedRange algorithmName="SHA-512" hashValue="G5FAzGJX5ML8jdfkYHQa+XaFR9QNG29PKoYkCgHl9WmXxPVaBd5PCzjSk5Uim+XS6Movcs1vrN10mr+qn1crdA==" saltValue="5PigA186qshsPexNZFi/+w==" spinCount="100000" sqref="E24:AG27 AE36:AG38 E30:AG31 E28:H29 AE28:AG29 E33:AG35 E23:H23 AB23:AG23" name="Rango2_3_1"/>
    <protectedRange algorithmName="SHA-512" hashValue="G5FAzGJX5ML8jdfkYHQa+XaFR9QNG29PKoYkCgHl9WmXxPVaBd5PCzjSk5Uim+XS6Movcs1vrN10mr+qn1crdA==" saltValue="5PigA186qshsPexNZFi/+w==" spinCount="100000" sqref="AE55:AG57 E49:AG50 E47:H48 AE47:AG48 E52:AG54 E42:AG46" name="Rango2_3_2"/>
    <protectedRange algorithmName="SHA-512" hashValue="G5FAzGJX5ML8jdfkYHQa+XaFR9QNG29PKoYkCgHl9WmXxPVaBd5PCzjSk5Uim+XS6Movcs1vrN10mr+qn1crdA==" saltValue="5PigA186qshsPexNZFi/+w==" spinCount="100000" sqref="E62:AG65 AE74:AG76 E68:AG69 E66:H67 AE66:AG67 E71:AG73 E61:H61 AC61:AG61" name="Rango2_3_3"/>
    <protectedRange algorithmName="SHA-512" hashValue="G5FAzGJX5ML8jdfkYHQa+XaFR9QNG29PKoYkCgHl9WmXxPVaBd5PCzjSk5Uim+XS6Movcs1vrN10mr+qn1crdA==" saltValue="5PigA186qshsPexNZFi/+w==" spinCount="100000" sqref="E81:AG83 AE93:AG95 E87:AG88 E85:H86 AE85:AG86 E90:AG92 E84:F84 Y84:AG84 E80:H80 AB80:AG80" name="Rango2_3_4"/>
    <protectedRange algorithmName="SHA-512" hashValue="G5FAzGJX5ML8jdfkYHQa+XaFR9QNG29PKoYkCgHl9WmXxPVaBd5PCzjSk5Uim+XS6Movcs1vrN10mr+qn1crdA==" saltValue="5PigA186qshsPexNZFi/+w==" spinCount="100000" sqref="E106:AG107 E99:H105 AE99:AG105 I100:AD100 E109:AG114 I102:AD103 AB99:AD99 I101:P101" name="Rango2_3_5"/>
    <protectedRange algorithmName="SHA-512" hashValue="G5FAzGJX5ML8jdfkYHQa+XaFR9QNG29PKoYkCgHl9WmXxPVaBd5PCzjSk5Uim+XS6Movcs1vrN10mr+qn1crdA==" saltValue="5PigA186qshsPexNZFi/+w==" spinCount="100000" sqref="E118:AG122 E125:AG126 E123:H124 AE123:AG124 E128:AG133" name="Rango2_3_6"/>
    <protectedRange algorithmName="SHA-512" hashValue="G5FAzGJX5ML8jdfkYHQa+XaFR9QNG29PKoYkCgHl9WmXxPVaBd5PCzjSk5Uim+XS6Movcs1vrN10mr+qn1crdA==" saltValue="5PigA186qshsPexNZFi/+w==" spinCount="100000" sqref="E17:H19 I17:AD17 AA18:AD19" name="Rango2_3_7"/>
    <protectedRange algorithmName="SHA-512" hashValue="G5FAzGJX5ML8jdfkYHQa+XaFR9QNG29PKoYkCgHl9WmXxPVaBd5PCzjSk5Uim+XS6Movcs1vrN10mr+qn1crdA==" saltValue="5PigA186qshsPexNZFi/+w==" spinCount="100000" sqref="I18:Z18" name="Rango2_2_3_4_3_1_2_4"/>
    <protectedRange algorithmName="SHA-512" hashValue="G5FAzGJX5ML8jdfkYHQa+XaFR9QNG29PKoYkCgHl9WmXxPVaBd5PCzjSk5Uim+XS6Movcs1vrN10mr+qn1crdA==" saltValue="5PigA186qshsPexNZFi/+w==" spinCount="100000" sqref="I19:Z19" name="Rango2_2_3_4_3_1_2_4_1"/>
    <protectedRange algorithmName="SHA-512" hashValue="G5FAzGJX5ML8jdfkYHQa+XaFR9QNG29PKoYkCgHl9WmXxPVaBd5PCzjSk5Uim+XS6Movcs1vrN10mr+qn1crdA==" saltValue="5PigA186qshsPexNZFi/+w==" spinCount="100000" sqref="E36:H38 I36:AD36 AA37:AD38" name="Rango2_3_7_1"/>
    <protectedRange algorithmName="SHA-512" hashValue="G5FAzGJX5ML8jdfkYHQa+XaFR9QNG29PKoYkCgHl9WmXxPVaBd5PCzjSk5Uim+XS6Movcs1vrN10mr+qn1crdA==" saltValue="5PigA186qshsPexNZFi/+w==" spinCount="100000" sqref="I37:Z37" name="Rango2_2_3_4_3_1_2_4_2"/>
    <protectedRange algorithmName="SHA-512" hashValue="G5FAzGJX5ML8jdfkYHQa+XaFR9QNG29PKoYkCgHl9WmXxPVaBd5PCzjSk5Uim+XS6Movcs1vrN10mr+qn1crdA==" saltValue="5PigA186qshsPexNZFi/+w==" spinCount="100000" sqref="I38:Z38" name="Rango2_2_3_4_3_1_2_4_1_1"/>
    <protectedRange algorithmName="SHA-512" hashValue="G5FAzGJX5ML8jdfkYHQa+XaFR9QNG29PKoYkCgHl9WmXxPVaBd5PCzjSk5Uim+XS6Movcs1vrN10mr+qn1crdA==" saltValue="5PigA186qshsPexNZFi/+w==" spinCount="100000" sqref="E55:H57 I55:AD55 AA56:AD57" name="Rango2_3_7_2"/>
    <protectedRange algorithmName="SHA-512" hashValue="G5FAzGJX5ML8jdfkYHQa+XaFR9QNG29PKoYkCgHl9WmXxPVaBd5PCzjSk5Uim+XS6Movcs1vrN10mr+qn1crdA==" saltValue="5PigA186qshsPexNZFi/+w==" spinCount="100000" sqref="I56:Z56" name="Rango2_2_3_4_3_1_2_4_3"/>
    <protectedRange algorithmName="SHA-512" hashValue="G5FAzGJX5ML8jdfkYHQa+XaFR9QNG29PKoYkCgHl9WmXxPVaBd5PCzjSk5Uim+XS6Movcs1vrN10mr+qn1crdA==" saltValue="5PigA186qshsPexNZFi/+w==" spinCount="100000" sqref="I57:Z57" name="Rango2_2_3_4_3_1_2_4_1_2"/>
    <protectedRange algorithmName="SHA-512" hashValue="G5FAzGJX5ML8jdfkYHQa+XaFR9QNG29PKoYkCgHl9WmXxPVaBd5PCzjSk5Uim+XS6Movcs1vrN10mr+qn1crdA==" saltValue="5PigA186qshsPexNZFi/+w==" spinCount="100000" sqref="E74:H76 I74:AD74 AA75:AD76" name="Rango2_3_7_3"/>
    <protectedRange algorithmName="SHA-512" hashValue="G5FAzGJX5ML8jdfkYHQa+XaFR9QNG29PKoYkCgHl9WmXxPVaBd5PCzjSk5Uim+XS6Movcs1vrN10mr+qn1crdA==" saltValue="5PigA186qshsPexNZFi/+w==" spinCount="100000" sqref="I75:Z75" name="Rango2_2_3_4_3_1_2_4_4"/>
    <protectedRange algorithmName="SHA-512" hashValue="G5FAzGJX5ML8jdfkYHQa+XaFR9QNG29PKoYkCgHl9WmXxPVaBd5PCzjSk5Uim+XS6Movcs1vrN10mr+qn1crdA==" saltValue="5PigA186qshsPexNZFi/+w==" spinCount="100000" sqref="I76:Z76" name="Rango2_2_3_4_3_1_2_4_1_3"/>
    <protectedRange algorithmName="SHA-512" hashValue="G5FAzGJX5ML8jdfkYHQa+XaFR9QNG29PKoYkCgHl9WmXxPVaBd5PCzjSk5Uim+XS6Movcs1vrN10mr+qn1crdA==" saltValue="5PigA186qshsPexNZFi/+w==" spinCount="100000" sqref="E93:H95 I93:AD93 AA94:AD95" name="Rango2_3_7_4"/>
    <protectedRange algorithmName="SHA-512" hashValue="G5FAzGJX5ML8jdfkYHQa+XaFR9QNG29PKoYkCgHl9WmXxPVaBd5PCzjSk5Uim+XS6Movcs1vrN10mr+qn1crdA==" saltValue="5PigA186qshsPexNZFi/+w==" spinCount="100000" sqref="I94:Z94" name="Rango2_2_3_4_3_1_2_4_5"/>
    <protectedRange algorithmName="SHA-512" hashValue="G5FAzGJX5ML8jdfkYHQa+XaFR9QNG29PKoYkCgHl9WmXxPVaBd5PCzjSk5Uim+XS6Movcs1vrN10mr+qn1crdA==" saltValue="5PigA186qshsPexNZFi/+w==" spinCount="100000" sqref="I95:Z95" name="Rango2_2_3_4_3_1_2_4_1_4"/>
    <protectedRange algorithmName="SHA-512" hashValue="G5FAzGJX5ML8jdfkYHQa+XaFR9QNG29PKoYkCgHl9WmXxPVaBd5PCzjSk5Uim+XS6Movcs1vrN10mr+qn1crdA==" saltValue="5PigA186qshsPexNZFi/+w==" spinCount="100000" sqref="I9:AD10" name="Rango2_3_19"/>
    <protectedRange algorithmName="SHA-512" hashValue="G5FAzGJX5ML8jdfkYHQa+XaFR9QNG29PKoYkCgHl9WmXxPVaBd5PCzjSk5Uim+XS6Movcs1vrN10mr+qn1crdA==" saltValue="5PigA186qshsPexNZFi/+w==" spinCount="100000" sqref="I28:AD29" name="Rango2_3_19_1"/>
    <protectedRange algorithmName="SHA-512" hashValue="G5FAzGJX5ML8jdfkYHQa+XaFR9QNG29PKoYkCgHl9WmXxPVaBd5PCzjSk5Uim+XS6Movcs1vrN10mr+qn1crdA==" saltValue="5PigA186qshsPexNZFi/+w==" spinCount="100000" sqref="I47:AD48" name="Rango2_3_19_2"/>
    <protectedRange algorithmName="SHA-512" hashValue="G5FAzGJX5ML8jdfkYHQa+XaFR9QNG29PKoYkCgHl9WmXxPVaBd5PCzjSk5Uim+XS6Movcs1vrN10mr+qn1crdA==" saltValue="5PigA186qshsPexNZFi/+w==" spinCount="100000" sqref="I66:AD67" name="Rango2_3_19_3"/>
    <protectedRange algorithmName="SHA-512" hashValue="G5FAzGJX5ML8jdfkYHQa+XaFR9QNG29PKoYkCgHl9WmXxPVaBd5PCzjSk5Uim+XS6Movcs1vrN10mr+qn1crdA==" saltValue="5PigA186qshsPexNZFi/+w==" spinCount="100000" sqref="I85:AD86" name="Rango2_3_19_4"/>
    <protectedRange algorithmName="SHA-512" hashValue="G5FAzGJX5ML8jdfkYHQa+XaFR9QNG29PKoYkCgHl9WmXxPVaBd5PCzjSk5Uim+XS6Movcs1vrN10mr+qn1crdA==" saltValue="5PigA186qshsPexNZFi/+w==" spinCount="100000" sqref="I104:AD105" name="Rango2_3_19_5"/>
    <protectedRange algorithmName="SHA-512" hashValue="G5FAzGJX5ML8jdfkYHQa+XaFR9QNG29PKoYkCgHl9WmXxPVaBd5PCzjSk5Uim+XS6Movcs1vrN10mr+qn1crdA==" saltValue="5PigA186qshsPexNZFi/+w==" spinCount="100000" sqref="I123:AD124" name="Rango2_3_19_6"/>
    <protectedRange algorithmName="SHA-512" hashValue="G5FAzGJX5ML8jdfkYHQa+XaFR9QNG29PKoYkCgHl9WmXxPVaBd5PCzjSk5Uim+XS6Movcs1vrN10mr+qn1crdA==" saltValue="5PigA186qshsPexNZFi/+w==" spinCount="100000" sqref="E13:AG13" name="Rango2_3_8"/>
    <protectedRange algorithmName="SHA-512" hashValue="G5FAzGJX5ML8jdfkYHQa+XaFR9QNG29PKoYkCgHl9WmXxPVaBd5PCzjSk5Uim+XS6Movcs1vrN10mr+qn1crdA==" saltValue="5PigA186qshsPexNZFi/+w==" spinCount="100000" sqref="E32:AG32" name="Rango2_3_9"/>
    <protectedRange algorithmName="SHA-512" hashValue="G5FAzGJX5ML8jdfkYHQa+XaFR9QNG29PKoYkCgHl9WmXxPVaBd5PCzjSk5Uim+XS6Movcs1vrN10mr+qn1crdA==" saltValue="5PigA186qshsPexNZFi/+w==" spinCount="100000" sqref="E51:AG51" name="Rango2_3_10"/>
    <protectedRange algorithmName="SHA-512" hashValue="G5FAzGJX5ML8jdfkYHQa+XaFR9QNG29PKoYkCgHl9WmXxPVaBd5PCzjSk5Uim+XS6Movcs1vrN10mr+qn1crdA==" saltValue="5PigA186qshsPexNZFi/+w==" spinCount="100000" sqref="E70:AG70" name="Rango2_3_11"/>
    <protectedRange algorithmName="SHA-512" hashValue="G5FAzGJX5ML8jdfkYHQa+XaFR9QNG29PKoYkCgHl9WmXxPVaBd5PCzjSk5Uim+XS6Movcs1vrN10mr+qn1crdA==" saltValue="5PigA186qshsPexNZFi/+w==" spinCount="100000" sqref="E89:AG89" name="Rango2_3_12"/>
    <protectedRange algorithmName="SHA-512" hashValue="G5FAzGJX5ML8jdfkYHQa+XaFR9QNG29PKoYkCgHl9WmXxPVaBd5PCzjSk5Uim+XS6Movcs1vrN10mr+qn1crdA==" saltValue="5PigA186qshsPexNZFi/+w==" spinCount="100000" sqref="E108:AG108" name="Rango2_3_13"/>
    <protectedRange algorithmName="SHA-512" hashValue="G5FAzGJX5ML8jdfkYHQa+XaFR9QNG29PKoYkCgHl9WmXxPVaBd5PCzjSk5Uim+XS6Movcs1vrN10mr+qn1crdA==" saltValue="5PigA186qshsPexNZFi/+w==" spinCount="100000" sqref="E127:AG127" name="Rango2_3_14"/>
  </protectedRanges>
  <conditionalFormatting sqref="E20:AG20 E39:AG39 E58:AG58 E77:AG77 E96:AG96 E115:AG115 E134:AG134">
    <cfRule type="colorScale" priority="623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4:AG16 AE17:AG17">
    <cfRule type="expression" dxfId="1902" priority="412">
      <formula>$C$21="F"</formula>
    </cfRule>
  </conditionalFormatting>
  <conditionalFormatting sqref="E14:AG16 AE17:AG19 AE101:AG101 E100:AG100 E102:AG103 E99:H99 AB99:AG99 E101:O101">
    <cfRule type="expression" dxfId="1901" priority="414">
      <formula>$C$2="F"</formula>
    </cfRule>
  </conditionalFormatting>
  <conditionalFormatting sqref="E14:AG16 AE17:AG19 E99:H101 AE100:AG101 E102:AG103 AB99:AG99">
    <cfRule type="expression" dxfId="1900" priority="415">
      <formula>$D14="Facturacion"</formula>
    </cfRule>
  </conditionalFormatting>
  <conditionalFormatting sqref="E14:AG16 AE17:AG19 E99:H101 AE100:AG101 E102:AG103 AB99:AG99">
    <cfRule type="expression" dxfId="1899" priority="416">
      <formula>$D14="Specialist"</formula>
    </cfRule>
  </conditionalFormatting>
  <conditionalFormatting sqref="E14:AG16 AE17:AG19 AE101:AG101 E100:AG100 E102:AG103 E99:H99 AB99:AG99 E101:O101">
    <cfRule type="cellIs" dxfId="1898" priority="417" operator="equal">
      <formula>1</formula>
    </cfRule>
  </conditionalFormatting>
  <conditionalFormatting sqref="E14:AG16 AE17:AG19 E99:H101 AE100:AG101 E102:AG103 AB99:AG99">
    <cfRule type="expression" dxfId="1897" priority="418">
      <formula>$D14="SSMM"</formula>
    </cfRule>
  </conditionalFormatting>
  <conditionalFormatting sqref="E14:AG16 AE17:AG19 AE101:AG101 E100:AG100 E102:AG103 E99:H99 AB99:AG99 E101:O101">
    <cfRule type="cellIs" dxfId="1896" priority="419" operator="equal">
      <formula>"F"</formula>
    </cfRule>
  </conditionalFormatting>
  <conditionalFormatting sqref="E4:AG8 E11:AG12 E9:H10 AE9:AG10">
    <cfRule type="expression" dxfId="1895" priority="403">
      <formula>$C$2="F"</formula>
    </cfRule>
  </conditionalFormatting>
  <conditionalFormatting sqref="E4:AG8 E11:AG12 E9:H10 AE9:AG10">
    <cfRule type="expression" dxfId="1894" priority="404">
      <formula>$D4="Facturacion"</formula>
    </cfRule>
  </conditionalFormatting>
  <conditionalFormatting sqref="E4:AG8 E11:AG12 E9:H10 AE9:AG10">
    <cfRule type="expression" dxfId="1893" priority="405">
      <formula>$D4="Specialist"</formula>
    </cfRule>
  </conditionalFormatting>
  <conditionalFormatting sqref="E4:AG8 E11:AG12 E9:H10 AE9:AG10">
    <cfRule type="cellIs" dxfId="1892" priority="406" operator="equal">
      <formula>1</formula>
    </cfRule>
  </conditionalFormatting>
  <conditionalFormatting sqref="E4:AG8 E11:AG12 E9:H10 AE9:AG10">
    <cfRule type="expression" dxfId="1891" priority="407">
      <formula>$D4="SSMM"</formula>
    </cfRule>
  </conditionalFormatting>
  <conditionalFormatting sqref="E4:AG8 E11:AG12 E9:H10 AE9:AG10">
    <cfRule type="cellIs" dxfId="1890" priority="408" operator="equal">
      <formula>"F"</formula>
    </cfRule>
  </conditionalFormatting>
  <conditionalFormatting sqref="E33:AG35 AE36:AG36">
    <cfRule type="expression" dxfId="1889" priority="394">
      <formula>$C$21="F"</formula>
    </cfRule>
  </conditionalFormatting>
  <conditionalFormatting sqref="E33:AG35 AE36:AG38">
    <cfRule type="expression" dxfId="1888" priority="396">
      <formula>$C$2="F"</formula>
    </cfRule>
  </conditionalFormatting>
  <conditionalFormatting sqref="E33:AG35 AE36:AG38">
    <cfRule type="expression" dxfId="1887" priority="397">
      <formula>$D33="Facturacion"</formula>
    </cfRule>
  </conditionalFormatting>
  <conditionalFormatting sqref="E33:AG35 AE36:AG38">
    <cfRule type="expression" dxfId="1886" priority="398">
      <formula>$D33="Specialist"</formula>
    </cfRule>
  </conditionalFormatting>
  <conditionalFormatting sqref="E33:AG35 AE36:AG38">
    <cfRule type="cellIs" dxfId="1885" priority="399" operator="equal">
      <formula>1</formula>
    </cfRule>
  </conditionalFormatting>
  <conditionalFormatting sqref="E33:AG35 AE36:AG38">
    <cfRule type="expression" dxfId="1884" priority="400">
      <formula>$D33="SSMM"</formula>
    </cfRule>
  </conditionalFormatting>
  <conditionalFormatting sqref="E33:AG35 AE36:AG38">
    <cfRule type="cellIs" dxfId="1883" priority="401" operator="equal">
      <formula>"F"</formula>
    </cfRule>
  </conditionalFormatting>
  <conditionalFormatting sqref="E24:AG27 E30:AG31 E28:H29 AE28:AG29 E23:H23 AB23:AG23">
    <cfRule type="expression" dxfId="1882" priority="385">
      <formula>$C$2="F"</formula>
    </cfRule>
  </conditionalFormatting>
  <conditionalFormatting sqref="E24:AG27 E30:AG31 E28:H29 AE28:AG29 E23:H23 AB23:AG23">
    <cfRule type="expression" dxfId="1881" priority="386">
      <formula>$D23="Facturacion"</formula>
    </cfRule>
  </conditionalFormatting>
  <conditionalFormatting sqref="E24:AG27 E30:AG31 E28:H29 AE28:AG29 E23:H23 AB23:AG23">
    <cfRule type="expression" dxfId="1880" priority="387">
      <formula>$D23="Specialist"</formula>
    </cfRule>
  </conditionalFormatting>
  <conditionalFormatting sqref="E24:AG27 E30:AG31 E28:H29 AE28:AG29 E23:H23 AB23:AG23">
    <cfRule type="cellIs" dxfId="1879" priority="388" operator="equal">
      <formula>1</formula>
    </cfRule>
  </conditionalFormatting>
  <conditionalFormatting sqref="E24:AG27 E30:AG31 E28:H29 AE28:AG29 E23:H23 AB23:AG23">
    <cfRule type="expression" dxfId="1878" priority="389">
      <formula>$D23="SSMM"</formula>
    </cfRule>
  </conditionalFormatting>
  <conditionalFormatting sqref="E24:AG27 E30:AG31 E28:H29 AE28:AG29 E23:H23 AB23:AG23">
    <cfRule type="cellIs" dxfId="1877" priority="390" operator="equal">
      <formula>"F"</formula>
    </cfRule>
  </conditionalFormatting>
  <conditionalFormatting sqref="E52:AG54 AE55:AG55">
    <cfRule type="expression" dxfId="1876" priority="376">
      <formula>$C$21="F"</formula>
    </cfRule>
  </conditionalFormatting>
  <conditionalFormatting sqref="E52:AG54 AE55:AG57">
    <cfRule type="expression" dxfId="1875" priority="378">
      <formula>$C$2="F"</formula>
    </cfRule>
  </conditionalFormatting>
  <conditionalFormatting sqref="E52:AG54 AE55:AG57">
    <cfRule type="expression" dxfId="1874" priority="379">
      <formula>$D52="Facturacion"</formula>
    </cfRule>
  </conditionalFormatting>
  <conditionalFormatting sqref="E52:AG54 AE55:AG57">
    <cfRule type="expression" dxfId="1873" priority="380">
      <formula>$D52="Specialist"</formula>
    </cfRule>
  </conditionalFormatting>
  <conditionalFormatting sqref="E52:AG54 AE55:AG57">
    <cfRule type="cellIs" dxfId="1872" priority="381" operator="equal">
      <formula>1</formula>
    </cfRule>
  </conditionalFormatting>
  <conditionalFormatting sqref="E52:AG54 AE55:AG57">
    <cfRule type="expression" dxfId="1871" priority="382">
      <formula>$D52="SSMM"</formula>
    </cfRule>
  </conditionalFormatting>
  <conditionalFormatting sqref="E52:AG54 AE55:AG57">
    <cfRule type="cellIs" dxfId="1870" priority="383" operator="equal">
      <formula>"F"</formula>
    </cfRule>
  </conditionalFormatting>
  <conditionalFormatting sqref="E49:AG50 E47:H48 AE47:AG48 E42:AG46">
    <cfRule type="expression" dxfId="1869" priority="367">
      <formula>$C$2="F"</formula>
    </cfRule>
  </conditionalFormatting>
  <conditionalFormatting sqref="E49:AG50 E47:H48 AE47:AG48 E42:AG46">
    <cfRule type="expression" dxfId="1868" priority="368">
      <formula>$D42="Facturacion"</formula>
    </cfRule>
  </conditionalFormatting>
  <conditionalFormatting sqref="E49:AG50 E47:H48 AE47:AG48 E42:AG46">
    <cfRule type="expression" dxfId="1867" priority="369">
      <formula>$D42="Specialist"</formula>
    </cfRule>
  </conditionalFormatting>
  <conditionalFormatting sqref="E49:AG50 E47:H48 AE47:AG48 E42:AG46">
    <cfRule type="cellIs" dxfId="1866" priority="370" operator="equal">
      <formula>1</formula>
    </cfRule>
  </conditionalFormatting>
  <conditionalFormatting sqref="E49:AG50 E47:H48 AE47:AG48 E42:AG46">
    <cfRule type="expression" dxfId="1865" priority="371">
      <formula>$D42="SSMM"</formula>
    </cfRule>
  </conditionalFormatting>
  <conditionalFormatting sqref="E49:AG50 E47:H48 AE47:AG48 E42:AG46">
    <cfRule type="cellIs" dxfId="1864" priority="372" operator="equal">
      <formula>"F"</formula>
    </cfRule>
  </conditionalFormatting>
  <conditionalFormatting sqref="E71:AG73 AE74:AG74">
    <cfRule type="expression" dxfId="1863" priority="358">
      <formula>$C$21="F"</formula>
    </cfRule>
  </conditionalFormatting>
  <conditionalFormatting sqref="E71:AG73 AE74:AG76">
    <cfRule type="expression" dxfId="1862" priority="360">
      <formula>$C$2="F"</formula>
    </cfRule>
  </conditionalFormatting>
  <conditionalFormatting sqref="E71:AG73 AE74:AG76">
    <cfRule type="expression" dxfId="1861" priority="361">
      <formula>$D71="Facturacion"</formula>
    </cfRule>
  </conditionalFormatting>
  <conditionalFormatting sqref="E71:AG73 AE74:AG76">
    <cfRule type="expression" dxfId="1860" priority="362">
      <formula>$D71="Specialist"</formula>
    </cfRule>
  </conditionalFormatting>
  <conditionalFormatting sqref="E71:AG73 AE74:AG76">
    <cfRule type="cellIs" dxfId="1859" priority="363" operator="equal">
      <formula>1</formula>
    </cfRule>
  </conditionalFormatting>
  <conditionalFormatting sqref="E71:AG73 AE74:AG76">
    <cfRule type="expression" dxfId="1858" priority="364">
      <formula>$D71="SSMM"</formula>
    </cfRule>
  </conditionalFormatting>
  <conditionalFormatting sqref="E71:AG73 AE74:AG76">
    <cfRule type="cellIs" dxfId="1857" priority="365" operator="equal">
      <formula>"F"</formula>
    </cfRule>
  </conditionalFormatting>
  <conditionalFormatting sqref="E62:AG65 E68:AG69 E66:H67 AE66:AG67 E61:H61 AC61:AG61">
    <cfRule type="expression" dxfId="1856" priority="349">
      <formula>$C$2="F"</formula>
    </cfRule>
  </conditionalFormatting>
  <conditionalFormatting sqref="E62:AG65 E68:AG69 E66:H67 AE66:AG67 E61:H61 AC61:AG61">
    <cfRule type="expression" dxfId="1855" priority="350">
      <formula>$D61="Facturacion"</formula>
    </cfRule>
  </conditionalFormatting>
  <conditionalFormatting sqref="E62:AG65 E68:AG69 E66:H67 AE66:AG67 E61:H61 AC61:AG61">
    <cfRule type="expression" dxfId="1854" priority="351">
      <formula>$D61="Specialist"</formula>
    </cfRule>
  </conditionalFormatting>
  <conditionalFormatting sqref="E62:AG65 E68:AG69 E66:H67 AE66:AG67 E61:H61 AC61:AG61">
    <cfRule type="cellIs" dxfId="1853" priority="352" operator="equal">
      <formula>1</formula>
    </cfRule>
  </conditionalFormatting>
  <conditionalFormatting sqref="E62:AG65 E68:AG69 E66:H67 AE66:AG67 E61:H61 AC61:AG61">
    <cfRule type="expression" dxfId="1852" priority="353">
      <formula>$D61="SSMM"</formula>
    </cfRule>
  </conditionalFormatting>
  <conditionalFormatting sqref="E62:AG65 E68:AG69 E66:H67 AE66:AG67 E61:H61 AC61:AG61">
    <cfRule type="cellIs" dxfId="1851" priority="354" operator="equal">
      <formula>"F"</formula>
    </cfRule>
  </conditionalFormatting>
  <conditionalFormatting sqref="E90:AG92 AE93:AG93">
    <cfRule type="expression" dxfId="1850" priority="340">
      <formula>$C$21="F"</formula>
    </cfRule>
  </conditionalFormatting>
  <conditionalFormatting sqref="E90:AG92 AE93:AG95">
    <cfRule type="expression" dxfId="1849" priority="342">
      <formula>$C$2="F"</formula>
    </cfRule>
  </conditionalFormatting>
  <conditionalFormatting sqref="E90:AG92 AE93:AG95">
    <cfRule type="expression" dxfId="1848" priority="343">
      <formula>$D90="Facturacion"</formula>
    </cfRule>
  </conditionalFormatting>
  <conditionalFormatting sqref="E90:AG92 AE93:AG95">
    <cfRule type="expression" dxfId="1847" priority="344">
      <formula>$D90="Specialist"</formula>
    </cfRule>
  </conditionalFormatting>
  <conditionalFormatting sqref="E90:AG92 AE93:AG95">
    <cfRule type="cellIs" dxfId="1846" priority="345" operator="equal">
      <formula>1</formula>
    </cfRule>
  </conditionalFormatting>
  <conditionalFormatting sqref="E90:AG92 AE93:AG95">
    <cfRule type="expression" dxfId="1845" priority="346">
      <formula>$D90="SSMM"</formula>
    </cfRule>
  </conditionalFormatting>
  <conditionalFormatting sqref="E90:AG92 AE93:AG95">
    <cfRule type="cellIs" dxfId="1844" priority="347" operator="equal">
      <formula>"F"</formula>
    </cfRule>
  </conditionalFormatting>
  <conditionalFormatting sqref="E81:AG83 E87:AG88 E85:H86 AE85:AG86 E84:F84 Y84:AG84 E80:H80 AB80:AG80">
    <cfRule type="expression" dxfId="1843" priority="331">
      <formula>$C$2="F"</formula>
    </cfRule>
  </conditionalFormatting>
  <conditionalFormatting sqref="E81:AG83 E87:AG88 E85:H86 AE85:AG86 E84:F84 Y84:AG84 E80:H80 AB80:AG80">
    <cfRule type="expression" dxfId="1842" priority="332">
      <formula>$D80="Facturacion"</formula>
    </cfRule>
  </conditionalFormatting>
  <conditionalFormatting sqref="E81:AG83 E87:AG88 E85:H86 AE85:AG86 E84:F84 Y84:AG84 E80:H80 AB80:AG80">
    <cfRule type="expression" dxfId="1841" priority="333">
      <formula>$D80="Specialist"</formula>
    </cfRule>
  </conditionalFormatting>
  <conditionalFormatting sqref="E81:AG83 E87:AG88 E85:H86 AE85:AG86 E84:F84 Y84:AG84 E80:H80 AB80:AG80">
    <cfRule type="cellIs" dxfId="1840" priority="334" operator="equal">
      <formula>1</formula>
    </cfRule>
  </conditionalFormatting>
  <conditionalFormatting sqref="E81:AG83 E87:AG88 E85:H86 AE85:AG86 E84:F84 Y84:AG84 E80:H80 AB80:AG80">
    <cfRule type="expression" dxfId="1839" priority="335">
      <formula>$D80="SSMM"</formula>
    </cfRule>
  </conditionalFormatting>
  <conditionalFormatting sqref="E81:AG83 E87:AG88 E85:H86 AE85:AG86 E84:F84 Y84:AG84 E80:H80 AB80:AG80">
    <cfRule type="cellIs" dxfId="1838" priority="336" operator="equal">
      <formula>"F"</formula>
    </cfRule>
  </conditionalFormatting>
  <conditionalFormatting sqref="I113:W113">
    <cfRule type="expression" dxfId="1837" priority="319">
      <formula>$C$78="F"</formula>
    </cfRule>
  </conditionalFormatting>
  <conditionalFormatting sqref="I113:W113">
    <cfRule type="expression" dxfId="1836" priority="320">
      <formula>$C$59="F"</formula>
    </cfRule>
  </conditionalFormatting>
  <conditionalFormatting sqref="I113:W113">
    <cfRule type="expression" dxfId="1835" priority="321">
      <formula>$C$40="F"</formula>
    </cfRule>
  </conditionalFormatting>
  <conditionalFormatting sqref="E109:H112 I109:W113 X109:AG112">
    <cfRule type="expression" dxfId="1834" priority="322">
      <formula>$C$21="F"</formula>
    </cfRule>
  </conditionalFormatting>
  <conditionalFormatting sqref="E109:AG114">
    <cfRule type="expression" dxfId="1833" priority="324">
      <formula>$C$2="F"</formula>
    </cfRule>
  </conditionalFormatting>
  <conditionalFormatting sqref="E109:AG114">
    <cfRule type="expression" dxfId="1832" priority="325">
      <formula>$D109="Facturacion"</formula>
    </cfRule>
  </conditionalFormatting>
  <conditionalFormatting sqref="E109:AG114">
    <cfRule type="expression" dxfId="1831" priority="326">
      <formula>$D109="Specialist"</formula>
    </cfRule>
  </conditionalFormatting>
  <conditionalFormatting sqref="E109:AG114">
    <cfRule type="cellIs" dxfId="1830" priority="327" operator="equal">
      <formula>1</formula>
    </cfRule>
  </conditionalFormatting>
  <conditionalFormatting sqref="E109:AG114">
    <cfRule type="expression" dxfId="1829" priority="328">
      <formula>$D109="SSMM"</formula>
    </cfRule>
  </conditionalFormatting>
  <conditionalFormatting sqref="E109:AG114">
    <cfRule type="cellIs" dxfId="1828" priority="329" operator="equal">
      <formula>"F"</formula>
    </cfRule>
  </conditionalFormatting>
  <conditionalFormatting sqref="E106:AG107 E104:H105 AE104:AG105">
    <cfRule type="expression" dxfId="1827" priority="313">
      <formula>$C$2="F"</formula>
    </cfRule>
  </conditionalFormatting>
  <conditionalFormatting sqref="E106:AG107 E104:H105 AE104:AG105">
    <cfRule type="expression" dxfId="1826" priority="314">
      <formula>$D104="Facturacion"</formula>
    </cfRule>
  </conditionalFormatting>
  <conditionalFormatting sqref="E106:AG107 E104:H105 AE104:AG105">
    <cfRule type="expression" dxfId="1825" priority="315">
      <formula>$D104="Specialist"</formula>
    </cfRule>
  </conditionalFormatting>
  <conditionalFormatting sqref="E106:AG107 E104:H105 AE104:AG105">
    <cfRule type="cellIs" dxfId="1824" priority="316" operator="equal">
      <formula>1</formula>
    </cfRule>
  </conditionalFormatting>
  <conditionalFormatting sqref="E106:AG107 E104:H105 AE104:AG105">
    <cfRule type="expression" dxfId="1823" priority="317">
      <formula>$D104="SSMM"</formula>
    </cfRule>
  </conditionalFormatting>
  <conditionalFormatting sqref="E106:AG107 E104:H105 AE104:AG105">
    <cfRule type="cellIs" dxfId="1822" priority="318" operator="equal">
      <formula>"F"</formula>
    </cfRule>
  </conditionalFormatting>
  <conditionalFormatting sqref="I132:W132">
    <cfRule type="expression" dxfId="1821" priority="301">
      <formula>$C$78="F"</formula>
    </cfRule>
  </conditionalFormatting>
  <conditionalFormatting sqref="I132:W132">
    <cfRule type="expression" dxfId="1820" priority="302">
      <formula>$C$59="F"</formula>
    </cfRule>
  </conditionalFormatting>
  <conditionalFormatting sqref="I132:W132">
    <cfRule type="expression" dxfId="1819" priority="303">
      <formula>$C$40="F"</formula>
    </cfRule>
  </conditionalFormatting>
  <conditionalFormatting sqref="E128:H131 I128:W132 X128:AG131">
    <cfRule type="expression" dxfId="1818" priority="304">
      <formula>$C$21="F"</formula>
    </cfRule>
  </conditionalFormatting>
  <conditionalFormatting sqref="E128:AG133">
    <cfRule type="expression" dxfId="1817" priority="306">
      <formula>$C$2="F"</formula>
    </cfRule>
  </conditionalFormatting>
  <conditionalFormatting sqref="E128:AG133">
    <cfRule type="expression" dxfId="1816" priority="307">
      <formula>$D128="Facturacion"</formula>
    </cfRule>
  </conditionalFormatting>
  <conditionalFormatting sqref="E128:AG133">
    <cfRule type="expression" dxfId="1815" priority="308">
      <formula>$D128="Specialist"</formula>
    </cfRule>
  </conditionalFormatting>
  <conditionalFormatting sqref="E128:AG133">
    <cfRule type="cellIs" dxfId="1814" priority="309" operator="equal">
      <formula>1</formula>
    </cfRule>
  </conditionalFormatting>
  <conditionalFormatting sqref="E128:AG133">
    <cfRule type="expression" dxfId="1813" priority="310">
      <formula>$D128="SSMM"</formula>
    </cfRule>
  </conditionalFormatting>
  <conditionalFormatting sqref="E128:AG133">
    <cfRule type="cellIs" dxfId="1812" priority="311" operator="equal">
      <formula>"F"</formula>
    </cfRule>
  </conditionalFormatting>
  <conditionalFormatting sqref="E118:AG122 E125:AG126 E123:H124 AE123:AG124">
    <cfRule type="expression" dxfId="1811" priority="295">
      <formula>$C$2="F"</formula>
    </cfRule>
  </conditionalFormatting>
  <conditionalFormatting sqref="E118:AG122 E125:AG126 E123:H124 AE123:AG124">
    <cfRule type="expression" dxfId="1810" priority="296">
      <formula>$D118="Facturacion"</formula>
    </cfRule>
  </conditionalFormatting>
  <conditionalFormatting sqref="E118:AG122 E125:AG126 E123:H124 AE123:AG124">
    <cfRule type="expression" dxfId="1809" priority="297">
      <formula>$D118="Specialist"</formula>
    </cfRule>
  </conditionalFormatting>
  <conditionalFormatting sqref="E118:AG122 E125:AG126 E123:H124 AE123:AG124">
    <cfRule type="cellIs" dxfId="1808" priority="298" operator="equal">
      <formula>1</formula>
    </cfRule>
  </conditionalFormatting>
  <conditionalFormatting sqref="E118:AG122 E125:AG126 E123:H124 AE123:AG124">
    <cfRule type="expression" dxfId="1807" priority="299">
      <formula>$D118="SSMM"</formula>
    </cfRule>
  </conditionalFormatting>
  <conditionalFormatting sqref="E118:AG122 E125:AG126 E123:H124 AE123:AG124">
    <cfRule type="cellIs" dxfId="1806" priority="300" operator="equal">
      <formula>"F"</formula>
    </cfRule>
  </conditionalFormatting>
  <conditionalFormatting sqref="E17:H17">
    <cfRule type="expression" dxfId="1805" priority="286">
      <formula>$C$21="F"</formula>
    </cfRule>
  </conditionalFormatting>
  <conditionalFormatting sqref="E19:AD19 E17:H18 AA18:AD18 I17:AD17">
    <cfRule type="expression" dxfId="1804" priority="288">
      <formula>$C$2="F"</formula>
    </cfRule>
  </conditionalFormatting>
  <conditionalFormatting sqref="E19:AD19 E17:H18 AA18:AD18 I17:AD17">
    <cfRule type="expression" dxfId="1803" priority="289">
      <formula>$D17="Facturacion"</formula>
    </cfRule>
  </conditionalFormatting>
  <conditionalFormatting sqref="E19:AD19 E17:H18 AA18:AD18 I17:AD17">
    <cfRule type="expression" dxfId="1802" priority="290">
      <formula>$D17="Specialist"</formula>
    </cfRule>
  </conditionalFormatting>
  <conditionalFormatting sqref="E19:AD19 E17:H18 AA18:AD18 I17:AD17">
    <cfRule type="cellIs" dxfId="1801" priority="291" operator="equal">
      <formula>1</formula>
    </cfRule>
  </conditionalFormatting>
  <conditionalFormatting sqref="E19:AD19 E17:H18 AA18:AD18 I17:AD17">
    <cfRule type="expression" dxfId="1800" priority="292">
      <formula>$D17="SSMM"</formula>
    </cfRule>
  </conditionalFormatting>
  <conditionalFormatting sqref="E19:AD19 E17:H18 AA18:AD18 I17:AD17">
    <cfRule type="cellIs" dxfId="1799" priority="293" operator="equal">
      <formula>"F"</formula>
    </cfRule>
  </conditionalFormatting>
  <conditionalFormatting sqref="I18:W18">
    <cfRule type="expression" dxfId="1798" priority="276">
      <formula>$C$78="F"</formula>
    </cfRule>
  </conditionalFormatting>
  <conditionalFormatting sqref="I18:W18">
    <cfRule type="expression" dxfId="1797" priority="277">
      <formula>$C$59="F"</formula>
    </cfRule>
  </conditionalFormatting>
  <conditionalFormatting sqref="I18:W18">
    <cfRule type="expression" dxfId="1796" priority="278">
      <formula>$C$40="F"</formula>
    </cfRule>
  </conditionalFormatting>
  <conditionalFormatting sqref="I18:W18">
    <cfRule type="expression" dxfId="1795" priority="279">
      <formula>$C$21="F"</formula>
    </cfRule>
  </conditionalFormatting>
  <conditionalFormatting sqref="I18:Z18">
    <cfRule type="expression" dxfId="1794" priority="280">
      <formula>$C$2="F"</formula>
    </cfRule>
  </conditionalFormatting>
  <conditionalFormatting sqref="I18:Z18">
    <cfRule type="expression" dxfId="1793" priority="281">
      <formula>$D18="Facturacion"</formula>
    </cfRule>
  </conditionalFormatting>
  <conditionalFormatting sqref="I18:Z18">
    <cfRule type="expression" dxfId="1792" priority="282">
      <formula>$D18="Specialist"</formula>
    </cfRule>
  </conditionalFormatting>
  <conditionalFormatting sqref="I18:Z18">
    <cfRule type="cellIs" dxfId="1791" priority="283" operator="equal">
      <formula>1</formula>
    </cfRule>
  </conditionalFormatting>
  <conditionalFormatting sqref="I18:Z18">
    <cfRule type="expression" dxfId="1790" priority="284">
      <formula>$D18="SSMM"</formula>
    </cfRule>
  </conditionalFormatting>
  <conditionalFormatting sqref="I18:Z18">
    <cfRule type="cellIs" dxfId="1789" priority="285" operator="equal">
      <formula>"F"</formula>
    </cfRule>
  </conditionalFormatting>
  <conditionalFormatting sqref="I19:W19">
    <cfRule type="expression" dxfId="1788" priority="266">
      <formula>$C$78="F"</formula>
    </cfRule>
  </conditionalFormatting>
  <conditionalFormatting sqref="I19:W19">
    <cfRule type="expression" dxfId="1787" priority="267">
      <formula>$C$59="F"</formula>
    </cfRule>
  </conditionalFormatting>
  <conditionalFormatting sqref="I19:W19">
    <cfRule type="expression" dxfId="1786" priority="268">
      <formula>$C$40="F"</formula>
    </cfRule>
  </conditionalFormatting>
  <conditionalFormatting sqref="I19:W19">
    <cfRule type="expression" dxfId="1785" priority="269">
      <formula>$C$21="F"</formula>
    </cfRule>
  </conditionalFormatting>
  <conditionalFormatting sqref="I19:Z19">
    <cfRule type="expression" dxfId="1784" priority="270">
      <formula>$C$2="F"</formula>
    </cfRule>
  </conditionalFormatting>
  <conditionalFormatting sqref="I19:Z19">
    <cfRule type="expression" dxfId="1783" priority="271">
      <formula>$D15="Facturacion"</formula>
    </cfRule>
  </conditionalFormatting>
  <conditionalFormatting sqref="I19:Z19">
    <cfRule type="expression" dxfId="1782" priority="272">
      <formula>$D15="Specialist"</formula>
    </cfRule>
  </conditionalFormatting>
  <conditionalFormatting sqref="I19:Z19">
    <cfRule type="cellIs" dxfId="1781" priority="273" operator="equal">
      <formula>1</formula>
    </cfRule>
  </conditionalFormatting>
  <conditionalFormatting sqref="I19:Z19">
    <cfRule type="expression" dxfId="1780" priority="274">
      <formula>$D15="SSMM"</formula>
    </cfRule>
  </conditionalFormatting>
  <conditionalFormatting sqref="I19:Z19">
    <cfRule type="cellIs" dxfId="1779" priority="275" operator="equal">
      <formula>"F"</formula>
    </cfRule>
  </conditionalFormatting>
  <conditionalFormatting sqref="E36:H36">
    <cfRule type="expression" dxfId="1778" priority="258">
      <formula>$C$21="F"</formula>
    </cfRule>
  </conditionalFormatting>
  <conditionalFormatting sqref="E38:AD38 E36:H37 AA37:AD37 I36:AD36">
    <cfRule type="expression" dxfId="1777" priority="260">
      <formula>$C$2="F"</formula>
    </cfRule>
  </conditionalFormatting>
  <conditionalFormatting sqref="E38:AD38 E36:H37 AA37:AD37 I36:AD36">
    <cfRule type="expression" dxfId="1776" priority="261">
      <formula>$D36="Facturacion"</formula>
    </cfRule>
  </conditionalFormatting>
  <conditionalFormatting sqref="E38:AD38 E36:H37 AA37:AD37 I36:AD36">
    <cfRule type="expression" dxfId="1775" priority="262">
      <formula>$D36="Specialist"</formula>
    </cfRule>
  </conditionalFormatting>
  <conditionalFormatting sqref="E38:AD38 E36:H37 AA37:AD37 I36:AD36">
    <cfRule type="cellIs" dxfId="1774" priority="263" operator="equal">
      <formula>1</formula>
    </cfRule>
  </conditionalFormatting>
  <conditionalFormatting sqref="E38:AD38 E36:H37 AA37:AD37 I36:AD36">
    <cfRule type="expression" dxfId="1773" priority="264">
      <formula>$D36="SSMM"</formula>
    </cfRule>
  </conditionalFormatting>
  <conditionalFormatting sqref="E38:AD38 E36:H37 AA37:AD37 I36:AD36">
    <cfRule type="cellIs" dxfId="1772" priority="265" operator="equal">
      <formula>"F"</formula>
    </cfRule>
  </conditionalFormatting>
  <conditionalFormatting sqref="I37:W37">
    <cfRule type="expression" dxfId="1771" priority="248">
      <formula>$C$78="F"</formula>
    </cfRule>
  </conditionalFormatting>
  <conditionalFormatting sqref="I37:W37">
    <cfRule type="expression" dxfId="1770" priority="249">
      <formula>$C$59="F"</formula>
    </cfRule>
  </conditionalFormatting>
  <conditionalFormatting sqref="I37:W37">
    <cfRule type="expression" dxfId="1769" priority="250">
      <formula>$C$40="F"</formula>
    </cfRule>
  </conditionalFormatting>
  <conditionalFormatting sqref="I37:W37">
    <cfRule type="expression" dxfId="1768" priority="251">
      <formula>$C$21="F"</formula>
    </cfRule>
  </conditionalFormatting>
  <conditionalFormatting sqref="I37:Z37">
    <cfRule type="expression" dxfId="1767" priority="252">
      <formula>$C$2="F"</formula>
    </cfRule>
  </conditionalFormatting>
  <conditionalFormatting sqref="I37:Z37">
    <cfRule type="expression" dxfId="1766" priority="253">
      <formula>$D37="Facturacion"</formula>
    </cfRule>
  </conditionalFormatting>
  <conditionalFormatting sqref="I37:Z37">
    <cfRule type="expression" dxfId="1765" priority="254">
      <formula>$D37="Specialist"</formula>
    </cfRule>
  </conditionalFormatting>
  <conditionalFormatting sqref="I37:Z37">
    <cfRule type="cellIs" dxfId="1764" priority="255" operator="equal">
      <formula>1</formula>
    </cfRule>
  </conditionalFormatting>
  <conditionalFormatting sqref="I37:Z37">
    <cfRule type="expression" dxfId="1763" priority="256">
      <formula>$D37="SSMM"</formula>
    </cfRule>
  </conditionalFormatting>
  <conditionalFormatting sqref="I37:Z37">
    <cfRule type="cellIs" dxfId="1762" priority="257" operator="equal">
      <formula>"F"</formula>
    </cfRule>
  </conditionalFormatting>
  <conditionalFormatting sqref="I38:W38">
    <cfRule type="expression" dxfId="1761" priority="238">
      <formula>$C$78="F"</formula>
    </cfRule>
  </conditionalFormatting>
  <conditionalFormatting sqref="I38:W38">
    <cfRule type="expression" dxfId="1760" priority="239">
      <formula>$C$59="F"</formula>
    </cfRule>
  </conditionalFormatting>
  <conditionalFormatting sqref="I38:W38">
    <cfRule type="expression" dxfId="1759" priority="240">
      <formula>$C$40="F"</formula>
    </cfRule>
  </conditionalFormatting>
  <conditionalFormatting sqref="I38:W38">
    <cfRule type="expression" dxfId="1758" priority="241">
      <formula>$C$21="F"</formula>
    </cfRule>
  </conditionalFormatting>
  <conditionalFormatting sqref="I38:Z38">
    <cfRule type="expression" dxfId="1757" priority="242">
      <formula>$C$2="F"</formula>
    </cfRule>
  </conditionalFormatting>
  <conditionalFormatting sqref="I38:Z38">
    <cfRule type="expression" dxfId="1756" priority="243">
      <formula>$D34="Facturacion"</formula>
    </cfRule>
  </conditionalFormatting>
  <conditionalFormatting sqref="I38:Z38">
    <cfRule type="expression" dxfId="1755" priority="244">
      <formula>$D34="Specialist"</formula>
    </cfRule>
  </conditionalFormatting>
  <conditionalFormatting sqref="I38:Z38">
    <cfRule type="cellIs" dxfId="1754" priority="245" operator="equal">
      <formula>1</formula>
    </cfRule>
  </conditionalFormatting>
  <conditionalFormatting sqref="I38:Z38">
    <cfRule type="expression" dxfId="1753" priority="246">
      <formula>$D34="SSMM"</formula>
    </cfRule>
  </conditionalFormatting>
  <conditionalFormatting sqref="I38:Z38">
    <cfRule type="cellIs" dxfId="1752" priority="247" operator="equal">
      <formula>"F"</formula>
    </cfRule>
  </conditionalFormatting>
  <conditionalFormatting sqref="E55:H55">
    <cfRule type="expression" dxfId="1751" priority="230">
      <formula>$C$21="F"</formula>
    </cfRule>
  </conditionalFormatting>
  <conditionalFormatting sqref="E57:AD57 E55:H56 AA56:AD56 I55:AD55">
    <cfRule type="expression" dxfId="1750" priority="232">
      <formula>$C$2="F"</formula>
    </cfRule>
  </conditionalFormatting>
  <conditionalFormatting sqref="E57:AD57 E55:H56 AA56:AD56 I55:AD55">
    <cfRule type="expression" dxfId="1749" priority="233">
      <formula>$D55="Facturacion"</formula>
    </cfRule>
  </conditionalFormatting>
  <conditionalFormatting sqref="E57:AD57 E55:H56 AA56:AD56 I55:AD55">
    <cfRule type="expression" dxfId="1748" priority="234">
      <formula>$D55="Specialist"</formula>
    </cfRule>
  </conditionalFormatting>
  <conditionalFormatting sqref="E57:AD57 E55:H56 AA56:AD56 I55:AD55">
    <cfRule type="cellIs" dxfId="1747" priority="235" operator="equal">
      <formula>1</formula>
    </cfRule>
  </conditionalFormatting>
  <conditionalFormatting sqref="E57:AD57 E55:H56 AA56:AD56 I55:AD55">
    <cfRule type="expression" dxfId="1746" priority="236">
      <formula>$D55="SSMM"</formula>
    </cfRule>
  </conditionalFormatting>
  <conditionalFormatting sqref="E57:AD57 E55:H56 AA56:AD56 I55:AD55">
    <cfRule type="cellIs" dxfId="1745" priority="237" operator="equal">
      <formula>"F"</formula>
    </cfRule>
  </conditionalFormatting>
  <conditionalFormatting sqref="I56:W56">
    <cfRule type="expression" dxfId="1744" priority="220">
      <formula>$C$78="F"</formula>
    </cfRule>
  </conditionalFormatting>
  <conditionalFormatting sqref="I56:W56">
    <cfRule type="expression" dxfId="1743" priority="221">
      <formula>$C$59="F"</formula>
    </cfRule>
  </conditionalFormatting>
  <conditionalFormatting sqref="I56:W56">
    <cfRule type="expression" dxfId="1742" priority="222">
      <formula>$C$40="F"</formula>
    </cfRule>
  </conditionalFormatting>
  <conditionalFormatting sqref="I56:W56">
    <cfRule type="expression" dxfId="1741" priority="223">
      <formula>$C$21="F"</formula>
    </cfRule>
  </conditionalFormatting>
  <conditionalFormatting sqref="I56:Z56">
    <cfRule type="expression" dxfId="1740" priority="224">
      <formula>$C$2="F"</formula>
    </cfRule>
  </conditionalFormatting>
  <conditionalFormatting sqref="I56:Z56">
    <cfRule type="expression" dxfId="1739" priority="225">
      <formula>$D56="Facturacion"</formula>
    </cfRule>
  </conditionalFormatting>
  <conditionalFormatting sqref="I56:Z56">
    <cfRule type="expression" dxfId="1738" priority="226">
      <formula>$D56="Specialist"</formula>
    </cfRule>
  </conditionalFormatting>
  <conditionalFormatting sqref="I56:Z56">
    <cfRule type="cellIs" dxfId="1737" priority="227" operator="equal">
      <formula>1</formula>
    </cfRule>
  </conditionalFormatting>
  <conditionalFormatting sqref="I56:Z56">
    <cfRule type="expression" dxfId="1736" priority="228">
      <formula>$D56="SSMM"</formula>
    </cfRule>
  </conditionalFormatting>
  <conditionalFormatting sqref="I56:Z56">
    <cfRule type="cellIs" dxfId="1735" priority="229" operator="equal">
      <formula>"F"</formula>
    </cfRule>
  </conditionalFormatting>
  <conditionalFormatting sqref="I57:W57">
    <cfRule type="expression" dxfId="1734" priority="210">
      <formula>$C$78="F"</formula>
    </cfRule>
  </conditionalFormatting>
  <conditionalFormatting sqref="I57:W57">
    <cfRule type="expression" dxfId="1733" priority="211">
      <formula>$C$59="F"</formula>
    </cfRule>
  </conditionalFormatting>
  <conditionalFormatting sqref="I57:W57">
    <cfRule type="expression" dxfId="1732" priority="212">
      <formula>$C$40="F"</formula>
    </cfRule>
  </conditionalFormatting>
  <conditionalFormatting sqref="I57:W57">
    <cfRule type="expression" dxfId="1731" priority="213">
      <formula>$C$21="F"</formula>
    </cfRule>
  </conditionalFormatting>
  <conditionalFormatting sqref="I57:Z57">
    <cfRule type="expression" dxfId="1730" priority="214">
      <formula>$C$2="F"</formula>
    </cfRule>
  </conditionalFormatting>
  <conditionalFormatting sqref="I57:Z57">
    <cfRule type="expression" dxfId="1729" priority="215">
      <formula>$D53="Facturacion"</formula>
    </cfRule>
  </conditionalFormatting>
  <conditionalFormatting sqref="I57:Z57">
    <cfRule type="expression" dxfId="1728" priority="216">
      <formula>$D53="Specialist"</formula>
    </cfRule>
  </conditionalFormatting>
  <conditionalFormatting sqref="I57:Z57">
    <cfRule type="cellIs" dxfId="1727" priority="217" operator="equal">
      <formula>1</formula>
    </cfRule>
  </conditionalFormatting>
  <conditionalFormatting sqref="I57:Z57">
    <cfRule type="expression" dxfId="1726" priority="218">
      <formula>$D53="SSMM"</formula>
    </cfRule>
  </conditionalFormatting>
  <conditionalFormatting sqref="I57:Z57">
    <cfRule type="cellIs" dxfId="1725" priority="219" operator="equal">
      <formula>"F"</formula>
    </cfRule>
  </conditionalFormatting>
  <conditionalFormatting sqref="E74:H74">
    <cfRule type="expression" dxfId="1724" priority="202">
      <formula>$C$21="F"</formula>
    </cfRule>
  </conditionalFormatting>
  <conditionalFormatting sqref="E76:AD76 E74:H75 AA75:AD75 I74:AD74">
    <cfRule type="expression" dxfId="1723" priority="204">
      <formula>$C$2="F"</formula>
    </cfRule>
  </conditionalFormatting>
  <conditionalFormatting sqref="E76:AD76 E74:H75 AA75:AD75 I74:AD74">
    <cfRule type="expression" dxfId="1722" priority="205">
      <formula>$D74="Facturacion"</formula>
    </cfRule>
  </conditionalFormatting>
  <conditionalFormatting sqref="E76:AD76 E74:H75 AA75:AD75 I74:AD74">
    <cfRule type="expression" dxfId="1721" priority="206">
      <formula>$D74="Specialist"</formula>
    </cfRule>
  </conditionalFormatting>
  <conditionalFormatting sqref="E76:AD76 E74:H75 AA75:AD75 I74:AD74">
    <cfRule type="cellIs" dxfId="1720" priority="207" operator="equal">
      <formula>1</formula>
    </cfRule>
  </conditionalFormatting>
  <conditionalFormatting sqref="E76:AD76 E74:H75 AA75:AD75 I74:AD74">
    <cfRule type="expression" dxfId="1719" priority="208">
      <formula>$D74="SSMM"</formula>
    </cfRule>
  </conditionalFormatting>
  <conditionalFormatting sqref="E76:AD76 E74:H75 AA75:AD75 I74:AD74">
    <cfRule type="cellIs" dxfId="1718" priority="209" operator="equal">
      <formula>"F"</formula>
    </cfRule>
  </conditionalFormatting>
  <conditionalFormatting sqref="I75:W75">
    <cfRule type="expression" dxfId="1717" priority="192">
      <formula>$C$78="F"</formula>
    </cfRule>
  </conditionalFormatting>
  <conditionalFormatting sqref="I75:W75">
    <cfRule type="expression" dxfId="1716" priority="193">
      <formula>$C$59="F"</formula>
    </cfRule>
  </conditionalFormatting>
  <conditionalFormatting sqref="I75:W75">
    <cfRule type="expression" dxfId="1715" priority="194">
      <formula>$C$40="F"</formula>
    </cfRule>
  </conditionalFormatting>
  <conditionalFormatting sqref="I75:W75">
    <cfRule type="expression" dxfId="1714" priority="195">
      <formula>$C$21="F"</formula>
    </cfRule>
  </conditionalFormatting>
  <conditionalFormatting sqref="I75:Z75">
    <cfRule type="expression" dxfId="1713" priority="196">
      <formula>$C$2="F"</formula>
    </cfRule>
  </conditionalFormatting>
  <conditionalFormatting sqref="I75:Z75">
    <cfRule type="expression" dxfId="1712" priority="197">
      <formula>$D75="Facturacion"</formula>
    </cfRule>
  </conditionalFormatting>
  <conditionalFormatting sqref="I75:Z75">
    <cfRule type="expression" dxfId="1711" priority="198">
      <formula>$D75="Specialist"</formula>
    </cfRule>
  </conditionalFormatting>
  <conditionalFormatting sqref="I75:Z75">
    <cfRule type="cellIs" dxfId="1710" priority="199" operator="equal">
      <formula>1</formula>
    </cfRule>
  </conditionalFormatting>
  <conditionalFormatting sqref="I75:Z75">
    <cfRule type="expression" dxfId="1709" priority="200">
      <formula>$D75="SSMM"</formula>
    </cfRule>
  </conditionalFormatting>
  <conditionalFormatting sqref="I75:Z75">
    <cfRule type="cellIs" dxfId="1708" priority="201" operator="equal">
      <formula>"F"</formula>
    </cfRule>
  </conditionalFormatting>
  <conditionalFormatting sqref="I76:W76">
    <cfRule type="expression" dxfId="1707" priority="182">
      <formula>$C$78="F"</formula>
    </cfRule>
  </conditionalFormatting>
  <conditionalFormatting sqref="I76:W76">
    <cfRule type="expression" dxfId="1706" priority="183">
      <formula>$C$59="F"</formula>
    </cfRule>
  </conditionalFormatting>
  <conditionalFormatting sqref="I76:W76">
    <cfRule type="expression" dxfId="1705" priority="184">
      <formula>$C$40="F"</formula>
    </cfRule>
  </conditionalFormatting>
  <conditionalFormatting sqref="I76:W76">
    <cfRule type="expression" dxfId="1704" priority="185">
      <formula>$C$21="F"</formula>
    </cfRule>
  </conditionalFormatting>
  <conditionalFormatting sqref="I76:Z76">
    <cfRule type="expression" dxfId="1703" priority="186">
      <formula>$C$2="F"</formula>
    </cfRule>
  </conditionalFormatting>
  <conditionalFormatting sqref="I76:Z76">
    <cfRule type="expression" dxfId="1702" priority="187">
      <formula>$D72="Facturacion"</formula>
    </cfRule>
  </conditionalFormatting>
  <conditionalFormatting sqref="I76:Z76">
    <cfRule type="expression" dxfId="1701" priority="188">
      <formula>$D72="Specialist"</formula>
    </cfRule>
  </conditionalFormatting>
  <conditionalFormatting sqref="I76:Z76">
    <cfRule type="cellIs" dxfId="1700" priority="189" operator="equal">
      <formula>1</formula>
    </cfRule>
  </conditionalFormatting>
  <conditionalFormatting sqref="I76:Z76">
    <cfRule type="expression" dxfId="1699" priority="190">
      <formula>$D72="SSMM"</formula>
    </cfRule>
  </conditionalFormatting>
  <conditionalFormatting sqref="I76:Z76">
    <cfRule type="cellIs" dxfId="1698" priority="191" operator="equal">
      <formula>"F"</formula>
    </cfRule>
  </conditionalFormatting>
  <conditionalFormatting sqref="E93:H93">
    <cfRule type="expression" dxfId="1697" priority="174">
      <formula>$C$21="F"</formula>
    </cfRule>
  </conditionalFormatting>
  <conditionalFormatting sqref="E95:AD95 E93:H94 AA94:AD94 I93:AD93">
    <cfRule type="expression" dxfId="1696" priority="176">
      <formula>$C$2="F"</formula>
    </cfRule>
  </conditionalFormatting>
  <conditionalFormatting sqref="E95:AD95 E93:H94 AA94:AD94 I93:AD93">
    <cfRule type="expression" dxfId="1695" priority="177">
      <formula>$D93="Facturacion"</formula>
    </cfRule>
  </conditionalFormatting>
  <conditionalFormatting sqref="E95:AD95 E93:H94 AA94:AD94 I93:AD93">
    <cfRule type="expression" dxfId="1694" priority="178">
      <formula>$D93="Specialist"</formula>
    </cfRule>
  </conditionalFormatting>
  <conditionalFormatting sqref="E95:AD95 E93:H94 AA94:AD94 I93:AD93">
    <cfRule type="cellIs" dxfId="1693" priority="179" operator="equal">
      <formula>1</formula>
    </cfRule>
  </conditionalFormatting>
  <conditionalFormatting sqref="E95:AD95 E93:H94 AA94:AD94 I93:AD93">
    <cfRule type="expression" dxfId="1692" priority="180">
      <formula>$D93="SSMM"</formula>
    </cfRule>
  </conditionalFormatting>
  <conditionalFormatting sqref="E95:AD95 E93:H94 AA94:AD94 I93:AD93">
    <cfRule type="cellIs" dxfId="1691" priority="181" operator="equal">
      <formula>"F"</formula>
    </cfRule>
  </conditionalFormatting>
  <conditionalFormatting sqref="I94:W94">
    <cfRule type="expression" dxfId="1690" priority="164">
      <formula>$C$78="F"</formula>
    </cfRule>
  </conditionalFormatting>
  <conditionalFormatting sqref="I94:W94">
    <cfRule type="expression" dxfId="1689" priority="165">
      <formula>$C$59="F"</formula>
    </cfRule>
  </conditionalFormatting>
  <conditionalFormatting sqref="I94:W94">
    <cfRule type="expression" dxfId="1688" priority="166">
      <formula>$C$40="F"</formula>
    </cfRule>
  </conditionalFormatting>
  <conditionalFormatting sqref="I94:W94">
    <cfRule type="expression" dxfId="1687" priority="167">
      <formula>$C$21="F"</formula>
    </cfRule>
  </conditionalFormatting>
  <conditionalFormatting sqref="I94:Z94">
    <cfRule type="expression" dxfId="1686" priority="168">
      <formula>$C$2="F"</formula>
    </cfRule>
  </conditionalFormatting>
  <conditionalFormatting sqref="I94:Z94">
    <cfRule type="expression" dxfId="1685" priority="169">
      <formula>$D94="Facturacion"</formula>
    </cfRule>
  </conditionalFormatting>
  <conditionalFormatting sqref="I94:Z94">
    <cfRule type="expression" dxfId="1684" priority="170">
      <formula>$D94="Specialist"</formula>
    </cfRule>
  </conditionalFormatting>
  <conditionalFormatting sqref="I94:Z94">
    <cfRule type="cellIs" dxfId="1683" priority="171" operator="equal">
      <formula>1</formula>
    </cfRule>
  </conditionalFormatting>
  <conditionalFormatting sqref="I94:Z94">
    <cfRule type="expression" dxfId="1682" priority="172">
      <formula>$D94="SSMM"</formula>
    </cfRule>
  </conditionalFormatting>
  <conditionalFormatting sqref="I94:Z94">
    <cfRule type="cellIs" dxfId="1681" priority="173" operator="equal">
      <formula>"F"</formula>
    </cfRule>
  </conditionalFormatting>
  <conditionalFormatting sqref="I95:W95">
    <cfRule type="expression" dxfId="1680" priority="154">
      <formula>$C$78="F"</formula>
    </cfRule>
  </conditionalFormatting>
  <conditionalFormatting sqref="I95:W95">
    <cfRule type="expression" dxfId="1679" priority="155">
      <formula>$C$59="F"</formula>
    </cfRule>
  </conditionalFormatting>
  <conditionalFormatting sqref="I95:W95">
    <cfRule type="expression" dxfId="1678" priority="156">
      <formula>$C$40="F"</formula>
    </cfRule>
  </conditionalFormatting>
  <conditionalFormatting sqref="I95:W95">
    <cfRule type="expression" dxfId="1677" priority="157">
      <formula>$C$21="F"</formula>
    </cfRule>
  </conditionalFormatting>
  <conditionalFormatting sqref="I95:Z95">
    <cfRule type="expression" dxfId="1676" priority="158">
      <formula>$C$2="F"</formula>
    </cfRule>
  </conditionalFormatting>
  <conditionalFormatting sqref="I95:Z95">
    <cfRule type="expression" dxfId="1675" priority="159">
      <formula>$D91="Facturacion"</formula>
    </cfRule>
  </conditionalFormatting>
  <conditionalFormatting sqref="I95:Z95">
    <cfRule type="expression" dxfId="1674" priority="160">
      <formula>$D91="Specialist"</formula>
    </cfRule>
  </conditionalFormatting>
  <conditionalFormatting sqref="I95:Z95">
    <cfRule type="cellIs" dxfId="1673" priority="161" operator="equal">
      <formula>1</formula>
    </cfRule>
  </conditionalFormatting>
  <conditionalFormatting sqref="I95:Z95">
    <cfRule type="expression" dxfId="1672" priority="162">
      <formula>$D91="SSMM"</formula>
    </cfRule>
  </conditionalFormatting>
  <conditionalFormatting sqref="I95:Z95">
    <cfRule type="cellIs" dxfId="1671" priority="163" operator="equal">
      <formula>"F"</formula>
    </cfRule>
  </conditionalFormatting>
  <conditionalFormatting sqref="I9:AD10">
    <cfRule type="expression" dxfId="1670" priority="148">
      <formula>$C$2="F"</formula>
    </cfRule>
  </conditionalFormatting>
  <conditionalFormatting sqref="I9:AD10">
    <cfRule type="expression" dxfId="1669" priority="149">
      <formula>$D9="Facturacion"</formula>
    </cfRule>
  </conditionalFormatting>
  <conditionalFormatting sqref="I9:AD10">
    <cfRule type="expression" dxfId="1668" priority="150">
      <formula>$D9="Specialist"</formula>
    </cfRule>
  </conditionalFormatting>
  <conditionalFormatting sqref="I9:AD10">
    <cfRule type="cellIs" dxfId="1667" priority="151" operator="equal">
      <formula>1</formula>
    </cfRule>
  </conditionalFormatting>
  <conditionalFormatting sqref="I9:AD10">
    <cfRule type="expression" dxfId="1666" priority="152">
      <formula>$D9="SSMM"</formula>
    </cfRule>
  </conditionalFormatting>
  <conditionalFormatting sqref="I9:AD10">
    <cfRule type="cellIs" dxfId="1665" priority="153" operator="equal">
      <formula>"F"</formula>
    </cfRule>
  </conditionalFormatting>
  <conditionalFormatting sqref="I28:AD29">
    <cfRule type="expression" dxfId="1664" priority="141">
      <formula>$C$2="F"</formula>
    </cfRule>
  </conditionalFormatting>
  <conditionalFormatting sqref="I28:AD29">
    <cfRule type="expression" dxfId="1663" priority="142">
      <formula>$D28="Facturacion"</formula>
    </cfRule>
  </conditionalFormatting>
  <conditionalFormatting sqref="I28:AD29">
    <cfRule type="expression" dxfId="1662" priority="143">
      <formula>$D28="Specialist"</formula>
    </cfRule>
  </conditionalFormatting>
  <conditionalFormatting sqref="I28:AD29">
    <cfRule type="cellIs" dxfId="1661" priority="144" operator="equal">
      <formula>1</formula>
    </cfRule>
  </conditionalFormatting>
  <conditionalFormatting sqref="I28:AD29">
    <cfRule type="expression" dxfId="1660" priority="145">
      <formula>$D28="SSMM"</formula>
    </cfRule>
  </conditionalFormatting>
  <conditionalFormatting sqref="I28:AD29">
    <cfRule type="cellIs" dxfId="1659" priority="146" operator="equal">
      <formula>"F"</formula>
    </cfRule>
  </conditionalFormatting>
  <conditionalFormatting sqref="I47:AD48">
    <cfRule type="expression" dxfId="1658" priority="134">
      <formula>$C$2="F"</formula>
    </cfRule>
  </conditionalFormatting>
  <conditionalFormatting sqref="I47:AD48">
    <cfRule type="expression" dxfId="1657" priority="135">
      <formula>$D47="Facturacion"</formula>
    </cfRule>
  </conditionalFormatting>
  <conditionalFormatting sqref="I47:AD48">
    <cfRule type="expression" dxfId="1656" priority="136">
      <formula>$D47="Specialist"</formula>
    </cfRule>
  </conditionalFormatting>
  <conditionalFormatting sqref="I47:AD48">
    <cfRule type="cellIs" dxfId="1655" priority="137" operator="equal">
      <formula>1</formula>
    </cfRule>
  </conditionalFormatting>
  <conditionalFormatting sqref="I47:AD48">
    <cfRule type="expression" dxfId="1654" priority="138">
      <formula>$D47="SSMM"</formula>
    </cfRule>
  </conditionalFormatting>
  <conditionalFormatting sqref="I47:AD48">
    <cfRule type="cellIs" dxfId="1653" priority="139" operator="equal">
      <formula>"F"</formula>
    </cfRule>
  </conditionalFormatting>
  <conditionalFormatting sqref="I66:AD67">
    <cfRule type="expression" dxfId="1652" priority="127">
      <formula>$C$2="F"</formula>
    </cfRule>
  </conditionalFormatting>
  <conditionalFormatting sqref="I66:AD67">
    <cfRule type="expression" dxfId="1651" priority="128">
      <formula>$D66="Facturacion"</formula>
    </cfRule>
  </conditionalFormatting>
  <conditionalFormatting sqref="I66:AD67">
    <cfRule type="expression" dxfId="1650" priority="129">
      <formula>$D66="Specialist"</formula>
    </cfRule>
  </conditionalFormatting>
  <conditionalFormatting sqref="I66:AD67">
    <cfRule type="cellIs" dxfId="1649" priority="130" operator="equal">
      <formula>1</formula>
    </cfRule>
  </conditionalFormatting>
  <conditionalFormatting sqref="I66:AD67">
    <cfRule type="expression" dxfId="1648" priority="131">
      <formula>$D66="SSMM"</formula>
    </cfRule>
  </conditionalFormatting>
  <conditionalFormatting sqref="I66:AD67">
    <cfRule type="cellIs" dxfId="1647" priority="132" operator="equal">
      <formula>"F"</formula>
    </cfRule>
  </conditionalFormatting>
  <conditionalFormatting sqref="I85:AD86">
    <cfRule type="expression" dxfId="1646" priority="120">
      <formula>$C$2="F"</formula>
    </cfRule>
  </conditionalFormatting>
  <conditionalFormatting sqref="I85:AD86">
    <cfRule type="expression" dxfId="1645" priority="121">
      <formula>$D85="Facturacion"</formula>
    </cfRule>
  </conditionalFormatting>
  <conditionalFormatting sqref="I85:AD86">
    <cfRule type="expression" dxfId="1644" priority="122">
      <formula>$D85="Specialist"</formula>
    </cfRule>
  </conditionalFormatting>
  <conditionalFormatting sqref="I85:AD86">
    <cfRule type="cellIs" dxfId="1643" priority="123" operator="equal">
      <formula>1</formula>
    </cfRule>
  </conditionalFormatting>
  <conditionalFormatting sqref="I85:AD86">
    <cfRule type="expression" dxfId="1642" priority="124">
      <formula>$D85="SSMM"</formula>
    </cfRule>
  </conditionalFormatting>
  <conditionalFormatting sqref="I85:AD86">
    <cfRule type="cellIs" dxfId="1641" priority="125" operator="equal">
      <formula>"F"</formula>
    </cfRule>
  </conditionalFormatting>
  <conditionalFormatting sqref="I104:AD105">
    <cfRule type="expression" dxfId="1640" priority="113">
      <formula>$C$2="F"</formula>
    </cfRule>
  </conditionalFormatting>
  <conditionalFormatting sqref="I104:AD105">
    <cfRule type="expression" dxfId="1639" priority="114">
      <formula>$D104="Facturacion"</formula>
    </cfRule>
  </conditionalFormatting>
  <conditionalFormatting sqref="I104:AD105">
    <cfRule type="expression" dxfId="1638" priority="115">
      <formula>$D104="Specialist"</formula>
    </cfRule>
  </conditionalFormatting>
  <conditionalFormatting sqref="I104:AD105">
    <cfRule type="cellIs" dxfId="1637" priority="116" operator="equal">
      <formula>1</formula>
    </cfRule>
  </conditionalFormatting>
  <conditionalFormatting sqref="I104:AD105">
    <cfRule type="expression" dxfId="1636" priority="117">
      <formula>$D104="SSMM"</formula>
    </cfRule>
  </conditionalFormatting>
  <conditionalFormatting sqref="I104:AD105">
    <cfRule type="cellIs" dxfId="1635" priority="118" operator="equal">
      <formula>"F"</formula>
    </cfRule>
  </conditionalFormatting>
  <conditionalFormatting sqref="I123:AD124">
    <cfRule type="expression" dxfId="1634" priority="106">
      <formula>$C$2="F"</formula>
    </cfRule>
  </conditionalFormatting>
  <conditionalFormatting sqref="I123:AD124">
    <cfRule type="expression" dxfId="1633" priority="107">
      <formula>$D123="Facturacion"</formula>
    </cfRule>
  </conditionalFormatting>
  <conditionalFormatting sqref="I123:AD124">
    <cfRule type="expression" dxfId="1632" priority="108">
      <formula>$D123="Specialist"</formula>
    </cfRule>
  </conditionalFormatting>
  <conditionalFormatting sqref="I123:AD124">
    <cfRule type="cellIs" dxfId="1631" priority="109" operator="equal">
      <formula>1</formula>
    </cfRule>
  </conditionalFormatting>
  <conditionalFormatting sqref="I123:AD124">
    <cfRule type="expression" dxfId="1630" priority="110">
      <formula>$D123="SSMM"</formula>
    </cfRule>
  </conditionalFormatting>
  <conditionalFormatting sqref="I123:AD124">
    <cfRule type="cellIs" dxfId="1629" priority="111" operator="equal">
      <formula>"F"</formula>
    </cfRule>
  </conditionalFormatting>
  <conditionalFormatting sqref="I100:AD100">
    <cfRule type="expression" dxfId="1628" priority="2824">
      <formula>$D101="Facturacion"</formula>
    </cfRule>
  </conditionalFormatting>
  <conditionalFormatting sqref="I100:AD100">
    <cfRule type="expression" dxfId="1627" priority="2826">
      <formula>$D101="Specialist"</formula>
    </cfRule>
  </conditionalFormatting>
  <conditionalFormatting sqref="I100:AD100">
    <cfRule type="expression" dxfId="1626" priority="2830">
      <formula>$D101="SSMM"</formula>
    </cfRule>
  </conditionalFormatting>
  <conditionalFormatting sqref="E13:AG13">
    <cfRule type="expression" dxfId="1625" priority="99">
      <formula>$C$2="F"</formula>
    </cfRule>
  </conditionalFormatting>
  <conditionalFormatting sqref="E13:AG13">
    <cfRule type="expression" dxfId="1624" priority="100">
      <formula>$D13="Facturacion"</formula>
    </cfRule>
  </conditionalFormatting>
  <conditionalFormatting sqref="E13:AG13">
    <cfRule type="expression" dxfId="1623" priority="101">
      <formula>$D13="Specialist"</formula>
    </cfRule>
  </conditionalFormatting>
  <conditionalFormatting sqref="E13:AG13">
    <cfRule type="cellIs" dxfId="1622" priority="102" operator="equal">
      <formula>1</formula>
    </cfRule>
  </conditionalFormatting>
  <conditionalFormatting sqref="E13:AG13">
    <cfRule type="expression" dxfId="1621" priority="103">
      <formula>$D13="SSMM"</formula>
    </cfRule>
  </conditionalFormatting>
  <conditionalFormatting sqref="E13:AG13">
    <cfRule type="cellIs" dxfId="1620" priority="104" operator="equal">
      <formula>"F"</formula>
    </cfRule>
  </conditionalFormatting>
  <conditionalFormatting sqref="E32:AG32">
    <cfRule type="expression" dxfId="1619" priority="92">
      <formula>$C$2="F"</formula>
    </cfRule>
  </conditionalFormatting>
  <conditionalFormatting sqref="E32:AG32">
    <cfRule type="expression" dxfId="1618" priority="93">
      <formula>$D32="Facturacion"</formula>
    </cfRule>
  </conditionalFormatting>
  <conditionalFormatting sqref="E32:AG32">
    <cfRule type="expression" dxfId="1617" priority="94">
      <formula>$D32="Specialist"</formula>
    </cfRule>
  </conditionalFormatting>
  <conditionalFormatting sqref="E32:AG32">
    <cfRule type="cellIs" dxfId="1616" priority="95" operator="equal">
      <formula>1</formula>
    </cfRule>
  </conditionalFormatting>
  <conditionalFormatting sqref="E32:AG32">
    <cfRule type="expression" dxfId="1615" priority="96">
      <formula>$D32="SSMM"</formula>
    </cfRule>
  </conditionalFormatting>
  <conditionalFormatting sqref="E32:AG32">
    <cfRule type="cellIs" dxfId="1614" priority="97" operator="equal">
      <formula>"F"</formula>
    </cfRule>
  </conditionalFormatting>
  <conditionalFormatting sqref="E51:AG51">
    <cfRule type="expression" dxfId="1613" priority="85">
      <formula>$C$2="F"</formula>
    </cfRule>
  </conditionalFormatting>
  <conditionalFormatting sqref="E51:AG51">
    <cfRule type="expression" dxfId="1612" priority="86">
      <formula>$D51="Facturacion"</formula>
    </cfRule>
  </conditionalFormatting>
  <conditionalFormatting sqref="E51:AG51">
    <cfRule type="expression" dxfId="1611" priority="87">
      <formula>$D51="Specialist"</formula>
    </cfRule>
  </conditionalFormatting>
  <conditionalFormatting sqref="E51:AG51">
    <cfRule type="cellIs" dxfId="1610" priority="88" operator="equal">
      <formula>1</formula>
    </cfRule>
  </conditionalFormatting>
  <conditionalFormatting sqref="E51:AG51">
    <cfRule type="expression" dxfId="1609" priority="89">
      <formula>$D51="SSMM"</formula>
    </cfRule>
  </conditionalFormatting>
  <conditionalFormatting sqref="E51:AG51">
    <cfRule type="cellIs" dxfId="1608" priority="90" operator="equal">
      <formula>"F"</formula>
    </cfRule>
  </conditionalFormatting>
  <conditionalFormatting sqref="E70:AG70">
    <cfRule type="expression" dxfId="1607" priority="78">
      <formula>$C$2="F"</formula>
    </cfRule>
  </conditionalFormatting>
  <conditionalFormatting sqref="E70:AG70">
    <cfRule type="expression" dxfId="1606" priority="79">
      <formula>$D70="Facturacion"</formula>
    </cfRule>
  </conditionalFormatting>
  <conditionalFormatting sqref="E70:AG70">
    <cfRule type="expression" dxfId="1605" priority="80">
      <formula>$D70="Specialist"</formula>
    </cfRule>
  </conditionalFormatting>
  <conditionalFormatting sqref="E70:AG70">
    <cfRule type="cellIs" dxfId="1604" priority="81" operator="equal">
      <formula>1</formula>
    </cfRule>
  </conditionalFormatting>
  <conditionalFormatting sqref="E70:AG70">
    <cfRule type="expression" dxfId="1603" priority="82">
      <formula>$D70="SSMM"</formula>
    </cfRule>
  </conditionalFormatting>
  <conditionalFormatting sqref="E70:AG70">
    <cfRule type="cellIs" dxfId="1602" priority="83" operator="equal">
      <formula>"F"</formula>
    </cfRule>
  </conditionalFormatting>
  <conditionalFormatting sqref="E89:AG89">
    <cfRule type="expression" dxfId="1601" priority="71">
      <formula>$C$2="F"</formula>
    </cfRule>
  </conditionalFormatting>
  <conditionalFormatting sqref="E89:AG89">
    <cfRule type="expression" dxfId="1600" priority="72">
      <formula>$D89="Facturacion"</formula>
    </cfRule>
  </conditionalFormatting>
  <conditionalFormatting sqref="E89:AG89">
    <cfRule type="expression" dxfId="1599" priority="73">
      <formula>$D89="Specialist"</formula>
    </cfRule>
  </conditionalFormatting>
  <conditionalFormatting sqref="E89:AG89">
    <cfRule type="cellIs" dxfId="1598" priority="74" operator="equal">
      <formula>1</formula>
    </cfRule>
  </conditionalFormatting>
  <conditionalFormatting sqref="E89:AG89">
    <cfRule type="expression" dxfId="1597" priority="75">
      <formula>$D89="SSMM"</formula>
    </cfRule>
  </conditionalFormatting>
  <conditionalFormatting sqref="E89:AG89">
    <cfRule type="cellIs" dxfId="1596" priority="76" operator="equal">
      <formula>"F"</formula>
    </cfRule>
  </conditionalFormatting>
  <conditionalFormatting sqref="E108:AG108">
    <cfRule type="expression" dxfId="1595" priority="64">
      <formula>$C$2="F"</formula>
    </cfRule>
  </conditionalFormatting>
  <conditionalFormatting sqref="E108:AG108">
    <cfRule type="expression" dxfId="1594" priority="65">
      <formula>$D108="Facturacion"</formula>
    </cfRule>
  </conditionalFormatting>
  <conditionalFormatting sqref="E108:AG108">
    <cfRule type="expression" dxfId="1593" priority="66">
      <formula>$D108="Specialist"</formula>
    </cfRule>
  </conditionalFormatting>
  <conditionalFormatting sqref="E108:AG108">
    <cfRule type="cellIs" dxfId="1592" priority="67" operator="equal">
      <formula>1</formula>
    </cfRule>
  </conditionalFormatting>
  <conditionalFormatting sqref="E108:AG108">
    <cfRule type="expression" dxfId="1591" priority="68">
      <formula>$D108="SSMM"</formula>
    </cfRule>
  </conditionalFormatting>
  <conditionalFormatting sqref="E108:AG108">
    <cfRule type="cellIs" dxfId="1590" priority="69" operator="equal">
      <formula>"F"</formula>
    </cfRule>
  </conditionalFormatting>
  <conditionalFormatting sqref="E127:AG127">
    <cfRule type="expression" dxfId="1589" priority="57">
      <formula>$C$2="F"</formula>
    </cfRule>
  </conditionalFormatting>
  <conditionalFormatting sqref="E127:AG127">
    <cfRule type="expression" dxfId="1588" priority="58">
      <formula>$D127="Facturacion"</formula>
    </cfRule>
  </conditionalFormatting>
  <conditionalFormatting sqref="E127:AG127">
    <cfRule type="expression" dxfId="1587" priority="59">
      <formula>$D127="Specialist"</formula>
    </cfRule>
  </conditionalFormatting>
  <conditionalFormatting sqref="E127:AG127">
    <cfRule type="cellIs" dxfId="1586" priority="60" operator="equal">
      <formula>1</formula>
    </cfRule>
  </conditionalFormatting>
  <conditionalFormatting sqref="E127:AG127">
    <cfRule type="expression" dxfId="1585" priority="61">
      <formula>$D127="SSMM"</formula>
    </cfRule>
  </conditionalFormatting>
  <conditionalFormatting sqref="E127:AG127">
    <cfRule type="cellIs" dxfId="1584" priority="62" operator="equal">
      <formula>"F"</formula>
    </cfRule>
  </conditionalFormatting>
  <conditionalFormatting sqref="I103:AD103">
    <cfRule type="expression" dxfId="1583" priority="53">
      <formula>$D104="Facturacion"</formula>
    </cfRule>
  </conditionalFormatting>
  <conditionalFormatting sqref="I103:AD103">
    <cfRule type="expression" dxfId="1582" priority="54">
      <formula>$D104="Specialist"</formula>
    </cfRule>
  </conditionalFormatting>
  <conditionalFormatting sqref="I103:AD103">
    <cfRule type="expression" dxfId="1581" priority="55">
      <formula>$D104="SSMM"</formula>
    </cfRule>
  </conditionalFormatting>
  <conditionalFormatting sqref="G84:X84">
    <cfRule type="expression" dxfId="1580" priority="47">
      <formula>$C$2="F"</formula>
    </cfRule>
  </conditionalFormatting>
  <conditionalFormatting sqref="G84:X84">
    <cfRule type="expression" dxfId="1579" priority="48">
      <formula>$D84="Facturacion"</formula>
    </cfRule>
  </conditionalFormatting>
  <conditionalFormatting sqref="G84:X84">
    <cfRule type="expression" dxfId="1578" priority="49">
      <formula>$D84="Specialist"</formula>
    </cfRule>
  </conditionalFormatting>
  <conditionalFormatting sqref="G84:X84">
    <cfRule type="cellIs" dxfId="1577" priority="50" operator="equal">
      <formula>1</formula>
    </cfRule>
  </conditionalFormatting>
  <conditionalFormatting sqref="G84:X84">
    <cfRule type="expression" dxfId="1576" priority="51">
      <formula>$D84="SSMM"</formula>
    </cfRule>
  </conditionalFormatting>
  <conditionalFormatting sqref="G84:X84">
    <cfRule type="cellIs" dxfId="1575" priority="52" operator="equal">
      <formula>"F"</formula>
    </cfRule>
  </conditionalFormatting>
  <conditionalFormatting sqref="I23:AA23">
    <cfRule type="expression" dxfId="1574" priority="40">
      <formula>$C$2="F"</formula>
    </cfRule>
  </conditionalFormatting>
  <conditionalFormatting sqref="I23:AA23">
    <cfRule type="expression" dxfId="1573" priority="41">
      <formula>$D23="Facturacion"</formula>
    </cfRule>
  </conditionalFormatting>
  <conditionalFormatting sqref="I23:AA23">
    <cfRule type="expression" dxfId="1572" priority="42">
      <formula>$D23="Specialist"</formula>
    </cfRule>
  </conditionalFormatting>
  <conditionalFormatting sqref="I23:AA23">
    <cfRule type="cellIs" dxfId="1571" priority="43" operator="equal">
      <formula>1</formula>
    </cfRule>
  </conditionalFormatting>
  <conditionalFormatting sqref="I23:AA23">
    <cfRule type="expression" dxfId="1570" priority="44">
      <formula>$D23="SSMM"</formula>
    </cfRule>
  </conditionalFormatting>
  <conditionalFormatting sqref="I23:AA23">
    <cfRule type="cellIs" dxfId="1569" priority="45" operator="equal">
      <formula>"F"</formula>
    </cfRule>
  </conditionalFormatting>
  <conditionalFormatting sqref="AB61">
    <cfRule type="expression" dxfId="1568" priority="33">
      <formula>$C$2="F"</formula>
    </cfRule>
  </conditionalFormatting>
  <conditionalFormatting sqref="AB61">
    <cfRule type="expression" dxfId="1567" priority="34">
      <formula>$D61="Facturacion"</formula>
    </cfRule>
  </conditionalFormatting>
  <conditionalFormatting sqref="AB61">
    <cfRule type="expression" dxfId="1566" priority="35">
      <formula>$D61="Specialist"</formula>
    </cfRule>
  </conditionalFormatting>
  <conditionalFormatting sqref="AB61">
    <cfRule type="cellIs" dxfId="1565" priority="36" operator="equal">
      <formula>1</formula>
    </cfRule>
  </conditionalFormatting>
  <conditionalFormatting sqref="AB61">
    <cfRule type="expression" dxfId="1564" priority="37">
      <formula>$D61="SSMM"</formula>
    </cfRule>
  </conditionalFormatting>
  <conditionalFormatting sqref="AB61">
    <cfRule type="cellIs" dxfId="1563" priority="38" operator="equal">
      <formula>"F"</formula>
    </cfRule>
  </conditionalFormatting>
  <conditionalFormatting sqref="I80:AA80">
    <cfRule type="expression" dxfId="1562" priority="26">
      <formula>$C$2="F"</formula>
    </cfRule>
  </conditionalFormatting>
  <conditionalFormatting sqref="I80:AA80">
    <cfRule type="expression" dxfId="1561" priority="27">
      <formula>$D80="Facturacion"</formula>
    </cfRule>
  </conditionalFormatting>
  <conditionalFormatting sqref="I80:AA80">
    <cfRule type="expression" dxfId="1560" priority="28">
      <formula>$D80="Specialist"</formula>
    </cfRule>
  </conditionalFormatting>
  <conditionalFormatting sqref="I80:AA80">
    <cfRule type="cellIs" dxfId="1559" priority="29" operator="equal">
      <formula>1</formula>
    </cfRule>
  </conditionalFormatting>
  <conditionalFormatting sqref="I80:AA80">
    <cfRule type="expression" dxfId="1558" priority="30">
      <formula>$D80="SSMM"</formula>
    </cfRule>
  </conditionalFormatting>
  <conditionalFormatting sqref="I80:AA80">
    <cfRule type="cellIs" dxfId="1557" priority="31" operator="equal">
      <formula>"F"</formula>
    </cfRule>
  </conditionalFormatting>
  <conditionalFormatting sqref="I99:AA99">
    <cfRule type="expression" dxfId="1556" priority="19">
      <formula>$C$2="F"</formula>
    </cfRule>
  </conditionalFormatting>
  <conditionalFormatting sqref="I99:AA99">
    <cfRule type="expression" dxfId="1555" priority="20">
      <formula>$D99="Facturacion"</formula>
    </cfRule>
  </conditionalFormatting>
  <conditionalFormatting sqref="I99:AA99">
    <cfRule type="expression" dxfId="1554" priority="21">
      <formula>$D99="Specialist"</formula>
    </cfRule>
  </conditionalFormatting>
  <conditionalFormatting sqref="I99:AA99">
    <cfRule type="cellIs" dxfId="1553" priority="22" operator="equal">
      <formula>1</formula>
    </cfRule>
  </conditionalFormatting>
  <conditionalFormatting sqref="I99:AA99">
    <cfRule type="expression" dxfId="1552" priority="23">
      <formula>$D99="SSMM"</formula>
    </cfRule>
  </conditionalFormatting>
  <conditionalFormatting sqref="I99:AA99">
    <cfRule type="cellIs" dxfId="1551" priority="24" operator="equal">
      <formula>"F"</formula>
    </cfRule>
  </conditionalFormatting>
  <conditionalFormatting sqref="I61:AA61">
    <cfRule type="expression" dxfId="1550" priority="12">
      <formula>$C$2="F"</formula>
    </cfRule>
  </conditionalFormatting>
  <conditionalFormatting sqref="I61:AA61">
    <cfRule type="expression" dxfId="1549" priority="13">
      <formula>$D61="Facturacion"</formula>
    </cfRule>
  </conditionalFormatting>
  <conditionalFormatting sqref="I61:AA61">
    <cfRule type="expression" dxfId="1548" priority="14">
      <formula>$D61="Specialist"</formula>
    </cfRule>
  </conditionalFormatting>
  <conditionalFormatting sqref="I61:AA61">
    <cfRule type="cellIs" dxfId="1547" priority="15" operator="equal">
      <formula>1</formula>
    </cfRule>
  </conditionalFormatting>
  <conditionalFormatting sqref="I61:AA61">
    <cfRule type="expression" dxfId="1546" priority="16">
      <formula>$D61="SSMM"</formula>
    </cfRule>
  </conditionalFormatting>
  <conditionalFormatting sqref="I61:AA61">
    <cfRule type="cellIs" dxfId="1545" priority="17" operator="equal">
      <formula>"F"</formula>
    </cfRule>
  </conditionalFormatting>
  <conditionalFormatting sqref="I101:O101">
    <cfRule type="expression" dxfId="1544" priority="8">
      <formula>$D101="Facturacion"</formula>
    </cfRule>
  </conditionalFormatting>
  <conditionalFormatting sqref="I101:O101">
    <cfRule type="expression" dxfId="1543" priority="9">
      <formula>$D101="Specialist"</formula>
    </cfRule>
  </conditionalFormatting>
  <conditionalFormatting sqref="I101:O101">
    <cfRule type="expression" dxfId="1542" priority="10">
      <formula>$D101="SSMM"</formula>
    </cfRule>
  </conditionalFormatting>
  <conditionalFormatting sqref="P101">
    <cfRule type="expression" dxfId="1541" priority="5">
      <formula>$C$2="F"</formula>
    </cfRule>
  </conditionalFormatting>
  <conditionalFormatting sqref="P101">
    <cfRule type="cellIs" dxfId="1540" priority="6" operator="equal">
      <formula>1</formula>
    </cfRule>
  </conditionalFormatting>
  <conditionalFormatting sqref="P101">
    <cfRule type="cellIs" dxfId="1539" priority="7" operator="equal">
      <formula>"F"</formula>
    </cfRule>
  </conditionalFormatting>
  <conditionalFormatting sqref="P101">
    <cfRule type="expression" dxfId="1538" priority="1">
      <formula>$D101="Facturacion"</formula>
    </cfRule>
  </conditionalFormatting>
  <conditionalFormatting sqref="P101">
    <cfRule type="expression" dxfId="1537" priority="2">
      <formula>$D101="Specialist"</formula>
    </cfRule>
  </conditionalFormatting>
  <conditionalFormatting sqref="P101">
    <cfRule type="expression" dxfId="1536" priority="3">
      <formula>$D101="SSMM"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3" id="{4054DEDA-8948-4C16-9867-8FF53705815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E14:AG16 AE17:AG19 AE101:AG101 E100:AG100 E102:AG103 E99:H99 AB99:AG99 E101:O101</xm:sqref>
        </x14:conditionalFormatting>
        <x14:conditionalFormatting xmlns:xm="http://schemas.microsoft.com/office/excel/2006/main">
          <x14:cfRule type="expression" priority="402" id="{0E3056FB-C2B3-489B-A720-CAC6B43B554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E4:AG8 E11:AG12 E9:H10 AE9:AG10</xm:sqref>
        </x14:conditionalFormatting>
        <x14:conditionalFormatting xmlns:xm="http://schemas.microsoft.com/office/excel/2006/main">
          <x14:cfRule type="expression" priority="395" id="{B913CE83-D06A-4831-9712-4EB0DBF9021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E33:AG35 AE36:AG38</xm:sqref>
        </x14:conditionalFormatting>
        <x14:conditionalFormatting xmlns:xm="http://schemas.microsoft.com/office/excel/2006/main">
          <x14:cfRule type="expression" priority="384" id="{24234E8B-4742-4FF7-9637-986A746FBFA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E24:AG27 E30:AG31 E28:H29 AE28:AG29 E23:H23 AB23:AG23</xm:sqref>
        </x14:conditionalFormatting>
        <x14:conditionalFormatting xmlns:xm="http://schemas.microsoft.com/office/excel/2006/main">
          <x14:cfRule type="expression" priority="377" id="{3617335D-CDE2-4DAC-8E6C-65AFAF8C61E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E52:AG54 AE55:AG57</xm:sqref>
        </x14:conditionalFormatting>
        <x14:conditionalFormatting xmlns:xm="http://schemas.microsoft.com/office/excel/2006/main">
          <x14:cfRule type="expression" priority="366" id="{0AE11397-2CA1-46FB-A158-4DD35F719F8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E49:AG50 E47:H48 AE47:AG48 E42:AG46</xm:sqref>
        </x14:conditionalFormatting>
        <x14:conditionalFormatting xmlns:xm="http://schemas.microsoft.com/office/excel/2006/main">
          <x14:cfRule type="expression" priority="359" id="{237CB9B0-E02D-4E75-AFBA-CAB707BEA55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E71:AG73 AE74:AG76</xm:sqref>
        </x14:conditionalFormatting>
        <x14:conditionalFormatting xmlns:xm="http://schemas.microsoft.com/office/excel/2006/main">
          <x14:cfRule type="expression" priority="348" id="{53915818-FF34-4BFA-AE0F-1AB84A49FE6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E62:AG65 E68:AG69 E66:H67 AE66:AG67 E61:H61 AC61:AG61</xm:sqref>
        </x14:conditionalFormatting>
        <x14:conditionalFormatting xmlns:xm="http://schemas.microsoft.com/office/excel/2006/main">
          <x14:cfRule type="expression" priority="341" id="{7CCC8E9A-CC2C-48B7-BDF1-FE2867FC505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E90:AG92 AE93:AG95</xm:sqref>
        </x14:conditionalFormatting>
        <x14:conditionalFormatting xmlns:xm="http://schemas.microsoft.com/office/excel/2006/main">
          <x14:cfRule type="expression" priority="330" id="{8D1A98CA-FC27-4F98-9259-5BA9BD85C57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E81:AG83 E87:AG88 E85:H86 AE85:AG86 E84:F84 Y84:AG84 E80:H80 AB80:AG80</xm:sqref>
        </x14:conditionalFormatting>
        <x14:conditionalFormatting xmlns:xm="http://schemas.microsoft.com/office/excel/2006/main">
          <x14:cfRule type="expression" priority="323" id="{60FD3098-E87E-4901-99E4-E4D6CBDFAB3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E109:AG114</xm:sqref>
        </x14:conditionalFormatting>
        <x14:conditionalFormatting xmlns:xm="http://schemas.microsoft.com/office/excel/2006/main">
          <x14:cfRule type="expression" priority="312" id="{F1CD4464-9D88-4083-AD02-1B6156E6A1D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E106:AG107 E104:H105 AE104:AG105</xm:sqref>
        </x14:conditionalFormatting>
        <x14:conditionalFormatting xmlns:xm="http://schemas.microsoft.com/office/excel/2006/main">
          <x14:cfRule type="expression" priority="305" id="{7CEB4C81-4D30-46C6-8B99-992CB9E03F8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E128:AG133</xm:sqref>
        </x14:conditionalFormatting>
        <x14:conditionalFormatting xmlns:xm="http://schemas.microsoft.com/office/excel/2006/main">
          <x14:cfRule type="expression" priority="294" id="{B6437F8C-6A1D-47F9-AD9D-1354C232C40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E118:AG122 E125:AG126 E123:H124 AE123:AG124</xm:sqref>
        </x14:conditionalFormatting>
        <x14:conditionalFormatting xmlns:xm="http://schemas.microsoft.com/office/excel/2006/main">
          <x14:cfRule type="expression" priority="287" id="{06FF9605-3933-4177-9167-92BBF228517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E19:AD19 E17:H18 AA18:AD18 I17:AD17</xm:sqref>
        </x14:conditionalFormatting>
        <x14:conditionalFormatting xmlns:xm="http://schemas.microsoft.com/office/excel/2006/main">
          <x14:cfRule type="expression" priority="259" id="{DFA81856-C34B-4707-8480-6B7C20517AB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E38:AD38 E36:H37 AA37:AD37 I36:AD36</xm:sqref>
        </x14:conditionalFormatting>
        <x14:conditionalFormatting xmlns:xm="http://schemas.microsoft.com/office/excel/2006/main">
          <x14:cfRule type="expression" priority="231" id="{04BE7F54-B9B9-4DCB-85F2-FEE3331E065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E57:AD57 E55:H56 AA56:AD56 I55:AD55</xm:sqref>
        </x14:conditionalFormatting>
        <x14:conditionalFormatting xmlns:xm="http://schemas.microsoft.com/office/excel/2006/main">
          <x14:cfRule type="expression" priority="203" id="{91C16FD1-C765-42B3-9446-F51BC1572A8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E76:AD76 E74:H75 AA75:AD75 I74:AD74</xm:sqref>
        </x14:conditionalFormatting>
        <x14:conditionalFormatting xmlns:xm="http://schemas.microsoft.com/office/excel/2006/main">
          <x14:cfRule type="expression" priority="175" id="{13DC8FB5-E674-4957-84C1-4F7BF92C633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E95:AD95 E93:H94 AA94:AD94 I93:AD93</xm:sqref>
        </x14:conditionalFormatting>
        <x14:conditionalFormatting xmlns:xm="http://schemas.microsoft.com/office/excel/2006/main">
          <x14:cfRule type="expression" priority="147" id="{12557685-394A-4A25-86E9-BEDDF1C64D9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I9:AD10</xm:sqref>
        </x14:conditionalFormatting>
        <x14:conditionalFormatting xmlns:xm="http://schemas.microsoft.com/office/excel/2006/main">
          <x14:cfRule type="expression" priority="140" id="{AEB35DA8-DD86-4958-AC07-81EC78F5688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I28:AD29</xm:sqref>
        </x14:conditionalFormatting>
        <x14:conditionalFormatting xmlns:xm="http://schemas.microsoft.com/office/excel/2006/main">
          <x14:cfRule type="expression" priority="133" id="{DA4DF1ED-EB85-4267-8F51-EC1021DCB5E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I47:AD48</xm:sqref>
        </x14:conditionalFormatting>
        <x14:conditionalFormatting xmlns:xm="http://schemas.microsoft.com/office/excel/2006/main">
          <x14:cfRule type="expression" priority="126" id="{B9DE92E6-C75A-4BD0-930F-41A3237356C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I66:AD67</xm:sqref>
        </x14:conditionalFormatting>
        <x14:conditionalFormatting xmlns:xm="http://schemas.microsoft.com/office/excel/2006/main">
          <x14:cfRule type="expression" priority="119" id="{8A40D645-C885-4F15-BE24-6261BC5306E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I85:AD86</xm:sqref>
        </x14:conditionalFormatting>
        <x14:conditionalFormatting xmlns:xm="http://schemas.microsoft.com/office/excel/2006/main">
          <x14:cfRule type="expression" priority="112" id="{25E58C53-A0F8-4E48-A861-2AC9BB8AEA9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I104:AD105</xm:sqref>
        </x14:conditionalFormatting>
        <x14:conditionalFormatting xmlns:xm="http://schemas.microsoft.com/office/excel/2006/main">
          <x14:cfRule type="expression" priority="105" id="{A8CA96B9-7491-4F96-80E9-5803B679C1D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I123:AD124</xm:sqref>
        </x14:conditionalFormatting>
        <x14:conditionalFormatting xmlns:xm="http://schemas.microsoft.com/office/excel/2006/main">
          <x14:cfRule type="expression" priority="98" id="{793A31E0-9113-4116-830E-68CC8752325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E13:AG13</xm:sqref>
        </x14:conditionalFormatting>
        <x14:conditionalFormatting xmlns:xm="http://schemas.microsoft.com/office/excel/2006/main">
          <x14:cfRule type="expression" priority="91" id="{B217A82B-03AF-407B-92A6-AB0B66D316F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E32:AG32</xm:sqref>
        </x14:conditionalFormatting>
        <x14:conditionalFormatting xmlns:xm="http://schemas.microsoft.com/office/excel/2006/main">
          <x14:cfRule type="expression" priority="84" id="{F505EB74-6D7F-4BBD-A1F3-EC231F418AC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E51:AG51</xm:sqref>
        </x14:conditionalFormatting>
        <x14:conditionalFormatting xmlns:xm="http://schemas.microsoft.com/office/excel/2006/main">
          <x14:cfRule type="expression" priority="77" id="{51E94F5C-5309-4BF7-85F1-EF20D11BAF3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E70:AG70</xm:sqref>
        </x14:conditionalFormatting>
        <x14:conditionalFormatting xmlns:xm="http://schemas.microsoft.com/office/excel/2006/main">
          <x14:cfRule type="expression" priority="70" id="{22614AA6-84AD-4F4F-9A9E-53C8865C00E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E89:AG89</xm:sqref>
        </x14:conditionalFormatting>
        <x14:conditionalFormatting xmlns:xm="http://schemas.microsoft.com/office/excel/2006/main">
          <x14:cfRule type="expression" priority="63" id="{15FE28C7-1898-4521-8191-2524956B8FE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E108:AG108</xm:sqref>
        </x14:conditionalFormatting>
        <x14:conditionalFormatting xmlns:xm="http://schemas.microsoft.com/office/excel/2006/main">
          <x14:cfRule type="expression" priority="56" id="{F3932363-B092-44CB-B9DF-ABABFC273CD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E127:AG127</xm:sqref>
        </x14:conditionalFormatting>
        <x14:conditionalFormatting xmlns:xm="http://schemas.microsoft.com/office/excel/2006/main">
          <x14:cfRule type="expression" priority="46" id="{4DA2435E-9A22-4EF0-8101-8B722F5EE4E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G84:X84</xm:sqref>
        </x14:conditionalFormatting>
        <x14:conditionalFormatting xmlns:xm="http://schemas.microsoft.com/office/excel/2006/main">
          <x14:cfRule type="expression" priority="39" id="{37EF9D25-D394-4F1D-BB4E-F9BF9ED20DB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I23:AA23</xm:sqref>
        </x14:conditionalFormatting>
        <x14:conditionalFormatting xmlns:xm="http://schemas.microsoft.com/office/excel/2006/main">
          <x14:cfRule type="expression" priority="32" id="{BC45CF61-853F-40B2-ADC5-7BEDFEB50AA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AB61</xm:sqref>
        </x14:conditionalFormatting>
        <x14:conditionalFormatting xmlns:xm="http://schemas.microsoft.com/office/excel/2006/main">
          <x14:cfRule type="expression" priority="25" id="{4C247821-815A-4DC7-964D-40BD54DB564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I80:AA80</xm:sqref>
        </x14:conditionalFormatting>
        <x14:conditionalFormatting xmlns:xm="http://schemas.microsoft.com/office/excel/2006/main">
          <x14:cfRule type="expression" priority="18" id="{F91A4133-81A0-47F9-A484-FC1B66690E3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I99:AA99</xm:sqref>
        </x14:conditionalFormatting>
        <x14:conditionalFormatting xmlns:xm="http://schemas.microsoft.com/office/excel/2006/main">
          <x14:cfRule type="expression" priority="11" id="{6AADEB8E-6200-433C-B29E-891B58723EB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I61:AA61</xm:sqref>
        </x14:conditionalFormatting>
        <x14:conditionalFormatting xmlns:xm="http://schemas.microsoft.com/office/excel/2006/main">
          <x14:cfRule type="expression" priority="4" id="{85750CB9-33D3-47BA-AC1A-7984FBFDAB3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P101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73C4A498-5EF8-4D94-8EB9-5D2FC4606BAC}">
          <x14:formula1>
            <xm:f>Personal!$A$2:$A$50</xm:f>
          </x14:formula1>
          <xm:sqref>B61:B76 B4:B19 B23:B38 B42:B57 B118:B133 B80:B95 B99:B114</xm:sqref>
        </x14:dataValidation>
        <x14:dataValidation type="list" allowBlank="1" showInputMessage="1" showErrorMessage="1" prompt="Elige una de las opciones disponibles" xr:uid="{F839394A-587E-4DC7-9C20-6A7AE6C73B16}">
          <x14:formula1>
            <xm:f>Personal!$F$1:$F$15</xm:f>
          </x14:formula1>
          <xm:sqref>E61:AG76 AE100:AG101 E4:AG19 E99:AG99 E23:AG38 E118:AG133 I100:AD100 E80:AG95 E102:AG114 E100:H101 E42:AG57 I101:P101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80141-B07D-4ED4-BEF7-F52705150D0C}">
  <sheetPr codeName="Hoja46">
    <tabColor rgb="FFFFFFFF"/>
    <outlinePr summaryBelow="0" summaryRight="0"/>
    <pageSetUpPr fitToPage="1"/>
  </sheetPr>
  <dimension ref="A1:AJ1000"/>
  <sheetViews>
    <sheetView topLeftCell="A47" workbookViewId="0">
      <selection activeCell="G73" sqref="G73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'S43'!C117+1</f>
        <v>45593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28</v>
      </c>
      <c r="C4" s="19" t="s">
        <v>100</v>
      </c>
      <c r="D4" s="19" t="s">
        <v>95</v>
      </c>
      <c r="E4" s="8"/>
      <c r="F4" s="8"/>
      <c r="G4" s="8"/>
      <c r="H4" s="8"/>
      <c r="I4" s="8"/>
      <c r="J4" s="8"/>
      <c r="K4" s="8"/>
      <c r="L4" s="8"/>
      <c r="M4" s="8">
        <v>1</v>
      </c>
      <c r="N4" s="8">
        <v>1</v>
      </c>
      <c r="O4" s="8">
        <v>1</v>
      </c>
      <c r="P4" s="8">
        <v>1</v>
      </c>
      <c r="Q4" s="8">
        <v>1</v>
      </c>
      <c r="R4" s="8">
        <v>1</v>
      </c>
      <c r="S4" s="8">
        <v>1</v>
      </c>
      <c r="T4" s="8">
        <v>1</v>
      </c>
      <c r="U4" s="8"/>
      <c r="V4" s="8"/>
      <c r="W4" s="8">
        <v>1</v>
      </c>
      <c r="X4" s="8">
        <v>1</v>
      </c>
      <c r="Y4" s="8">
        <v>1</v>
      </c>
      <c r="Z4" s="8">
        <v>1</v>
      </c>
      <c r="AA4" s="8">
        <v>1</v>
      </c>
      <c r="AB4" s="8">
        <v>1</v>
      </c>
      <c r="AC4" s="8">
        <v>1</v>
      </c>
      <c r="AD4" s="8">
        <v>1</v>
      </c>
      <c r="AE4" s="8"/>
      <c r="AF4" s="8"/>
      <c r="AG4" s="8"/>
      <c r="AH4" s="1">
        <f t="shared" ref="AH4:AH19" si="0">SUM(E4:AG4)/2</f>
        <v>8</v>
      </c>
      <c r="AI4" s="1"/>
      <c r="AJ4" s="1">
        <f t="shared" ref="AJ4:AJ20" si="1">AH4+AH23+AH42+AH61+AH80+AH99+AH118</f>
        <v>32</v>
      </c>
    </row>
    <row r="5" spans="1:36" ht="15.75" customHeight="1" x14ac:dyDescent="0.15">
      <c r="A5" s="10"/>
      <c r="B5" s="18" t="s">
        <v>29</v>
      </c>
      <c r="C5" s="19" t="s">
        <v>101</v>
      </c>
      <c r="D5" s="19" t="s">
        <v>99</v>
      </c>
      <c r="E5" s="8"/>
      <c r="F5" s="8"/>
      <c r="G5" s="8"/>
      <c r="H5" s="8"/>
      <c r="I5" s="8" t="s">
        <v>7</v>
      </c>
      <c r="J5" s="8" t="s">
        <v>7</v>
      </c>
      <c r="K5" s="8" t="s">
        <v>7</v>
      </c>
      <c r="L5" s="8" t="s">
        <v>7</v>
      </c>
      <c r="M5" s="8" t="s">
        <v>7</v>
      </c>
      <c r="N5" s="8" t="s">
        <v>7</v>
      </c>
      <c r="O5" s="8" t="s">
        <v>7</v>
      </c>
      <c r="P5" s="8" t="s">
        <v>7</v>
      </c>
      <c r="Q5" s="8" t="s">
        <v>7</v>
      </c>
      <c r="R5" s="8" t="s">
        <v>7</v>
      </c>
      <c r="S5" s="8" t="s">
        <v>7</v>
      </c>
      <c r="T5" s="8" t="s">
        <v>7</v>
      </c>
      <c r="U5" s="8" t="s">
        <v>7</v>
      </c>
      <c r="V5" s="8" t="s">
        <v>7</v>
      </c>
      <c r="W5" s="8" t="s">
        <v>7</v>
      </c>
      <c r="X5" s="8" t="s">
        <v>7</v>
      </c>
      <c r="Y5" s="8" t="s">
        <v>7</v>
      </c>
      <c r="Z5" s="8" t="s">
        <v>7</v>
      </c>
      <c r="AA5" s="8" t="s">
        <v>7</v>
      </c>
      <c r="AB5" s="8" t="s">
        <v>7</v>
      </c>
      <c r="AC5" s="8" t="s">
        <v>7</v>
      </c>
      <c r="AD5" s="8" t="s">
        <v>7</v>
      </c>
      <c r="AE5" s="8"/>
      <c r="AF5" s="8"/>
      <c r="AG5" s="8"/>
      <c r="AH5" s="1">
        <f t="shared" si="0"/>
        <v>0</v>
      </c>
      <c r="AI5" s="1"/>
      <c r="AJ5" s="1">
        <f t="shared" si="1"/>
        <v>18</v>
      </c>
    </row>
    <row r="6" spans="1:36" ht="15.75" customHeight="1" x14ac:dyDescent="0.15">
      <c r="A6" s="10"/>
      <c r="B6" s="18" t="s">
        <v>30</v>
      </c>
      <c r="C6" s="19" t="s">
        <v>103</v>
      </c>
      <c r="D6" s="19" t="s">
        <v>53</v>
      </c>
      <c r="E6" s="8"/>
      <c r="F6" s="8"/>
      <c r="G6" s="8"/>
      <c r="H6" s="8"/>
      <c r="W6" s="8">
        <v>1</v>
      </c>
      <c r="X6" s="8">
        <v>1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/>
      <c r="AF6" s="8"/>
      <c r="AG6" s="8"/>
      <c r="AH6" s="1">
        <f t="shared" si="0"/>
        <v>4</v>
      </c>
      <c r="AI6" s="1"/>
      <c r="AJ6" s="1">
        <f t="shared" si="1"/>
        <v>12</v>
      </c>
    </row>
    <row r="7" spans="1:36" ht="15.75" customHeight="1" x14ac:dyDescent="0.15">
      <c r="A7" s="10"/>
      <c r="B7" s="18" t="s">
        <v>32</v>
      </c>
      <c r="C7" s="19" t="s">
        <v>105</v>
      </c>
      <c r="D7" s="19" t="s">
        <v>53</v>
      </c>
      <c r="E7" s="8"/>
      <c r="F7" s="8"/>
      <c r="G7" s="8"/>
      <c r="H7" s="8"/>
      <c r="I7" s="8"/>
      <c r="J7" s="8"/>
      <c r="K7" s="8">
        <v>1</v>
      </c>
      <c r="L7" s="8">
        <v>1</v>
      </c>
      <c r="M7" s="8">
        <v>1</v>
      </c>
      <c r="N7" s="8">
        <v>1</v>
      </c>
      <c r="O7" s="8">
        <v>1</v>
      </c>
      <c r="P7" s="8">
        <v>1</v>
      </c>
      <c r="Q7" s="8">
        <v>1</v>
      </c>
      <c r="R7" s="8">
        <v>1</v>
      </c>
      <c r="S7" s="8"/>
      <c r="T7" s="8"/>
      <c r="U7" s="8">
        <v>1</v>
      </c>
      <c r="V7" s="8">
        <v>1</v>
      </c>
      <c r="W7" s="8">
        <v>1</v>
      </c>
      <c r="X7" s="8">
        <v>1</v>
      </c>
      <c r="Y7" s="8">
        <v>1</v>
      </c>
      <c r="Z7" s="8">
        <v>1</v>
      </c>
      <c r="AA7" s="8">
        <v>1</v>
      </c>
      <c r="AB7" s="8">
        <v>1</v>
      </c>
      <c r="AC7" s="8"/>
      <c r="AD7" s="8"/>
      <c r="AE7" s="8"/>
      <c r="AF7" s="8"/>
      <c r="AG7" s="8"/>
      <c r="AH7" s="1">
        <f t="shared" si="0"/>
        <v>8</v>
      </c>
      <c r="AI7" s="1"/>
      <c r="AJ7" s="1">
        <f t="shared" si="1"/>
        <v>24</v>
      </c>
    </row>
    <row r="8" spans="1:36" ht="15.75" customHeight="1" x14ac:dyDescent="0.15">
      <c r="A8" s="10"/>
      <c r="B8" s="18" t="s">
        <v>33</v>
      </c>
      <c r="C8" s="19" t="s">
        <v>106</v>
      </c>
      <c r="D8" s="19" t="s">
        <v>96</v>
      </c>
      <c r="E8" s="8"/>
      <c r="F8" s="8"/>
      <c r="G8" s="8">
        <v>1</v>
      </c>
      <c r="H8" s="8">
        <v>1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1</v>
      </c>
      <c r="P8" s="8">
        <v>1</v>
      </c>
      <c r="Q8" s="8"/>
      <c r="R8" s="8"/>
      <c r="S8" s="8">
        <v>1</v>
      </c>
      <c r="T8" s="8">
        <v>1</v>
      </c>
      <c r="U8" s="8">
        <v>1</v>
      </c>
      <c r="V8" s="8">
        <v>1</v>
      </c>
      <c r="W8" s="8">
        <v>1</v>
      </c>
      <c r="X8" s="8">
        <v>1</v>
      </c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8</v>
      </c>
      <c r="AI8" s="1"/>
      <c r="AJ8" s="1">
        <f t="shared" si="1"/>
        <v>24</v>
      </c>
    </row>
    <row r="9" spans="1:36" ht="15.75" customHeight="1" x14ac:dyDescent="0.15">
      <c r="A9" s="10"/>
      <c r="B9" s="18" t="s">
        <v>34</v>
      </c>
      <c r="C9" s="19" t="s">
        <v>107</v>
      </c>
      <c r="D9" s="19" t="s">
        <v>53</v>
      </c>
      <c r="E9" s="8"/>
      <c r="F9" s="8"/>
      <c r="G9" s="8"/>
      <c r="H9" s="8"/>
      <c r="I9" s="8" t="s">
        <v>15</v>
      </c>
      <c r="J9" s="8" t="s">
        <v>15</v>
      </c>
      <c r="K9" s="8" t="s">
        <v>15</v>
      </c>
      <c r="L9" s="8" t="s">
        <v>15</v>
      </c>
      <c r="M9" s="8" t="s">
        <v>15</v>
      </c>
      <c r="N9" s="8" t="s">
        <v>15</v>
      </c>
      <c r="O9" s="8" t="s">
        <v>15</v>
      </c>
      <c r="P9" s="8" t="s">
        <v>15</v>
      </c>
      <c r="Q9" s="8" t="s">
        <v>15</v>
      </c>
      <c r="R9" s="8" t="s">
        <v>15</v>
      </c>
      <c r="S9" s="8" t="s">
        <v>15</v>
      </c>
      <c r="T9" s="8" t="s">
        <v>15</v>
      </c>
      <c r="U9" s="8" t="s">
        <v>15</v>
      </c>
      <c r="V9" s="8" t="s">
        <v>15</v>
      </c>
      <c r="W9" s="8" t="s">
        <v>15</v>
      </c>
      <c r="X9" s="8" t="s">
        <v>15</v>
      </c>
      <c r="Y9" s="8" t="s">
        <v>15</v>
      </c>
      <c r="Z9" s="8" t="s">
        <v>15</v>
      </c>
      <c r="AA9" s="8" t="s">
        <v>15</v>
      </c>
      <c r="AB9" s="8" t="s">
        <v>15</v>
      </c>
      <c r="AC9" s="8" t="s">
        <v>15</v>
      </c>
      <c r="AD9" s="8" t="s">
        <v>15</v>
      </c>
      <c r="AE9" s="8"/>
      <c r="AF9" s="8"/>
      <c r="AG9" s="8"/>
      <c r="AH9" s="1">
        <f t="shared" si="0"/>
        <v>0</v>
      </c>
      <c r="AI9" s="1"/>
      <c r="AJ9" s="1">
        <f t="shared" si="1"/>
        <v>0</v>
      </c>
    </row>
    <row r="10" spans="1:36" ht="15.75" customHeight="1" x14ac:dyDescent="0.15">
      <c r="A10" s="10"/>
      <c r="B10" s="18" t="s">
        <v>35</v>
      </c>
      <c r="C10" s="19" t="s">
        <v>128</v>
      </c>
      <c r="D10" s="19" t="s">
        <v>53</v>
      </c>
      <c r="E10" s="8"/>
      <c r="F10" s="8"/>
      <c r="G10" s="8"/>
      <c r="H10" s="8"/>
      <c r="I10" s="8" t="s">
        <v>15</v>
      </c>
      <c r="J10" s="8" t="s">
        <v>15</v>
      </c>
      <c r="K10" s="8" t="s">
        <v>15</v>
      </c>
      <c r="L10" s="8" t="s">
        <v>15</v>
      </c>
      <c r="M10" s="8" t="s">
        <v>15</v>
      </c>
      <c r="N10" s="8" t="s">
        <v>15</v>
      </c>
      <c r="O10" s="8" t="s">
        <v>15</v>
      </c>
      <c r="P10" s="8" t="s">
        <v>15</v>
      </c>
      <c r="Q10" s="8" t="s">
        <v>15</v>
      </c>
      <c r="R10" s="8" t="s">
        <v>15</v>
      </c>
      <c r="S10" s="8" t="s">
        <v>15</v>
      </c>
      <c r="T10" s="8" t="s">
        <v>15</v>
      </c>
      <c r="U10" s="8" t="s">
        <v>15</v>
      </c>
      <c r="V10" s="8" t="s">
        <v>15</v>
      </c>
      <c r="W10" s="8" t="s">
        <v>15</v>
      </c>
      <c r="X10" s="8" t="s">
        <v>15</v>
      </c>
      <c r="Y10" s="8" t="s">
        <v>15</v>
      </c>
      <c r="Z10" s="8" t="s">
        <v>15</v>
      </c>
      <c r="AA10" s="8" t="s">
        <v>15</v>
      </c>
      <c r="AB10" s="8" t="s">
        <v>15</v>
      </c>
      <c r="AC10" s="8" t="s">
        <v>15</v>
      </c>
      <c r="AD10" s="8" t="s">
        <v>15</v>
      </c>
      <c r="AE10" s="8"/>
      <c r="AF10" s="8"/>
      <c r="AG10" s="8"/>
      <c r="AH10" s="1">
        <f t="shared" si="0"/>
        <v>0</v>
      </c>
      <c r="AI10" s="1"/>
      <c r="AJ10" s="1">
        <f t="shared" si="1"/>
        <v>0</v>
      </c>
    </row>
    <row r="11" spans="1:36" ht="15.75" customHeight="1" x14ac:dyDescent="0.15">
      <c r="A11" s="21"/>
      <c r="B11" s="18" t="s">
        <v>133</v>
      </c>
      <c r="C11" s="19" t="s">
        <v>132</v>
      </c>
      <c r="D11" s="19" t="s">
        <v>53</v>
      </c>
      <c r="E11" s="8"/>
      <c r="F11" s="8"/>
      <c r="G11" s="8"/>
      <c r="H11" s="8"/>
      <c r="I11" s="8" t="s">
        <v>7</v>
      </c>
      <c r="J11" s="8" t="s">
        <v>7</v>
      </c>
      <c r="K11" s="8" t="s">
        <v>7</v>
      </c>
      <c r="L11" s="8" t="s">
        <v>7</v>
      </c>
      <c r="M11" s="8" t="s">
        <v>7</v>
      </c>
      <c r="N11" s="8" t="s">
        <v>7</v>
      </c>
      <c r="O11" s="8" t="s">
        <v>7</v>
      </c>
      <c r="P11" s="8" t="s">
        <v>7</v>
      </c>
      <c r="Q11" s="8" t="s">
        <v>7</v>
      </c>
      <c r="R11" s="8" t="s">
        <v>7</v>
      </c>
      <c r="S11" s="8" t="s">
        <v>7</v>
      </c>
      <c r="T11" s="8" t="s">
        <v>7</v>
      </c>
      <c r="U11" s="8" t="s">
        <v>7</v>
      </c>
      <c r="V11" s="8" t="s">
        <v>7</v>
      </c>
      <c r="W11" s="8" t="s">
        <v>7</v>
      </c>
      <c r="X11" s="8" t="s">
        <v>7</v>
      </c>
      <c r="Y11" s="8" t="s">
        <v>7</v>
      </c>
      <c r="Z11" s="8" t="s">
        <v>7</v>
      </c>
      <c r="AA11" s="8" t="s">
        <v>7</v>
      </c>
      <c r="AB11" s="8" t="s">
        <v>7</v>
      </c>
      <c r="AC11" s="8" t="s">
        <v>7</v>
      </c>
      <c r="AD11" s="8" t="s">
        <v>7</v>
      </c>
      <c r="AE11" s="8"/>
      <c r="AF11" s="8"/>
      <c r="AG11" s="8"/>
      <c r="AH11" s="1">
        <f t="shared" si="0"/>
        <v>0</v>
      </c>
      <c r="AI11" s="1"/>
      <c r="AJ11" s="1">
        <f t="shared" si="1"/>
        <v>12</v>
      </c>
    </row>
    <row r="12" spans="1:36" ht="15.75" customHeight="1" x14ac:dyDescent="0.15">
      <c r="A12" s="10"/>
      <c r="B12" s="18" t="s">
        <v>137</v>
      </c>
      <c r="C12" s="19" t="s">
        <v>138</v>
      </c>
      <c r="D12" s="19" t="s">
        <v>53</v>
      </c>
      <c r="E12" s="8"/>
      <c r="F12" s="8"/>
      <c r="G12" s="8"/>
      <c r="H12" s="8"/>
      <c r="I12" s="8"/>
      <c r="J12" s="8"/>
      <c r="K12" s="8"/>
      <c r="L12" s="8"/>
      <c r="M12" s="8">
        <v>1</v>
      </c>
      <c r="N12" s="8">
        <v>1</v>
      </c>
      <c r="O12" s="8">
        <v>1</v>
      </c>
      <c r="P12" s="8">
        <v>1</v>
      </c>
      <c r="Q12" s="8">
        <v>1</v>
      </c>
      <c r="R12" s="8">
        <v>1</v>
      </c>
      <c r="S12" s="8"/>
      <c r="T12" s="8"/>
      <c r="U12" s="8">
        <v>1</v>
      </c>
      <c r="V12" s="8">
        <v>1</v>
      </c>
      <c r="W12" s="8">
        <v>1</v>
      </c>
      <c r="X12" s="8">
        <v>1</v>
      </c>
      <c r="Y12" s="8">
        <v>1</v>
      </c>
      <c r="Z12" s="8">
        <v>1</v>
      </c>
      <c r="AA12" s="8">
        <v>1</v>
      </c>
      <c r="AB12" s="8">
        <v>1</v>
      </c>
      <c r="AC12" s="8">
        <v>1</v>
      </c>
      <c r="AD12" s="8">
        <v>1</v>
      </c>
      <c r="AE12" s="8"/>
      <c r="AF12" s="8"/>
      <c r="AG12" s="8"/>
      <c r="AH12" s="1">
        <f t="shared" si="0"/>
        <v>8</v>
      </c>
      <c r="AI12" s="1"/>
      <c r="AJ12" s="1">
        <f t="shared" si="1"/>
        <v>24</v>
      </c>
    </row>
    <row r="13" spans="1:36" ht="15.75" customHeight="1" x14ac:dyDescent="0.15">
      <c r="A13" s="10"/>
      <c r="B13" s="18">
        <v>0</v>
      </c>
      <c r="C13" s="62" t="s">
        <v>141</v>
      </c>
      <c r="D13" s="19" t="s">
        <v>53</v>
      </c>
      <c r="E13" s="8"/>
      <c r="F13" s="8"/>
      <c r="G13" s="8"/>
      <c r="H13" s="8">
        <v>1</v>
      </c>
      <c r="I13" s="8">
        <v>1</v>
      </c>
      <c r="J13" s="8">
        <v>1</v>
      </c>
      <c r="K13" s="8">
        <v>1</v>
      </c>
      <c r="L13" s="8">
        <v>1</v>
      </c>
      <c r="M13" s="8">
        <v>1</v>
      </c>
      <c r="N13" s="8">
        <v>1</v>
      </c>
      <c r="O13" s="8">
        <v>1</v>
      </c>
      <c r="P13" s="8">
        <v>1</v>
      </c>
      <c r="Q13" s="8">
        <v>1</v>
      </c>
      <c r="R13" s="8">
        <v>1</v>
      </c>
      <c r="S13" s="8">
        <v>1</v>
      </c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1">
        <f t="shared" si="0"/>
        <v>6</v>
      </c>
      <c r="AI13" s="1">
        <f t="shared" ref="AI13:AI19" si="2">COUNTIF(F13:AH13,"S")/2</f>
        <v>0</v>
      </c>
      <c r="AJ13" s="1">
        <f t="shared" si="1"/>
        <v>26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 t="s">
        <v>90</v>
      </c>
      <c r="C17" s="19" t="str">
        <f>IF(ISNA(VLOOKUP(B17,Personal!$A$2:$D$21,2,FALSE)),,VLOOKUP(B17,Personal!$A$2:$D$21,2,FALSE))</f>
        <v>Igor Rubio</v>
      </c>
      <c r="D17" s="19" t="str">
        <f>IF(ISNA(VLOOKUP(B17,Personal!$A$2:$D$23,3,FALSE)),,VLOOKUP(B17,Personal!$A$2:$D$32,3,FALSE))</f>
        <v>Técnico</v>
      </c>
      <c r="E17" s="59"/>
      <c r="F17" s="59"/>
      <c r="G17" s="59"/>
      <c r="H17" s="59"/>
      <c r="I17" s="8" t="s">
        <v>9</v>
      </c>
      <c r="J17" s="8" t="s">
        <v>9</v>
      </c>
      <c r="K17" s="8" t="s">
        <v>9</v>
      </c>
      <c r="L17" s="8" t="s">
        <v>9</v>
      </c>
      <c r="M17" s="8" t="s">
        <v>9</v>
      </c>
      <c r="N17" s="8" t="s">
        <v>9</v>
      </c>
      <c r="O17" s="8" t="s">
        <v>9</v>
      </c>
      <c r="P17" s="8" t="s">
        <v>9</v>
      </c>
      <c r="Q17" s="8" t="s">
        <v>9</v>
      </c>
      <c r="R17" s="8"/>
      <c r="S17" s="8"/>
      <c r="T17" s="8" t="s">
        <v>9</v>
      </c>
      <c r="U17" s="8" t="s">
        <v>9</v>
      </c>
      <c r="V17" s="8" t="s">
        <v>9</v>
      </c>
      <c r="W17" s="8" t="s">
        <v>9</v>
      </c>
      <c r="X17" s="8" t="s">
        <v>9</v>
      </c>
      <c r="Y17" s="8" t="s">
        <v>9</v>
      </c>
      <c r="Z17" s="8" t="s">
        <v>9</v>
      </c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8</v>
      </c>
      <c r="AJ17" s="1">
        <f t="shared" si="1"/>
        <v>0</v>
      </c>
    </row>
    <row r="18" spans="1:36" ht="15.75" customHeight="1" x14ac:dyDescent="0.15">
      <c r="A18" s="10"/>
      <c r="B18" s="18" t="s">
        <v>88</v>
      </c>
      <c r="C18" s="19" t="str">
        <f>IF(ISNA(VLOOKUP(B18,Personal!$A$2:$D$21,2,FALSE)),,VLOOKUP(B18,Personal!$A$2:$D$21,2,FALSE))</f>
        <v>Joseba Akordagoitia</v>
      </c>
      <c r="D18" s="19" t="str">
        <f>IF(ISNA(VLOOKUP(B18,Personal!$A$2:$D$23,3,FALSE)),,VLOOKUP(B18,Personal!$A$2:$D$32,3,FALSE))</f>
        <v>ATM</v>
      </c>
      <c r="E18" s="59"/>
      <c r="F18" s="59"/>
      <c r="G18" s="59"/>
      <c r="H18" s="59"/>
      <c r="I18" s="8" t="s">
        <v>9</v>
      </c>
      <c r="J18" s="8" t="s">
        <v>9</v>
      </c>
      <c r="K18" s="8" t="s">
        <v>9</v>
      </c>
      <c r="L18" s="8" t="s">
        <v>9</v>
      </c>
      <c r="M18" s="8" t="s">
        <v>9</v>
      </c>
      <c r="N18" s="8" t="s">
        <v>9</v>
      </c>
      <c r="O18" s="8" t="s">
        <v>9</v>
      </c>
      <c r="P18" s="8" t="s">
        <v>9</v>
      </c>
      <c r="Q18" s="8"/>
      <c r="R18" s="8"/>
      <c r="S18" s="8" t="s">
        <v>9</v>
      </c>
      <c r="T18" s="8" t="s">
        <v>9</v>
      </c>
      <c r="U18" s="8" t="s">
        <v>9</v>
      </c>
      <c r="V18" s="8" t="s">
        <v>9</v>
      </c>
      <c r="W18" s="8" t="s">
        <v>9</v>
      </c>
      <c r="X18" s="8" t="s">
        <v>9</v>
      </c>
      <c r="Y18" s="8" t="s">
        <v>9</v>
      </c>
      <c r="Z18" s="8" t="s">
        <v>9</v>
      </c>
      <c r="AA18" s="59"/>
      <c r="AB18" s="59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8</v>
      </c>
      <c r="AJ18" s="1">
        <f t="shared" si="1"/>
        <v>0</v>
      </c>
    </row>
    <row r="19" spans="1:36" ht="15.75" customHeight="1" x14ac:dyDescent="0.15">
      <c r="A19" s="10"/>
      <c r="B19" s="18" t="s">
        <v>89</v>
      </c>
      <c r="C19" s="19" t="str">
        <f>IF(ISNA(VLOOKUP(B19,Personal!$A$2:$D$21,2,FALSE)),,VLOOKUP(B19,Personal!$A$2:$D$21,2,FALSE))</f>
        <v>Asier León</v>
      </c>
      <c r="D19" s="19" t="str">
        <f>IF(ISNA(VLOOKUP(B19,Personal!$A$2:$D$23,3,FALSE)),,VLOOKUP(B19,Personal!$A$2:$D$32,3,FALSE))</f>
        <v>Técnico</v>
      </c>
      <c r="E19" s="59"/>
      <c r="F19" s="59"/>
      <c r="G19" s="59"/>
      <c r="H19" s="59"/>
      <c r="I19" s="59"/>
      <c r="J19" s="59"/>
      <c r="K19" s="59"/>
      <c r="L19" s="59"/>
      <c r="M19" s="59" t="s">
        <v>9</v>
      </c>
      <c r="N19" s="59" t="s">
        <v>9</v>
      </c>
      <c r="O19" s="59" t="s">
        <v>9</v>
      </c>
      <c r="P19" s="59" t="s">
        <v>9</v>
      </c>
      <c r="Q19" s="59" t="s">
        <v>9</v>
      </c>
      <c r="R19" s="59" t="s">
        <v>9</v>
      </c>
      <c r="S19" s="59"/>
      <c r="T19" s="59"/>
      <c r="U19" s="59" t="s">
        <v>9</v>
      </c>
      <c r="V19" s="59" t="s">
        <v>9</v>
      </c>
      <c r="W19" s="59" t="s">
        <v>9</v>
      </c>
      <c r="X19" s="59" t="s">
        <v>9</v>
      </c>
      <c r="Y19" s="59" t="s">
        <v>9</v>
      </c>
      <c r="Z19" s="59" t="s">
        <v>9</v>
      </c>
      <c r="AA19" s="59" t="s">
        <v>9</v>
      </c>
      <c r="AB19" s="59" t="s">
        <v>9</v>
      </c>
      <c r="AC19" s="59" t="s">
        <v>9</v>
      </c>
      <c r="AD19" s="59" t="s">
        <v>9</v>
      </c>
      <c r="AE19" s="59"/>
      <c r="AF19" s="60"/>
      <c r="AG19" s="61"/>
      <c r="AH19" s="1">
        <f t="shared" si="0"/>
        <v>0</v>
      </c>
      <c r="AI19" s="1">
        <f t="shared" si="2"/>
        <v>8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2</v>
      </c>
      <c r="I20" s="23">
        <f t="shared" si="3"/>
        <v>2</v>
      </c>
      <c r="J20" s="23">
        <f t="shared" si="3"/>
        <v>2</v>
      </c>
      <c r="K20" s="23">
        <f t="shared" si="3"/>
        <v>3</v>
      </c>
      <c r="L20" s="23">
        <f t="shared" si="3"/>
        <v>3</v>
      </c>
      <c r="M20" s="23">
        <f t="shared" si="3"/>
        <v>5</v>
      </c>
      <c r="N20" s="23">
        <f t="shared" si="3"/>
        <v>5</v>
      </c>
      <c r="O20" s="23">
        <f t="shared" si="3"/>
        <v>5</v>
      </c>
      <c r="P20" s="23">
        <f t="shared" si="3"/>
        <v>5</v>
      </c>
      <c r="Q20" s="23">
        <f t="shared" si="3"/>
        <v>4</v>
      </c>
      <c r="R20" s="23">
        <f t="shared" si="3"/>
        <v>4</v>
      </c>
      <c r="S20" s="23">
        <f t="shared" si="3"/>
        <v>3</v>
      </c>
      <c r="T20" s="23">
        <f t="shared" si="3"/>
        <v>2</v>
      </c>
      <c r="U20" s="23">
        <f t="shared" si="3"/>
        <v>3</v>
      </c>
      <c r="V20" s="23">
        <f t="shared" si="3"/>
        <v>3</v>
      </c>
      <c r="W20" s="23">
        <f t="shared" si="3"/>
        <v>5</v>
      </c>
      <c r="X20" s="23">
        <f t="shared" si="3"/>
        <v>5</v>
      </c>
      <c r="Y20" s="23">
        <f t="shared" si="3"/>
        <v>4</v>
      </c>
      <c r="Z20" s="23">
        <f t="shared" si="3"/>
        <v>4</v>
      </c>
      <c r="AA20" s="23">
        <f t="shared" si="3"/>
        <v>4</v>
      </c>
      <c r="AB20" s="23">
        <f t="shared" si="3"/>
        <v>4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42</v>
      </c>
      <c r="AI20" s="1">
        <f>SUM(AI13:AI19)</f>
        <v>24</v>
      </c>
      <c r="AJ20" s="1">
        <f t="shared" si="1"/>
        <v>172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45594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">
        <v>28</v>
      </c>
      <c r="C23" s="19" t="s">
        <v>100</v>
      </c>
      <c r="D23" s="19" t="s">
        <v>95</v>
      </c>
      <c r="E23" s="8"/>
      <c r="F23" s="8"/>
      <c r="G23" s="8"/>
      <c r="H23" s="8"/>
      <c r="I23" s="8"/>
      <c r="J23" s="8"/>
      <c r="K23" s="8"/>
      <c r="L23" s="8"/>
      <c r="M23" s="8">
        <v>1</v>
      </c>
      <c r="N23" s="8">
        <v>1</v>
      </c>
      <c r="O23" s="8">
        <v>1</v>
      </c>
      <c r="P23" s="8">
        <v>1</v>
      </c>
      <c r="Q23" s="8">
        <v>1</v>
      </c>
      <c r="R23" s="8">
        <v>1</v>
      </c>
      <c r="S23" s="8">
        <v>1</v>
      </c>
      <c r="T23" s="8">
        <v>1</v>
      </c>
      <c r="U23" s="8"/>
      <c r="V23" s="8"/>
      <c r="W23" s="8">
        <v>1</v>
      </c>
      <c r="X23" s="8">
        <v>1</v>
      </c>
      <c r="Y23" s="8">
        <v>1</v>
      </c>
      <c r="Z23" s="8">
        <v>1</v>
      </c>
      <c r="AA23" s="8">
        <v>1</v>
      </c>
      <c r="AB23" s="8">
        <v>1</v>
      </c>
      <c r="AC23" s="8">
        <v>1</v>
      </c>
      <c r="AD23" s="8">
        <v>1</v>
      </c>
      <c r="AE23" s="8"/>
      <c r="AF23" s="8"/>
      <c r="AG23" s="8"/>
      <c r="AH23" s="1">
        <f t="shared" ref="AH23:AH38" si="4">SUM(E23:AG23)/2</f>
        <v>8</v>
      </c>
      <c r="AI23" s="1"/>
    </row>
    <row r="24" spans="1:36" ht="15.75" customHeight="1" x14ac:dyDescent="0.15">
      <c r="A24" s="10"/>
      <c r="B24" s="18" t="s">
        <v>29</v>
      </c>
      <c r="C24" s="19" t="s">
        <v>101</v>
      </c>
      <c r="D24" s="19" t="s">
        <v>99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>
        <v>1</v>
      </c>
      <c r="T24" s="8">
        <v>1</v>
      </c>
      <c r="U24" s="8">
        <v>1</v>
      </c>
      <c r="V24" s="8">
        <v>1</v>
      </c>
      <c r="W24" s="8">
        <v>1</v>
      </c>
      <c r="X24" s="8">
        <v>1</v>
      </c>
      <c r="Y24" s="8">
        <v>1</v>
      </c>
      <c r="Z24" s="8">
        <v>1</v>
      </c>
      <c r="AA24" s="8">
        <v>1</v>
      </c>
      <c r="AB24" s="8">
        <v>1</v>
      </c>
      <c r="AC24" s="8">
        <v>1</v>
      </c>
      <c r="AD24" s="8">
        <v>1</v>
      </c>
      <c r="AE24" s="8"/>
      <c r="AF24" s="8"/>
      <c r="AG24" s="8"/>
      <c r="AH24" s="1">
        <f t="shared" si="4"/>
        <v>6</v>
      </c>
      <c r="AI24" s="1"/>
    </row>
    <row r="25" spans="1:36" ht="15.75" customHeight="1" x14ac:dyDescent="0.15">
      <c r="A25" s="10"/>
      <c r="B25" s="18" t="s">
        <v>30</v>
      </c>
      <c r="C25" s="19" t="s">
        <v>103</v>
      </c>
      <c r="D25" s="19" t="s">
        <v>53</v>
      </c>
      <c r="E25" s="8"/>
      <c r="F25" s="8"/>
      <c r="G25" s="8"/>
      <c r="H25" s="8"/>
      <c r="I25" s="8" t="s">
        <v>7</v>
      </c>
      <c r="J25" s="8" t="s">
        <v>7</v>
      </c>
      <c r="K25" s="8" t="s">
        <v>7</v>
      </c>
      <c r="L25" s="8" t="s">
        <v>7</v>
      </c>
      <c r="M25" s="8" t="s">
        <v>7</v>
      </c>
      <c r="N25" s="8" t="s">
        <v>7</v>
      </c>
      <c r="O25" s="8" t="s">
        <v>7</v>
      </c>
      <c r="P25" s="8" t="s">
        <v>7</v>
      </c>
      <c r="Q25" s="8" t="s">
        <v>7</v>
      </c>
      <c r="R25" s="8" t="s">
        <v>7</v>
      </c>
      <c r="S25" s="8" t="s">
        <v>7</v>
      </c>
      <c r="T25" s="8" t="s">
        <v>7</v>
      </c>
      <c r="U25" s="8" t="s">
        <v>7</v>
      </c>
      <c r="V25" s="8" t="s">
        <v>7</v>
      </c>
      <c r="W25" s="8" t="s">
        <v>7</v>
      </c>
      <c r="X25" s="8" t="s">
        <v>7</v>
      </c>
      <c r="Y25" s="8" t="s">
        <v>7</v>
      </c>
      <c r="Z25" s="8" t="s">
        <v>7</v>
      </c>
      <c r="AA25" s="8" t="s">
        <v>7</v>
      </c>
      <c r="AB25" s="8" t="s">
        <v>7</v>
      </c>
      <c r="AC25" s="8" t="s">
        <v>7</v>
      </c>
      <c r="AD25" s="8" t="s">
        <v>7</v>
      </c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 t="s">
        <v>32</v>
      </c>
      <c r="C26" s="19" t="s">
        <v>105</v>
      </c>
      <c r="D26" s="19" t="s">
        <v>53</v>
      </c>
      <c r="E26" s="8"/>
      <c r="F26" s="8"/>
      <c r="G26" s="8"/>
      <c r="H26" s="8">
        <v>1</v>
      </c>
      <c r="I26" s="8">
        <v>1</v>
      </c>
      <c r="J26" s="8">
        <v>1</v>
      </c>
      <c r="K26" s="8">
        <v>1</v>
      </c>
      <c r="L26" s="8">
        <v>1</v>
      </c>
      <c r="M26" s="8">
        <v>1</v>
      </c>
      <c r="N26" s="8">
        <v>1</v>
      </c>
      <c r="O26" s="8">
        <v>1</v>
      </c>
      <c r="P26" s="8">
        <v>1</v>
      </c>
      <c r="Q26" s="8"/>
      <c r="R26" s="8"/>
      <c r="S26" s="8">
        <v>1</v>
      </c>
      <c r="T26" s="8">
        <v>1</v>
      </c>
      <c r="U26" s="8">
        <v>1</v>
      </c>
      <c r="V26" s="8">
        <v>1</v>
      </c>
      <c r="W26" s="8">
        <v>1</v>
      </c>
      <c r="X26" s="8">
        <v>1</v>
      </c>
      <c r="Y26" s="8">
        <v>1</v>
      </c>
      <c r="Z26" s="8"/>
      <c r="AA26" s="8"/>
      <c r="AB26" s="8"/>
      <c r="AC26" s="8"/>
      <c r="AD26" s="8"/>
      <c r="AE26" s="8"/>
      <c r="AF26" s="8"/>
      <c r="AG26" s="8"/>
      <c r="AH26" s="1">
        <f t="shared" si="4"/>
        <v>8</v>
      </c>
      <c r="AI26" s="1"/>
    </row>
    <row r="27" spans="1:36" ht="15.75" customHeight="1" x14ac:dyDescent="0.15">
      <c r="A27" s="10"/>
      <c r="B27" s="18" t="s">
        <v>33</v>
      </c>
      <c r="C27" s="19" t="s">
        <v>106</v>
      </c>
      <c r="D27" s="19" t="s">
        <v>96</v>
      </c>
      <c r="E27" s="8"/>
      <c r="F27" s="8"/>
      <c r="G27" s="8"/>
      <c r="H27" s="8"/>
      <c r="I27" s="8">
        <v>1</v>
      </c>
      <c r="J27" s="8">
        <v>1</v>
      </c>
      <c r="K27" s="8">
        <v>1</v>
      </c>
      <c r="L27" s="8">
        <v>1</v>
      </c>
      <c r="M27" s="8">
        <v>1</v>
      </c>
      <c r="N27" s="8">
        <v>1</v>
      </c>
      <c r="O27" s="8">
        <v>1</v>
      </c>
      <c r="P27" s="8">
        <v>1</v>
      </c>
      <c r="Q27" s="8">
        <v>1</v>
      </c>
      <c r="R27" s="8">
        <v>1</v>
      </c>
      <c r="S27" s="8"/>
      <c r="T27" s="8"/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/>
      <c r="AB27" s="8"/>
      <c r="AC27" s="8"/>
      <c r="AD27" s="8"/>
      <c r="AE27" s="8"/>
      <c r="AF27" s="8"/>
      <c r="AG27" s="8"/>
      <c r="AH27" s="1">
        <f t="shared" si="4"/>
        <v>8</v>
      </c>
      <c r="AI27" s="1"/>
    </row>
    <row r="28" spans="1:36" ht="15.75" customHeight="1" x14ac:dyDescent="0.15">
      <c r="A28" s="10"/>
      <c r="B28" s="18" t="s">
        <v>34</v>
      </c>
      <c r="C28" s="19" t="s">
        <v>107</v>
      </c>
      <c r="D28" s="19" t="s">
        <v>53</v>
      </c>
      <c r="E28" s="8"/>
      <c r="F28" s="8"/>
      <c r="G28" s="8"/>
      <c r="H28" s="8"/>
      <c r="I28" s="8" t="s">
        <v>15</v>
      </c>
      <c r="J28" s="8" t="s">
        <v>15</v>
      </c>
      <c r="K28" s="8" t="s">
        <v>15</v>
      </c>
      <c r="L28" s="8" t="s">
        <v>15</v>
      </c>
      <c r="M28" s="8" t="s">
        <v>15</v>
      </c>
      <c r="N28" s="8" t="s">
        <v>15</v>
      </c>
      <c r="O28" s="8" t="s">
        <v>15</v>
      </c>
      <c r="P28" s="8" t="s">
        <v>15</v>
      </c>
      <c r="Q28" s="8" t="s">
        <v>15</v>
      </c>
      <c r="R28" s="8" t="s">
        <v>15</v>
      </c>
      <c r="S28" s="8" t="s">
        <v>15</v>
      </c>
      <c r="T28" s="8" t="s">
        <v>15</v>
      </c>
      <c r="U28" s="8" t="s">
        <v>15</v>
      </c>
      <c r="V28" s="8" t="s">
        <v>15</v>
      </c>
      <c r="W28" s="8" t="s">
        <v>15</v>
      </c>
      <c r="X28" s="8" t="s">
        <v>15</v>
      </c>
      <c r="Y28" s="8" t="s">
        <v>15</v>
      </c>
      <c r="Z28" s="8" t="s">
        <v>15</v>
      </c>
      <c r="AA28" s="8" t="s">
        <v>15</v>
      </c>
      <c r="AB28" s="8" t="s">
        <v>15</v>
      </c>
      <c r="AC28" s="8" t="s">
        <v>15</v>
      </c>
      <c r="AD28" s="8" t="s">
        <v>15</v>
      </c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 t="s">
        <v>35</v>
      </c>
      <c r="C29" s="19" t="s">
        <v>128</v>
      </c>
      <c r="D29" s="19" t="s">
        <v>53</v>
      </c>
      <c r="E29" s="8"/>
      <c r="F29" s="8"/>
      <c r="G29" s="8"/>
      <c r="H29" s="8"/>
      <c r="I29" s="8" t="s">
        <v>15</v>
      </c>
      <c r="J29" s="8" t="s">
        <v>15</v>
      </c>
      <c r="K29" s="8" t="s">
        <v>15</v>
      </c>
      <c r="L29" s="8" t="s">
        <v>15</v>
      </c>
      <c r="M29" s="8" t="s">
        <v>15</v>
      </c>
      <c r="N29" s="8" t="s">
        <v>15</v>
      </c>
      <c r="O29" s="8" t="s">
        <v>15</v>
      </c>
      <c r="P29" s="8" t="s">
        <v>15</v>
      </c>
      <c r="Q29" s="8" t="s">
        <v>15</v>
      </c>
      <c r="R29" s="8" t="s">
        <v>15</v>
      </c>
      <c r="S29" s="8" t="s">
        <v>15</v>
      </c>
      <c r="T29" s="8" t="s">
        <v>15</v>
      </c>
      <c r="U29" s="8" t="s">
        <v>15</v>
      </c>
      <c r="V29" s="8" t="s">
        <v>15</v>
      </c>
      <c r="W29" s="8" t="s">
        <v>15</v>
      </c>
      <c r="X29" s="8" t="s">
        <v>15</v>
      </c>
      <c r="Y29" s="8" t="s">
        <v>15</v>
      </c>
      <c r="Z29" s="8" t="s">
        <v>15</v>
      </c>
      <c r="AA29" s="8" t="s">
        <v>15</v>
      </c>
      <c r="AB29" s="8" t="s">
        <v>15</v>
      </c>
      <c r="AC29" s="8" t="s">
        <v>15</v>
      </c>
      <c r="AD29" s="8" t="s">
        <v>15</v>
      </c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 t="s">
        <v>133</v>
      </c>
      <c r="C30" s="19" t="s">
        <v>132</v>
      </c>
      <c r="D30" s="19" t="s">
        <v>53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>
        <v>1</v>
      </c>
      <c r="W30" s="8">
        <v>1</v>
      </c>
      <c r="X30" s="8">
        <v>1</v>
      </c>
      <c r="Y30" s="8">
        <v>1</v>
      </c>
      <c r="Z30" s="8">
        <v>1</v>
      </c>
      <c r="AA30" s="8">
        <v>1</v>
      </c>
      <c r="AB30" s="8">
        <v>1</v>
      </c>
      <c r="AC30" s="8">
        <v>1</v>
      </c>
      <c r="AD30" s="8"/>
      <c r="AE30" s="8"/>
      <c r="AF30" s="8"/>
      <c r="AG30" s="8"/>
      <c r="AH30" s="1">
        <f t="shared" si="4"/>
        <v>4</v>
      </c>
      <c r="AI30" s="1"/>
    </row>
    <row r="31" spans="1:36" ht="15.75" customHeight="1" x14ac:dyDescent="0.15">
      <c r="A31" s="10"/>
      <c r="B31" s="18" t="s">
        <v>137</v>
      </c>
      <c r="C31" s="19" t="s">
        <v>138</v>
      </c>
      <c r="D31" s="19" t="s">
        <v>53</v>
      </c>
      <c r="E31" s="8"/>
      <c r="F31" s="8"/>
      <c r="G31" s="8"/>
      <c r="H31" s="8"/>
      <c r="I31" s="8"/>
      <c r="J31" s="8"/>
      <c r="K31" s="8">
        <v>1</v>
      </c>
      <c r="L31" s="8">
        <v>1</v>
      </c>
      <c r="M31" s="8">
        <v>1</v>
      </c>
      <c r="N31" s="8">
        <v>1</v>
      </c>
      <c r="O31" s="8">
        <v>1</v>
      </c>
      <c r="P31" s="8">
        <v>1</v>
      </c>
      <c r="Q31" s="8">
        <v>1</v>
      </c>
      <c r="R31" s="8">
        <v>1</v>
      </c>
      <c r="S31" s="8"/>
      <c r="T31" s="8"/>
      <c r="U31" s="8">
        <v>1</v>
      </c>
      <c r="V31" s="8">
        <v>1</v>
      </c>
      <c r="W31" s="8">
        <v>1</v>
      </c>
      <c r="X31" s="8">
        <v>1</v>
      </c>
      <c r="Y31" s="8">
        <v>1</v>
      </c>
      <c r="Z31" s="8">
        <v>1</v>
      </c>
      <c r="AA31" s="8">
        <v>1</v>
      </c>
      <c r="AB31" s="8">
        <v>1</v>
      </c>
      <c r="AC31" s="8"/>
      <c r="AD31" s="8"/>
      <c r="AE31" s="8"/>
      <c r="AF31" s="8"/>
      <c r="AG31" s="8"/>
      <c r="AH31" s="1">
        <f t="shared" si="4"/>
        <v>8</v>
      </c>
      <c r="AI31" s="1"/>
    </row>
    <row r="32" spans="1:36" ht="15.75" customHeight="1" x14ac:dyDescent="0.15">
      <c r="A32" s="10"/>
      <c r="B32" s="18">
        <v>0</v>
      </c>
      <c r="C32" s="62" t="s">
        <v>141</v>
      </c>
      <c r="D32" s="19" t="s">
        <v>53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>
        <v>1</v>
      </c>
      <c r="T32" s="8">
        <v>1</v>
      </c>
      <c r="U32" s="8">
        <v>1</v>
      </c>
      <c r="V32" s="8">
        <v>1</v>
      </c>
      <c r="W32" s="8">
        <v>1</v>
      </c>
      <c r="X32" s="8">
        <v>1</v>
      </c>
      <c r="Y32" s="8">
        <v>1</v>
      </c>
      <c r="Z32" s="8">
        <v>1</v>
      </c>
      <c r="AA32" s="8">
        <v>1</v>
      </c>
      <c r="AB32" s="8">
        <v>1</v>
      </c>
      <c r="AC32" s="8">
        <v>1</v>
      </c>
      <c r="AD32" s="8">
        <v>1</v>
      </c>
      <c r="AE32" s="8"/>
      <c r="AF32" s="8"/>
      <c r="AG32" s="8"/>
      <c r="AH32" s="1">
        <f t="shared" si="4"/>
        <v>6</v>
      </c>
      <c r="AI32" s="1"/>
    </row>
    <row r="33" spans="1:35" ht="15.75" customHeight="1" x14ac:dyDescent="0.15">
      <c r="A33" s="10"/>
      <c r="B33" s="18">
        <f t="shared" ref="B24:B38" si="5">B14</f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 t="str">
        <f t="shared" si="5"/>
        <v>X217</v>
      </c>
      <c r="C36" s="19" t="str">
        <f>IF(ISNA(VLOOKUP(B36,Personal!$A$2:$D$21,2,FALSE)),,VLOOKUP(B36,Personal!$A$2:$D$21,2,FALSE))</f>
        <v>Igor Rubio</v>
      </c>
      <c r="D36" s="19" t="str">
        <f>IF(ISNA(VLOOKUP(B36,Personal!$A$2:$D$23,3,FALSE)),,VLOOKUP(B36,Personal!$A$2:$D$32,3,FALSE))</f>
        <v>Técnico</v>
      </c>
      <c r="E36" s="59"/>
      <c r="F36" s="59"/>
      <c r="G36" s="59"/>
      <c r="H36" s="59"/>
      <c r="I36" s="8" t="s">
        <v>9</v>
      </c>
      <c r="J36" s="8" t="s">
        <v>9</v>
      </c>
      <c r="K36" s="8" t="s">
        <v>9</v>
      </c>
      <c r="L36" s="8" t="s">
        <v>9</v>
      </c>
      <c r="M36" s="8" t="s">
        <v>9</v>
      </c>
      <c r="N36" s="8" t="s">
        <v>9</v>
      </c>
      <c r="O36" s="8" t="s">
        <v>9</v>
      </c>
      <c r="P36" s="8" t="s">
        <v>9</v>
      </c>
      <c r="Q36" s="8" t="s">
        <v>9</v>
      </c>
      <c r="R36" s="8"/>
      <c r="S36" s="8"/>
      <c r="T36" s="8" t="s">
        <v>9</v>
      </c>
      <c r="U36" s="8" t="s">
        <v>9</v>
      </c>
      <c r="V36" s="8" t="s">
        <v>9</v>
      </c>
      <c r="W36" s="8" t="s">
        <v>9</v>
      </c>
      <c r="X36" s="8" t="s">
        <v>9</v>
      </c>
      <c r="Y36" s="8" t="s">
        <v>9</v>
      </c>
      <c r="Z36" s="8" t="s">
        <v>9</v>
      </c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 t="str">
        <f t="shared" si="5"/>
        <v>X192</v>
      </c>
      <c r="C37" s="19" t="str">
        <f>IF(ISNA(VLOOKUP(B37,Personal!$A$2:$D$21,2,FALSE)),,VLOOKUP(B37,Personal!$A$2:$D$21,2,FALSE))</f>
        <v>Joseba Akordagoitia</v>
      </c>
      <c r="D37" s="19" t="str">
        <f>IF(ISNA(VLOOKUP(B37,Personal!$A$2:$D$23,3,FALSE)),,VLOOKUP(B37,Personal!$A$2:$D$32,3,FALSE))</f>
        <v>ATM</v>
      </c>
      <c r="E37" s="59"/>
      <c r="F37" s="59"/>
      <c r="G37" s="59"/>
      <c r="H37" s="59"/>
      <c r="I37" s="8" t="s">
        <v>9</v>
      </c>
      <c r="J37" s="8" t="s">
        <v>9</v>
      </c>
      <c r="K37" s="8" t="s">
        <v>9</v>
      </c>
      <c r="L37" s="8" t="s">
        <v>9</v>
      </c>
      <c r="M37" s="8" t="s">
        <v>9</v>
      </c>
      <c r="N37" s="8" t="s">
        <v>9</v>
      </c>
      <c r="O37" s="8" t="s">
        <v>9</v>
      </c>
      <c r="P37" s="8" t="s">
        <v>9</v>
      </c>
      <c r="Q37" s="8"/>
      <c r="R37" s="8"/>
      <c r="S37" s="8" t="s">
        <v>9</v>
      </c>
      <c r="T37" s="8" t="s">
        <v>9</v>
      </c>
      <c r="U37" s="8" t="s">
        <v>9</v>
      </c>
      <c r="V37" s="8" t="s">
        <v>9</v>
      </c>
      <c r="W37" s="8" t="s">
        <v>9</v>
      </c>
      <c r="X37" s="8" t="s">
        <v>9</v>
      </c>
      <c r="Y37" s="8" t="s">
        <v>9</v>
      </c>
      <c r="Z37" s="8" t="s">
        <v>9</v>
      </c>
      <c r="AA37" s="59"/>
      <c r="AB37" s="59"/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 t="str">
        <f t="shared" si="5"/>
        <v>X207</v>
      </c>
      <c r="C38" s="19" t="str">
        <f>IF(ISNA(VLOOKUP(B38,Personal!$A$2:$D$21,2,FALSE)),,VLOOKUP(B38,Personal!$A$2:$D$21,2,FALSE))</f>
        <v>Asier León</v>
      </c>
      <c r="D38" s="19" t="str">
        <f>IF(ISNA(VLOOKUP(B38,Personal!$A$2:$D$23,3,FALSE)),,VLOOKUP(B38,Personal!$A$2:$D$32,3,FALSE))</f>
        <v>Técnico</v>
      </c>
      <c r="E38" s="59"/>
      <c r="F38" s="59"/>
      <c r="G38" s="59"/>
      <c r="H38" s="59"/>
      <c r="I38" s="59"/>
      <c r="J38" s="59"/>
      <c r="K38" s="59"/>
      <c r="L38" s="59"/>
      <c r="M38" s="59" t="s">
        <v>9</v>
      </c>
      <c r="N38" s="59" t="s">
        <v>9</v>
      </c>
      <c r="O38" s="59" t="s">
        <v>9</v>
      </c>
      <c r="P38" s="59" t="s">
        <v>9</v>
      </c>
      <c r="Q38" s="59" t="s">
        <v>9</v>
      </c>
      <c r="R38" s="59" t="s">
        <v>9</v>
      </c>
      <c r="S38" s="59"/>
      <c r="T38" s="59"/>
      <c r="U38" s="59" t="s">
        <v>9</v>
      </c>
      <c r="V38" s="59" t="s">
        <v>9</v>
      </c>
      <c r="W38" s="59" t="s">
        <v>9</v>
      </c>
      <c r="X38" s="59" t="s">
        <v>9</v>
      </c>
      <c r="Y38" s="59" t="s">
        <v>9</v>
      </c>
      <c r="Z38" s="59" t="s">
        <v>9</v>
      </c>
      <c r="AA38" s="59" t="s">
        <v>9</v>
      </c>
      <c r="AB38" s="59" t="s">
        <v>9</v>
      </c>
      <c r="AC38" s="59" t="s">
        <v>9</v>
      </c>
      <c r="AD38" s="59" t="s">
        <v>9</v>
      </c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1</v>
      </c>
      <c r="I39" s="23">
        <f t="shared" si="6"/>
        <v>2</v>
      </c>
      <c r="J39" s="23">
        <f t="shared" si="6"/>
        <v>2</v>
      </c>
      <c r="K39" s="23">
        <f t="shared" si="6"/>
        <v>3</v>
      </c>
      <c r="L39" s="23">
        <f t="shared" si="6"/>
        <v>3</v>
      </c>
      <c r="M39" s="23">
        <f t="shared" si="6"/>
        <v>4</v>
      </c>
      <c r="N39" s="23">
        <f t="shared" si="6"/>
        <v>4</v>
      </c>
      <c r="O39" s="23">
        <f t="shared" si="6"/>
        <v>4</v>
      </c>
      <c r="P39" s="23">
        <f t="shared" si="6"/>
        <v>4</v>
      </c>
      <c r="Q39" s="23">
        <f t="shared" si="6"/>
        <v>3</v>
      </c>
      <c r="R39" s="23">
        <f t="shared" si="6"/>
        <v>3</v>
      </c>
      <c r="S39" s="23">
        <f t="shared" si="6"/>
        <v>4</v>
      </c>
      <c r="T39" s="23">
        <f t="shared" si="6"/>
        <v>4</v>
      </c>
      <c r="U39" s="23">
        <f t="shared" si="6"/>
        <v>5</v>
      </c>
      <c r="V39" s="23">
        <f t="shared" si="6"/>
        <v>6</v>
      </c>
      <c r="W39" s="23">
        <f t="shared" si="6"/>
        <v>7</v>
      </c>
      <c r="X39" s="23">
        <f t="shared" si="6"/>
        <v>7</v>
      </c>
      <c r="Y39" s="23">
        <f t="shared" si="6"/>
        <v>7</v>
      </c>
      <c r="Z39" s="23">
        <f t="shared" si="6"/>
        <v>6</v>
      </c>
      <c r="AA39" s="23">
        <f t="shared" si="6"/>
        <v>5</v>
      </c>
      <c r="AB39" s="23">
        <f t="shared" si="6"/>
        <v>5</v>
      </c>
      <c r="AC39" s="23">
        <f t="shared" si="6"/>
        <v>4</v>
      </c>
      <c r="AD39" s="23">
        <f t="shared" si="6"/>
        <v>3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48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45595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">
        <v>28</v>
      </c>
      <c r="C42" s="19" t="s">
        <v>100</v>
      </c>
      <c r="D42" s="19" t="s">
        <v>95</v>
      </c>
      <c r="E42" s="8"/>
      <c r="F42" s="8"/>
      <c r="G42" s="8"/>
      <c r="H42" s="8"/>
      <c r="I42" s="8"/>
      <c r="J42" s="8"/>
      <c r="K42" s="8">
        <v>1</v>
      </c>
      <c r="L42" s="8">
        <v>1</v>
      </c>
      <c r="M42" s="8">
        <v>1</v>
      </c>
      <c r="N42" s="8">
        <v>1</v>
      </c>
      <c r="O42" s="8">
        <v>1</v>
      </c>
      <c r="P42" s="8">
        <v>1</v>
      </c>
      <c r="Q42" s="8">
        <v>1</v>
      </c>
      <c r="R42" s="8">
        <v>1</v>
      </c>
      <c r="S42" s="8">
        <v>1</v>
      </c>
      <c r="T42" s="8">
        <v>1</v>
      </c>
      <c r="U42" s="8"/>
      <c r="V42" s="8"/>
      <c r="W42" s="8">
        <v>1</v>
      </c>
      <c r="X42" s="8">
        <v>1</v>
      </c>
      <c r="Y42" s="8">
        <v>1</v>
      </c>
      <c r="Z42" s="8">
        <v>1</v>
      </c>
      <c r="AA42" s="8">
        <v>1</v>
      </c>
      <c r="AB42" s="8">
        <v>1</v>
      </c>
      <c r="AC42" s="8"/>
      <c r="AD42" s="8"/>
      <c r="AE42" s="8"/>
      <c r="AF42" s="8"/>
      <c r="AG42" s="8"/>
      <c r="AH42" s="1">
        <f t="shared" ref="AH42:AH57" si="7">SUM(E42:AG42)/2</f>
        <v>8</v>
      </c>
      <c r="AI42" s="1"/>
    </row>
    <row r="43" spans="1:35" ht="15.75" customHeight="1" x14ac:dyDescent="0.15">
      <c r="A43" s="10"/>
      <c r="B43" s="18" t="s">
        <v>29</v>
      </c>
      <c r="C43" s="19" t="s">
        <v>101</v>
      </c>
      <c r="D43" s="19" t="s">
        <v>99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>
        <v>1</v>
      </c>
      <c r="T43" s="8">
        <v>1</v>
      </c>
      <c r="U43" s="8">
        <v>1</v>
      </c>
      <c r="V43" s="8">
        <v>1</v>
      </c>
      <c r="W43" s="8">
        <v>1</v>
      </c>
      <c r="X43" s="8">
        <v>1</v>
      </c>
      <c r="Y43" s="8">
        <v>1</v>
      </c>
      <c r="Z43" s="8">
        <v>1</v>
      </c>
      <c r="AA43" s="8">
        <v>1</v>
      </c>
      <c r="AB43" s="8">
        <v>1</v>
      </c>
      <c r="AC43" s="8">
        <v>1</v>
      </c>
      <c r="AD43" s="8">
        <v>1</v>
      </c>
      <c r="AE43" s="8"/>
      <c r="AF43" s="8"/>
      <c r="AG43" s="8"/>
      <c r="AH43" s="1">
        <f t="shared" si="7"/>
        <v>6</v>
      </c>
      <c r="AI43" s="1"/>
    </row>
    <row r="44" spans="1:35" ht="15.75" customHeight="1" x14ac:dyDescent="0.15">
      <c r="A44" s="10"/>
      <c r="B44" s="18" t="s">
        <v>30</v>
      </c>
      <c r="C44" s="19" t="s">
        <v>103</v>
      </c>
      <c r="D44" s="19" t="s">
        <v>53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>
        <v>1</v>
      </c>
      <c r="W44" s="8">
        <v>1</v>
      </c>
      <c r="X44" s="8">
        <v>1</v>
      </c>
      <c r="Y44" s="8">
        <v>1</v>
      </c>
      <c r="Z44" s="8">
        <v>1</v>
      </c>
      <c r="AA44" s="8">
        <v>1</v>
      </c>
      <c r="AB44" s="8">
        <v>1</v>
      </c>
      <c r="AC44" s="8">
        <v>1</v>
      </c>
      <c r="AD44" s="8"/>
      <c r="AE44" s="8"/>
      <c r="AF44" s="8"/>
      <c r="AG44" s="8"/>
      <c r="AH44" s="1">
        <f t="shared" si="7"/>
        <v>4</v>
      </c>
      <c r="AI44" s="1"/>
    </row>
    <row r="45" spans="1:35" ht="15.75" customHeight="1" x14ac:dyDescent="0.15">
      <c r="A45" s="10"/>
      <c r="B45" s="18" t="s">
        <v>32</v>
      </c>
      <c r="C45" s="19" t="s">
        <v>105</v>
      </c>
      <c r="D45" s="19" t="s">
        <v>53</v>
      </c>
      <c r="E45" s="8"/>
      <c r="F45" s="8"/>
      <c r="G45" s="8"/>
      <c r="H45" s="8"/>
      <c r="I45" s="8"/>
      <c r="J45" s="8"/>
      <c r="K45" s="8"/>
      <c r="L45" s="8"/>
      <c r="M45" s="8">
        <v>1</v>
      </c>
      <c r="N45" s="8">
        <v>1</v>
      </c>
      <c r="O45" s="8">
        <v>1</v>
      </c>
      <c r="P45" s="8">
        <v>1</v>
      </c>
      <c r="Q45" s="8">
        <v>1</v>
      </c>
      <c r="R45" s="8">
        <v>1</v>
      </c>
      <c r="S45" s="8"/>
      <c r="T45" s="8"/>
      <c r="U45" s="8">
        <v>1</v>
      </c>
      <c r="V45" s="8">
        <v>1</v>
      </c>
      <c r="W45" s="8">
        <v>1</v>
      </c>
      <c r="X45" s="8">
        <v>1</v>
      </c>
      <c r="Y45" s="8">
        <v>1</v>
      </c>
      <c r="Z45" s="8">
        <v>1</v>
      </c>
      <c r="AA45" s="8">
        <v>1</v>
      </c>
      <c r="AB45" s="8">
        <v>1</v>
      </c>
      <c r="AC45" s="8">
        <v>1</v>
      </c>
      <c r="AD45" s="8">
        <v>1</v>
      </c>
      <c r="AE45" s="8"/>
      <c r="AF45" s="8"/>
      <c r="AG45" s="8"/>
      <c r="AH45" s="1">
        <f t="shared" si="7"/>
        <v>8</v>
      </c>
      <c r="AI45" s="1"/>
    </row>
    <row r="46" spans="1:35" ht="15.75" customHeight="1" x14ac:dyDescent="0.15">
      <c r="A46" s="10"/>
      <c r="B46" s="18" t="s">
        <v>33</v>
      </c>
      <c r="C46" s="19" t="s">
        <v>106</v>
      </c>
      <c r="D46" s="19" t="s">
        <v>96</v>
      </c>
      <c r="E46" s="8"/>
      <c r="F46" s="8"/>
      <c r="G46" s="8"/>
      <c r="H46" s="8"/>
      <c r="I46" s="8" t="s">
        <v>7</v>
      </c>
      <c r="J46" s="8" t="s">
        <v>7</v>
      </c>
      <c r="K46" s="8" t="s">
        <v>7</v>
      </c>
      <c r="L46" s="8" t="s">
        <v>7</v>
      </c>
      <c r="M46" s="8" t="s">
        <v>7</v>
      </c>
      <c r="N46" s="8" t="s">
        <v>7</v>
      </c>
      <c r="O46" s="8" t="s">
        <v>7</v>
      </c>
      <c r="P46" s="8" t="s">
        <v>7</v>
      </c>
      <c r="Q46" s="8" t="s">
        <v>7</v>
      </c>
      <c r="R46" s="8" t="s">
        <v>7</v>
      </c>
      <c r="S46" s="8" t="s">
        <v>7</v>
      </c>
      <c r="T46" s="8" t="s">
        <v>7</v>
      </c>
      <c r="U46" s="8" t="s">
        <v>7</v>
      </c>
      <c r="V46" s="8" t="s">
        <v>7</v>
      </c>
      <c r="W46" s="8" t="s">
        <v>7</v>
      </c>
      <c r="X46" s="8" t="s">
        <v>7</v>
      </c>
      <c r="Y46" s="8" t="s">
        <v>7</v>
      </c>
      <c r="Z46" s="8" t="s">
        <v>7</v>
      </c>
      <c r="AA46" s="8" t="s">
        <v>7</v>
      </c>
      <c r="AB46" s="8" t="s">
        <v>7</v>
      </c>
      <c r="AC46" s="8" t="s">
        <v>7</v>
      </c>
      <c r="AD46" s="8" t="s">
        <v>7</v>
      </c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 t="s">
        <v>34</v>
      </c>
      <c r="C47" s="19" t="s">
        <v>107</v>
      </c>
      <c r="D47" s="19" t="s">
        <v>53</v>
      </c>
      <c r="E47" s="8"/>
      <c r="F47" s="8"/>
      <c r="G47" s="8"/>
      <c r="H47" s="8"/>
      <c r="I47" s="8" t="s">
        <v>15</v>
      </c>
      <c r="J47" s="8" t="s">
        <v>15</v>
      </c>
      <c r="K47" s="8" t="s">
        <v>15</v>
      </c>
      <c r="L47" s="8" t="s">
        <v>15</v>
      </c>
      <c r="M47" s="8" t="s">
        <v>15</v>
      </c>
      <c r="N47" s="8" t="s">
        <v>15</v>
      </c>
      <c r="O47" s="8" t="s">
        <v>15</v>
      </c>
      <c r="P47" s="8" t="s">
        <v>15</v>
      </c>
      <c r="Q47" s="8" t="s">
        <v>15</v>
      </c>
      <c r="R47" s="8" t="s">
        <v>15</v>
      </c>
      <c r="S47" s="8" t="s">
        <v>15</v>
      </c>
      <c r="T47" s="8" t="s">
        <v>15</v>
      </c>
      <c r="U47" s="8" t="s">
        <v>15</v>
      </c>
      <c r="V47" s="8" t="s">
        <v>15</v>
      </c>
      <c r="W47" s="8" t="s">
        <v>15</v>
      </c>
      <c r="X47" s="8" t="s">
        <v>15</v>
      </c>
      <c r="Y47" s="8" t="s">
        <v>15</v>
      </c>
      <c r="Z47" s="8" t="s">
        <v>15</v>
      </c>
      <c r="AA47" s="8" t="s">
        <v>15</v>
      </c>
      <c r="AB47" s="8" t="s">
        <v>15</v>
      </c>
      <c r="AC47" s="8" t="s">
        <v>15</v>
      </c>
      <c r="AD47" s="8" t="s">
        <v>15</v>
      </c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 t="s">
        <v>35</v>
      </c>
      <c r="C48" s="19" t="s">
        <v>128</v>
      </c>
      <c r="D48" s="19" t="s">
        <v>53</v>
      </c>
      <c r="E48" s="8"/>
      <c r="F48" s="8"/>
      <c r="G48" s="8"/>
      <c r="H48" s="8"/>
      <c r="I48" s="8" t="s">
        <v>15</v>
      </c>
      <c r="J48" s="8" t="s">
        <v>15</v>
      </c>
      <c r="K48" s="8" t="s">
        <v>15</v>
      </c>
      <c r="L48" s="8" t="s">
        <v>15</v>
      </c>
      <c r="M48" s="8" t="s">
        <v>15</v>
      </c>
      <c r="N48" s="8" t="s">
        <v>15</v>
      </c>
      <c r="O48" s="8" t="s">
        <v>15</v>
      </c>
      <c r="P48" s="8" t="s">
        <v>15</v>
      </c>
      <c r="Q48" s="8" t="s">
        <v>15</v>
      </c>
      <c r="R48" s="8" t="s">
        <v>15</v>
      </c>
      <c r="S48" s="8" t="s">
        <v>15</v>
      </c>
      <c r="T48" s="8" t="s">
        <v>15</v>
      </c>
      <c r="U48" s="8" t="s">
        <v>15</v>
      </c>
      <c r="V48" s="8" t="s">
        <v>15</v>
      </c>
      <c r="W48" s="8" t="s">
        <v>15</v>
      </c>
      <c r="X48" s="8" t="s">
        <v>15</v>
      </c>
      <c r="Y48" s="8" t="s">
        <v>15</v>
      </c>
      <c r="Z48" s="8" t="s">
        <v>15</v>
      </c>
      <c r="AA48" s="8" t="s">
        <v>15</v>
      </c>
      <c r="AB48" s="8" t="s">
        <v>15</v>
      </c>
      <c r="AC48" s="8" t="s">
        <v>15</v>
      </c>
      <c r="AD48" s="8" t="s">
        <v>15</v>
      </c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 t="s">
        <v>133</v>
      </c>
      <c r="C49" s="19" t="s">
        <v>132</v>
      </c>
      <c r="D49" s="19" t="s">
        <v>53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>
        <v>1</v>
      </c>
      <c r="X49" s="8">
        <v>1</v>
      </c>
      <c r="Y49" s="8">
        <v>1</v>
      </c>
      <c r="Z49" s="8">
        <v>1</v>
      </c>
      <c r="AA49" s="8">
        <v>1</v>
      </c>
      <c r="AB49" s="8">
        <v>1</v>
      </c>
      <c r="AC49" s="8">
        <v>1</v>
      </c>
      <c r="AD49" s="8">
        <v>1</v>
      </c>
      <c r="AE49" s="8"/>
      <c r="AF49" s="8"/>
      <c r="AG49" s="8"/>
      <c r="AH49" s="1">
        <f t="shared" si="7"/>
        <v>4</v>
      </c>
      <c r="AI49" s="1"/>
    </row>
    <row r="50" spans="1:35" ht="15.75" customHeight="1" x14ac:dyDescent="0.15">
      <c r="A50" s="10"/>
      <c r="B50" s="18" t="s">
        <v>137</v>
      </c>
      <c r="C50" s="19" t="s">
        <v>138</v>
      </c>
      <c r="D50" s="19" t="s">
        <v>53</v>
      </c>
      <c r="E50" s="8"/>
      <c r="F50" s="8"/>
      <c r="G50" s="8"/>
      <c r="H50" s="8"/>
      <c r="I50" s="8">
        <v>1</v>
      </c>
      <c r="J50" s="8">
        <v>1</v>
      </c>
      <c r="K50" s="8">
        <v>1</v>
      </c>
      <c r="L50" s="8">
        <v>1</v>
      </c>
      <c r="M50" s="8">
        <v>1</v>
      </c>
      <c r="N50" s="8">
        <v>1</v>
      </c>
      <c r="O50" s="8">
        <v>1</v>
      </c>
      <c r="P50" s="8">
        <v>1</v>
      </c>
      <c r="Q50" s="8"/>
      <c r="R50" s="8"/>
      <c r="S50" s="8">
        <v>1</v>
      </c>
      <c r="T50" s="8">
        <v>1</v>
      </c>
      <c r="U50" s="8">
        <v>1</v>
      </c>
      <c r="V50" s="8">
        <v>1</v>
      </c>
      <c r="W50" s="8">
        <v>1</v>
      </c>
      <c r="X50" s="8">
        <v>1</v>
      </c>
      <c r="Y50" s="8">
        <v>1</v>
      </c>
      <c r="Z50" s="8">
        <v>1</v>
      </c>
      <c r="AA50" s="8"/>
      <c r="AB50" s="8"/>
      <c r="AC50" s="8"/>
      <c r="AD50" s="8"/>
      <c r="AE50" s="8"/>
      <c r="AF50" s="8"/>
      <c r="AG50" s="8"/>
      <c r="AH50" s="1">
        <f t="shared" si="7"/>
        <v>8</v>
      </c>
      <c r="AI50" s="1"/>
    </row>
    <row r="51" spans="1:35" ht="15.75" customHeight="1" x14ac:dyDescent="0.15">
      <c r="A51" s="10"/>
      <c r="B51" s="18">
        <v>0</v>
      </c>
      <c r="C51" s="62" t="s">
        <v>141</v>
      </c>
      <c r="D51" s="19" t="s">
        <v>53</v>
      </c>
      <c r="E51" s="8"/>
      <c r="F51" s="8"/>
      <c r="G51" s="8"/>
      <c r="H51" s="8">
        <v>1</v>
      </c>
      <c r="I51" s="8">
        <v>1</v>
      </c>
      <c r="J51" s="8">
        <v>1</v>
      </c>
      <c r="K51" s="8">
        <v>1</v>
      </c>
      <c r="L51" s="8">
        <v>1</v>
      </c>
      <c r="M51" s="8">
        <v>1</v>
      </c>
      <c r="N51" s="8">
        <v>1</v>
      </c>
      <c r="O51" s="8">
        <v>1</v>
      </c>
      <c r="P51" s="8">
        <v>1</v>
      </c>
      <c r="Q51" s="8">
        <v>1</v>
      </c>
      <c r="R51" s="8">
        <v>1</v>
      </c>
      <c r="S51" s="8">
        <v>1</v>
      </c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1">
        <f t="shared" si="7"/>
        <v>6</v>
      </c>
      <c r="AI51" s="1"/>
    </row>
    <row r="52" spans="1:35" ht="15.75" customHeight="1" x14ac:dyDescent="0.15">
      <c r="A52" s="10"/>
      <c r="B52" s="18">
        <f t="shared" ref="B43:B57" si="8">B33</f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 t="str">
        <f t="shared" si="8"/>
        <v>X217</v>
      </c>
      <c r="C55" s="19" t="str">
        <f>IF(ISNA(VLOOKUP(B55,Personal!$A$2:$D$21,2,FALSE)),,VLOOKUP(B55,Personal!$A$2:$D$21,2,FALSE))</f>
        <v>Igor Rubio</v>
      </c>
      <c r="D55" s="19" t="str">
        <f>IF(ISNA(VLOOKUP(B55,Personal!$A$2:$D$23,3,FALSE)),,VLOOKUP(B55,Personal!$A$2:$D$32,3,FALSE))</f>
        <v>Técnico</v>
      </c>
      <c r="E55" s="59"/>
      <c r="F55" s="59"/>
      <c r="G55" s="59"/>
      <c r="H55" s="59"/>
      <c r="I55" s="8" t="s">
        <v>9</v>
      </c>
      <c r="J55" s="8" t="s">
        <v>9</v>
      </c>
      <c r="K55" s="8" t="s">
        <v>9</v>
      </c>
      <c r="L55" s="8" t="s">
        <v>9</v>
      </c>
      <c r="M55" s="8" t="s">
        <v>9</v>
      </c>
      <c r="N55" s="8" t="s">
        <v>9</v>
      </c>
      <c r="O55" s="8" t="s">
        <v>9</v>
      </c>
      <c r="P55" s="8" t="s">
        <v>9</v>
      </c>
      <c r="Q55" s="8" t="s">
        <v>9</v>
      </c>
      <c r="R55" s="8"/>
      <c r="S55" s="8"/>
      <c r="T55" s="8" t="s">
        <v>9</v>
      </c>
      <c r="U55" s="8" t="s">
        <v>9</v>
      </c>
      <c r="V55" s="8" t="s">
        <v>9</v>
      </c>
      <c r="W55" s="8" t="s">
        <v>9</v>
      </c>
      <c r="X55" s="8" t="s">
        <v>9</v>
      </c>
      <c r="Y55" s="8" t="s">
        <v>9</v>
      </c>
      <c r="Z55" s="8" t="s">
        <v>9</v>
      </c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 t="str">
        <f t="shared" si="8"/>
        <v>X192</v>
      </c>
      <c r="C56" s="19" t="str">
        <f>IF(ISNA(VLOOKUP(B56,Personal!$A$2:$D$21,2,FALSE)),,VLOOKUP(B56,Personal!$A$2:$D$21,2,FALSE))</f>
        <v>Joseba Akordagoitia</v>
      </c>
      <c r="D56" s="19" t="str">
        <f>IF(ISNA(VLOOKUP(B56,Personal!$A$2:$D$23,3,FALSE)),,VLOOKUP(B56,Personal!$A$2:$D$32,3,FALSE))</f>
        <v>ATM</v>
      </c>
      <c r="E56" s="59"/>
      <c r="F56" s="59"/>
      <c r="G56" s="59"/>
      <c r="H56" s="59"/>
      <c r="I56" s="8" t="s">
        <v>9</v>
      </c>
      <c r="J56" s="8" t="s">
        <v>9</v>
      </c>
      <c r="K56" s="8" t="s">
        <v>9</v>
      </c>
      <c r="L56" s="8" t="s">
        <v>9</v>
      </c>
      <c r="M56" s="8" t="s">
        <v>9</v>
      </c>
      <c r="N56" s="8" t="s">
        <v>9</v>
      </c>
      <c r="O56" s="8" t="s">
        <v>9</v>
      </c>
      <c r="P56" s="8" t="s">
        <v>9</v>
      </c>
      <c r="Q56" s="8"/>
      <c r="R56" s="8"/>
      <c r="S56" s="8" t="s">
        <v>9</v>
      </c>
      <c r="T56" s="8" t="s">
        <v>9</v>
      </c>
      <c r="U56" s="8" t="s">
        <v>9</v>
      </c>
      <c r="V56" s="8" t="s">
        <v>9</v>
      </c>
      <c r="W56" s="8" t="s">
        <v>9</v>
      </c>
      <c r="X56" s="8" t="s">
        <v>9</v>
      </c>
      <c r="Y56" s="8" t="s">
        <v>9</v>
      </c>
      <c r="Z56" s="8" t="s">
        <v>9</v>
      </c>
      <c r="AA56" s="59"/>
      <c r="AB56" s="59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 t="str">
        <f t="shared" si="8"/>
        <v>X207</v>
      </c>
      <c r="C57" s="19" t="str">
        <f>IF(ISNA(VLOOKUP(B57,Personal!$A$2:$D$21,2,FALSE)),,VLOOKUP(B57,Personal!$A$2:$D$21,2,FALSE))</f>
        <v>Asier León</v>
      </c>
      <c r="D57" s="19" t="str">
        <f>IF(ISNA(VLOOKUP(B57,Personal!$A$2:$D$23,3,FALSE)),,VLOOKUP(B57,Personal!$A$2:$D$32,3,FALSE))</f>
        <v>Técnico</v>
      </c>
      <c r="E57" s="59"/>
      <c r="F57" s="59"/>
      <c r="G57" s="59"/>
      <c r="H57" s="59"/>
      <c r="I57" s="59"/>
      <c r="J57" s="59"/>
      <c r="K57" s="59"/>
      <c r="L57" s="59"/>
      <c r="M57" s="59" t="s">
        <v>9</v>
      </c>
      <c r="N57" s="59" t="s">
        <v>9</v>
      </c>
      <c r="O57" s="59" t="s">
        <v>9</v>
      </c>
      <c r="P57" s="59" t="s">
        <v>9</v>
      </c>
      <c r="Q57" s="59" t="s">
        <v>9</v>
      </c>
      <c r="R57" s="59" t="s">
        <v>9</v>
      </c>
      <c r="S57" s="59"/>
      <c r="T57" s="59"/>
      <c r="U57" s="59" t="s">
        <v>9</v>
      </c>
      <c r="V57" s="59" t="s">
        <v>9</v>
      </c>
      <c r="W57" s="59" t="s">
        <v>9</v>
      </c>
      <c r="X57" s="59" t="s">
        <v>9</v>
      </c>
      <c r="Y57" s="59" t="s">
        <v>9</v>
      </c>
      <c r="Z57" s="59" t="s">
        <v>9</v>
      </c>
      <c r="AA57" s="59" t="s">
        <v>9</v>
      </c>
      <c r="AB57" s="59" t="s">
        <v>9</v>
      </c>
      <c r="AC57" s="59" t="s">
        <v>9</v>
      </c>
      <c r="AD57" s="59" t="s">
        <v>9</v>
      </c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1</v>
      </c>
      <c r="I58" s="23">
        <f t="shared" si="9"/>
        <v>2</v>
      </c>
      <c r="J58" s="23">
        <f t="shared" si="9"/>
        <v>2</v>
      </c>
      <c r="K58" s="23">
        <f t="shared" si="9"/>
        <v>3</v>
      </c>
      <c r="L58" s="23">
        <f t="shared" si="9"/>
        <v>3</v>
      </c>
      <c r="M58" s="23">
        <f t="shared" si="9"/>
        <v>4</v>
      </c>
      <c r="N58" s="23">
        <f t="shared" si="9"/>
        <v>4</v>
      </c>
      <c r="O58" s="23">
        <f t="shared" si="9"/>
        <v>4</v>
      </c>
      <c r="P58" s="23">
        <f t="shared" si="9"/>
        <v>4</v>
      </c>
      <c r="Q58" s="23">
        <f t="shared" si="9"/>
        <v>3</v>
      </c>
      <c r="R58" s="23">
        <f t="shared" si="9"/>
        <v>3</v>
      </c>
      <c r="S58" s="23">
        <f t="shared" si="9"/>
        <v>4</v>
      </c>
      <c r="T58" s="23">
        <f t="shared" si="9"/>
        <v>3</v>
      </c>
      <c r="U58" s="23">
        <f t="shared" si="9"/>
        <v>3</v>
      </c>
      <c r="V58" s="23">
        <f t="shared" si="9"/>
        <v>4</v>
      </c>
      <c r="W58" s="23">
        <f t="shared" si="9"/>
        <v>6</v>
      </c>
      <c r="X58" s="23">
        <f t="shared" si="9"/>
        <v>6</v>
      </c>
      <c r="Y58" s="23">
        <f t="shared" si="9"/>
        <v>6</v>
      </c>
      <c r="Z58" s="23">
        <f t="shared" si="9"/>
        <v>6</v>
      </c>
      <c r="AA58" s="23">
        <f t="shared" si="9"/>
        <v>5</v>
      </c>
      <c r="AB58" s="23">
        <f t="shared" si="9"/>
        <v>5</v>
      </c>
      <c r="AC58" s="23">
        <f t="shared" si="9"/>
        <v>4</v>
      </c>
      <c r="AD58" s="23">
        <f t="shared" si="9"/>
        <v>3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44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45596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">
        <v>28</v>
      </c>
      <c r="C61" s="19" t="s">
        <v>100</v>
      </c>
      <c r="D61" s="19" t="s">
        <v>95</v>
      </c>
      <c r="E61" s="8"/>
      <c r="F61" s="8"/>
      <c r="G61" s="8"/>
      <c r="H61" s="8"/>
      <c r="I61" s="8"/>
      <c r="J61" s="8"/>
      <c r="K61" s="8">
        <v>1</v>
      </c>
      <c r="L61" s="8">
        <v>1</v>
      </c>
      <c r="M61" s="8">
        <v>1</v>
      </c>
      <c r="N61" s="8">
        <v>1</v>
      </c>
      <c r="O61" s="8">
        <v>1</v>
      </c>
      <c r="P61" s="8">
        <v>1</v>
      </c>
      <c r="Q61" s="8">
        <v>1</v>
      </c>
      <c r="R61" s="8">
        <v>1</v>
      </c>
      <c r="S61" s="8"/>
      <c r="T61" s="8"/>
      <c r="U61" s="8">
        <v>1</v>
      </c>
      <c r="V61" s="8">
        <v>1</v>
      </c>
      <c r="W61" s="8">
        <v>1</v>
      </c>
      <c r="X61" s="8">
        <v>1</v>
      </c>
      <c r="Y61" s="8">
        <v>1</v>
      </c>
      <c r="Z61" s="8">
        <v>1</v>
      </c>
      <c r="AA61" s="8">
        <v>1</v>
      </c>
      <c r="AB61" s="8">
        <v>1</v>
      </c>
      <c r="AC61" s="8"/>
      <c r="AD61" s="8"/>
      <c r="AE61" s="8"/>
      <c r="AF61" s="8"/>
      <c r="AG61" s="8"/>
      <c r="AH61" s="1">
        <f t="shared" ref="AH61:AH76" si="10">SUM(E61:AG61)/2</f>
        <v>8</v>
      </c>
      <c r="AI61" s="1"/>
    </row>
    <row r="62" spans="1:35" ht="15.75" customHeight="1" x14ac:dyDescent="0.15">
      <c r="A62" s="10"/>
      <c r="B62" s="18" t="s">
        <v>29</v>
      </c>
      <c r="C62" s="19" t="s">
        <v>101</v>
      </c>
      <c r="D62" s="19" t="s">
        <v>99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>
        <v>1</v>
      </c>
      <c r="T62" s="8">
        <v>1</v>
      </c>
      <c r="U62" s="8">
        <v>1</v>
      </c>
      <c r="V62" s="8">
        <v>1</v>
      </c>
      <c r="W62" s="8">
        <v>1</v>
      </c>
      <c r="X62" s="8">
        <v>1</v>
      </c>
      <c r="Y62" s="8">
        <v>1</v>
      </c>
      <c r="Z62" s="8">
        <v>1</v>
      </c>
      <c r="AA62" s="8">
        <v>1</v>
      </c>
      <c r="AB62" s="8">
        <v>1</v>
      </c>
      <c r="AC62" s="8">
        <v>1</v>
      </c>
      <c r="AD62" s="8">
        <v>1</v>
      </c>
      <c r="AE62" s="8"/>
      <c r="AF62" s="8"/>
      <c r="AG62" s="8"/>
      <c r="AH62" s="1">
        <f t="shared" si="10"/>
        <v>6</v>
      </c>
      <c r="AI62" s="1"/>
    </row>
    <row r="63" spans="1:35" ht="15.75" customHeight="1" x14ac:dyDescent="0.15">
      <c r="A63" s="10"/>
      <c r="B63" s="18" t="s">
        <v>30</v>
      </c>
      <c r="C63" s="19" t="s">
        <v>103</v>
      </c>
      <c r="D63" s="19" t="s">
        <v>53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>
        <v>1</v>
      </c>
      <c r="X63" s="8">
        <v>1</v>
      </c>
      <c r="Y63" s="8">
        <v>1</v>
      </c>
      <c r="Z63" s="8">
        <v>1</v>
      </c>
      <c r="AA63" s="8">
        <v>1</v>
      </c>
      <c r="AB63" s="8">
        <v>1</v>
      </c>
      <c r="AC63" s="8">
        <v>1</v>
      </c>
      <c r="AD63" s="8">
        <v>1</v>
      </c>
      <c r="AE63" s="8"/>
      <c r="AF63" s="8"/>
      <c r="AG63" s="8"/>
      <c r="AH63" s="1">
        <f t="shared" si="10"/>
        <v>4</v>
      </c>
      <c r="AI63" s="1"/>
    </row>
    <row r="64" spans="1:35" ht="15.75" customHeight="1" x14ac:dyDescent="0.15">
      <c r="A64" s="10"/>
      <c r="B64" s="18" t="s">
        <v>32</v>
      </c>
      <c r="C64" s="19" t="s">
        <v>105</v>
      </c>
      <c r="D64" s="19" t="s">
        <v>53</v>
      </c>
      <c r="E64" s="8"/>
      <c r="F64" s="8"/>
      <c r="G64" s="8"/>
      <c r="H64" s="8"/>
      <c r="I64" s="8" t="s">
        <v>7</v>
      </c>
      <c r="J64" s="8" t="s">
        <v>7</v>
      </c>
      <c r="K64" s="8" t="s">
        <v>7</v>
      </c>
      <c r="L64" s="8" t="s">
        <v>7</v>
      </c>
      <c r="M64" s="8" t="s">
        <v>7</v>
      </c>
      <c r="N64" s="8" t="s">
        <v>7</v>
      </c>
      <c r="O64" s="8" t="s">
        <v>7</v>
      </c>
      <c r="P64" s="8" t="s">
        <v>7</v>
      </c>
      <c r="Q64" s="8" t="s">
        <v>7</v>
      </c>
      <c r="R64" s="8" t="s">
        <v>7</v>
      </c>
      <c r="S64" s="8" t="s">
        <v>7</v>
      </c>
      <c r="T64" s="8" t="s">
        <v>7</v>
      </c>
      <c r="U64" s="8" t="s">
        <v>7</v>
      </c>
      <c r="V64" s="8" t="s">
        <v>7</v>
      </c>
      <c r="W64" s="8" t="s">
        <v>7</v>
      </c>
      <c r="X64" s="8" t="s">
        <v>7</v>
      </c>
      <c r="Y64" s="8" t="s">
        <v>7</v>
      </c>
      <c r="Z64" s="8" t="s">
        <v>7</v>
      </c>
      <c r="AA64" s="8" t="s">
        <v>7</v>
      </c>
      <c r="AB64" s="8" t="s">
        <v>7</v>
      </c>
      <c r="AC64" s="8" t="s">
        <v>7</v>
      </c>
      <c r="AD64" s="8" t="s">
        <v>7</v>
      </c>
      <c r="AE64" s="8"/>
      <c r="AF64" s="8"/>
      <c r="AG64" s="8"/>
      <c r="AH64" s="1">
        <f t="shared" si="10"/>
        <v>0</v>
      </c>
      <c r="AI64" s="1"/>
    </row>
    <row r="65" spans="1:35" ht="15.75" customHeight="1" x14ac:dyDescent="0.15">
      <c r="A65" s="10"/>
      <c r="B65" s="18" t="s">
        <v>33</v>
      </c>
      <c r="C65" s="19" t="s">
        <v>106</v>
      </c>
      <c r="D65" s="19" t="s">
        <v>96</v>
      </c>
      <c r="E65" s="8"/>
      <c r="F65" s="8"/>
      <c r="G65" s="8"/>
      <c r="H65" s="8">
        <v>1</v>
      </c>
      <c r="I65" s="8">
        <v>1</v>
      </c>
      <c r="J65" s="8">
        <v>1</v>
      </c>
      <c r="K65" s="8">
        <v>1</v>
      </c>
      <c r="L65" s="8">
        <v>1</v>
      </c>
      <c r="M65" s="8">
        <v>1</v>
      </c>
      <c r="N65" s="8">
        <v>1</v>
      </c>
      <c r="O65" s="8">
        <v>1</v>
      </c>
      <c r="P65" s="8">
        <v>1</v>
      </c>
      <c r="Q65" s="8"/>
      <c r="R65" s="8"/>
      <c r="S65" s="8">
        <v>1</v>
      </c>
      <c r="T65" s="8">
        <v>1</v>
      </c>
      <c r="U65" s="8">
        <v>1</v>
      </c>
      <c r="V65" s="8">
        <v>1</v>
      </c>
      <c r="W65" s="8">
        <v>1</v>
      </c>
      <c r="X65" s="8">
        <v>1</v>
      </c>
      <c r="Y65" s="8">
        <v>1</v>
      </c>
      <c r="Z65" s="8"/>
      <c r="AA65" s="8"/>
      <c r="AB65" s="8"/>
      <c r="AC65" s="8"/>
      <c r="AD65" s="8"/>
      <c r="AE65" s="8"/>
      <c r="AF65" s="8"/>
      <c r="AG65" s="8"/>
      <c r="AH65" s="1">
        <f t="shared" si="10"/>
        <v>8</v>
      </c>
      <c r="AI65" s="1"/>
    </row>
    <row r="66" spans="1:35" ht="15.75" customHeight="1" x14ac:dyDescent="0.15">
      <c r="A66" s="10"/>
      <c r="B66" s="18" t="s">
        <v>34</v>
      </c>
      <c r="C66" s="19" t="s">
        <v>107</v>
      </c>
      <c r="D66" s="19" t="s">
        <v>53</v>
      </c>
      <c r="E66" s="8"/>
      <c r="F66" s="8"/>
      <c r="G66" s="8"/>
      <c r="H66" s="8"/>
      <c r="I66" s="8" t="s">
        <v>15</v>
      </c>
      <c r="J66" s="8" t="s">
        <v>15</v>
      </c>
      <c r="K66" s="8" t="s">
        <v>15</v>
      </c>
      <c r="L66" s="8" t="s">
        <v>15</v>
      </c>
      <c r="M66" s="8" t="s">
        <v>15</v>
      </c>
      <c r="N66" s="8" t="s">
        <v>15</v>
      </c>
      <c r="O66" s="8" t="s">
        <v>15</v>
      </c>
      <c r="P66" s="8" t="s">
        <v>15</v>
      </c>
      <c r="Q66" s="8" t="s">
        <v>15</v>
      </c>
      <c r="R66" s="8" t="s">
        <v>15</v>
      </c>
      <c r="S66" s="8" t="s">
        <v>15</v>
      </c>
      <c r="T66" s="8" t="s">
        <v>15</v>
      </c>
      <c r="U66" s="8" t="s">
        <v>15</v>
      </c>
      <c r="V66" s="8" t="s">
        <v>15</v>
      </c>
      <c r="W66" s="8" t="s">
        <v>15</v>
      </c>
      <c r="X66" s="8" t="s">
        <v>15</v>
      </c>
      <c r="Y66" s="8" t="s">
        <v>15</v>
      </c>
      <c r="Z66" s="8" t="s">
        <v>15</v>
      </c>
      <c r="AA66" s="8" t="s">
        <v>15</v>
      </c>
      <c r="AB66" s="8" t="s">
        <v>15</v>
      </c>
      <c r="AC66" s="8" t="s">
        <v>15</v>
      </c>
      <c r="AD66" s="8" t="s">
        <v>15</v>
      </c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 t="s">
        <v>35</v>
      </c>
      <c r="C67" s="19" t="s">
        <v>128</v>
      </c>
      <c r="D67" s="19" t="s">
        <v>53</v>
      </c>
      <c r="E67" s="8"/>
      <c r="F67" s="8"/>
      <c r="G67" s="8"/>
      <c r="H67" s="8"/>
      <c r="I67" s="8" t="s">
        <v>15</v>
      </c>
      <c r="J67" s="8" t="s">
        <v>15</v>
      </c>
      <c r="K67" s="8" t="s">
        <v>15</v>
      </c>
      <c r="L67" s="8" t="s">
        <v>15</v>
      </c>
      <c r="M67" s="8" t="s">
        <v>15</v>
      </c>
      <c r="N67" s="8" t="s">
        <v>15</v>
      </c>
      <c r="O67" s="8" t="s">
        <v>15</v>
      </c>
      <c r="P67" s="8" t="s">
        <v>15</v>
      </c>
      <c r="Q67" s="8" t="s">
        <v>15</v>
      </c>
      <c r="R67" s="8" t="s">
        <v>15</v>
      </c>
      <c r="S67" s="8" t="s">
        <v>15</v>
      </c>
      <c r="T67" s="8" t="s">
        <v>15</v>
      </c>
      <c r="U67" s="8" t="s">
        <v>15</v>
      </c>
      <c r="V67" s="8" t="s">
        <v>15</v>
      </c>
      <c r="W67" s="8" t="s">
        <v>15</v>
      </c>
      <c r="X67" s="8" t="s">
        <v>15</v>
      </c>
      <c r="Y67" s="8" t="s">
        <v>15</v>
      </c>
      <c r="Z67" s="8" t="s">
        <v>15</v>
      </c>
      <c r="AA67" s="8" t="s">
        <v>15</v>
      </c>
      <c r="AB67" s="8" t="s">
        <v>15</v>
      </c>
      <c r="AC67" s="8" t="s">
        <v>15</v>
      </c>
      <c r="AD67" s="8" t="s">
        <v>15</v>
      </c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 t="s">
        <v>133</v>
      </c>
      <c r="C68" s="19" t="s">
        <v>132</v>
      </c>
      <c r="D68" s="19" t="s">
        <v>53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>
        <v>1</v>
      </c>
      <c r="X68" s="8">
        <v>1</v>
      </c>
      <c r="Y68" s="8">
        <v>1</v>
      </c>
      <c r="Z68" s="8">
        <v>1</v>
      </c>
      <c r="AA68" s="8">
        <v>1</v>
      </c>
      <c r="AB68" s="8">
        <v>1</v>
      </c>
      <c r="AC68" s="8">
        <v>1</v>
      </c>
      <c r="AD68" s="8">
        <v>1</v>
      </c>
      <c r="AE68" s="8"/>
      <c r="AF68" s="8"/>
      <c r="AG68" s="8"/>
      <c r="AH68" s="1">
        <f t="shared" si="10"/>
        <v>4</v>
      </c>
      <c r="AI68" s="1"/>
    </row>
    <row r="69" spans="1:35" ht="15.75" customHeight="1" x14ac:dyDescent="0.15">
      <c r="A69" s="10"/>
      <c r="B69" s="18" t="s">
        <v>137</v>
      </c>
      <c r="C69" s="19" t="s">
        <v>138</v>
      </c>
      <c r="D69" s="19" t="s">
        <v>53</v>
      </c>
      <c r="E69" s="8"/>
      <c r="F69" s="8"/>
      <c r="G69" s="8"/>
      <c r="H69" s="8"/>
      <c r="I69" s="8" t="s">
        <v>7</v>
      </c>
      <c r="J69" s="8" t="s">
        <v>7</v>
      </c>
      <c r="K69" s="8" t="s">
        <v>7</v>
      </c>
      <c r="L69" s="8" t="s">
        <v>7</v>
      </c>
      <c r="M69" s="8" t="s">
        <v>7</v>
      </c>
      <c r="N69" s="8" t="s">
        <v>7</v>
      </c>
      <c r="O69" s="8" t="s">
        <v>7</v>
      </c>
      <c r="P69" s="8" t="s">
        <v>7</v>
      </c>
      <c r="Q69" s="8" t="s">
        <v>7</v>
      </c>
      <c r="R69" s="8" t="s">
        <v>7</v>
      </c>
      <c r="S69" s="8" t="s">
        <v>7</v>
      </c>
      <c r="T69" s="8" t="s">
        <v>7</v>
      </c>
      <c r="U69" s="8" t="s">
        <v>7</v>
      </c>
      <c r="V69" s="8" t="s">
        <v>7</v>
      </c>
      <c r="W69" s="8" t="s">
        <v>7</v>
      </c>
      <c r="X69" s="8" t="s">
        <v>7</v>
      </c>
      <c r="Y69" s="8" t="s">
        <v>7</v>
      </c>
      <c r="Z69" s="8" t="s">
        <v>7</v>
      </c>
      <c r="AA69" s="8" t="s">
        <v>7</v>
      </c>
      <c r="AB69" s="8" t="s">
        <v>7</v>
      </c>
      <c r="AC69" s="8" t="s">
        <v>7</v>
      </c>
      <c r="AD69" s="8" t="s">
        <v>7</v>
      </c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v>0</v>
      </c>
      <c r="C70" s="62" t="s">
        <v>141</v>
      </c>
      <c r="D70" s="19" t="s">
        <v>53</v>
      </c>
      <c r="E70" s="8"/>
      <c r="F70" s="8"/>
      <c r="G70" s="8"/>
      <c r="H70" s="8"/>
      <c r="I70" s="8">
        <v>1</v>
      </c>
      <c r="J70" s="8">
        <v>1</v>
      </c>
      <c r="K70" s="8">
        <v>1</v>
      </c>
      <c r="L70" s="8">
        <v>1</v>
      </c>
      <c r="M70" s="8">
        <v>1</v>
      </c>
      <c r="N70" s="8">
        <v>1</v>
      </c>
      <c r="O70" s="8">
        <v>1</v>
      </c>
      <c r="P70" s="8">
        <v>1</v>
      </c>
      <c r="Q70" s="8">
        <v>1</v>
      </c>
      <c r="R70" s="8">
        <v>1</v>
      </c>
      <c r="S70" s="8"/>
      <c r="T70" s="8"/>
      <c r="U70" s="8">
        <v>1</v>
      </c>
      <c r="V70" s="8">
        <v>1</v>
      </c>
      <c r="W70" s="8">
        <v>1</v>
      </c>
      <c r="X70" s="8">
        <v>1</v>
      </c>
      <c r="Y70" s="8">
        <v>1</v>
      </c>
      <c r="Z70" s="8">
        <v>1</v>
      </c>
      <c r="AA70" s="8"/>
      <c r="AB70" s="8"/>
      <c r="AC70" s="8"/>
      <c r="AD70" s="8"/>
      <c r="AE70" s="8"/>
      <c r="AF70" s="8"/>
      <c r="AG70" s="8"/>
      <c r="AH70" s="1">
        <f t="shared" si="10"/>
        <v>8</v>
      </c>
      <c r="AI70" s="1"/>
    </row>
    <row r="71" spans="1:35" ht="15.75" customHeight="1" x14ac:dyDescent="0.15">
      <c r="A71" s="10"/>
      <c r="B71" s="18">
        <f t="shared" ref="B62:B76" si="11">B52</f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 t="str">
        <f t="shared" si="11"/>
        <v>X217</v>
      </c>
      <c r="C74" s="19" t="str">
        <f>IF(ISNA(VLOOKUP(B74,Personal!$A$2:$D$21,2,FALSE)),,VLOOKUP(B74,Personal!$A$2:$D$21,2,FALSE))</f>
        <v>Igor Rubio</v>
      </c>
      <c r="D74" s="19" t="str">
        <f>IF(ISNA(VLOOKUP(B74,Personal!$A$2:$D$23,3,FALSE)),,VLOOKUP(B74,Personal!$A$2:$D$32,3,FALSE))</f>
        <v>Técnico</v>
      </c>
      <c r="E74" s="59"/>
      <c r="F74" s="59"/>
      <c r="G74" s="59"/>
      <c r="H74" s="59"/>
      <c r="I74" s="8" t="s">
        <v>9</v>
      </c>
      <c r="J74" s="8" t="s">
        <v>9</v>
      </c>
      <c r="K74" s="8" t="s">
        <v>9</v>
      </c>
      <c r="L74" s="8" t="s">
        <v>9</v>
      </c>
      <c r="M74" s="8" t="s">
        <v>9</v>
      </c>
      <c r="N74" s="8" t="s">
        <v>9</v>
      </c>
      <c r="O74" s="8" t="s">
        <v>9</v>
      </c>
      <c r="P74" s="8" t="s">
        <v>9</v>
      </c>
      <c r="Q74" s="8" t="s">
        <v>9</v>
      </c>
      <c r="R74" s="8"/>
      <c r="S74" s="8"/>
      <c r="T74" s="8" t="s">
        <v>9</v>
      </c>
      <c r="U74" s="8" t="s">
        <v>9</v>
      </c>
      <c r="V74" s="8" t="s">
        <v>9</v>
      </c>
      <c r="W74" s="8" t="s">
        <v>9</v>
      </c>
      <c r="X74" s="8" t="s">
        <v>9</v>
      </c>
      <c r="Y74" s="8" t="s">
        <v>9</v>
      </c>
      <c r="Z74" s="8" t="s">
        <v>9</v>
      </c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 t="str">
        <f t="shared" si="11"/>
        <v>X192</v>
      </c>
      <c r="C75" s="19" t="str">
        <f>IF(ISNA(VLOOKUP(B75,Personal!$A$2:$D$21,2,FALSE)),,VLOOKUP(B75,Personal!$A$2:$D$21,2,FALSE))</f>
        <v>Joseba Akordagoitia</v>
      </c>
      <c r="D75" s="19" t="str">
        <f>IF(ISNA(VLOOKUP(B75,Personal!$A$2:$D$23,3,FALSE)),,VLOOKUP(B75,Personal!$A$2:$D$32,3,FALSE))</f>
        <v>ATM</v>
      </c>
      <c r="E75" s="59"/>
      <c r="F75" s="59"/>
      <c r="G75" s="59"/>
      <c r="H75" s="59"/>
      <c r="I75" s="8" t="s">
        <v>9</v>
      </c>
      <c r="J75" s="8" t="s">
        <v>9</v>
      </c>
      <c r="K75" s="8" t="s">
        <v>9</v>
      </c>
      <c r="L75" s="8" t="s">
        <v>9</v>
      </c>
      <c r="M75" s="8" t="s">
        <v>9</v>
      </c>
      <c r="N75" s="8" t="s">
        <v>9</v>
      </c>
      <c r="O75" s="8" t="s">
        <v>9</v>
      </c>
      <c r="P75" s="8" t="s">
        <v>9</v>
      </c>
      <c r="Q75" s="8"/>
      <c r="R75" s="8"/>
      <c r="S75" s="8" t="s">
        <v>9</v>
      </c>
      <c r="T75" s="8" t="s">
        <v>9</v>
      </c>
      <c r="U75" s="8" t="s">
        <v>9</v>
      </c>
      <c r="V75" s="8" t="s">
        <v>9</v>
      </c>
      <c r="W75" s="8" t="s">
        <v>9</v>
      </c>
      <c r="X75" s="8" t="s">
        <v>9</v>
      </c>
      <c r="Y75" s="8" t="s">
        <v>9</v>
      </c>
      <c r="Z75" s="8" t="s">
        <v>9</v>
      </c>
      <c r="AA75" s="59"/>
      <c r="AB75" s="59"/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 t="str">
        <f t="shared" si="11"/>
        <v>X207</v>
      </c>
      <c r="C76" s="19" t="str">
        <f>IF(ISNA(VLOOKUP(B76,Personal!$A$2:$D$21,2,FALSE)),,VLOOKUP(B76,Personal!$A$2:$D$21,2,FALSE))</f>
        <v>Asier León</v>
      </c>
      <c r="D76" s="19" t="str">
        <f>IF(ISNA(VLOOKUP(B76,Personal!$A$2:$D$23,3,FALSE)),,VLOOKUP(B76,Personal!$A$2:$D$32,3,FALSE))</f>
        <v>Técnico</v>
      </c>
      <c r="E76" s="59"/>
      <c r="F76" s="59"/>
      <c r="G76" s="59"/>
      <c r="H76" s="59"/>
      <c r="I76" s="59"/>
      <c r="J76" s="59"/>
      <c r="K76" s="59"/>
      <c r="L76" s="59"/>
      <c r="M76" s="59" t="s">
        <v>9</v>
      </c>
      <c r="N76" s="59" t="s">
        <v>9</v>
      </c>
      <c r="O76" s="59" t="s">
        <v>9</v>
      </c>
      <c r="P76" s="59" t="s">
        <v>9</v>
      </c>
      <c r="Q76" s="59" t="s">
        <v>9</v>
      </c>
      <c r="R76" s="59" t="s">
        <v>9</v>
      </c>
      <c r="S76" s="59"/>
      <c r="T76" s="59"/>
      <c r="U76" s="59" t="s">
        <v>9</v>
      </c>
      <c r="V76" s="59" t="s">
        <v>9</v>
      </c>
      <c r="W76" s="59" t="s">
        <v>9</v>
      </c>
      <c r="X76" s="59" t="s">
        <v>9</v>
      </c>
      <c r="Y76" s="59" t="s">
        <v>9</v>
      </c>
      <c r="Z76" s="59" t="s">
        <v>9</v>
      </c>
      <c r="AA76" s="59" t="s">
        <v>9</v>
      </c>
      <c r="AB76" s="59" t="s">
        <v>9</v>
      </c>
      <c r="AC76" s="59" t="s">
        <v>9</v>
      </c>
      <c r="AD76" s="59" t="s">
        <v>9</v>
      </c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1</v>
      </c>
      <c r="I77" s="23">
        <f t="shared" si="12"/>
        <v>2</v>
      </c>
      <c r="J77" s="23">
        <f t="shared" si="12"/>
        <v>2</v>
      </c>
      <c r="K77" s="23">
        <f t="shared" si="12"/>
        <v>3</v>
      </c>
      <c r="L77" s="23">
        <f t="shared" si="12"/>
        <v>3</v>
      </c>
      <c r="M77" s="23">
        <f t="shared" si="12"/>
        <v>3</v>
      </c>
      <c r="N77" s="23">
        <f t="shared" si="12"/>
        <v>3</v>
      </c>
      <c r="O77" s="23">
        <f t="shared" si="12"/>
        <v>3</v>
      </c>
      <c r="P77" s="23">
        <f t="shared" si="12"/>
        <v>3</v>
      </c>
      <c r="Q77" s="23">
        <f t="shared" si="12"/>
        <v>2</v>
      </c>
      <c r="R77" s="23">
        <f t="shared" si="12"/>
        <v>2</v>
      </c>
      <c r="S77" s="23">
        <f t="shared" si="12"/>
        <v>2</v>
      </c>
      <c r="T77" s="23">
        <f t="shared" si="12"/>
        <v>2</v>
      </c>
      <c r="U77" s="23">
        <f t="shared" si="12"/>
        <v>4</v>
      </c>
      <c r="V77" s="23">
        <f t="shared" si="12"/>
        <v>4</v>
      </c>
      <c r="W77" s="23">
        <f t="shared" si="12"/>
        <v>6</v>
      </c>
      <c r="X77" s="23">
        <f t="shared" si="12"/>
        <v>6</v>
      </c>
      <c r="Y77" s="23">
        <f t="shared" si="12"/>
        <v>6</v>
      </c>
      <c r="Z77" s="23">
        <f t="shared" si="12"/>
        <v>5</v>
      </c>
      <c r="AA77" s="23">
        <f t="shared" si="12"/>
        <v>4</v>
      </c>
      <c r="AB77" s="23">
        <f t="shared" si="12"/>
        <v>4</v>
      </c>
      <c r="AC77" s="23">
        <f t="shared" si="12"/>
        <v>3</v>
      </c>
      <c r="AD77" s="23">
        <f t="shared" si="12"/>
        <v>3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38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45597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">
        <v>28</v>
      </c>
      <c r="C80" s="19" t="s">
        <v>100</v>
      </c>
      <c r="D80" s="19" t="s">
        <v>95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">
        <v>29</v>
      </c>
      <c r="C81" s="19" t="s">
        <v>101</v>
      </c>
      <c r="D81" s="19" t="s">
        <v>99</v>
      </c>
      <c r="E81" s="8"/>
      <c r="F81" s="8"/>
      <c r="G81" s="8"/>
      <c r="H81" s="8"/>
      <c r="I81" s="114"/>
      <c r="J81" s="114"/>
      <c r="K81" s="114"/>
      <c r="L81" s="114"/>
      <c r="M81" s="114"/>
      <c r="N81" s="114"/>
      <c r="O81" s="114"/>
      <c r="P81" s="114"/>
      <c r="Q81" s="114"/>
      <c r="R81" s="114"/>
      <c r="S81" s="114"/>
      <c r="T81" s="114"/>
      <c r="U81" s="114"/>
      <c r="V81" s="114"/>
      <c r="W81" s="114"/>
      <c r="X81" s="114"/>
      <c r="Y81" s="114"/>
      <c r="Z81" s="114"/>
      <c r="AA81" s="114"/>
      <c r="AB81" s="114"/>
      <c r="AC81" s="114"/>
      <c r="AD81" s="114"/>
      <c r="AE81" s="8"/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 t="s">
        <v>30</v>
      </c>
      <c r="C82" s="19" t="s">
        <v>103</v>
      </c>
      <c r="D82" s="19" t="s">
        <v>53</v>
      </c>
      <c r="E82" s="8"/>
      <c r="F82" s="8"/>
      <c r="G82" s="8"/>
      <c r="H82" s="8"/>
      <c r="I82" s="114"/>
      <c r="J82" s="114"/>
      <c r="K82" s="114"/>
      <c r="L82" s="114"/>
      <c r="M82" s="114"/>
      <c r="N82" s="114"/>
      <c r="O82" s="114"/>
      <c r="P82" s="114"/>
      <c r="Q82" s="114"/>
      <c r="R82" s="114"/>
      <c r="S82" s="114"/>
      <c r="T82" s="114"/>
      <c r="U82" s="114"/>
      <c r="V82" s="114"/>
      <c r="W82" s="114"/>
      <c r="X82" s="114"/>
      <c r="Y82" s="114"/>
      <c r="Z82" s="114"/>
      <c r="AA82" s="114"/>
      <c r="AB82" s="114"/>
      <c r="AC82" s="114"/>
      <c r="AD82" s="114"/>
      <c r="AE82" s="8"/>
      <c r="AF82" s="8"/>
      <c r="AG82" s="8"/>
      <c r="AH82" s="1">
        <f t="shared" si="13"/>
        <v>0</v>
      </c>
      <c r="AI82" s="1"/>
    </row>
    <row r="83" spans="1:35" ht="15.75" customHeight="1" x14ac:dyDescent="0.15">
      <c r="A83" s="10"/>
      <c r="B83" s="18" t="s">
        <v>32</v>
      </c>
      <c r="C83" s="19" t="s">
        <v>105</v>
      </c>
      <c r="D83" s="19" t="s">
        <v>53</v>
      </c>
      <c r="E83" s="8"/>
      <c r="F83" s="8"/>
      <c r="G83" s="8"/>
      <c r="H83" s="8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114"/>
      <c r="AA83" s="114"/>
      <c r="AB83" s="114"/>
      <c r="AC83" s="114"/>
      <c r="AD83" s="114"/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 t="s">
        <v>33</v>
      </c>
      <c r="C84" s="19" t="s">
        <v>106</v>
      </c>
      <c r="D84" s="19" t="s">
        <v>96</v>
      </c>
      <c r="E84" s="8"/>
      <c r="F84" s="8"/>
      <c r="G84" s="8"/>
      <c r="H84" s="8"/>
      <c r="I84" s="114"/>
      <c r="J84" s="114"/>
      <c r="K84" s="114"/>
      <c r="L84" s="114"/>
      <c r="M84" s="114"/>
      <c r="N84" s="114"/>
      <c r="O84" s="114"/>
      <c r="P84" s="114"/>
      <c r="Q84" s="114"/>
      <c r="R84" s="114"/>
      <c r="S84" s="114"/>
      <c r="T84" s="114"/>
      <c r="U84" s="114"/>
      <c r="V84" s="114"/>
      <c r="W84" s="114"/>
      <c r="X84" s="114"/>
      <c r="Y84" s="114"/>
      <c r="Z84" s="114"/>
      <c r="AA84" s="114"/>
      <c r="AB84" s="114"/>
      <c r="AC84" s="114"/>
      <c r="AD84" s="114"/>
      <c r="AE84" s="8"/>
      <c r="AF84" s="8"/>
      <c r="AG84" s="8"/>
      <c r="AH84" s="1">
        <f t="shared" si="13"/>
        <v>0</v>
      </c>
      <c r="AI84" s="1"/>
    </row>
    <row r="85" spans="1:35" ht="15.75" customHeight="1" x14ac:dyDescent="0.15">
      <c r="A85" s="10"/>
      <c r="B85" s="18" t="s">
        <v>34</v>
      </c>
      <c r="C85" s="19" t="s">
        <v>107</v>
      </c>
      <c r="D85" s="19" t="s">
        <v>53</v>
      </c>
      <c r="E85" s="8"/>
      <c r="F85" s="8"/>
      <c r="G85" s="8"/>
      <c r="H85" s="8"/>
      <c r="I85" s="114"/>
      <c r="J85" s="114"/>
      <c r="K85" s="114"/>
      <c r="L85" s="114"/>
      <c r="M85" s="114"/>
      <c r="N85" s="114"/>
      <c r="O85" s="114"/>
      <c r="P85" s="114"/>
      <c r="Q85" s="114"/>
      <c r="R85" s="114"/>
      <c r="S85" s="114"/>
      <c r="T85" s="114"/>
      <c r="U85" s="114"/>
      <c r="V85" s="114"/>
      <c r="W85" s="114"/>
      <c r="X85" s="114"/>
      <c r="Y85" s="114"/>
      <c r="Z85" s="114"/>
      <c r="AA85" s="114"/>
      <c r="AB85" s="114"/>
      <c r="AC85" s="114"/>
      <c r="AD85" s="114"/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 t="s">
        <v>35</v>
      </c>
      <c r="C86" s="19" t="s">
        <v>128</v>
      </c>
      <c r="D86" s="19" t="s">
        <v>53</v>
      </c>
      <c r="E86" s="8"/>
      <c r="F86" s="8"/>
      <c r="G86" s="8"/>
      <c r="H86" s="8"/>
      <c r="I86" s="114"/>
      <c r="J86" s="114"/>
      <c r="K86" s="114"/>
      <c r="L86" s="114"/>
      <c r="M86" s="114"/>
      <c r="N86" s="114"/>
      <c r="O86" s="114"/>
      <c r="P86" s="114"/>
      <c r="Q86" s="114"/>
      <c r="R86" s="114"/>
      <c r="S86" s="114"/>
      <c r="T86" s="114"/>
      <c r="U86" s="114"/>
      <c r="V86" s="114"/>
      <c r="W86" s="114"/>
      <c r="X86" s="114"/>
      <c r="Y86" s="114"/>
      <c r="Z86" s="114"/>
      <c r="AA86" s="114"/>
      <c r="AB86" s="114"/>
      <c r="AC86" s="114"/>
      <c r="AD86" s="114"/>
      <c r="AE86" s="8"/>
      <c r="AF86" s="8"/>
      <c r="AG86" s="8"/>
      <c r="AH86" s="1">
        <f t="shared" si="13"/>
        <v>0</v>
      </c>
      <c r="AI86" s="1"/>
    </row>
    <row r="87" spans="1:35" ht="15.75" customHeight="1" x14ac:dyDescent="0.15">
      <c r="A87" s="21"/>
      <c r="B87" s="18" t="s">
        <v>133</v>
      </c>
      <c r="C87" s="19" t="s">
        <v>132</v>
      </c>
      <c r="D87" s="19" t="s">
        <v>53</v>
      </c>
      <c r="E87" s="8"/>
      <c r="F87" s="8"/>
      <c r="G87" s="8"/>
      <c r="H87" s="8"/>
      <c r="I87" s="114"/>
      <c r="J87" s="114"/>
      <c r="K87" s="114"/>
      <c r="L87" s="114"/>
      <c r="M87" s="114"/>
      <c r="N87" s="114"/>
      <c r="O87" s="114"/>
      <c r="P87" s="114"/>
      <c r="Q87" s="114"/>
      <c r="R87" s="114"/>
      <c r="S87" s="114"/>
      <c r="T87" s="114"/>
      <c r="U87" s="114"/>
      <c r="V87" s="114"/>
      <c r="W87" s="114"/>
      <c r="X87" s="114"/>
      <c r="Y87" s="114"/>
      <c r="Z87" s="114"/>
      <c r="AA87" s="114"/>
      <c r="AB87" s="114"/>
      <c r="AC87" s="114"/>
      <c r="AD87" s="114"/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 t="s">
        <v>137</v>
      </c>
      <c r="C88" s="19" t="s">
        <v>138</v>
      </c>
      <c r="D88" s="19" t="s">
        <v>53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v>0</v>
      </c>
      <c r="C89" s="62" t="s">
        <v>141</v>
      </c>
      <c r="D89" s="19" t="s">
        <v>53</v>
      </c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ref="B81:B95" si="14">B71</f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 t="str">
        <f t="shared" si="14"/>
        <v>X217</v>
      </c>
      <c r="C93" s="19" t="str">
        <f>IF(ISNA(VLOOKUP(B93,Personal!$A$2:$D$21,2,FALSE)),,VLOOKUP(B93,Personal!$A$2:$D$21,2,FALSE))</f>
        <v>Igor Rubio</v>
      </c>
      <c r="D93" s="19" t="str">
        <f>IF(ISNA(VLOOKUP(B93,Personal!$A$2:$D$23,3,FALSE)),,VLOOKUP(B93,Personal!$A$2:$D$32,3,FALSE))</f>
        <v>Técnico</v>
      </c>
      <c r="E93" s="59"/>
      <c r="F93" s="59"/>
      <c r="G93" s="59"/>
      <c r="H93" s="59"/>
      <c r="I93" s="8" t="s">
        <v>9</v>
      </c>
      <c r="J93" s="8" t="s">
        <v>9</v>
      </c>
      <c r="K93" s="8" t="s">
        <v>9</v>
      </c>
      <c r="L93" s="8" t="s">
        <v>9</v>
      </c>
      <c r="M93" s="8" t="s">
        <v>9</v>
      </c>
      <c r="N93" s="8" t="s">
        <v>9</v>
      </c>
      <c r="O93" s="8" t="s">
        <v>9</v>
      </c>
      <c r="P93" s="8" t="s">
        <v>9</v>
      </c>
      <c r="Q93" s="8" t="s">
        <v>9</v>
      </c>
      <c r="R93" s="8"/>
      <c r="S93" s="8"/>
      <c r="T93" s="8" t="s">
        <v>9</v>
      </c>
      <c r="U93" s="8" t="s">
        <v>9</v>
      </c>
      <c r="V93" s="8" t="s">
        <v>9</v>
      </c>
      <c r="W93" s="8" t="s">
        <v>9</v>
      </c>
      <c r="X93" s="8" t="s">
        <v>9</v>
      </c>
      <c r="Y93" s="8" t="s">
        <v>9</v>
      </c>
      <c r="Z93" s="8" t="s">
        <v>9</v>
      </c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 t="str">
        <f t="shared" si="14"/>
        <v>X192</v>
      </c>
      <c r="C94" s="19" t="str">
        <f>IF(ISNA(VLOOKUP(B94,Personal!$A$2:$D$21,2,FALSE)),,VLOOKUP(B94,Personal!$A$2:$D$21,2,FALSE))</f>
        <v>Joseba Akordagoitia</v>
      </c>
      <c r="D94" s="19" t="str">
        <f>IF(ISNA(VLOOKUP(B94,Personal!$A$2:$D$23,3,FALSE)),,VLOOKUP(B94,Personal!$A$2:$D$32,3,FALSE))</f>
        <v>ATM</v>
      </c>
      <c r="E94" s="59"/>
      <c r="F94" s="59"/>
      <c r="G94" s="59"/>
      <c r="H94" s="59"/>
      <c r="I94" s="8" t="s">
        <v>9</v>
      </c>
      <c r="J94" s="8" t="s">
        <v>9</v>
      </c>
      <c r="K94" s="8" t="s">
        <v>9</v>
      </c>
      <c r="L94" s="8" t="s">
        <v>9</v>
      </c>
      <c r="M94" s="8" t="s">
        <v>9</v>
      </c>
      <c r="N94" s="8" t="s">
        <v>9</v>
      </c>
      <c r="O94" s="8" t="s">
        <v>9</v>
      </c>
      <c r="P94" s="8" t="s">
        <v>9</v>
      </c>
      <c r="Q94" s="8"/>
      <c r="R94" s="8"/>
      <c r="S94" s="8" t="s">
        <v>9</v>
      </c>
      <c r="T94" s="8" t="s">
        <v>9</v>
      </c>
      <c r="U94" s="8" t="s">
        <v>9</v>
      </c>
      <c r="V94" s="8" t="s">
        <v>9</v>
      </c>
      <c r="W94" s="8" t="s">
        <v>9</v>
      </c>
      <c r="X94" s="8" t="s">
        <v>9</v>
      </c>
      <c r="Y94" s="8" t="s">
        <v>9</v>
      </c>
      <c r="Z94" s="8" t="s">
        <v>9</v>
      </c>
      <c r="AA94" s="59"/>
      <c r="AB94" s="59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 t="str">
        <f t="shared" si="14"/>
        <v>X207</v>
      </c>
      <c r="C95" s="19" t="str">
        <f>IF(ISNA(VLOOKUP(B95,Personal!$A$2:$D$21,2,FALSE)),,VLOOKUP(B95,Personal!$A$2:$D$21,2,FALSE))</f>
        <v>Asier León</v>
      </c>
      <c r="D95" s="19" t="str">
        <f>IF(ISNA(VLOOKUP(B95,Personal!$A$2:$D$23,3,FALSE)),,VLOOKUP(B95,Personal!$A$2:$D$32,3,FALSE))</f>
        <v>Técnico</v>
      </c>
      <c r="E95" s="59"/>
      <c r="F95" s="59"/>
      <c r="G95" s="59"/>
      <c r="H95" s="59"/>
      <c r="I95" s="59"/>
      <c r="J95" s="59"/>
      <c r="K95" s="59"/>
      <c r="L95" s="59"/>
      <c r="M95" s="59" t="s">
        <v>9</v>
      </c>
      <c r="N95" s="59" t="s">
        <v>9</v>
      </c>
      <c r="O95" s="59" t="s">
        <v>9</v>
      </c>
      <c r="P95" s="59" t="s">
        <v>9</v>
      </c>
      <c r="Q95" s="59" t="s">
        <v>9</v>
      </c>
      <c r="R95" s="59" t="s">
        <v>9</v>
      </c>
      <c r="S95" s="59"/>
      <c r="T95" s="59"/>
      <c r="U95" s="59" t="s">
        <v>9</v>
      </c>
      <c r="V95" s="59" t="s">
        <v>9</v>
      </c>
      <c r="W95" s="59" t="s">
        <v>9</v>
      </c>
      <c r="X95" s="59" t="s">
        <v>9</v>
      </c>
      <c r="Y95" s="59" t="s">
        <v>9</v>
      </c>
      <c r="Z95" s="59" t="s">
        <v>9</v>
      </c>
      <c r="AA95" s="59" t="s">
        <v>9</v>
      </c>
      <c r="AB95" s="59" t="s">
        <v>9</v>
      </c>
      <c r="AC95" s="59" t="s">
        <v>9</v>
      </c>
      <c r="AD95" s="59" t="s">
        <v>9</v>
      </c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0</v>
      </c>
      <c r="H96" s="23">
        <f t="shared" si="15"/>
        <v>0</v>
      </c>
      <c r="I96" s="23">
        <f t="shared" si="15"/>
        <v>0</v>
      </c>
      <c r="J96" s="23">
        <f t="shared" si="15"/>
        <v>0</v>
      </c>
      <c r="K96" s="23">
        <f t="shared" si="15"/>
        <v>0</v>
      </c>
      <c r="L96" s="23">
        <f t="shared" si="15"/>
        <v>0</v>
      </c>
      <c r="M96" s="23">
        <f t="shared" si="15"/>
        <v>0</v>
      </c>
      <c r="N96" s="23">
        <f t="shared" si="15"/>
        <v>0</v>
      </c>
      <c r="O96" s="23">
        <f t="shared" si="15"/>
        <v>0</v>
      </c>
      <c r="P96" s="23">
        <f t="shared" si="15"/>
        <v>0</v>
      </c>
      <c r="Q96" s="23">
        <f t="shared" si="15"/>
        <v>0</v>
      </c>
      <c r="R96" s="23">
        <f t="shared" si="15"/>
        <v>0</v>
      </c>
      <c r="S96" s="23">
        <f t="shared" si="15"/>
        <v>0</v>
      </c>
      <c r="T96" s="23">
        <f t="shared" si="15"/>
        <v>0</v>
      </c>
      <c r="U96" s="23">
        <f t="shared" si="15"/>
        <v>0</v>
      </c>
      <c r="V96" s="23">
        <f t="shared" si="15"/>
        <v>0</v>
      </c>
      <c r="W96" s="23">
        <f t="shared" si="15"/>
        <v>0</v>
      </c>
      <c r="X96" s="23">
        <f t="shared" si="15"/>
        <v>0</v>
      </c>
      <c r="Y96" s="23">
        <f t="shared" si="15"/>
        <v>0</v>
      </c>
      <c r="Z96" s="23">
        <f t="shared" si="15"/>
        <v>0</v>
      </c>
      <c r="AA96" s="23">
        <f t="shared" si="15"/>
        <v>0</v>
      </c>
      <c r="AB96" s="23">
        <f t="shared" si="15"/>
        <v>0</v>
      </c>
      <c r="AC96" s="23">
        <f t="shared" si="15"/>
        <v>0</v>
      </c>
      <c r="AD96" s="23">
        <f t="shared" si="15"/>
        <v>0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0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45598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">
        <v>28</v>
      </c>
      <c r="C99" s="19" t="s">
        <v>100</v>
      </c>
      <c r="D99" s="19" t="s">
        <v>95</v>
      </c>
      <c r="E99" s="8"/>
      <c r="F99" s="8"/>
      <c r="G99" s="8"/>
      <c r="H99" s="8"/>
      <c r="I99" s="8" t="s">
        <v>7</v>
      </c>
      <c r="J99" s="8" t="s">
        <v>7</v>
      </c>
      <c r="K99" s="8" t="s">
        <v>7</v>
      </c>
      <c r="L99" s="8" t="s">
        <v>7</v>
      </c>
      <c r="M99" s="8" t="s">
        <v>7</v>
      </c>
      <c r="N99" s="8" t="s">
        <v>7</v>
      </c>
      <c r="O99" s="8" t="s">
        <v>7</v>
      </c>
      <c r="P99" s="8" t="s">
        <v>7</v>
      </c>
      <c r="Q99" s="8" t="s">
        <v>7</v>
      </c>
      <c r="R99" s="8" t="s">
        <v>7</v>
      </c>
      <c r="S99" s="8" t="s">
        <v>7</v>
      </c>
      <c r="T99" s="8" t="s">
        <v>7</v>
      </c>
      <c r="U99" s="8" t="s">
        <v>7</v>
      </c>
      <c r="V99" s="8" t="s">
        <v>7</v>
      </c>
      <c r="W99" s="8" t="s">
        <v>7</v>
      </c>
      <c r="X99" s="8" t="s">
        <v>7</v>
      </c>
      <c r="Y99" s="8" t="s">
        <v>7</v>
      </c>
      <c r="Z99" s="8" t="s">
        <v>7</v>
      </c>
      <c r="AA99" s="8" t="s">
        <v>7</v>
      </c>
      <c r="AB99" s="8" t="s">
        <v>7</v>
      </c>
      <c r="AC99" s="8" t="s">
        <v>7</v>
      </c>
      <c r="AD99" s="8" t="s">
        <v>7</v>
      </c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">
        <v>29</v>
      </c>
      <c r="C100" s="19" t="s">
        <v>101</v>
      </c>
      <c r="D100" s="19" t="s">
        <v>99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">
        <v>30</v>
      </c>
      <c r="C101" s="19" t="s">
        <v>103</v>
      </c>
      <c r="D101" s="19" t="s">
        <v>53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 t="s">
        <v>32</v>
      </c>
      <c r="C102" s="19" t="s">
        <v>105</v>
      </c>
      <c r="D102" s="19" t="s">
        <v>53</v>
      </c>
      <c r="E102" s="8"/>
      <c r="F102" s="8"/>
      <c r="G102" s="8"/>
      <c r="H102" s="8"/>
      <c r="I102" s="8" t="s">
        <v>11</v>
      </c>
      <c r="J102" s="8" t="s">
        <v>11</v>
      </c>
      <c r="K102" s="8" t="s">
        <v>11</v>
      </c>
      <c r="L102" s="8" t="s">
        <v>11</v>
      </c>
      <c r="M102" s="8" t="s">
        <v>11</v>
      </c>
      <c r="N102" s="8" t="s">
        <v>11</v>
      </c>
      <c r="O102" s="8" t="s">
        <v>11</v>
      </c>
      <c r="P102" s="8" t="s">
        <v>11</v>
      </c>
      <c r="Q102" s="8" t="s">
        <v>11</v>
      </c>
      <c r="R102" s="8" t="s">
        <v>11</v>
      </c>
      <c r="S102" s="8" t="s">
        <v>11</v>
      </c>
      <c r="T102" s="8" t="s">
        <v>11</v>
      </c>
      <c r="U102" s="8" t="s">
        <v>11</v>
      </c>
      <c r="V102" s="8" t="s">
        <v>11</v>
      </c>
      <c r="W102" s="8" t="s">
        <v>11</v>
      </c>
      <c r="X102" s="8" t="s">
        <v>11</v>
      </c>
      <c r="Y102" s="8" t="s">
        <v>11</v>
      </c>
      <c r="Z102" s="8" t="s">
        <v>11</v>
      </c>
      <c r="AA102" s="8" t="s">
        <v>11</v>
      </c>
      <c r="AB102" s="8" t="s">
        <v>11</v>
      </c>
      <c r="AC102" s="8" t="s">
        <v>11</v>
      </c>
      <c r="AD102" s="8" t="s">
        <v>11</v>
      </c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 t="s">
        <v>33</v>
      </c>
      <c r="C103" s="19" t="s">
        <v>106</v>
      </c>
      <c r="D103" s="19" t="s">
        <v>96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 t="s">
        <v>34</v>
      </c>
      <c r="C104" s="19" t="s">
        <v>107</v>
      </c>
      <c r="D104" s="19" t="s">
        <v>53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 t="s">
        <v>35</v>
      </c>
      <c r="C105" s="19" t="s">
        <v>128</v>
      </c>
      <c r="D105" s="19" t="s">
        <v>53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 t="s">
        <v>133</v>
      </c>
      <c r="C106" s="19" t="s">
        <v>132</v>
      </c>
      <c r="D106" s="19" t="s">
        <v>53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 t="s">
        <v>137</v>
      </c>
      <c r="C107" s="19" t="s">
        <v>138</v>
      </c>
      <c r="D107" s="19" t="s">
        <v>53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v>0</v>
      </c>
      <c r="C108" s="62" t="s">
        <v>141</v>
      </c>
      <c r="D108" s="19" t="s">
        <v>53</v>
      </c>
      <c r="E108" s="8"/>
      <c r="F108" s="8"/>
      <c r="G108" s="8"/>
      <c r="H108" s="8"/>
      <c r="I108" s="8" t="s">
        <v>7</v>
      </c>
      <c r="J108" s="8" t="s">
        <v>7</v>
      </c>
      <c r="K108" s="8" t="s">
        <v>7</v>
      </c>
      <c r="L108" s="8" t="s">
        <v>7</v>
      </c>
      <c r="M108" s="8" t="s">
        <v>7</v>
      </c>
      <c r="N108" s="8" t="s">
        <v>7</v>
      </c>
      <c r="O108" s="8" t="s">
        <v>7</v>
      </c>
      <c r="P108" s="8" t="s">
        <v>7</v>
      </c>
      <c r="Q108" s="8" t="s">
        <v>7</v>
      </c>
      <c r="R108" s="8" t="s">
        <v>7</v>
      </c>
      <c r="S108" s="8" t="s">
        <v>7</v>
      </c>
      <c r="T108" s="8" t="s">
        <v>7</v>
      </c>
      <c r="U108" s="8" t="s">
        <v>7</v>
      </c>
      <c r="V108" s="8" t="s">
        <v>7</v>
      </c>
      <c r="W108" s="8" t="s">
        <v>7</v>
      </c>
      <c r="X108" s="8" t="s">
        <v>7</v>
      </c>
      <c r="Y108" s="8" t="s">
        <v>7</v>
      </c>
      <c r="Z108" s="8" t="s">
        <v>7</v>
      </c>
      <c r="AA108" s="8" t="s">
        <v>7</v>
      </c>
      <c r="AB108" s="8" t="s">
        <v>7</v>
      </c>
      <c r="AC108" s="8" t="s">
        <v>7</v>
      </c>
      <c r="AD108" s="8" t="s">
        <v>7</v>
      </c>
      <c r="AE108" s="8"/>
      <c r="AF108" s="8"/>
      <c r="AG108" s="8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ref="B100:B114" si="17">B90</f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 t="str">
        <f t="shared" si="17"/>
        <v>X217</v>
      </c>
      <c r="C112" s="19" t="str">
        <f>IF(ISNA(VLOOKUP(B112,Personal!$A$2:$D$21,2,FALSE)),,VLOOKUP(B112,Personal!$A$2:$D$21,2,FALSE))</f>
        <v>Igor Rubio</v>
      </c>
      <c r="D112" s="19" t="str">
        <f>IF(ISNA(VLOOKUP(B112,Personal!$A$2:$D$23,3,FALSE)),,VLOOKUP(B112,Personal!$A$2:$D$32,3,FALSE))</f>
        <v>Técnico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 t="str">
        <f t="shared" si="17"/>
        <v>X192</v>
      </c>
      <c r="C113" s="19" t="str">
        <f>IF(ISNA(VLOOKUP(B113,Personal!$A$2:$D$21,2,FALSE)),,VLOOKUP(B113,Personal!$A$2:$D$21,2,FALSE))</f>
        <v>Joseba Akordagoitia</v>
      </c>
      <c r="D113" s="19" t="str">
        <f>IF(ISNA(VLOOKUP(B113,Personal!$A$2:$D$23,3,FALSE)),,VLOOKUP(B113,Personal!$A$2:$D$32,3,FALSE))</f>
        <v>ATM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 t="str">
        <f t="shared" si="17"/>
        <v>X207</v>
      </c>
      <c r="C114" s="19" t="str">
        <f>IF(ISNA(VLOOKUP(B114,Personal!$A$2:$D$21,2,FALSE)),,VLOOKUP(B114,Personal!$A$2:$D$21,2,FALSE))</f>
        <v>Asier León</v>
      </c>
      <c r="D114" s="19" t="str">
        <f>IF(ISNA(VLOOKUP(B114,Personal!$A$2:$D$23,3,FALSE)),,VLOOKUP(B114,Personal!$A$2:$D$32,3,FALSE))</f>
        <v>Técnico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0</v>
      </c>
      <c r="I115" s="23">
        <f t="shared" si="18"/>
        <v>0</v>
      </c>
      <c r="J115" s="23">
        <f t="shared" si="18"/>
        <v>0</v>
      </c>
      <c r="K115" s="23">
        <f t="shared" si="18"/>
        <v>0</v>
      </c>
      <c r="L115" s="23">
        <f t="shared" si="18"/>
        <v>0</v>
      </c>
      <c r="M115" s="23">
        <f t="shared" si="18"/>
        <v>0</v>
      </c>
      <c r="N115" s="23">
        <f t="shared" si="18"/>
        <v>0</v>
      </c>
      <c r="O115" s="23">
        <f t="shared" si="18"/>
        <v>0</v>
      </c>
      <c r="P115" s="23">
        <f t="shared" si="18"/>
        <v>0</v>
      </c>
      <c r="Q115" s="23">
        <f t="shared" si="18"/>
        <v>0</v>
      </c>
      <c r="R115" s="23">
        <f t="shared" si="18"/>
        <v>0</v>
      </c>
      <c r="S115" s="23">
        <f t="shared" si="18"/>
        <v>0</v>
      </c>
      <c r="T115" s="23">
        <f t="shared" si="18"/>
        <v>0</v>
      </c>
      <c r="U115" s="23">
        <f t="shared" si="18"/>
        <v>0</v>
      </c>
      <c r="V115" s="23">
        <f t="shared" si="18"/>
        <v>0</v>
      </c>
      <c r="W115" s="23">
        <f t="shared" si="18"/>
        <v>0</v>
      </c>
      <c r="X115" s="23">
        <f t="shared" si="18"/>
        <v>0</v>
      </c>
      <c r="Y115" s="23">
        <f t="shared" si="18"/>
        <v>0</v>
      </c>
      <c r="Z115" s="23">
        <f t="shared" si="18"/>
        <v>0</v>
      </c>
      <c r="AA115" s="23">
        <f t="shared" si="18"/>
        <v>0</v>
      </c>
      <c r="AB115" s="23">
        <f t="shared" si="18"/>
        <v>0</v>
      </c>
      <c r="AC115" s="23">
        <f t="shared" si="18"/>
        <v>0</v>
      </c>
      <c r="AD115" s="23">
        <f t="shared" si="18"/>
        <v>0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0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45599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X200</v>
      </c>
      <c r="C118" s="19" t="str">
        <f>IF(ISNA(VLOOKUP(B118,Personal!$A$2:$D$21,2,FALSE)),,VLOOKUP(B118,Personal!$A$2:$D$21,2,FALSE))</f>
        <v>Unai Ortiz</v>
      </c>
      <c r="D118" s="19" t="str">
        <f>IF(ISNA(VLOOKUP(B118,Personal!$A$2:$D$23,3,FALSE)),,VLOOKUP(B118,Personal!$A$2:$D$32,3,FALSE))</f>
        <v>SSMM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X208</v>
      </c>
      <c r="C119" s="19" t="str">
        <f>IF(ISNA(VLOOKUP(B119,Personal!$A$2:$D$21,2,FALSE)),,VLOOKUP(B119,Personal!$A$2:$D$21,2,FALSE))</f>
        <v>Gevenis Narvaez</v>
      </c>
      <c r="D119" s="19" t="str">
        <f>IF(ISNA(VLOOKUP(B119,Personal!$A$2:$D$23,3,FALSE)),,VLOOKUP(B119,Personal!$A$2:$D$32,3,FALSE))</f>
        <v>Visual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X209</v>
      </c>
      <c r="C120" s="19" t="str">
        <f>IF(ISNA(VLOOKUP(B120,Personal!$A$2:$D$21,2,FALSE)),,VLOOKUP(B120,Personal!$A$2:$D$21,2,FALSE))</f>
        <v>Juan Ramos</v>
      </c>
      <c r="D120" s="19" t="str">
        <f>IF(ISNA(VLOOKUP(B120,Personal!$A$2:$D$23,3,FALSE)),,VLOOKUP(B120,Personal!$A$2:$D$32,3,FALSE))</f>
        <v>Comercial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X214</v>
      </c>
      <c r="C121" s="19" t="str">
        <f>IF(ISNA(VLOOKUP(B121,Personal!$A$2:$D$21,2,FALSE)),,VLOOKUP(B121,Personal!$A$2:$D$21,2,FALSE))</f>
        <v>Iker Marcos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X216</v>
      </c>
      <c r="C122" s="19" t="str">
        <f>IF(ISNA(VLOOKUP(B122,Personal!$A$2:$D$21,2,FALSE)),,VLOOKUP(B122,Personal!$A$2:$D$21,2,FALSE))</f>
        <v>Andrew Vera</v>
      </c>
      <c r="D122" s="19" t="str">
        <f>IF(ISNA(VLOOKUP(B122,Personal!$A$2:$D$23,3,FALSE)),,VLOOKUP(B122,Personal!$A$2:$D$32,3,FALSE))</f>
        <v>Comercial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XM10</v>
      </c>
      <c r="C123" s="19" t="str">
        <f>IF(ISNA(VLOOKUP(B123,Personal!$A$2:$D$21,2,FALSE)),,VLOOKUP(B123,Personal!$A$2:$D$21,2,FALSE))</f>
        <v>Juan Actis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X218</v>
      </c>
      <c r="C124" s="19" t="str">
        <f>IF(ISNA(VLOOKUP(B124,Personal!$A$2:$D$21,2,FALSE)),,VLOOKUP(B124,Personal!$A$2:$D$21,2,FALSE))</f>
        <v>Nahia Campos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X219</v>
      </c>
      <c r="C125" s="19">
        <f>IF(ISNA(VLOOKUP(B125,Personal!$A$2:$D$21,2,FALSE)),,VLOOKUP(B125,Personal!$A$2:$D$21,2,FALSE))</f>
        <v>0</v>
      </c>
      <c r="D125" s="19">
        <f>IF(ISNA(VLOOKUP(B125,Personal!$A$2:$D$23,3,FALSE)),,VLOOKUP(B125,Personal!$A$2:$D$32,3,FALSE))</f>
        <v>0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 t="str">
        <f t="shared" si="20"/>
        <v>X220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 t="str">
        <f t="shared" si="20"/>
        <v>X217</v>
      </c>
      <c r="C131" s="19" t="str">
        <f>IF(ISNA(VLOOKUP(B131,Personal!$A$2:$D$21,2,FALSE)),,VLOOKUP(B131,Personal!$A$2:$D$21,2,FALSE))</f>
        <v>Igor Rubio</v>
      </c>
      <c r="D131" s="19" t="str">
        <f>IF(ISNA(VLOOKUP(B131,Personal!$A$2:$D$23,3,FALSE)),,VLOOKUP(B131,Personal!$A$2:$D$32,3,FALSE))</f>
        <v>Técnico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 t="str">
        <f t="shared" si="20"/>
        <v>X192</v>
      </c>
      <c r="C132" s="19" t="str">
        <f>IF(ISNA(VLOOKUP(B132,Personal!$A$2:$D$21,2,FALSE)),,VLOOKUP(B132,Personal!$A$2:$D$21,2,FALSE))</f>
        <v>Joseba Akordagoitia</v>
      </c>
      <c r="D132" s="19" t="str">
        <f>IF(ISNA(VLOOKUP(B132,Personal!$A$2:$D$23,3,FALSE)),,VLOOKUP(B132,Personal!$A$2:$D$32,3,FALSE))</f>
        <v>ATM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 t="str">
        <f t="shared" si="20"/>
        <v>X207</v>
      </c>
      <c r="C133" s="19" t="str">
        <f>IF(ISNA(VLOOKUP(B133,Personal!$A$2:$D$21,2,FALSE)),,VLOOKUP(B133,Personal!$A$2:$D$21,2,FALSE))</f>
        <v>Asier León</v>
      </c>
      <c r="D133" s="19" t="str">
        <f>IF(ISNA(VLOOKUP(B133,Personal!$A$2:$D$23,3,FALSE)),,VLOOKUP(B133,Personal!$A$2:$D$32,3,FALSE))</f>
        <v>Técnico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PAhjjey8DrfxL35Nd4v/ggBZwA+bV0m+gOFfJYB9vZqRAhe8Wn3d9sI/pAUs6n7x2lz3l/L++u27VhStRvXKEQ==" saltValue="P4jDmsOmLFjOYWI69guY6Q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H12 AE4:AG12 I4:AD5 I7:AD8 AE14:AG19 E14:AD16 M23:AD23 M61:AD61 I11:AD12 W6:AD6 M42:AD42" name="Rango2_3"/>
    <protectedRange algorithmName="SHA-512" hashValue="G5FAzGJX5ML8jdfkYHQa+XaFR9QNG29PKoYkCgHl9WmXxPVaBd5PCzjSk5Uim+XS6Movcs1vrN10mr+qn1crdA==" saltValue="5PigA186qshsPexNZFi/+w==" spinCount="100000" sqref="AE36:AG38 E30:AG31 E28:H29 AE28:AG29 E33:AG35 E23:L23 AE23:AG23 E24:AG27" name="Rango2_3_1"/>
    <protectedRange algorithmName="SHA-512" hashValue="G5FAzGJX5ML8jdfkYHQa+XaFR9QNG29PKoYkCgHl9WmXxPVaBd5PCzjSk5Uim+XS6Movcs1vrN10mr+qn1crdA==" saltValue="5PigA186qshsPexNZFi/+w==" spinCount="100000" sqref="E43:AG46 AE55:AG57 E49:AG50 E47:H48 AE47:AG48 E52:AG54 E42:L42 AE42:AG42" name="Rango2_3_2"/>
    <protectedRange algorithmName="SHA-512" hashValue="G5FAzGJX5ML8jdfkYHQa+XaFR9QNG29PKoYkCgHl9WmXxPVaBd5PCzjSk5Uim+XS6Movcs1vrN10mr+qn1crdA==" saltValue="5PigA186qshsPexNZFi/+w==" spinCount="100000" sqref="E62:AG65 AE74:AG76 E66:H67 AE66:AG67 E71:AG73 E61:L61 AE61:AG61 E68:AG69 I108:AD108" name="Rango2_3_3"/>
    <protectedRange algorithmName="SHA-512" hashValue="G5FAzGJX5ML8jdfkYHQa+XaFR9QNG29PKoYkCgHl9WmXxPVaBd5PCzjSk5Uim+XS6Movcs1vrN10mr+qn1crdA==" saltValue="5PigA186qshsPexNZFi/+w==" spinCount="100000" sqref="E80:AG88 AE93:AG95 E90:AG92" name="Rango2_3_4"/>
    <protectedRange algorithmName="SHA-512" hashValue="G5FAzGJX5ML8jdfkYHQa+XaFR9QNG29PKoYkCgHl9WmXxPVaBd5PCzjSk5Uim+XS6Movcs1vrN10mr+qn1crdA==" saltValue="5PigA186qshsPexNZFi/+w==" spinCount="100000" sqref="E109:AG114 E99:AG107" name="Rango2_3_5"/>
    <protectedRange algorithmName="SHA-512" hashValue="G5FAzGJX5ML8jdfkYHQa+XaFR9QNG29PKoYkCgHl9WmXxPVaBd5PCzjSk5Uim+XS6Movcs1vrN10mr+qn1crdA==" saltValue="5PigA186qshsPexNZFi/+w==" spinCount="100000" sqref="E118:AG133" name="Rango2_3_6"/>
    <protectedRange algorithmName="SHA-512" hashValue="G5FAzGJX5ML8jdfkYHQa+XaFR9QNG29PKoYkCgHl9WmXxPVaBd5PCzjSk5Uim+XS6Movcs1vrN10mr+qn1crdA==" saltValue="5PigA186qshsPexNZFi/+w==" spinCount="100000" sqref="E17:H19 I19:AD19 AA17:AD18" name="Rango2_3_7"/>
    <protectedRange algorithmName="SHA-512" hashValue="G5FAzGJX5ML8jdfkYHQa+XaFR9QNG29PKoYkCgHl9WmXxPVaBd5PCzjSk5Uim+XS6Movcs1vrN10mr+qn1crdA==" saltValue="5PigA186qshsPexNZFi/+w==" spinCount="100000" sqref="I18:Z18" name="Rango2_2_3_4_3_1_2_4"/>
    <protectedRange algorithmName="SHA-512" hashValue="G5FAzGJX5ML8jdfkYHQa+XaFR9QNG29PKoYkCgHl9WmXxPVaBd5PCzjSk5Uim+XS6Movcs1vrN10mr+qn1crdA==" saltValue="5PigA186qshsPexNZFi/+w==" spinCount="100000" sqref="I17:Z17" name="Rango2_2_3_4_3_1_2_4_1"/>
    <protectedRange algorithmName="SHA-512" hashValue="G5FAzGJX5ML8jdfkYHQa+XaFR9QNG29PKoYkCgHl9WmXxPVaBd5PCzjSk5Uim+XS6Movcs1vrN10mr+qn1crdA==" saltValue="5PigA186qshsPexNZFi/+w==" spinCount="100000" sqref="E36:H38 I38:AD38 AA36:AD37" name="Rango2_3_8"/>
    <protectedRange algorithmName="SHA-512" hashValue="G5FAzGJX5ML8jdfkYHQa+XaFR9QNG29PKoYkCgHl9WmXxPVaBd5PCzjSk5Uim+XS6Movcs1vrN10mr+qn1crdA==" saltValue="5PigA186qshsPexNZFi/+w==" spinCount="100000" sqref="I37:Z37" name="Rango2_2_3_4_3_1_2_4_2"/>
    <protectedRange algorithmName="SHA-512" hashValue="G5FAzGJX5ML8jdfkYHQa+XaFR9QNG29PKoYkCgHl9WmXxPVaBd5PCzjSk5Uim+XS6Movcs1vrN10mr+qn1crdA==" saltValue="5PigA186qshsPexNZFi/+w==" spinCount="100000" sqref="I36:Z36" name="Rango2_2_3_4_3_1_2_4_1_1"/>
    <protectedRange algorithmName="SHA-512" hashValue="G5FAzGJX5ML8jdfkYHQa+XaFR9QNG29PKoYkCgHl9WmXxPVaBd5PCzjSk5Uim+XS6Movcs1vrN10mr+qn1crdA==" saltValue="5PigA186qshsPexNZFi/+w==" spinCount="100000" sqref="E55:H57 I57:AD57 AA55:AD56" name="Rango2_3_9"/>
    <protectedRange algorithmName="SHA-512" hashValue="G5FAzGJX5ML8jdfkYHQa+XaFR9QNG29PKoYkCgHl9WmXxPVaBd5PCzjSk5Uim+XS6Movcs1vrN10mr+qn1crdA==" saltValue="5PigA186qshsPexNZFi/+w==" spinCount="100000" sqref="I56:Z56" name="Rango2_2_3_4_3_1_2_4_3"/>
    <protectedRange algorithmName="SHA-512" hashValue="G5FAzGJX5ML8jdfkYHQa+XaFR9QNG29PKoYkCgHl9WmXxPVaBd5PCzjSk5Uim+XS6Movcs1vrN10mr+qn1crdA==" saltValue="5PigA186qshsPexNZFi/+w==" spinCount="100000" sqref="I55:Z55" name="Rango2_2_3_4_3_1_2_4_1_2"/>
    <protectedRange algorithmName="SHA-512" hashValue="G5FAzGJX5ML8jdfkYHQa+XaFR9QNG29PKoYkCgHl9WmXxPVaBd5PCzjSk5Uim+XS6Movcs1vrN10mr+qn1crdA==" saltValue="5PigA186qshsPexNZFi/+w==" spinCount="100000" sqref="E74:H76 I76:AD76 AA74:AD75 E93:H95 I95:AD95 AA93:AD94" name="Rango2_3_10"/>
    <protectedRange algorithmName="SHA-512" hashValue="G5FAzGJX5ML8jdfkYHQa+XaFR9QNG29PKoYkCgHl9WmXxPVaBd5PCzjSk5Uim+XS6Movcs1vrN10mr+qn1crdA==" saltValue="5PigA186qshsPexNZFi/+w==" spinCount="100000" sqref="I75:Z75 I94:Z94" name="Rango2_2_3_4_3_1_2_4_4"/>
    <protectedRange algorithmName="SHA-512" hashValue="G5FAzGJX5ML8jdfkYHQa+XaFR9QNG29PKoYkCgHl9WmXxPVaBd5PCzjSk5Uim+XS6Movcs1vrN10mr+qn1crdA==" saltValue="5PigA186qshsPexNZFi/+w==" spinCount="100000" sqref="I74:Z74 I93:Z93" name="Rango2_2_3_4_3_1_2_4_1_3"/>
    <protectedRange algorithmName="SHA-512" hashValue="G5FAzGJX5ML8jdfkYHQa+XaFR9QNG29PKoYkCgHl9WmXxPVaBd5PCzjSk5Uim+XS6Movcs1vrN10mr+qn1crdA==" saltValue="5PigA186qshsPexNZFi/+w==" spinCount="100000" sqref="I9:AD10" name="Rango2_3_19_5"/>
    <protectedRange algorithmName="SHA-512" hashValue="G5FAzGJX5ML8jdfkYHQa+XaFR9QNG29PKoYkCgHl9WmXxPVaBd5PCzjSk5Uim+XS6Movcs1vrN10mr+qn1crdA==" saltValue="5PigA186qshsPexNZFi/+w==" spinCount="100000" sqref="I28:AD29" name="Rango2_3_19_5_1"/>
    <protectedRange algorithmName="SHA-512" hashValue="G5FAzGJX5ML8jdfkYHQa+XaFR9QNG29PKoYkCgHl9WmXxPVaBd5PCzjSk5Uim+XS6Movcs1vrN10mr+qn1crdA==" saltValue="5PigA186qshsPexNZFi/+w==" spinCount="100000" sqref="I47:AD48" name="Rango2_3_19_5_2"/>
    <protectedRange algorithmName="SHA-512" hashValue="G5FAzGJX5ML8jdfkYHQa+XaFR9QNG29PKoYkCgHl9WmXxPVaBd5PCzjSk5Uim+XS6Movcs1vrN10mr+qn1crdA==" saltValue="5PigA186qshsPexNZFi/+w==" spinCount="100000" sqref="I66:AD67" name="Rango2_3_19_5_3"/>
    <protectedRange algorithmName="SHA-512" hashValue="G5FAzGJX5ML8jdfkYHQa+XaFR9QNG29PKoYkCgHl9WmXxPVaBd5PCzjSk5Uim+XS6Movcs1vrN10mr+qn1crdA==" saltValue="5PigA186qshsPexNZFi/+w==" spinCount="100000" sqref="E13:AG13" name="Rango2_3_11"/>
    <protectedRange algorithmName="SHA-512" hashValue="G5FAzGJX5ML8jdfkYHQa+XaFR9QNG29PKoYkCgHl9WmXxPVaBd5PCzjSk5Uim+XS6Movcs1vrN10mr+qn1crdA==" saltValue="5PigA186qshsPexNZFi/+w==" spinCount="100000" sqref="E32:AG32" name="Rango2_3_12"/>
    <protectedRange algorithmName="SHA-512" hashValue="G5FAzGJX5ML8jdfkYHQa+XaFR9QNG29PKoYkCgHl9WmXxPVaBd5PCzjSk5Uim+XS6Movcs1vrN10mr+qn1crdA==" saltValue="5PigA186qshsPexNZFi/+w==" spinCount="100000" sqref="E51:AG51" name="Rango2_3_13"/>
    <protectedRange algorithmName="SHA-512" hashValue="G5FAzGJX5ML8jdfkYHQa+XaFR9QNG29PKoYkCgHl9WmXxPVaBd5PCzjSk5Uim+XS6Movcs1vrN10mr+qn1crdA==" saltValue="5PigA186qshsPexNZFi/+w==" spinCount="100000" sqref="E70:AG70" name="Rango2_3_14"/>
    <protectedRange algorithmName="SHA-512" hashValue="G5FAzGJX5ML8jdfkYHQa+XaFR9QNG29PKoYkCgHl9WmXxPVaBd5PCzjSk5Uim+XS6Movcs1vrN10mr+qn1crdA==" saltValue="5PigA186qshsPexNZFi/+w==" spinCount="100000" sqref="E89:AG89" name="Rango2_3_15"/>
    <protectedRange algorithmName="SHA-512" hashValue="G5FAzGJX5ML8jdfkYHQa+XaFR9QNG29PKoYkCgHl9WmXxPVaBd5PCzjSk5Uim+XS6Movcs1vrN10mr+qn1crdA==" saltValue="5PigA186qshsPexNZFi/+w==" spinCount="100000" sqref="E108:H108 AE108:AG108" name="Rango2_3_16"/>
  </protectedRanges>
  <conditionalFormatting sqref="E20:AG20 E39:AG39 E58:AG58 E77:AG77 E96:AG96 E115:AG115 E134:AG134">
    <cfRule type="colorScale" priority="578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E14:AG16 AE17:AG17">
    <cfRule type="expression" dxfId="1495" priority="367">
      <formula>$C$21="F"</formula>
    </cfRule>
  </conditionalFormatting>
  <conditionalFormatting sqref="E7:AG8 E6:H6 E4:AG5 AE17:AG19 E9:H10 AE9:AG10 E14:AG16 E11:AG12 W6:AG6">
    <cfRule type="expression" dxfId="1494" priority="369">
      <formula>$C$2="F"</formula>
    </cfRule>
  </conditionalFormatting>
  <conditionalFormatting sqref="E4:AG4 E7:AG8 E5:H6 AE5:AG6 AE17:AG19 E9:H10 AE9:AG10 E14:AG16 E11:AG12">
    <cfRule type="expression" dxfId="1493" priority="370">
      <formula>$D4="Facturacion"</formula>
    </cfRule>
  </conditionalFormatting>
  <conditionalFormatting sqref="E4:AG4 E7:AG8 E5:H6 AE5:AG6 AE17:AG19 E9:H10 AE9:AG10 E14:AG16 E11:AG12">
    <cfRule type="expression" dxfId="1492" priority="371">
      <formula>$D4="Specialist"</formula>
    </cfRule>
  </conditionalFormatting>
  <conditionalFormatting sqref="E7:AG8 E6:H6 E4:AG5 AE17:AG19 E9:H10 AE9:AG10 E14:AG16 E11:AG12 W6:AG6">
    <cfRule type="cellIs" dxfId="1491" priority="372" operator="equal">
      <formula>1</formula>
    </cfRule>
  </conditionalFormatting>
  <conditionalFormatting sqref="E4:AG4 E7:AG8 E5:H6 AE5:AG6 AE17:AG19 E9:H10 AE9:AG10 E14:AG16 E11:AG12">
    <cfRule type="expression" dxfId="1490" priority="373">
      <formula>$D4="SSMM"</formula>
    </cfRule>
  </conditionalFormatting>
  <conditionalFormatting sqref="E7:AG8 E6:H6 E4:AG5 AE17:AG19 E9:H10 AE9:AG10 E14:AG16 E11:AG12 W6:AG6">
    <cfRule type="cellIs" dxfId="1489" priority="374" operator="equal">
      <formula>"F"</formula>
    </cfRule>
  </conditionalFormatting>
  <conditionalFormatting sqref="E33:AG35 AE36:AG36">
    <cfRule type="expression" dxfId="1488" priority="349">
      <formula>$C$21="F"</formula>
    </cfRule>
  </conditionalFormatting>
  <conditionalFormatting sqref="E33:AG35 AE36:AG38">
    <cfRule type="expression" dxfId="1487" priority="351">
      <formula>$C$2="F"</formula>
    </cfRule>
  </conditionalFormatting>
  <conditionalFormatting sqref="E33:AG35 AE36:AG38">
    <cfRule type="expression" dxfId="1486" priority="352">
      <formula>$D33="Facturacion"</formula>
    </cfRule>
  </conditionalFormatting>
  <conditionalFormatting sqref="E33:AG35 AE36:AG38">
    <cfRule type="expression" dxfId="1485" priority="353">
      <formula>$D33="Specialist"</formula>
    </cfRule>
  </conditionalFormatting>
  <conditionalFormatting sqref="E33:AG35 AE36:AG38">
    <cfRule type="cellIs" dxfId="1484" priority="354" operator="equal">
      <formula>1</formula>
    </cfRule>
  </conditionalFormatting>
  <conditionalFormatting sqref="E33:AG35 AE36:AG38">
    <cfRule type="expression" dxfId="1483" priority="355">
      <formula>$D33="SSMM"</formula>
    </cfRule>
  </conditionalFormatting>
  <conditionalFormatting sqref="E33:AG35 AE36:AG38">
    <cfRule type="cellIs" dxfId="1482" priority="356" operator="equal">
      <formula>"F"</formula>
    </cfRule>
  </conditionalFormatting>
  <conditionalFormatting sqref="E30:AG31 E28:H29 AE28:AG29 E23:L23 AE23:AG23 E24:AG27">
    <cfRule type="expression" dxfId="1481" priority="340">
      <formula>$C$2="F"</formula>
    </cfRule>
  </conditionalFormatting>
  <conditionalFormatting sqref="E30:AG31 E28:H29 AE28:AG29 E23:L23 AE23:AG23 E24:AG27">
    <cfRule type="expression" dxfId="1480" priority="341">
      <formula>$D23="Facturacion"</formula>
    </cfRule>
  </conditionalFormatting>
  <conditionalFormatting sqref="E30:AG31 E28:H29 AE28:AG29 E23:L23 AE23:AG23 E24:AG27">
    <cfRule type="expression" dxfId="1479" priority="342">
      <formula>$D23="Specialist"</formula>
    </cfRule>
  </conditionalFormatting>
  <conditionalFormatting sqref="E30:AG31 E28:H29 AE28:AG29 E23:L23 AE23:AG23 E24:AG27">
    <cfRule type="cellIs" dxfId="1478" priority="343" operator="equal">
      <formula>1</formula>
    </cfRule>
  </conditionalFormatting>
  <conditionalFormatting sqref="E30:AG31 E28:H29 AE28:AG29 E23:L23 AE23:AG23 E24:AG27">
    <cfRule type="expression" dxfId="1477" priority="344">
      <formula>$D23="SSMM"</formula>
    </cfRule>
  </conditionalFormatting>
  <conditionalFormatting sqref="E30:AG31 E28:H29 AE28:AG29 E23:L23 AE23:AG23 E24:AG27">
    <cfRule type="cellIs" dxfId="1476" priority="345" operator="equal">
      <formula>"F"</formula>
    </cfRule>
  </conditionalFormatting>
  <conditionalFormatting sqref="E52:AG54 AE55:AG55">
    <cfRule type="expression" dxfId="1475" priority="331">
      <formula>$C$21="F"</formula>
    </cfRule>
  </conditionalFormatting>
  <conditionalFormatting sqref="E52:AG54 AE55:AG57">
    <cfRule type="expression" dxfId="1474" priority="333">
      <formula>$C$2="F"</formula>
    </cfRule>
  </conditionalFormatting>
  <conditionalFormatting sqref="E52:AG54 AE55:AG57">
    <cfRule type="expression" dxfId="1473" priority="334">
      <formula>$D52="Facturacion"</formula>
    </cfRule>
  </conditionalFormatting>
  <conditionalFormatting sqref="E52:AG54 AE55:AG57">
    <cfRule type="expression" dxfId="1472" priority="335">
      <formula>$D52="Specialist"</formula>
    </cfRule>
  </conditionalFormatting>
  <conditionalFormatting sqref="E52:AG54 AE55:AG57">
    <cfRule type="cellIs" dxfId="1471" priority="336" operator="equal">
      <formula>1</formula>
    </cfRule>
  </conditionalFormatting>
  <conditionalFormatting sqref="E52:AG54 AE55:AG57">
    <cfRule type="expression" dxfId="1470" priority="337">
      <formula>$D52="SSMM"</formula>
    </cfRule>
  </conditionalFormatting>
  <conditionalFormatting sqref="E52:AG54 AE55:AG57">
    <cfRule type="cellIs" dxfId="1469" priority="338" operator="equal">
      <formula>"F"</formula>
    </cfRule>
  </conditionalFormatting>
  <conditionalFormatting sqref="E43:AG46 E49:AG50 E47:H48 AE47:AG48 E42:L42 AE42:AG42">
    <cfRule type="expression" dxfId="1468" priority="322">
      <formula>$C$2="F"</formula>
    </cfRule>
  </conditionalFormatting>
  <conditionalFormatting sqref="E43:AG46 E49:AG50 E47:H48 AE47:AG48 E42:L42 AE42:AG42">
    <cfRule type="expression" dxfId="1467" priority="323">
      <formula>$D42="Facturacion"</formula>
    </cfRule>
  </conditionalFormatting>
  <conditionalFormatting sqref="E43:AG46 E49:AG50 E47:H48 AE47:AG48 E42:L42 AE42:AG42">
    <cfRule type="expression" dxfId="1466" priority="324">
      <formula>$D42="Specialist"</formula>
    </cfRule>
  </conditionalFormatting>
  <conditionalFormatting sqref="E43:AG46 E49:AG50 E47:H48 AE47:AG48 E42:L42 AE42:AG42">
    <cfRule type="cellIs" dxfId="1465" priority="325" operator="equal">
      <formula>1</formula>
    </cfRule>
  </conditionalFormatting>
  <conditionalFormatting sqref="E43:AG46 E49:AG50 E47:H48 AE47:AG48 E42:L42 AE42:AG42">
    <cfRule type="expression" dxfId="1464" priority="326">
      <formula>$D42="SSMM"</formula>
    </cfRule>
  </conditionalFormatting>
  <conditionalFormatting sqref="E43:AG46 E49:AG50 E47:H48 AE47:AG48 E42:L42 AE42:AG42">
    <cfRule type="cellIs" dxfId="1463" priority="327" operator="equal">
      <formula>"F"</formula>
    </cfRule>
  </conditionalFormatting>
  <conditionalFormatting sqref="E71:AG73 AE74:AG74">
    <cfRule type="expression" dxfId="1462" priority="313">
      <formula>$C$21="F"</formula>
    </cfRule>
  </conditionalFormatting>
  <conditionalFormatting sqref="E71:AG73 AE74:AG76">
    <cfRule type="expression" dxfId="1461" priority="315">
      <formula>$C$2="F"</formula>
    </cfRule>
  </conditionalFormatting>
  <conditionalFormatting sqref="E71:AG73 AE74:AG76">
    <cfRule type="expression" dxfId="1460" priority="316">
      <formula>$D71="Facturacion"</formula>
    </cfRule>
  </conditionalFormatting>
  <conditionalFormatting sqref="E71:AG73 AE74:AG76">
    <cfRule type="expression" dxfId="1459" priority="317">
      <formula>$D71="Specialist"</formula>
    </cfRule>
  </conditionalFormatting>
  <conditionalFormatting sqref="E71:AG73 AE74:AG76">
    <cfRule type="cellIs" dxfId="1458" priority="318" operator="equal">
      <formula>1</formula>
    </cfRule>
  </conditionalFormatting>
  <conditionalFormatting sqref="E71:AG73 AE74:AG76">
    <cfRule type="expression" dxfId="1457" priority="319">
      <formula>$D71="SSMM"</formula>
    </cfRule>
  </conditionalFormatting>
  <conditionalFormatting sqref="E71:AG73 AE74:AG76">
    <cfRule type="cellIs" dxfId="1456" priority="320" operator="equal">
      <formula>"F"</formula>
    </cfRule>
  </conditionalFormatting>
  <conditionalFormatting sqref="E62:AG65 E66:H67 AE66:AG67 E61:L61 AE61:AG61 E68:AG69">
    <cfRule type="expression" dxfId="1455" priority="304">
      <formula>$C$2="F"</formula>
    </cfRule>
  </conditionalFormatting>
  <conditionalFormatting sqref="E62:AG65 E66:H67 AE66:AG67 E61:L61 AE61:AG61 E68:AG69">
    <cfRule type="expression" dxfId="1454" priority="305">
      <formula>$D61="Facturacion"</formula>
    </cfRule>
  </conditionalFormatting>
  <conditionalFormatting sqref="E62:AG65 E66:H67 AE66:AG67 E61:L61 AE61:AG61 E68:AG69">
    <cfRule type="expression" dxfId="1453" priority="306">
      <formula>$D61="Specialist"</formula>
    </cfRule>
  </conditionalFormatting>
  <conditionalFormatting sqref="E62:AG65 E66:H67 AE66:AG67 E61:L61 AE61:AG61 E68:AG69">
    <cfRule type="cellIs" dxfId="1452" priority="307" operator="equal">
      <formula>1</formula>
    </cfRule>
  </conditionalFormatting>
  <conditionalFormatting sqref="E62:AG65 E66:H67 AE66:AG67 E61:L61 AE61:AG61 E68:AG69">
    <cfRule type="expression" dxfId="1451" priority="308">
      <formula>$D61="SSMM"</formula>
    </cfRule>
  </conditionalFormatting>
  <conditionalFormatting sqref="E62:AG65 E66:H67 AE66:AG67 E61:L61 AE61:AG61 E68:AG69">
    <cfRule type="cellIs" dxfId="1450" priority="309" operator="equal">
      <formula>"F"</formula>
    </cfRule>
  </conditionalFormatting>
  <conditionalFormatting sqref="E90:AG92 AE93:AG93">
    <cfRule type="expression" dxfId="1449" priority="295">
      <formula>$C$21="F"</formula>
    </cfRule>
  </conditionalFormatting>
  <conditionalFormatting sqref="E90:AG92 AE93:AG95">
    <cfRule type="expression" dxfId="1448" priority="297">
      <formula>$C$2="F"</formula>
    </cfRule>
  </conditionalFormatting>
  <conditionalFormatting sqref="E90:AG92 AE93:AG95">
    <cfRule type="expression" dxfId="1447" priority="298">
      <formula>$D90="Facturacion"</formula>
    </cfRule>
  </conditionalFormatting>
  <conditionalFormatting sqref="E90:AG92 AE93:AG95">
    <cfRule type="expression" dxfId="1446" priority="299">
      <formula>$D90="Specialist"</formula>
    </cfRule>
  </conditionalFormatting>
  <conditionalFormatting sqref="E90:AG92 AE93:AG95">
    <cfRule type="cellIs" dxfId="1445" priority="300" operator="equal">
      <formula>1</formula>
    </cfRule>
  </conditionalFormatting>
  <conditionalFormatting sqref="E90:AG92 AE93:AG95">
    <cfRule type="expression" dxfId="1444" priority="301">
      <formula>$D90="SSMM"</formula>
    </cfRule>
  </conditionalFormatting>
  <conditionalFormatting sqref="E90:AG92 AE93:AG95">
    <cfRule type="cellIs" dxfId="1443" priority="302" operator="equal">
      <formula>"F"</formula>
    </cfRule>
  </conditionalFormatting>
  <conditionalFormatting sqref="E80:AG88">
    <cfRule type="expression" dxfId="1442" priority="286">
      <formula>$C$2="F"</formula>
    </cfRule>
  </conditionalFormatting>
  <conditionalFormatting sqref="E80:AG88">
    <cfRule type="expression" dxfId="1441" priority="287">
      <formula>$D80="Facturacion"</formula>
    </cfRule>
  </conditionalFormatting>
  <conditionalFormatting sqref="E80:AG88">
    <cfRule type="expression" dxfId="1440" priority="288">
      <formula>$D80="Specialist"</formula>
    </cfRule>
  </conditionalFormatting>
  <conditionalFormatting sqref="E80:AG88">
    <cfRule type="cellIs" dxfId="1439" priority="289" operator="equal">
      <formula>1</formula>
    </cfRule>
  </conditionalFormatting>
  <conditionalFormatting sqref="E80:AG88">
    <cfRule type="expression" dxfId="1438" priority="290">
      <formula>$D80="SSMM"</formula>
    </cfRule>
  </conditionalFormatting>
  <conditionalFormatting sqref="E80:AG88">
    <cfRule type="cellIs" dxfId="1437" priority="291" operator="equal">
      <formula>"F"</formula>
    </cfRule>
  </conditionalFormatting>
  <conditionalFormatting sqref="I113:W113">
    <cfRule type="expression" dxfId="1436" priority="274">
      <formula>$C$78="F"</formula>
    </cfRule>
  </conditionalFormatting>
  <conditionalFormatting sqref="I113:W113">
    <cfRule type="expression" dxfId="1435" priority="275">
      <formula>$C$59="F"</formula>
    </cfRule>
  </conditionalFormatting>
  <conditionalFormatting sqref="I113:W113">
    <cfRule type="expression" dxfId="1434" priority="276">
      <formula>$C$40="F"</formula>
    </cfRule>
  </conditionalFormatting>
  <conditionalFormatting sqref="E109:H112 I109:W113 X109:AG112">
    <cfRule type="expression" dxfId="1433" priority="277">
      <formula>$C$21="F"</formula>
    </cfRule>
  </conditionalFormatting>
  <conditionalFormatting sqref="E109:AG114">
    <cfRule type="expression" dxfId="1432" priority="279">
      <formula>$C$2="F"</formula>
    </cfRule>
  </conditionalFormatting>
  <conditionalFormatting sqref="E109:AG114">
    <cfRule type="expression" dxfId="1431" priority="280">
      <formula>$D109="Facturacion"</formula>
    </cfRule>
  </conditionalFormatting>
  <conditionalFormatting sqref="E109:AG114">
    <cfRule type="expression" dxfId="1430" priority="281">
      <formula>$D109="Specialist"</formula>
    </cfRule>
  </conditionalFormatting>
  <conditionalFormatting sqref="E109:AG114">
    <cfRule type="cellIs" dxfId="1429" priority="282" operator="equal">
      <formula>1</formula>
    </cfRule>
  </conditionalFormatting>
  <conditionalFormatting sqref="E109:AG114">
    <cfRule type="expression" dxfId="1428" priority="283">
      <formula>$D109="SSMM"</formula>
    </cfRule>
  </conditionalFormatting>
  <conditionalFormatting sqref="E109:AG114">
    <cfRule type="cellIs" dxfId="1427" priority="284" operator="equal">
      <formula>"F"</formula>
    </cfRule>
  </conditionalFormatting>
  <conditionalFormatting sqref="E99:AG107">
    <cfRule type="expression" dxfId="1426" priority="268">
      <formula>$C$2="F"</formula>
    </cfRule>
  </conditionalFormatting>
  <conditionalFormatting sqref="E99:AG107">
    <cfRule type="expression" dxfId="1425" priority="269">
      <formula>$D99="Facturacion"</formula>
    </cfRule>
  </conditionalFormatting>
  <conditionalFormatting sqref="E99:AG107">
    <cfRule type="expression" dxfId="1424" priority="270">
      <formula>$D99="Specialist"</formula>
    </cfRule>
  </conditionalFormatting>
  <conditionalFormatting sqref="E99:AG107">
    <cfRule type="cellIs" dxfId="1423" priority="271" operator="equal">
      <formula>1</formula>
    </cfRule>
  </conditionalFormatting>
  <conditionalFormatting sqref="E99:AG107">
    <cfRule type="expression" dxfId="1422" priority="272">
      <formula>$D99="SSMM"</formula>
    </cfRule>
  </conditionalFormatting>
  <conditionalFormatting sqref="E99:AG107">
    <cfRule type="cellIs" dxfId="1421" priority="273" operator="equal">
      <formula>"F"</formula>
    </cfRule>
  </conditionalFormatting>
  <conditionalFormatting sqref="I132:W132">
    <cfRule type="expression" dxfId="1420" priority="256">
      <formula>$C$78="F"</formula>
    </cfRule>
  </conditionalFormatting>
  <conditionalFormatting sqref="I132:W132">
    <cfRule type="expression" dxfId="1419" priority="257">
      <formula>$C$59="F"</formula>
    </cfRule>
  </conditionalFormatting>
  <conditionalFormatting sqref="I132:W132">
    <cfRule type="expression" dxfId="1418" priority="258">
      <formula>$C$40="F"</formula>
    </cfRule>
  </conditionalFormatting>
  <conditionalFormatting sqref="E127:H131 I127:W132 X127:AG131">
    <cfRule type="expression" dxfId="1417" priority="259">
      <formula>$C$21="F"</formula>
    </cfRule>
  </conditionalFormatting>
  <conditionalFormatting sqref="E127:AG133">
    <cfRule type="expression" dxfId="1416" priority="261">
      <formula>$C$2="F"</formula>
    </cfRule>
  </conditionalFormatting>
  <conditionalFormatting sqref="E127:AG133">
    <cfRule type="expression" dxfId="1415" priority="262">
      <formula>$D127="Facturacion"</formula>
    </cfRule>
  </conditionalFormatting>
  <conditionalFormatting sqref="E127:AG133">
    <cfRule type="expression" dxfId="1414" priority="263">
      <formula>$D127="Specialist"</formula>
    </cfRule>
  </conditionalFormatting>
  <conditionalFormatting sqref="E127:AG133">
    <cfRule type="cellIs" dxfId="1413" priority="264" operator="equal">
      <formula>1</formula>
    </cfRule>
  </conditionalFormatting>
  <conditionalFormatting sqref="E127:AG133">
    <cfRule type="expression" dxfId="1412" priority="265">
      <formula>$D127="SSMM"</formula>
    </cfRule>
  </conditionalFormatting>
  <conditionalFormatting sqref="E127:AG133">
    <cfRule type="cellIs" dxfId="1411" priority="266" operator="equal">
      <formula>"F"</formula>
    </cfRule>
  </conditionalFormatting>
  <conditionalFormatting sqref="E118:AG126">
    <cfRule type="expression" dxfId="1410" priority="250">
      <formula>$C$2="F"</formula>
    </cfRule>
  </conditionalFormatting>
  <conditionalFormatting sqref="E118:AG126">
    <cfRule type="expression" dxfId="1409" priority="251">
      <formula>$D118="Facturacion"</formula>
    </cfRule>
  </conditionalFormatting>
  <conditionalFormatting sqref="E118:AG126">
    <cfRule type="expression" dxfId="1408" priority="252">
      <formula>$D118="Specialist"</formula>
    </cfRule>
  </conditionalFormatting>
  <conditionalFormatting sqref="E118:AG126">
    <cfRule type="cellIs" dxfId="1407" priority="253" operator="equal">
      <formula>1</formula>
    </cfRule>
  </conditionalFormatting>
  <conditionalFormatting sqref="E118:AG126">
    <cfRule type="expression" dxfId="1406" priority="254">
      <formula>$D118="SSMM"</formula>
    </cfRule>
  </conditionalFormatting>
  <conditionalFormatting sqref="E118:AG126">
    <cfRule type="cellIs" dxfId="1405" priority="255" operator="equal">
      <formula>"F"</formula>
    </cfRule>
  </conditionalFormatting>
  <conditionalFormatting sqref="I5:AD5">
    <cfRule type="expression" dxfId="1404" priority="2574">
      <formula>$D6="Facturacion"</formula>
    </cfRule>
  </conditionalFormatting>
  <conditionalFormatting sqref="I5:AD5">
    <cfRule type="expression" dxfId="1403" priority="2576">
      <formula>$D6="Specialist"</formula>
    </cfRule>
  </conditionalFormatting>
  <conditionalFormatting sqref="I5:AD5">
    <cfRule type="expression" dxfId="1402" priority="2580">
      <formula>$D6="SSMM"</formula>
    </cfRule>
  </conditionalFormatting>
  <conditionalFormatting sqref="E17:H17 AA17:AD17">
    <cfRule type="expression" dxfId="1401" priority="241">
      <formula>$C$21="F"</formula>
    </cfRule>
  </conditionalFormatting>
  <conditionalFormatting sqref="E19:AD19 E17:H18 AA17:AD18">
    <cfRule type="expression" dxfId="1400" priority="243">
      <formula>$C$2="F"</formula>
    </cfRule>
  </conditionalFormatting>
  <conditionalFormatting sqref="E19:AD19 E17:H18 AA17:AD18">
    <cfRule type="expression" dxfId="1399" priority="244">
      <formula>$D17="Facturacion"</formula>
    </cfRule>
  </conditionalFormatting>
  <conditionalFormatting sqref="E19:AD19 E17:H18 AA17:AD18">
    <cfRule type="expression" dxfId="1398" priority="245">
      <formula>$D17="Specialist"</formula>
    </cfRule>
  </conditionalFormatting>
  <conditionalFormatting sqref="E19:AD19 E17:H18 AA17:AD18">
    <cfRule type="cellIs" dxfId="1397" priority="246" operator="equal">
      <formula>1</formula>
    </cfRule>
  </conditionalFormatting>
  <conditionalFormatting sqref="E19:AD19 E17:H18 AA17:AD18">
    <cfRule type="expression" dxfId="1396" priority="247">
      <formula>$D17="SSMM"</formula>
    </cfRule>
  </conditionalFormatting>
  <conditionalFormatting sqref="E19:AD19 E17:H18 AA17:AD18">
    <cfRule type="cellIs" dxfId="1395" priority="248" operator="equal">
      <formula>"F"</formula>
    </cfRule>
  </conditionalFormatting>
  <conditionalFormatting sqref="I18:W18">
    <cfRule type="expression" dxfId="1394" priority="231">
      <formula>$C$78="F"</formula>
    </cfRule>
  </conditionalFormatting>
  <conditionalFormatting sqref="I18:W18">
    <cfRule type="expression" dxfId="1393" priority="232">
      <formula>$C$59="F"</formula>
    </cfRule>
  </conditionalFormatting>
  <conditionalFormatting sqref="I18:W18">
    <cfRule type="expression" dxfId="1392" priority="233">
      <formula>$C$40="F"</formula>
    </cfRule>
  </conditionalFormatting>
  <conditionalFormatting sqref="I18:W18">
    <cfRule type="expression" dxfId="1391" priority="234">
      <formula>$C$21="F"</formula>
    </cfRule>
  </conditionalFormatting>
  <conditionalFormatting sqref="I18:Z18">
    <cfRule type="expression" dxfId="1390" priority="235">
      <formula>$C$2="F"</formula>
    </cfRule>
  </conditionalFormatting>
  <conditionalFormatting sqref="I18:Z18">
    <cfRule type="expression" dxfId="1389" priority="236">
      <formula>$D18="Facturacion"</formula>
    </cfRule>
  </conditionalFormatting>
  <conditionalFormatting sqref="I18:Z18">
    <cfRule type="expression" dxfId="1388" priority="237">
      <formula>$D18="Specialist"</formula>
    </cfRule>
  </conditionalFormatting>
  <conditionalFormatting sqref="I18:Z18">
    <cfRule type="cellIs" dxfId="1387" priority="238" operator="equal">
      <formula>1</formula>
    </cfRule>
  </conditionalFormatting>
  <conditionalFormatting sqref="I18:Z18">
    <cfRule type="expression" dxfId="1386" priority="239">
      <formula>$D18="SSMM"</formula>
    </cfRule>
  </conditionalFormatting>
  <conditionalFormatting sqref="I18:Z18">
    <cfRule type="cellIs" dxfId="1385" priority="240" operator="equal">
      <formula>"F"</formula>
    </cfRule>
  </conditionalFormatting>
  <conditionalFormatting sqref="I17:W17">
    <cfRule type="expression" dxfId="1384" priority="221">
      <formula>$C$78="F"</formula>
    </cfRule>
  </conditionalFormatting>
  <conditionalFormatting sqref="I17:W17">
    <cfRule type="expression" dxfId="1383" priority="222">
      <formula>$C$59="F"</formula>
    </cfRule>
  </conditionalFormatting>
  <conditionalFormatting sqref="I17:W17">
    <cfRule type="expression" dxfId="1382" priority="223">
      <formula>$C$40="F"</formula>
    </cfRule>
  </conditionalFormatting>
  <conditionalFormatting sqref="I17:W17">
    <cfRule type="expression" dxfId="1381" priority="224">
      <formula>$C$21="F"</formula>
    </cfRule>
  </conditionalFormatting>
  <conditionalFormatting sqref="I17:Z17">
    <cfRule type="expression" dxfId="1380" priority="225">
      <formula>$C$2="F"</formula>
    </cfRule>
  </conditionalFormatting>
  <conditionalFormatting sqref="I17:Z17">
    <cfRule type="expression" dxfId="1379" priority="226">
      <formula>$D17="Facturacion"</formula>
    </cfRule>
  </conditionalFormatting>
  <conditionalFormatting sqref="I17:Z17">
    <cfRule type="expression" dxfId="1378" priority="227">
      <formula>$D17="Specialist"</formula>
    </cfRule>
  </conditionalFormatting>
  <conditionalFormatting sqref="I17:Z17">
    <cfRule type="cellIs" dxfId="1377" priority="228" operator="equal">
      <formula>1</formula>
    </cfRule>
  </conditionalFormatting>
  <conditionalFormatting sqref="I17:Z17">
    <cfRule type="expression" dxfId="1376" priority="229">
      <formula>$D17="SSMM"</formula>
    </cfRule>
  </conditionalFormatting>
  <conditionalFormatting sqref="I17:Z17">
    <cfRule type="cellIs" dxfId="1375" priority="230" operator="equal">
      <formula>"F"</formula>
    </cfRule>
  </conditionalFormatting>
  <conditionalFormatting sqref="E36:H36 AA36:AD36">
    <cfRule type="expression" dxfId="1374" priority="213">
      <formula>$C$21="F"</formula>
    </cfRule>
  </conditionalFormatting>
  <conditionalFormatting sqref="E38:AD38 E36:H37 AA36:AD37">
    <cfRule type="expression" dxfId="1373" priority="215">
      <formula>$C$2="F"</formula>
    </cfRule>
  </conditionalFormatting>
  <conditionalFormatting sqref="E38:AD38 E36:H37 AA36:AD37">
    <cfRule type="expression" dxfId="1372" priority="216">
      <formula>$D36="Facturacion"</formula>
    </cfRule>
  </conditionalFormatting>
  <conditionalFormatting sqref="E38:AD38 E36:H37 AA36:AD37">
    <cfRule type="expression" dxfId="1371" priority="217">
      <formula>$D36="Specialist"</formula>
    </cfRule>
  </conditionalFormatting>
  <conditionalFormatting sqref="E38:AD38 E36:H37 AA36:AD37">
    <cfRule type="cellIs" dxfId="1370" priority="218" operator="equal">
      <formula>1</formula>
    </cfRule>
  </conditionalFormatting>
  <conditionalFormatting sqref="E38:AD38 E36:H37 AA36:AD37">
    <cfRule type="expression" dxfId="1369" priority="219">
      <formula>$D36="SSMM"</formula>
    </cfRule>
  </conditionalFormatting>
  <conditionalFormatting sqref="E38:AD38 E36:H37 AA36:AD37">
    <cfRule type="cellIs" dxfId="1368" priority="220" operator="equal">
      <formula>"F"</formula>
    </cfRule>
  </conditionalFormatting>
  <conditionalFormatting sqref="I37:W37">
    <cfRule type="expression" dxfId="1367" priority="203">
      <formula>$C$78="F"</formula>
    </cfRule>
  </conditionalFormatting>
  <conditionalFormatting sqref="I37:W37">
    <cfRule type="expression" dxfId="1366" priority="204">
      <formula>$C$59="F"</formula>
    </cfRule>
  </conditionalFormatting>
  <conditionalFormatting sqref="I37:W37">
    <cfRule type="expression" dxfId="1365" priority="205">
      <formula>$C$40="F"</formula>
    </cfRule>
  </conditionalFormatting>
  <conditionalFormatting sqref="I37:W37">
    <cfRule type="expression" dxfId="1364" priority="206">
      <formula>$C$21="F"</formula>
    </cfRule>
  </conditionalFormatting>
  <conditionalFormatting sqref="I37:Z37">
    <cfRule type="expression" dxfId="1363" priority="207">
      <formula>$C$2="F"</formula>
    </cfRule>
  </conditionalFormatting>
  <conditionalFormatting sqref="I37:Z37">
    <cfRule type="expression" dxfId="1362" priority="208">
      <formula>$D37="Facturacion"</formula>
    </cfRule>
  </conditionalFormatting>
  <conditionalFormatting sqref="I37:Z37">
    <cfRule type="expression" dxfId="1361" priority="209">
      <formula>$D37="Specialist"</formula>
    </cfRule>
  </conditionalFormatting>
  <conditionalFormatting sqref="I37:Z37">
    <cfRule type="cellIs" dxfId="1360" priority="210" operator="equal">
      <formula>1</formula>
    </cfRule>
  </conditionalFormatting>
  <conditionalFormatting sqref="I37:Z37">
    <cfRule type="expression" dxfId="1359" priority="211">
      <formula>$D37="SSMM"</formula>
    </cfRule>
  </conditionalFormatting>
  <conditionalFormatting sqref="I37:Z37">
    <cfRule type="cellIs" dxfId="1358" priority="212" operator="equal">
      <formula>"F"</formula>
    </cfRule>
  </conditionalFormatting>
  <conditionalFormatting sqref="I36:W36">
    <cfRule type="expression" dxfId="1357" priority="193">
      <formula>$C$78="F"</formula>
    </cfRule>
  </conditionalFormatting>
  <conditionalFormatting sqref="I36:W36">
    <cfRule type="expression" dxfId="1356" priority="194">
      <formula>$C$59="F"</formula>
    </cfRule>
  </conditionalFormatting>
  <conditionalFormatting sqref="I36:W36">
    <cfRule type="expression" dxfId="1355" priority="195">
      <formula>$C$40="F"</formula>
    </cfRule>
  </conditionalFormatting>
  <conditionalFormatting sqref="I36:W36">
    <cfRule type="expression" dxfId="1354" priority="196">
      <formula>$C$21="F"</formula>
    </cfRule>
  </conditionalFormatting>
  <conditionalFormatting sqref="I36:Z36">
    <cfRule type="expression" dxfId="1353" priority="197">
      <formula>$C$2="F"</formula>
    </cfRule>
  </conditionalFormatting>
  <conditionalFormatting sqref="I36:Z36">
    <cfRule type="expression" dxfId="1352" priority="198">
      <formula>$D36="Facturacion"</formula>
    </cfRule>
  </conditionalFormatting>
  <conditionalFormatting sqref="I36:Z36">
    <cfRule type="expression" dxfId="1351" priority="199">
      <formula>$D36="Specialist"</formula>
    </cfRule>
  </conditionalFormatting>
  <conditionalFormatting sqref="I36:Z36">
    <cfRule type="cellIs" dxfId="1350" priority="200" operator="equal">
      <formula>1</formula>
    </cfRule>
  </conditionalFormatting>
  <conditionalFormatting sqref="I36:Z36">
    <cfRule type="expression" dxfId="1349" priority="201">
      <formula>$D36="SSMM"</formula>
    </cfRule>
  </conditionalFormatting>
  <conditionalFormatting sqref="I36:Z36">
    <cfRule type="cellIs" dxfId="1348" priority="202" operator="equal">
      <formula>"F"</formula>
    </cfRule>
  </conditionalFormatting>
  <conditionalFormatting sqref="E55:H55 AA55:AD55">
    <cfRule type="expression" dxfId="1347" priority="185">
      <formula>$C$21="F"</formula>
    </cfRule>
  </conditionalFormatting>
  <conditionalFormatting sqref="E57:AD57 E55:H56 AA55:AD56">
    <cfRule type="expression" dxfId="1346" priority="187">
      <formula>$C$2="F"</formula>
    </cfRule>
  </conditionalFormatting>
  <conditionalFormatting sqref="E57:AD57 E55:H56 AA55:AD56">
    <cfRule type="expression" dxfId="1345" priority="188">
      <formula>$D55="Facturacion"</formula>
    </cfRule>
  </conditionalFormatting>
  <conditionalFormatting sqref="E57:AD57 E55:H56 AA55:AD56">
    <cfRule type="expression" dxfId="1344" priority="189">
      <formula>$D55="Specialist"</formula>
    </cfRule>
  </conditionalFormatting>
  <conditionalFormatting sqref="E57:AD57 E55:H56 AA55:AD56">
    <cfRule type="cellIs" dxfId="1343" priority="190" operator="equal">
      <formula>1</formula>
    </cfRule>
  </conditionalFormatting>
  <conditionalFormatting sqref="E57:AD57 E55:H56 AA55:AD56">
    <cfRule type="expression" dxfId="1342" priority="191">
      <formula>$D55="SSMM"</formula>
    </cfRule>
  </conditionalFormatting>
  <conditionalFormatting sqref="E57:AD57 E55:H56 AA55:AD56">
    <cfRule type="cellIs" dxfId="1341" priority="192" operator="equal">
      <formula>"F"</formula>
    </cfRule>
  </conditionalFormatting>
  <conditionalFormatting sqref="I56:W56">
    <cfRule type="expression" dxfId="1340" priority="175">
      <formula>$C$78="F"</formula>
    </cfRule>
  </conditionalFormatting>
  <conditionalFormatting sqref="I56:W56">
    <cfRule type="expression" dxfId="1339" priority="176">
      <formula>$C$59="F"</formula>
    </cfRule>
  </conditionalFormatting>
  <conditionalFormatting sqref="I56:W56">
    <cfRule type="expression" dxfId="1338" priority="177">
      <formula>$C$40="F"</formula>
    </cfRule>
  </conditionalFormatting>
  <conditionalFormatting sqref="I56:W56">
    <cfRule type="expression" dxfId="1337" priority="178">
      <formula>$C$21="F"</formula>
    </cfRule>
  </conditionalFormatting>
  <conditionalFormatting sqref="I56:Z56">
    <cfRule type="expression" dxfId="1336" priority="179">
      <formula>$C$2="F"</formula>
    </cfRule>
  </conditionalFormatting>
  <conditionalFormatting sqref="I56:Z56">
    <cfRule type="expression" dxfId="1335" priority="180">
      <formula>$D56="Facturacion"</formula>
    </cfRule>
  </conditionalFormatting>
  <conditionalFormatting sqref="I56:Z56">
    <cfRule type="expression" dxfId="1334" priority="181">
      <formula>$D56="Specialist"</formula>
    </cfRule>
  </conditionalFormatting>
  <conditionalFormatting sqref="I56:Z56">
    <cfRule type="cellIs" dxfId="1333" priority="182" operator="equal">
      <formula>1</formula>
    </cfRule>
  </conditionalFormatting>
  <conditionalFormatting sqref="I56:Z56">
    <cfRule type="expression" dxfId="1332" priority="183">
      <formula>$D56="SSMM"</formula>
    </cfRule>
  </conditionalFormatting>
  <conditionalFormatting sqref="I56:Z56">
    <cfRule type="cellIs" dxfId="1331" priority="184" operator="equal">
      <formula>"F"</formula>
    </cfRule>
  </conditionalFormatting>
  <conditionalFormatting sqref="I55:W55">
    <cfRule type="expression" dxfId="1330" priority="165">
      <formula>$C$78="F"</formula>
    </cfRule>
  </conditionalFormatting>
  <conditionalFormatting sqref="I55:W55">
    <cfRule type="expression" dxfId="1329" priority="166">
      <formula>$C$59="F"</formula>
    </cfRule>
  </conditionalFormatting>
  <conditionalFormatting sqref="I55:W55">
    <cfRule type="expression" dxfId="1328" priority="167">
      <formula>$C$40="F"</formula>
    </cfRule>
  </conditionalFormatting>
  <conditionalFormatting sqref="I55:W55">
    <cfRule type="expression" dxfId="1327" priority="168">
      <formula>$C$21="F"</formula>
    </cfRule>
  </conditionalFormatting>
  <conditionalFormatting sqref="I55:Z55">
    <cfRule type="expression" dxfId="1326" priority="169">
      <formula>$C$2="F"</formula>
    </cfRule>
  </conditionalFormatting>
  <conditionalFormatting sqref="I55:Z55">
    <cfRule type="expression" dxfId="1325" priority="170">
      <formula>$D55="Facturacion"</formula>
    </cfRule>
  </conditionalFormatting>
  <conditionalFormatting sqref="I55:Z55">
    <cfRule type="expression" dxfId="1324" priority="171">
      <formula>$D55="Specialist"</formula>
    </cfRule>
  </conditionalFormatting>
  <conditionalFormatting sqref="I55:Z55">
    <cfRule type="cellIs" dxfId="1323" priority="172" operator="equal">
      <formula>1</formula>
    </cfRule>
  </conditionalFormatting>
  <conditionalFormatting sqref="I55:Z55">
    <cfRule type="expression" dxfId="1322" priority="173">
      <formula>$D55="SSMM"</formula>
    </cfRule>
  </conditionalFormatting>
  <conditionalFormatting sqref="I55:Z55">
    <cfRule type="cellIs" dxfId="1321" priority="174" operator="equal">
      <formula>"F"</formula>
    </cfRule>
  </conditionalFormatting>
  <conditionalFormatting sqref="E74:H74 AA74:AD74">
    <cfRule type="expression" dxfId="1320" priority="157">
      <formula>$C$21="F"</formula>
    </cfRule>
  </conditionalFormatting>
  <conditionalFormatting sqref="E76:AD76 E74:H75 AA74:AD75">
    <cfRule type="expression" dxfId="1319" priority="159">
      <formula>$C$2="F"</formula>
    </cfRule>
  </conditionalFormatting>
  <conditionalFormatting sqref="E76:AD76 E74:H75 AA74:AD75">
    <cfRule type="expression" dxfId="1318" priority="160">
      <formula>$D74="Facturacion"</formula>
    </cfRule>
  </conditionalFormatting>
  <conditionalFormatting sqref="E76:AD76 E74:H75 AA74:AD75">
    <cfRule type="expression" dxfId="1317" priority="161">
      <formula>$D74="Specialist"</formula>
    </cfRule>
  </conditionalFormatting>
  <conditionalFormatting sqref="E76:AD76 E74:H75 AA74:AD75">
    <cfRule type="cellIs" dxfId="1316" priority="162" operator="equal">
      <formula>1</formula>
    </cfRule>
  </conditionalFormatting>
  <conditionalFormatting sqref="E76:AD76 E74:H75 AA74:AD75">
    <cfRule type="expression" dxfId="1315" priority="163">
      <formula>$D74="SSMM"</formula>
    </cfRule>
  </conditionalFormatting>
  <conditionalFormatting sqref="E76:AD76 E74:H75 AA74:AD75">
    <cfRule type="cellIs" dxfId="1314" priority="164" operator="equal">
      <formula>"F"</formula>
    </cfRule>
  </conditionalFormatting>
  <conditionalFormatting sqref="I75:W75">
    <cfRule type="expression" dxfId="1313" priority="147">
      <formula>$C$78="F"</formula>
    </cfRule>
  </conditionalFormatting>
  <conditionalFormatting sqref="I75:W75">
    <cfRule type="expression" dxfId="1312" priority="148">
      <formula>$C$59="F"</formula>
    </cfRule>
  </conditionalFormatting>
  <conditionalFormatting sqref="I75:W75">
    <cfRule type="expression" dxfId="1311" priority="149">
      <formula>$C$40="F"</formula>
    </cfRule>
  </conditionalFormatting>
  <conditionalFormatting sqref="I75:W75">
    <cfRule type="expression" dxfId="1310" priority="150">
      <formula>$C$21="F"</formula>
    </cfRule>
  </conditionalFormatting>
  <conditionalFormatting sqref="I75:Z75">
    <cfRule type="expression" dxfId="1309" priority="151">
      <formula>$C$2="F"</formula>
    </cfRule>
  </conditionalFormatting>
  <conditionalFormatting sqref="I75:Z75">
    <cfRule type="expression" dxfId="1308" priority="152">
      <formula>$D75="Facturacion"</formula>
    </cfRule>
  </conditionalFormatting>
  <conditionalFormatting sqref="I75:Z75">
    <cfRule type="expression" dxfId="1307" priority="153">
      <formula>$D75="Specialist"</formula>
    </cfRule>
  </conditionalFormatting>
  <conditionalFormatting sqref="I75:Z75">
    <cfRule type="cellIs" dxfId="1306" priority="154" operator="equal">
      <formula>1</formula>
    </cfRule>
  </conditionalFormatting>
  <conditionalFormatting sqref="I75:Z75">
    <cfRule type="expression" dxfId="1305" priority="155">
      <formula>$D75="SSMM"</formula>
    </cfRule>
  </conditionalFormatting>
  <conditionalFormatting sqref="I75:Z75">
    <cfRule type="cellIs" dxfId="1304" priority="156" operator="equal">
      <formula>"F"</formula>
    </cfRule>
  </conditionalFormatting>
  <conditionalFormatting sqref="I74:W74">
    <cfRule type="expression" dxfId="1303" priority="137">
      <formula>$C$78="F"</formula>
    </cfRule>
  </conditionalFormatting>
  <conditionalFormatting sqref="I74:W74">
    <cfRule type="expression" dxfId="1302" priority="138">
      <formula>$C$59="F"</formula>
    </cfRule>
  </conditionalFormatting>
  <conditionalFormatting sqref="I74:W74">
    <cfRule type="expression" dxfId="1301" priority="139">
      <formula>$C$40="F"</formula>
    </cfRule>
  </conditionalFormatting>
  <conditionalFormatting sqref="I74:W74">
    <cfRule type="expression" dxfId="1300" priority="140">
      <formula>$C$21="F"</formula>
    </cfRule>
  </conditionalFormatting>
  <conditionalFormatting sqref="I74:Z74">
    <cfRule type="expression" dxfId="1299" priority="141">
      <formula>$C$2="F"</formula>
    </cfRule>
  </conditionalFormatting>
  <conditionalFormatting sqref="I74:Z74">
    <cfRule type="expression" dxfId="1298" priority="142">
      <formula>$D74="Facturacion"</formula>
    </cfRule>
  </conditionalFormatting>
  <conditionalFormatting sqref="I74:Z74">
    <cfRule type="expression" dxfId="1297" priority="143">
      <formula>$D74="Specialist"</formula>
    </cfRule>
  </conditionalFormatting>
  <conditionalFormatting sqref="I74:Z74">
    <cfRule type="cellIs" dxfId="1296" priority="144" operator="equal">
      <formula>1</formula>
    </cfRule>
  </conditionalFormatting>
  <conditionalFormatting sqref="I74:Z74">
    <cfRule type="expression" dxfId="1295" priority="145">
      <formula>$D74="SSMM"</formula>
    </cfRule>
  </conditionalFormatting>
  <conditionalFormatting sqref="I74:Z74">
    <cfRule type="cellIs" dxfId="1294" priority="146" operator="equal">
      <formula>"F"</formula>
    </cfRule>
  </conditionalFormatting>
  <conditionalFormatting sqref="E93:H93 AA93:AD93">
    <cfRule type="expression" dxfId="1293" priority="129">
      <formula>$C$21="F"</formula>
    </cfRule>
  </conditionalFormatting>
  <conditionalFormatting sqref="E95:AD95 E93:H94 AA93:AD94">
    <cfRule type="expression" dxfId="1292" priority="131">
      <formula>$C$2="F"</formula>
    </cfRule>
  </conditionalFormatting>
  <conditionalFormatting sqref="E95:AD95 E93:H94 AA93:AD94">
    <cfRule type="expression" dxfId="1291" priority="132">
      <formula>$D93="Facturacion"</formula>
    </cfRule>
  </conditionalFormatting>
  <conditionalFormatting sqref="E95:AD95 E93:H94 AA93:AD94">
    <cfRule type="expression" dxfId="1290" priority="133">
      <formula>$D93="Specialist"</formula>
    </cfRule>
  </conditionalFormatting>
  <conditionalFormatting sqref="E95:AD95 E93:H94 AA93:AD94">
    <cfRule type="cellIs" dxfId="1289" priority="134" operator="equal">
      <formula>1</formula>
    </cfRule>
  </conditionalFormatting>
  <conditionalFormatting sqref="E95:AD95 E93:H94 AA93:AD94">
    <cfRule type="expression" dxfId="1288" priority="135">
      <formula>$D93="SSMM"</formula>
    </cfRule>
  </conditionalFormatting>
  <conditionalFormatting sqref="E95:AD95 E93:H94 AA93:AD94">
    <cfRule type="cellIs" dxfId="1287" priority="136" operator="equal">
      <formula>"F"</formula>
    </cfRule>
  </conditionalFormatting>
  <conditionalFormatting sqref="I94:W94">
    <cfRule type="expression" dxfId="1286" priority="119">
      <formula>$C$78="F"</formula>
    </cfRule>
  </conditionalFormatting>
  <conditionalFormatting sqref="I94:W94">
    <cfRule type="expression" dxfId="1285" priority="120">
      <formula>$C$59="F"</formula>
    </cfRule>
  </conditionalFormatting>
  <conditionalFormatting sqref="I94:W94">
    <cfRule type="expression" dxfId="1284" priority="121">
      <formula>$C$40="F"</formula>
    </cfRule>
  </conditionalFormatting>
  <conditionalFormatting sqref="I94:W94">
    <cfRule type="expression" dxfId="1283" priority="122">
      <formula>$C$21="F"</formula>
    </cfRule>
  </conditionalFormatting>
  <conditionalFormatting sqref="I94:Z94">
    <cfRule type="expression" dxfId="1282" priority="123">
      <formula>$C$2="F"</formula>
    </cfRule>
  </conditionalFormatting>
  <conditionalFormatting sqref="I94:Z94">
    <cfRule type="expression" dxfId="1281" priority="124">
      <formula>$D94="Facturacion"</formula>
    </cfRule>
  </conditionalFormatting>
  <conditionalFormatting sqref="I94:Z94">
    <cfRule type="expression" dxfId="1280" priority="125">
      <formula>$D94="Specialist"</formula>
    </cfRule>
  </conditionalFormatting>
  <conditionalFormatting sqref="I94:Z94">
    <cfRule type="cellIs" dxfId="1279" priority="126" operator="equal">
      <formula>1</formula>
    </cfRule>
  </conditionalFormatting>
  <conditionalFormatting sqref="I94:Z94">
    <cfRule type="expression" dxfId="1278" priority="127">
      <formula>$D94="SSMM"</formula>
    </cfRule>
  </conditionalFormatting>
  <conditionalFormatting sqref="I94:Z94">
    <cfRule type="cellIs" dxfId="1277" priority="128" operator="equal">
      <formula>"F"</formula>
    </cfRule>
  </conditionalFormatting>
  <conditionalFormatting sqref="I93:W93">
    <cfRule type="expression" dxfId="1276" priority="109">
      <formula>$C$78="F"</formula>
    </cfRule>
  </conditionalFormatting>
  <conditionalFormatting sqref="I93:W93">
    <cfRule type="expression" dxfId="1275" priority="110">
      <formula>$C$59="F"</formula>
    </cfRule>
  </conditionalFormatting>
  <conditionalFormatting sqref="I93:W93">
    <cfRule type="expression" dxfId="1274" priority="111">
      <formula>$C$40="F"</formula>
    </cfRule>
  </conditionalFormatting>
  <conditionalFormatting sqref="I93:W93">
    <cfRule type="expression" dxfId="1273" priority="112">
      <formula>$C$21="F"</formula>
    </cfRule>
  </conditionalFormatting>
  <conditionalFormatting sqref="I93:Z93">
    <cfRule type="expression" dxfId="1272" priority="113">
      <formula>$C$2="F"</formula>
    </cfRule>
  </conditionalFormatting>
  <conditionalFormatting sqref="I93:Z93">
    <cfRule type="expression" dxfId="1271" priority="114">
      <formula>$D93="Facturacion"</formula>
    </cfRule>
  </conditionalFormatting>
  <conditionalFormatting sqref="I93:Z93">
    <cfRule type="expression" dxfId="1270" priority="115">
      <formula>$D93="Specialist"</formula>
    </cfRule>
  </conditionalFormatting>
  <conditionalFormatting sqref="I93:Z93">
    <cfRule type="cellIs" dxfId="1269" priority="116" operator="equal">
      <formula>1</formula>
    </cfRule>
  </conditionalFormatting>
  <conditionalFormatting sqref="I93:Z93">
    <cfRule type="expression" dxfId="1268" priority="117">
      <formula>$D93="SSMM"</formula>
    </cfRule>
  </conditionalFormatting>
  <conditionalFormatting sqref="I93:Z93">
    <cfRule type="cellIs" dxfId="1267" priority="118" operator="equal">
      <formula>"F"</formula>
    </cfRule>
  </conditionalFormatting>
  <conditionalFormatting sqref="I9:AD10">
    <cfRule type="expression" dxfId="1266" priority="103">
      <formula>$C$2="F"</formula>
    </cfRule>
  </conditionalFormatting>
  <conditionalFormatting sqref="I9:AD10">
    <cfRule type="expression" dxfId="1265" priority="104">
      <formula>$D9="Facturacion"</formula>
    </cfRule>
  </conditionalFormatting>
  <conditionalFormatting sqref="I9:AD10">
    <cfRule type="expression" dxfId="1264" priority="105">
      <formula>$D9="Specialist"</formula>
    </cfRule>
  </conditionalFormatting>
  <conditionalFormatting sqref="I9:AD10">
    <cfRule type="cellIs" dxfId="1263" priority="106" operator="equal">
      <formula>1</formula>
    </cfRule>
  </conditionalFormatting>
  <conditionalFormatting sqref="I9:AD10">
    <cfRule type="expression" dxfId="1262" priority="107">
      <formula>$D9="SSMM"</formula>
    </cfRule>
  </conditionalFormatting>
  <conditionalFormatting sqref="I9:AD10">
    <cfRule type="cellIs" dxfId="1261" priority="108" operator="equal">
      <formula>"F"</formula>
    </cfRule>
  </conditionalFormatting>
  <conditionalFormatting sqref="I28:AD29">
    <cfRule type="expression" dxfId="1260" priority="96">
      <formula>$C$2="F"</formula>
    </cfRule>
  </conditionalFormatting>
  <conditionalFormatting sqref="I28:AD29">
    <cfRule type="expression" dxfId="1259" priority="97">
      <formula>$D28="Facturacion"</formula>
    </cfRule>
  </conditionalFormatting>
  <conditionalFormatting sqref="I28:AD29">
    <cfRule type="expression" dxfId="1258" priority="98">
      <formula>$D28="Specialist"</formula>
    </cfRule>
  </conditionalFormatting>
  <conditionalFormatting sqref="I28:AD29">
    <cfRule type="cellIs" dxfId="1257" priority="99" operator="equal">
      <formula>1</formula>
    </cfRule>
  </conditionalFormatting>
  <conditionalFormatting sqref="I28:AD29">
    <cfRule type="expression" dxfId="1256" priority="100">
      <formula>$D28="SSMM"</formula>
    </cfRule>
  </conditionalFormatting>
  <conditionalFormatting sqref="I28:AD29">
    <cfRule type="cellIs" dxfId="1255" priority="101" operator="equal">
      <formula>"F"</formula>
    </cfRule>
  </conditionalFormatting>
  <conditionalFormatting sqref="I47:AD48">
    <cfRule type="expression" dxfId="1254" priority="89">
      <formula>$C$2="F"</formula>
    </cfRule>
  </conditionalFormatting>
  <conditionalFormatting sqref="I47:AD48">
    <cfRule type="expression" dxfId="1253" priority="90">
      <formula>$D47="Facturacion"</formula>
    </cfRule>
  </conditionalFormatting>
  <conditionalFormatting sqref="I47:AD48">
    <cfRule type="expression" dxfId="1252" priority="91">
      <formula>$D47="Specialist"</formula>
    </cfRule>
  </conditionalFormatting>
  <conditionalFormatting sqref="I47:AD48">
    <cfRule type="cellIs" dxfId="1251" priority="92" operator="equal">
      <formula>1</formula>
    </cfRule>
  </conditionalFormatting>
  <conditionalFormatting sqref="I47:AD48">
    <cfRule type="expression" dxfId="1250" priority="93">
      <formula>$D47="SSMM"</formula>
    </cfRule>
  </conditionalFormatting>
  <conditionalFormatting sqref="I47:AD48">
    <cfRule type="cellIs" dxfId="1249" priority="94" operator="equal">
      <formula>"F"</formula>
    </cfRule>
  </conditionalFormatting>
  <conditionalFormatting sqref="I66:AD67">
    <cfRule type="expression" dxfId="1248" priority="82">
      <formula>$C$2="F"</formula>
    </cfRule>
  </conditionalFormatting>
  <conditionalFormatting sqref="I66:AD67">
    <cfRule type="expression" dxfId="1247" priority="83">
      <formula>$D66="Facturacion"</formula>
    </cfRule>
  </conditionalFormatting>
  <conditionalFormatting sqref="I66:AD67">
    <cfRule type="expression" dxfId="1246" priority="84">
      <formula>$D66="Specialist"</formula>
    </cfRule>
  </conditionalFormatting>
  <conditionalFormatting sqref="I66:AD67">
    <cfRule type="cellIs" dxfId="1245" priority="85" operator="equal">
      <formula>1</formula>
    </cfRule>
  </conditionalFormatting>
  <conditionalFormatting sqref="I66:AD67">
    <cfRule type="expression" dxfId="1244" priority="86">
      <formula>$D66="SSMM"</formula>
    </cfRule>
  </conditionalFormatting>
  <conditionalFormatting sqref="I66:AD67">
    <cfRule type="cellIs" dxfId="1243" priority="87" operator="equal">
      <formula>"F"</formula>
    </cfRule>
  </conditionalFormatting>
  <conditionalFormatting sqref="E13:AG13">
    <cfRule type="expression" dxfId="1242" priority="75">
      <formula>$C$2="F"</formula>
    </cfRule>
  </conditionalFormatting>
  <conditionalFormatting sqref="E13:AG13">
    <cfRule type="expression" dxfId="1241" priority="76">
      <formula>$D13="Facturacion"</formula>
    </cfRule>
  </conditionalFormatting>
  <conditionalFormatting sqref="E13:AG13">
    <cfRule type="expression" dxfId="1240" priority="77">
      <formula>$D13="Specialist"</formula>
    </cfRule>
  </conditionalFormatting>
  <conditionalFormatting sqref="E13:AG13">
    <cfRule type="cellIs" dxfId="1239" priority="78" operator="equal">
      <formula>1</formula>
    </cfRule>
  </conditionalFormatting>
  <conditionalFormatting sqref="E13:AG13">
    <cfRule type="expression" dxfId="1238" priority="79">
      <formula>$D13="SSMM"</formula>
    </cfRule>
  </conditionalFormatting>
  <conditionalFormatting sqref="E13:AG13">
    <cfRule type="cellIs" dxfId="1237" priority="80" operator="equal">
      <formula>"F"</formula>
    </cfRule>
  </conditionalFormatting>
  <conditionalFormatting sqref="E32:AG32">
    <cfRule type="expression" dxfId="1236" priority="68">
      <formula>$C$2="F"</formula>
    </cfRule>
  </conditionalFormatting>
  <conditionalFormatting sqref="E32:AG32">
    <cfRule type="expression" dxfId="1235" priority="69">
      <formula>$D32="Facturacion"</formula>
    </cfRule>
  </conditionalFormatting>
  <conditionalFormatting sqref="E32:AG32">
    <cfRule type="expression" dxfId="1234" priority="70">
      <formula>$D32="Specialist"</formula>
    </cfRule>
  </conditionalFormatting>
  <conditionalFormatting sqref="E32:AG32">
    <cfRule type="cellIs" dxfId="1233" priority="71" operator="equal">
      <formula>1</formula>
    </cfRule>
  </conditionalFormatting>
  <conditionalFormatting sqref="E32:AG32">
    <cfRule type="expression" dxfId="1232" priority="72">
      <formula>$D32="SSMM"</formula>
    </cfRule>
  </conditionalFormatting>
  <conditionalFormatting sqref="E32:AG32">
    <cfRule type="cellIs" dxfId="1231" priority="73" operator="equal">
      <formula>"F"</formula>
    </cfRule>
  </conditionalFormatting>
  <conditionalFormatting sqref="E51:AG51">
    <cfRule type="expression" dxfId="1230" priority="61">
      <formula>$C$2="F"</formula>
    </cfRule>
  </conditionalFormatting>
  <conditionalFormatting sqref="E51:AG51">
    <cfRule type="expression" dxfId="1229" priority="62">
      <formula>$D51="Facturacion"</formula>
    </cfRule>
  </conditionalFormatting>
  <conditionalFormatting sqref="E51:AG51">
    <cfRule type="expression" dxfId="1228" priority="63">
      <formula>$D51="Specialist"</formula>
    </cfRule>
  </conditionalFormatting>
  <conditionalFormatting sqref="E51:AG51">
    <cfRule type="cellIs" dxfId="1227" priority="64" operator="equal">
      <formula>1</formula>
    </cfRule>
  </conditionalFormatting>
  <conditionalFormatting sqref="E51:AG51">
    <cfRule type="expression" dxfId="1226" priority="65">
      <formula>$D51="SSMM"</formula>
    </cfRule>
  </conditionalFormatting>
  <conditionalFormatting sqref="E51:AG51">
    <cfRule type="cellIs" dxfId="1225" priority="66" operator="equal">
      <formula>"F"</formula>
    </cfRule>
  </conditionalFormatting>
  <conditionalFormatting sqref="E70:AG70">
    <cfRule type="expression" dxfId="1224" priority="54">
      <formula>$C$2="F"</formula>
    </cfRule>
  </conditionalFormatting>
  <conditionalFormatting sqref="E70:AG70">
    <cfRule type="expression" dxfId="1223" priority="55">
      <formula>$D70="Facturacion"</formula>
    </cfRule>
  </conditionalFormatting>
  <conditionalFormatting sqref="E70:AG70">
    <cfRule type="expression" dxfId="1222" priority="56">
      <formula>$D70="Specialist"</formula>
    </cfRule>
  </conditionalFormatting>
  <conditionalFormatting sqref="E70:AG70">
    <cfRule type="cellIs" dxfId="1221" priority="57" operator="equal">
      <formula>1</formula>
    </cfRule>
  </conditionalFormatting>
  <conditionalFormatting sqref="E70:AG70">
    <cfRule type="expression" dxfId="1220" priority="58">
      <formula>$D70="SSMM"</formula>
    </cfRule>
  </conditionalFormatting>
  <conditionalFormatting sqref="E70:AG70">
    <cfRule type="cellIs" dxfId="1219" priority="59" operator="equal">
      <formula>"F"</formula>
    </cfRule>
  </conditionalFormatting>
  <conditionalFormatting sqref="E89:AG89">
    <cfRule type="expression" dxfId="1218" priority="47">
      <formula>$C$2="F"</formula>
    </cfRule>
  </conditionalFormatting>
  <conditionalFormatting sqref="E89:AG89">
    <cfRule type="expression" dxfId="1217" priority="48">
      <formula>$D89="Facturacion"</formula>
    </cfRule>
  </conditionalFormatting>
  <conditionalFormatting sqref="E89:AG89">
    <cfRule type="expression" dxfId="1216" priority="49">
      <formula>$D89="Specialist"</formula>
    </cfRule>
  </conditionalFormatting>
  <conditionalFormatting sqref="E89:AG89">
    <cfRule type="cellIs" dxfId="1215" priority="50" operator="equal">
      <formula>1</formula>
    </cfRule>
  </conditionalFormatting>
  <conditionalFormatting sqref="E89:AG89">
    <cfRule type="expression" dxfId="1214" priority="51">
      <formula>$D89="SSMM"</formula>
    </cfRule>
  </conditionalFormatting>
  <conditionalFormatting sqref="E89:AG89">
    <cfRule type="cellIs" dxfId="1213" priority="52" operator="equal">
      <formula>"F"</formula>
    </cfRule>
  </conditionalFormatting>
  <conditionalFormatting sqref="E108:H108 AE108:AG108">
    <cfRule type="expression" dxfId="1212" priority="40">
      <formula>$C$2="F"</formula>
    </cfRule>
  </conditionalFormatting>
  <conditionalFormatting sqref="E108:H108 AE108:AG108">
    <cfRule type="expression" dxfId="1211" priority="41">
      <formula>$D108="Facturacion"</formula>
    </cfRule>
  </conditionalFormatting>
  <conditionalFormatting sqref="E108:H108 AE108:AG108">
    <cfRule type="expression" dxfId="1210" priority="42">
      <formula>$D108="Specialist"</formula>
    </cfRule>
  </conditionalFormatting>
  <conditionalFormatting sqref="E108:H108 AE108:AG108">
    <cfRule type="cellIs" dxfId="1209" priority="43" operator="equal">
      <formula>1</formula>
    </cfRule>
  </conditionalFormatting>
  <conditionalFormatting sqref="E108:H108 AE108:AG108">
    <cfRule type="expression" dxfId="1208" priority="44">
      <formula>$D108="SSMM"</formula>
    </cfRule>
  </conditionalFormatting>
  <conditionalFormatting sqref="E108:H108 AE108:AG108">
    <cfRule type="cellIs" dxfId="1207" priority="45" operator="equal">
      <formula>"F"</formula>
    </cfRule>
  </conditionalFormatting>
  <conditionalFormatting sqref="M23:AD23">
    <cfRule type="expression" dxfId="1206" priority="33">
      <formula>$C$2="F"</formula>
    </cfRule>
  </conditionalFormatting>
  <conditionalFormatting sqref="M23:AD23">
    <cfRule type="expression" dxfId="1205" priority="34">
      <formula>$D23="Facturacion"</formula>
    </cfRule>
  </conditionalFormatting>
  <conditionalFormatting sqref="M23:AD23">
    <cfRule type="expression" dxfId="1204" priority="35">
      <formula>$D23="Specialist"</formula>
    </cfRule>
  </conditionalFormatting>
  <conditionalFormatting sqref="M23:AD23">
    <cfRule type="cellIs" dxfId="1203" priority="36" operator="equal">
      <formula>1</formula>
    </cfRule>
  </conditionalFormatting>
  <conditionalFormatting sqref="M23:AD23">
    <cfRule type="expression" dxfId="1202" priority="37">
      <formula>$D23="SSMM"</formula>
    </cfRule>
  </conditionalFormatting>
  <conditionalFormatting sqref="M23:AD23">
    <cfRule type="cellIs" dxfId="1201" priority="38" operator="equal">
      <formula>"F"</formula>
    </cfRule>
  </conditionalFormatting>
  <conditionalFormatting sqref="M61:AD61">
    <cfRule type="expression" dxfId="1200" priority="26">
      <formula>$C$2="F"</formula>
    </cfRule>
  </conditionalFormatting>
  <conditionalFormatting sqref="M61:AD61">
    <cfRule type="expression" dxfId="1199" priority="27">
      <formula>$D61="Facturacion"</formula>
    </cfRule>
  </conditionalFormatting>
  <conditionalFormatting sqref="M61:AD61">
    <cfRule type="expression" dxfId="1198" priority="28">
      <formula>$D61="Specialist"</formula>
    </cfRule>
  </conditionalFormatting>
  <conditionalFormatting sqref="M61:AD61">
    <cfRule type="cellIs" dxfId="1197" priority="29" operator="equal">
      <formula>1</formula>
    </cfRule>
  </conditionalFormatting>
  <conditionalFormatting sqref="M61:AD61">
    <cfRule type="expression" dxfId="1196" priority="30">
      <formula>$D61="SSMM"</formula>
    </cfRule>
  </conditionalFormatting>
  <conditionalFormatting sqref="M61:AD61">
    <cfRule type="cellIs" dxfId="1195" priority="31" operator="equal">
      <formula>"F"</formula>
    </cfRule>
  </conditionalFormatting>
  <conditionalFormatting sqref="W6:AD6">
    <cfRule type="expression" dxfId="1194" priority="15">
      <formula>$D6="Facturacion"</formula>
    </cfRule>
  </conditionalFormatting>
  <conditionalFormatting sqref="W6:AD6">
    <cfRule type="expression" dxfId="1193" priority="16">
      <formula>$D6="Specialist"</formula>
    </cfRule>
  </conditionalFormatting>
  <conditionalFormatting sqref="W6:AD6">
    <cfRule type="expression" dxfId="1192" priority="17">
      <formula>$D6="SSMM"</formula>
    </cfRule>
  </conditionalFormatting>
  <conditionalFormatting sqref="M42:AD42">
    <cfRule type="expression" dxfId="1191" priority="9">
      <formula>$C$2="F"</formula>
    </cfRule>
  </conditionalFormatting>
  <conditionalFormatting sqref="M42:AD42">
    <cfRule type="expression" dxfId="1190" priority="10">
      <formula>$D42="Facturacion"</formula>
    </cfRule>
  </conditionalFormatting>
  <conditionalFormatting sqref="M42:AD42">
    <cfRule type="expression" dxfId="1189" priority="11">
      <formula>$D42="Specialist"</formula>
    </cfRule>
  </conditionalFormatting>
  <conditionalFormatting sqref="M42:AD42">
    <cfRule type="cellIs" dxfId="1188" priority="12" operator="equal">
      <formula>1</formula>
    </cfRule>
  </conditionalFormatting>
  <conditionalFormatting sqref="M42:AD42">
    <cfRule type="expression" dxfId="1187" priority="13">
      <formula>$D42="SSMM"</formula>
    </cfRule>
  </conditionalFormatting>
  <conditionalFormatting sqref="M42:AD42">
    <cfRule type="cellIs" dxfId="1186" priority="14" operator="equal">
      <formula>"F"</formula>
    </cfRule>
  </conditionalFormatting>
  <conditionalFormatting sqref="I108:AD108">
    <cfRule type="expression" dxfId="1185" priority="2">
      <formula>$C$2="F"</formula>
    </cfRule>
  </conditionalFormatting>
  <conditionalFormatting sqref="I108:AD108">
    <cfRule type="expression" dxfId="1184" priority="3">
      <formula>$D108="Facturacion"</formula>
    </cfRule>
  </conditionalFormatting>
  <conditionalFormatting sqref="I108:AD108">
    <cfRule type="expression" dxfId="1183" priority="4">
      <formula>$D108="Specialist"</formula>
    </cfRule>
  </conditionalFormatting>
  <conditionalFormatting sqref="I108:AD108">
    <cfRule type="cellIs" dxfId="1182" priority="5" operator="equal">
      <formula>1</formula>
    </cfRule>
  </conditionalFormatting>
  <conditionalFormatting sqref="I108:AD108">
    <cfRule type="expression" dxfId="1181" priority="6">
      <formula>$D108="SSMM"</formula>
    </cfRule>
  </conditionalFormatting>
  <conditionalFormatting sqref="I108:AD108">
    <cfRule type="cellIs" dxfId="1180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68" id="{67D274C5-AB7F-41EE-853D-EEC50D708F7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E7:AG8 E6:H6 E4:AG5 AE17:AG19 E9:H10 AE9:AG10 E14:AG16 E11:AG12 W6:AG6</xm:sqref>
        </x14:conditionalFormatting>
        <x14:conditionalFormatting xmlns:xm="http://schemas.microsoft.com/office/excel/2006/main">
          <x14:cfRule type="expression" priority="350" id="{9A1AA93E-2139-4700-BFEE-3902B416D7E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E33:AG35 AE36:AG38</xm:sqref>
        </x14:conditionalFormatting>
        <x14:conditionalFormatting xmlns:xm="http://schemas.microsoft.com/office/excel/2006/main">
          <x14:cfRule type="expression" priority="339" id="{7E8CF3F1-0BF1-48D7-8361-330C21C2857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E30:AG31 E28:H29 AE28:AG29 E23:L23 AE23:AG23 E24:AG27</xm:sqref>
        </x14:conditionalFormatting>
        <x14:conditionalFormatting xmlns:xm="http://schemas.microsoft.com/office/excel/2006/main">
          <x14:cfRule type="expression" priority="332" id="{5CC686A7-40FE-43BD-A975-55CD6324A88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E52:AG54 AE55:AG57</xm:sqref>
        </x14:conditionalFormatting>
        <x14:conditionalFormatting xmlns:xm="http://schemas.microsoft.com/office/excel/2006/main">
          <x14:cfRule type="expression" priority="321" id="{405CB938-4E90-42F5-BB60-6E8FE322DF9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E43:AG46 E49:AG50 E47:H48 AE47:AG48 E42:L42 AE42:AG42</xm:sqref>
        </x14:conditionalFormatting>
        <x14:conditionalFormatting xmlns:xm="http://schemas.microsoft.com/office/excel/2006/main">
          <x14:cfRule type="expression" priority="314" id="{8FEC4813-E8EA-4411-8514-C0A56FB22AF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E71:AG73 AE74:AG76</xm:sqref>
        </x14:conditionalFormatting>
        <x14:conditionalFormatting xmlns:xm="http://schemas.microsoft.com/office/excel/2006/main">
          <x14:cfRule type="expression" priority="303" id="{3FC30D78-8E78-4BF6-A042-CE91B468774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E62:AG65 E66:H67 AE66:AG67 E61:L61 AE61:AG61 E68:AG69</xm:sqref>
        </x14:conditionalFormatting>
        <x14:conditionalFormatting xmlns:xm="http://schemas.microsoft.com/office/excel/2006/main">
          <x14:cfRule type="expression" priority="296" id="{77A9039C-85F4-452A-A7FB-8527F1561D6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E90:AG92 AE93:AG95</xm:sqref>
        </x14:conditionalFormatting>
        <x14:conditionalFormatting xmlns:xm="http://schemas.microsoft.com/office/excel/2006/main">
          <x14:cfRule type="expression" priority="285" id="{84ACDA7F-EC67-4A5D-B0BD-9FCA9D7605A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E80:AG88</xm:sqref>
        </x14:conditionalFormatting>
        <x14:conditionalFormatting xmlns:xm="http://schemas.microsoft.com/office/excel/2006/main">
          <x14:cfRule type="expression" priority="278" id="{6E41D769-933F-42AA-874A-7BD9457BEB6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E109:AG114</xm:sqref>
        </x14:conditionalFormatting>
        <x14:conditionalFormatting xmlns:xm="http://schemas.microsoft.com/office/excel/2006/main">
          <x14:cfRule type="expression" priority="267" id="{BA6EC5F9-DDEB-4E4D-8C7E-680958D5951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E99:AG107</xm:sqref>
        </x14:conditionalFormatting>
        <x14:conditionalFormatting xmlns:xm="http://schemas.microsoft.com/office/excel/2006/main">
          <x14:cfRule type="expression" priority="260" id="{DD5E3E05-B814-490C-A109-726B5F8B673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249" id="{846EAB89-75A4-4590-86DB-D4DA2CE7DA0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242" id="{D5539142-FCDB-4469-86F6-57B108624D2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E19:AD19 E17:H18 AA17:AD18</xm:sqref>
        </x14:conditionalFormatting>
        <x14:conditionalFormatting xmlns:xm="http://schemas.microsoft.com/office/excel/2006/main">
          <x14:cfRule type="expression" priority="214" id="{41CA8B39-B6E2-4935-8AF2-13BD2498F14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E38:AD38 E36:H37 AA36:AD37</xm:sqref>
        </x14:conditionalFormatting>
        <x14:conditionalFormatting xmlns:xm="http://schemas.microsoft.com/office/excel/2006/main">
          <x14:cfRule type="expression" priority="186" id="{A4EBE965-16E5-4C7F-8F05-499CE76A23B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E57:AD57 E55:H56 AA55:AD56</xm:sqref>
        </x14:conditionalFormatting>
        <x14:conditionalFormatting xmlns:xm="http://schemas.microsoft.com/office/excel/2006/main">
          <x14:cfRule type="expression" priority="158" id="{8BD4998F-9D12-4564-9280-8E57C44F785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E76:AD76 E74:H75 AA74:AD75</xm:sqref>
        </x14:conditionalFormatting>
        <x14:conditionalFormatting xmlns:xm="http://schemas.microsoft.com/office/excel/2006/main">
          <x14:cfRule type="expression" priority="130" id="{123DD356-2ADF-41AC-BE91-72713EC4025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E95:AD95 E93:H94 AA93:AD94</xm:sqref>
        </x14:conditionalFormatting>
        <x14:conditionalFormatting xmlns:xm="http://schemas.microsoft.com/office/excel/2006/main">
          <x14:cfRule type="expression" priority="102" id="{48A7F1F9-0EC1-4770-9C88-3B917F849C5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I9:AD10</xm:sqref>
        </x14:conditionalFormatting>
        <x14:conditionalFormatting xmlns:xm="http://schemas.microsoft.com/office/excel/2006/main">
          <x14:cfRule type="expression" priority="95" id="{9DE6B9EE-71C9-4A9E-8CBB-B57C8672749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I28:AD29</xm:sqref>
        </x14:conditionalFormatting>
        <x14:conditionalFormatting xmlns:xm="http://schemas.microsoft.com/office/excel/2006/main">
          <x14:cfRule type="expression" priority="88" id="{988AC1FA-5412-41BD-B7A7-32F265DEFAC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I47:AD48</xm:sqref>
        </x14:conditionalFormatting>
        <x14:conditionalFormatting xmlns:xm="http://schemas.microsoft.com/office/excel/2006/main">
          <x14:cfRule type="expression" priority="81" id="{3442A4E1-B966-4DB2-99F6-10816F97B5F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I66:AD67</xm:sqref>
        </x14:conditionalFormatting>
        <x14:conditionalFormatting xmlns:xm="http://schemas.microsoft.com/office/excel/2006/main">
          <x14:cfRule type="expression" priority="74" id="{B9F63C94-38FD-486D-9B83-63433F5A076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E13:AG13</xm:sqref>
        </x14:conditionalFormatting>
        <x14:conditionalFormatting xmlns:xm="http://schemas.microsoft.com/office/excel/2006/main">
          <x14:cfRule type="expression" priority="67" id="{EBD53D22-9218-4EC6-916E-C9FE379904B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E32:AG32</xm:sqref>
        </x14:conditionalFormatting>
        <x14:conditionalFormatting xmlns:xm="http://schemas.microsoft.com/office/excel/2006/main">
          <x14:cfRule type="expression" priority="60" id="{2AA780FC-FC86-4CBA-B7C0-06049F714FD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E51:AG51</xm:sqref>
        </x14:conditionalFormatting>
        <x14:conditionalFormatting xmlns:xm="http://schemas.microsoft.com/office/excel/2006/main">
          <x14:cfRule type="expression" priority="53" id="{180025F0-7915-4A35-BF04-D1EB1F5525D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E70:AG70</xm:sqref>
        </x14:conditionalFormatting>
        <x14:conditionalFormatting xmlns:xm="http://schemas.microsoft.com/office/excel/2006/main">
          <x14:cfRule type="expression" priority="46" id="{CC4025B7-4EB8-4C18-8D28-A08A36CD9DA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E89:AG89</xm:sqref>
        </x14:conditionalFormatting>
        <x14:conditionalFormatting xmlns:xm="http://schemas.microsoft.com/office/excel/2006/main">
          <x14:cfRule type="expression" priority="39" id="{1543DCE8-0654-49FE-B07D-E4AE9E76756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E108:H108 AE108:AG108</xm:sqref>
        </x14:conditionalFormatting>
        <x14:conditionalFormatting xmlns:xm="http://schemas.microsoft.com/office/excel/2006/main">
          <x14:cfRule type="expression" priority="32" id="{F001D032-4ACC-4E3E-8B05-0EE98E45981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M23:AD23</xm:sqref>
        </x14:conditionalFormatting>
        <x14:conditionalFormatting xmlns:xm="http://schemas.microsoft.com/office/excel/2006/main">
          <x14:cfRule type="expression" priority="25" id="{E1AC29F7-A0BB-4BBD-AD19-8F9C5B4A422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M61:AD61</xm:sqref>
        </x14:conditionalFormatting>
        <x14:conditionalFormatting xmlns:xm="http://schemas.microsoft.com/office/excel/2006/main">
          <x14:cfRule type="expression" priority="8" id="{4CB4ABFF-00DC-46BD-843A-44E4F426F97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M42:AD42</xm:sqref>
        </x14:conditionalFormatting>
        <x14:conditionalFormatting xmlns:xm="http://schemas.microsoft.com/office/excel/2006/main">
          <x14:cfRule type="expression" priority="1" id="{51E1CE60-8F3D-40C9-8B0E-E7CAEA71B68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I108:AD108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16181D8-6800-4941-869D-BF64F268E976}">
          <x14:formula1>
            <xm:f>Personal!$A$2:$A$50</xm:f>
          </x14:formula1>
          <xm:sqref>B118:B133 B4:B19 B23:B38 B42:B57 B61:B76 B80:B95 B99:B114</xm:sqref>
        </x14:dataValidation>
        <x14:dataValidation type="list" allowBlank="1" showInputMessage="1" showErrorMessage="1" prompt="Elige una de las opciones disponibles" xr:uid="{F3FC55F6-A609-42F5-97F0-EC1ED67CAD00}">
          <x14:formula1>
            <xm:f>Personal!$F$1:$F$15</xm:f>
          </x14:formula1>
          <xm:sqref>W6:AD6 E23:AG38 E42:AG57 E61:AG76 E80:AG95 E118:AG133 I5:AD5 E4:AG4 AE5:AG6 E5:H6 E7:AG19 E99:AG114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FC8EF-BB6F-4AB1-A6A4-8BC64D2783FD}">
  <sheetPr codeName="Hoja47">
    <tabColor rgb="FFFFFFFF"/>
    <outlinePr summaryBelow="0" summaryRight="0"/>
    <pageSetUpPr fitToPage="1"/>
  </sheetPr>
  <dimension ref="A1:AJ1000"/>
  <sheetViews>
    <sheetView topLeftCell="B1" workbookViewId="0">
      <selection activeCell="B1" sqref="B1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'S44'!C117+1</f>
        <v>45600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/>
      <c r="C4" s="19">
        <f>IF(ISNA(VLOOKUP(B4,Personal!$A$2:$D$21,2,FALSE)),,VLOOKUP(B4,Personal!$A$2:$D$21,2,FALSE))</f>
        <v>0</v>
      </c>
      <c r="D4" s="19">
        <f>IF(ISNA(VLOOKUP(B4,Personal!$A$2:$D$23,3,FALSE)),,VLOOKUP(B4,Personal!$A$2:$D$32,3,FALSE))</f>
        <v>0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/>
      <c r="C5" s="19">
        <f>IF(ISNA(VLOOKUP(B5,Personal!$A$2:$D$21,2,FALSE)),,VLOOKUP(B5,Personal!$A$2:$D$21,2,FALSE))</f>
        <v>0</v>
      </c>
      <c r="D5" s="19">
        <f>IF(ISNA(VLOOKUP(B5,Personal!$A$2:$D$23,3,FALSE)),,VLOOKUP(B5,Personal!$A$2:$D$32,3,FALSE))</f>
        <v>0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1">
        <f t="shared" si="0"/>
        <v>0</v>
      </c>
      <c r="AI5" s="1"/>
      <c r="AJ5" s="1">
        <f t="shared" si="1"/>
        <v>0</v>
      </c>
    </row>
    <row r="6" spans="1:36" ht="15.75" customHeight="1" x14ac:dyDescent="0.15">
      <c r="A6" s="10"/>
      <c r="B6" s="18"/>
      <c r="C6" s="19">
        <f>IF(ISNA(VLOOKUP(B6,Personal!$A$2:$D$21,2,FALSE)),,VLOOKUP(B6,Personal!$A$2:$D$21,2,FALSE))</f>
        <v>0</v>
      </c>
      <c r="D6" s="19">
        <f>IF(ISNA(VLOOKUP(B6,Personal!$A$2:$D$23,3,FALSE)),,VLOOKUP(B6,Personal!$A$2:$D$32,3,FALSE))</f>
        <v>0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1">
        <f t="shared" si="0"/>
        <v>0</v>
      </c>
      <c r="AI6" s="1"/>
      <c r="AJ6" s="1">
        <f t="shared" si="1"/>
        <v>0</v>
      </c>
    </row>
    <row r="7" spans="1:36" ht="15.75" customHeight="1" x14ac:dyDescent="0.15">
      <c r="A7" s="10"/>
      <c r="B7" s="18"/>
      <c r="C7" s="19">
        <f>IF(ISNA(VLOOKUP(B7,Personal!$A$2:$D$21,2,FALSE)),,VLOOKUP(B7,Personal!$A$2:$D$21,2,FALSE))</f>
        <v>0</v>
      </c>
      <c r="D7" s="19">
        <f>IF(ISNA(VLOOKUP(B7,Personal!$A$2:$D$23,3,FALSE)),,VLOOKUP(B7,Personal!$A$2:$D$32,3,FALSE))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1">
        <f t="shared" si="0"/>
        <v>0</v>
      </c>
      <c r="AI7" s="1"/>
      <c r="AJ7" s="1">
        <f t="shared" si="1"/>
        <v>0</v>
      </c>
    </row>
    <row r="8" spans="1:36" ht="15.75" customHeight="1" x14ac:dyDescent="0.15">
      <c r="A8" s="10"/>
      <c r="B8" s="18"/>
      <c r="C8" s="19">
        <f>IF(ISNA(VLOOKUP(B8,Personal!$A$2:$D$21,2,FALSE)),,VLOOKUP(B8,Personal!$A$2:$D$21,2,FALSE))</f>
        <v>0</v>
      </c>
      <c r="D8" s="19">
        <f>IF(ISNA(VLOOKUP(B8,Personal!$A$2:$D$23,3,FALSE)),,VLOOKUP(B8,Personal!$A$2:$D$32,3,FALSE))</f>
        <v>0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0</v>
      </c>
      <c r="AI8" s="1"/>
      <c r="AJ8" s="1">
        <f t="shared" si="1"/>
        <v>0</v>
      </c>
    </row>
    <row r="9" spans="1:36" ht="15.75" customHeight="1" x14ac:dyDescent="0.15">
      <c r="A9" s="10"/>
      <c r="B9" s="18"/>
      <c r="C9" s="19">
        <f>IF(ISNA(VLOOKUP(B9,Personal!$A$2:$D$21,2,FALSE)),,VLOOKUP(B9,Personal!$A$2:$D$21,2,FALSE))</f>
        <v>0</v>
      </c>
      <c r="D9" s="19">
        <f>IF(ISNA(VLOOKUP(B9,Personal!$A$2:$D$23,3,FALSE)),,VLOOKUP(B9,Personal!$A$2:$D$32,3,FALSE))</f>
        <v>0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1">
        <f t="shared" si="0"/>
        <v>0</v>
      </c>
      <c r="AI9" s="1"/>
      <c r="AJ9" s="1">
        <f t="shared" si="1"/>
        <v>0</v>
      </c>
    </row>
    <row r="10" spans="1:36" ht="15.75" customHeight="1" x14ac:dyDescent="0.15">
      <c r="A10" s="10"/>
      <c r="B10" s="18"/>
      <c r="C10" s="19">
        <f>IF(ISNA(VLOOKUP(B10,Personal!$A$2:$D$21,2,FALSE)),,VLOOKUP(B10,Personal!$A$2:$D$21,2,FALSE))</f>
        <v>0</v>
      </c>
      <c r="D10" s="19">
        <f>IF(ISNA(VLOOKUP(B10,Personal!$A$2:$D$23,3,FALSE)),,VLOOKUP(B10,Personal!$A$2:$D$32,3,FALSE))</f>
        <v>0</v>
      </c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1">
        <f t="shared" si="0"/>
        <v>0</v>
      </c>
      <c r="AI10" s="1"/>
      <c r="AJ10" s="1">
        <f t="shared" si="1"/>
        <v>0</v>
      </c>
    </row>
    <row r="11" spans="1:36" ht="15.75" customHeight="1" x14ac:dyDescent="0.15">
      <c r="A11" s="21"/>
      <c r="B11" s="18"/>
      <c r="C11" s="19">
        <f>IF(ISNA(VLOOKUP(B11,Personal!$A$2:$D$21,2,FALSE)),,VLOOKUP(B11,Personal!$A$2:$D$21,2,FALSE))</f>
        <v>0</v>
      </c>
      <c r="D11" s="19">
        <f>IF(ISNA(VLOOKUP(B11,Personal!$A$2:$D$23,3,FALSE)),,VLOOKUP(B11,Personal!$A$2:$D$32,3,FALSE))</f>
        <v>0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/>
      <c r="C17" s="19">
        <f>IF(ISNA(VLOOKUP(B17,Personal!$A$2:$D$21,2,FALSE)),,VLOOKUP(B17,Personal!$A$2:$D$21,2,FALSE))</f>
        <v>0</v>
      </c>
      <c r="D17" s="19">
        <f>IF(ISNA(VLOOKUP(B17,Personal!$A$2:$D$23,3,FALSE)),,VLOOKUP(B17,Personal!$A$2:$D$32,3,FALSE))</f>
        <v>0</v>
      </c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/>
      <c r="C18" s="19">
        <f>IF(ISNA(VLOOKUP(B18,Personal!$A$2:$D$21,2,FALSE)),,VLOOKUP(B18,Personal!$A$2:$D$21,2,FALSE))</f>
        <v>0</v>
      </c>
      <c r="D18" s="19">
        <f>IF(ISNA(VLOOKUP(B18,Personal!$A$2:$D$23,3,FALSE)),,VLOOKUP(B18,Personal!$A$2:$D$32,3,FALSE))</f>
        <v>0</v>
      </c>
      <c r="E18" s="59"/>
      <c r="F18" s="59"/>
      <c r="G18" s="59"/>
      <c r="H18" s="59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59"/>
      <c r="Y18" s="59"/>
      <c r="Z18" s="59"/>
      <c r="AA18" s="59"/>
      <c r="AB18" s="59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0</v>
      </c>
      <c r="AJ18" s="1">
        <f t="shared" si="1"/>
        <v>0</v>
      </c>
    </row>
    <row r="19" spans="1:36" ht="15.75" customHeight="1" x14ac:dyDescent="0.15">
      <c r="A19" s="10"/>
      <c r="B19" s="18"/>
      <c r="C19" s="19">
        <f>IF(ISNA(VLOOKUP(B19,Personal!$A$2:$D$21,2,FALSE)),,VLOOKUP(B19,Personal!$A$2:$D$21,2,FALSE))</f>
        <v>0</v>
      </c>
      <c r="D19" s="19">
        <f>IF(ISNA(VLOOKUP(B19,Personal!$A$2:$D$23,3,FALSE)),,VLOOKUP(B19,Personal!$A$2:$D$32,3,FALSE))</f>
        <v>0</v>
      </c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0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0</v>
      </c>
      <c r="H20" s="23">
        <f t="shared" si="3"/>
        <v>0</v>
      </c>
      <c r="I20" s="23">
        <f t="shared" si="3"/>
        <v>0</v>
      </c>
      <c r="J20" s="23">
        <f t="shared" si="3"/>
        <v>0</v>
      </c>
      <c r="K20" s="23">
        <f t="shared" si="3"/>
        <v>0</v>
      </c>
      <c r="L20" s="23">
        <f t="shared" si="3"/>
        <v>0</v>
      </c>
      <c r="M20" s="23">
        <f t="shared" si="3"/>
        <v>0</v>
      </c>
      <c r="N20" s="23">
        <f t="shared" si="3"/>
        <v>0</v>
      </c>
      <c r="O20" s="23">
        <f t="shared" si="3"/>
        <v>0</v>
      </c>
      <c r="P20" s="23">
        <f t="shared" si="3"/>
        <v>0</v>
      </c>
      <c r="Q20" s="23">
        <f t="shared" si="3"/>
        <v>0</v>
      </c>
      <c r="R20" s="23">
        <f t="shared" si="3"/>
        <v>0</v>
      </c>
      <c r="S20" s="23">
        <f t="shared" si="3"/>
        <v>0</v>
      </c>
      <c r="T20" s="23">
        <f t="shared" si="3"/>
        <v>0</v>
      </c>
      <c r="U20" s="23">
        <f t="shared" si="3"/>
        <v>0</v>
      </c>
      <c r="V20" s="23">
        <f t="shared" si="3"/>
        <v>0</v>
      </c>
      <c r="W20" s="23">
        <f t="shared" si="3"/>
        <v>0</v>
      </c>
      <c r="X20" s="23">
        <f t="shared" si="3"/>
        <v>0</v>
      </c>
      <c r="Y20" s="23">
        <f t="shared" si="3"/>
        <v>0</v>
      </c>
      <c r="Z20" s="23">
        <f t="shared" si="3"/>
        <v>0</v>
      </c>
      <c r="AA20" s="23">
        <f t="shared" si="3"/>
        <v>0</v>
      </c>
      <c r="AB20" s="23">
        <f t="shared" si="3"/>
        <v>0</v>
      </c>
      <c r="AC20" s="23">
        <f t="shared" si="3"/>
        <v>0</v>
      </c>
      <c r="AD20" s="23">
        <f t="shared" si="3"/>
        <v>0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0</v>
      </c>
      <c r="AI20" s="1">
        <f>SUM(AI13:AI19)</f>
        <v>0</v>
      </c>
      <c r="AJ20" s="1">
        <f t="shared" si="1"/>
        <v>0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45601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>
        <f>B4</f>
        <v>0</v>
      </c>
      <c r="C23" s="19">
        <f>IF(ISNA(VLOOKUP(B23,Personal!$A$2:$D$21,2,FALSE)),,VLOOKUP(B23,Personal!$A$2:$D$21,2,FALSE))</f>
        <v>0</v>
      </c>
      <c r="D23" s="19">
        <f>IF(ISNA(VLOOKUP(B23,Personal!$A$2:$D$23,3,FALSE)),,VLOOKUP(B23,Personal!$A$2:$D$32,3,FALSE))</f>
        <v>0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>
        <f t="shared" ref="B24:B38" si="5">B5</f>
        <v>0</v>
      </c>
      <c r="C24" s="19">
        <f>IF(ISNA(VLOOKUP(B24,Personal!$A$2:$D$21,2,FALSE)),,VLOOKUP(B24,Personal!$A$2:$D$21,2,FALSE))</f>
        <v>0</v>
      </c>
      <c r="D24" s="19">
        <f>IF(ISNA(VLOOKUP(B24,Personal!$A$2:$D$23,3,FALSE)),,VLOOKUP(B24,Personal!$A$2:$D$32,3,FALSE))</f>
        <v>0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1">
        <f t="shared" si="4"/>
        <v>0</v>
      </c>
      <c r="AI24" s="1"/>
    </row>
    <row r="25" spans="1:36" ht="15.75" customHeight="1" x14ac:dyDescent="0.15">
      <c r="A25" s="10"/>
      <c r="B25" s="18">
        <f t="shared" si="5"/>
        <v>0</v>
      </c>
      <c r="C25" s="19">
        <f>IF(ISNA(VLOOKUP(B25,Personal!$A$2:$D$21,2,FALSE)),,VLOOKUP(B25,Personal!$A$2:$D$21,2,FALSE))</f>
        <v>0</v>
      </c>
      <c r="D25" s="19">
        <f>IF(ISNA(VLOOKUP(B25,Personal!$A$2:$D$23,3,FALSE)),,VLOOKUP(B25,Personal!$A$2:$D$32,3,FALSE))</f>
        <v>0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>
        <f t="shared" si="5"/>
        <v>0</v>
      </c>
      <c r="C26" s="19">
        <f>IF(ISNA(VLOOKUP(B26,Personal!$A$2:$D$21,2,FALSE)),,VLOOKUP(B26,Personal!$A$2:$D$21,2,FALSE))</f>
        <v>0</v>
      </c>
      <c r="D26" s="19">
        <f>IF(ISNA(VLOOKUP(B26,Personal!$A$2:$D$23,3,FALSE)),,VLOOKUP(B26,Personal!$A$2:$D$32,3,FALSE))</f>
        <v>0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1">
        <f t="shared" si="4"/>
        <v>0</v>
      </c>
      <c r="AI26" s="1"/>
    </row>
    <row r="27" spans="1:36" ht="15.75" customHeight="1" x14ac:dyDescent="0.15">
      <c r="A27" s="10"/>
      <c r="B27" s="18">
        <f t="shared" si="5"/>
        <v>0</v>
      </c>
      <c r="C27" s="19">
        <f>IF(ISNA(VLOOKUP(B27,Personal!$A$2:$D$21,2,FALSE)),,VLOOKUP(B27,Personal!$A$2:$D$21,2,FALSE))</f>
        <v>0</v>
      </c>
      <c r="D27" s="19">
        <f>IF(ISNA(VLOOKUP(B27,Personal!$A$2:$D$23,3,FALSE)),,VLOOKUP(B27,Personal!$A$2:$D$32,3,FALSE))</f>
        <v>0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1">
        <f t="shared" si="4"/>
        <v>0</v>
      </c>
      <c r="AI27" s="1"/>
    </row>
    <row r="28" spans="1:36" ht="15.75" customHeight="1" x14ac:dyDescent="0.15">
      <c r="A28" s="10"/>
      <c r="B28" s="18">
        <f t="shared" si="5"/>
        <v>0</v>
      </c>
      <c r="C28" s="19">
        <f>IF(ISNA(VLOOKUP(B28,Personal!$A$2:$D$21,2,FALSE)),,VLOOKUP(B28,Personal!$A$2:$D$21,2,FALSE))</f>
        <v>0</v>
      </c>
      <c r="D28" s="19">
        <f>IF(ISNA(VLOOKUP(B28,Personal!$A$2:$D$23,3,FALSE)),,VLOOKUP(B28,Personal!$A$2:$D$32,3,FALSE))</f>
        <v>0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>
        <f t="shared" si="5"/>
        <v>0</v>
      </c>
      <c r="C29" s="19">
        <f>IF(ISNA(VLOOKUP(B29,Personal!$A$2:$D$21,2,FALSE)),,VLOOKUP(B29,Personal!$A$2:$D$21,2,FALSE))</f>
        <v>0</v>
      </c>
      <c r="D29" s="19">
        <f>IF(ISNA(VLOOKUP(B29,Personal!$A$2:$D$23,3,FALSE)),,VLOOKUP(B29,Personal!$A$2:$D$32,3,FALSE))</f>
        <v>0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>
        <f t="shared" si="5"/>
        <v>0</v>
      </c>
      <c r="C30" s="19">
        <f>IF(ISNA(VLOOKUP(B30,Personal!$A$2:$D$21,2,FALSE)),,VLOOKUP(B30,Personal!$A$2:$D$21,2,FALSE))</f>
        <v>0</v>
      </c>
      <c r="D30" s="19">
        <f>IF(ISNA(VLOOKUP(B30,Personal!$A$2:$D$23,3,FALSE)),,VLOOKUP(B30,Personal!$A$2:$D$32,3,FALSE))</f>
        <v>0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>
        <f t="shared" si="5"/>
        <v>0</v>
      </c>
      <c r="C36" s="19">
        <f>IF(ISNA(VLOOKUP(B36,Personal!$A$2:$D$21,2,FALSE)),,VLOOKUP(B36,Personal!$A$2:$D$21,2,FALSE))</f>
        <v>0</v>
      </c>
      <c r="D36" s="19">
        <f>IF(ISNA(VLOOKUP(B36,Personal!$A$2:$D$23,3,FALSE)),,VLOOKUP(B36,Personal!$A$2:$D$32,3,FALSE))</f>
        <v>0</v>
      </c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>
        <f t="shared" si="5"/>
        <v>0</v>
      </c>
      <c r="C37" s="19">
        <f>IF(ISNA(VLOOKUP(B37,Personal!$A$2:$D$21,2,FALSE)),,VLOOKUP(B37,Personal!$A$2:$D$21,2,FALSE))</f>
        <v>0</v>
      </c>
      <c r="D37" s="19">
        <f>IF(ISNA(VLOOKUP(B37,Personal!$A$2:$D$23,3,FALSE)),,VLOOKUP(B37,Personal!$A$2:$D$32,3,FALSE))</f>
        <v>0</v>
      </c>
      <c r="E37" s="59"/>
      <c r="F37" s="59"/>
      <c r="G37" s="59"/>
      <c r="H37" s="59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59"/>
      <c r="Y37" s="59"/>
      <c r="Z37" s="59"/>
      <c r="AA37" s="59"/>
      <c r="AB37" s="59"/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>
        <f t="shared" si="5"/>
        <v>0</v>
      </c>
      <c r="C38" s="19">
        <f>IF(ISNA(VLOOKUP(B38,Personal!$A$2:$D$21,2,FALSE)),,VLOOKUP(B38,Personal!$A$2:$D$21,2,FALSE))</f>
        <v>0</v>
      </c>
      <c r="D38" s="19">
        <f>IF(ISNA(VLOOKUP(B38,Personal!$A$2:$D$23,3,FALSE)),,VLOOKUP(B38,Personal!$A$2:$D$32,3,FALSE))</f>
        <v>0</v>
      </c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0</v>
      </c>
      <c r="I39" s="23">
        <f t="shared" si="6"/>
        <v>0</v>
      </c>
      <c r="J39" s="23">
        <f t="shared" si="6"/>
        <v>0</v>
      </c>
      <c r="K39" s="23">
        <f t="shared" si="6"/>
        <v>0</v>
      </c>
      <c r="L39" s="23">
        <f t="shared" si="6"/>
        <v>0</v>
      </c>
      <c r="M39" s="23">
        <f t="shared" si="6"/>
        <v>0</v>
      </c>
      <c r="N39" s="23">
        <f t="shared" si="6"/>
        <v>0</v>
      </c>
      <c r="O39" s="23">
        <f t="shared" si="6"/>
        <v>0</v>
      </c>
      <c r="P39" s="23">
        <f t="shared" si="6"/>
        <v>0</v>
      </c>
      <c r="Q39" s="23">
        <f t="shared" si="6"/>
        <v>0</v>
      </c>
      <c r="R39" s="23">
        <f t="shared" si="6"/>
        <v>0</v>
      </c>
      <c r="S39" s="23">
        <f t="shared" si="6"/>
        <v>0</v>
      </c>
      <c r="T39" s="23">
        <f t="shared" si="6"/>
        <v>0</v>
      </c>
      <c r="U39" s="23">
        <f t="shared" si="6"/>
        <v>0</v>
      </c>
      <c r="V39" s="23">
        <f t="shared" si="6"/>
        <v>0</v>
      </c>
      <c r="W39" s="23">
        <f t="shared" si="6"/>
        <v>0</v>
      </c>
      <c r="X39" s="23">
        <f t="shared" si="6"/>
        <v>0</v>
      </c>
      <c r="Y39" s="23">
        <f t="shared" si="6"/>
        <v>0</v>
      </c>
      <c r="Z39" s="23">
        <f t="shared" si="6"/>
        <v>0</v>
      </c>
      <c r="AA39" s="23">
        <f t="shared" si="6"/>
        <v>0</v>
      </c>
      <c r="AB39" s="23">
        <f t="shared" si="6"/>
        <v>0</v>
      </c>
      <c r="AC39" s="23">
        <f t="shared" si="6"/>
        <v>0</v>
      </c>
      <c r="AD39" s="23">
        <f t="shared" si="6"/>
        <v>0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0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45602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>
        <f>B23</f>
        <v>0</v>
      </c>
      <c r="C42" s="19">
        <f>IF(ISNA(VLOOKUP(B42,Personal!$A$2:$D$21,2,FALSE)),,VLOOKUP(B42,Personal!$A$2:$D$21,2,FALSE))</f>
        <v>0</v>
      </c>
      <c r="D42" s="19">
        <f>IF(ISNA(VLOOKUP(B42,Personal!$A$2:$D$23,3,FALSE)),,VLOOKUP(B42,Personal!$A$2:$D$32,3,FALSE))</f>
        <v>0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>
        <f t="shared" ref="B43:B57" si="8">B24</f>
        <v>0</v>
      </c>
      <c r="C43" s="19">
        <f>IF(ISNA(VLOOKUP(B43,Personal!$A$2:$D$21,2,FALSE)),,VLOOKUP(B43,Personal!$A$2:$D$21,2,FALSE))</f>
        <v>0</v>
      </c>
      <c r="D43" s="19">
        <f>IF(ISNA(VLOOKUP(B43,Personal!$A$2:$D$23,3,FALSE)),,VLOOKUP(B43,Personal!$A$2:$D$32,3,FALSE))</f>
        <v>0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>
        <f t="shared" si="8"/>
        <v>0</v>
      </c>
      <c r="C44" s="19">
        <f>IF(ISNA(VLOOKUP(B44,Personal!$A$2:$D$21,2,FALSE)),,VLOOKUP(B44,Personal!$A$2:$D$21,2,FALSE))</f>
        <v>0</v>
      </c>
      <c r="D44" s="19">
        <f>IF(ISNA(VLOOKUP(B44,Personal!$A$2:$D$23,3,FALSE)),,VLOOKUP(B44,Personal!$A$2:$D$32,3,FALSE))</f>
        <v>0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>
        <f t="shared" si="8"/>
        <v>0</v>
      </c>
      <c r="C45" s="19">
        <f>IF(ISNA(VLOOKUP(B45,Personal!$A$2:$D$21,2,FALSE)),,VLOOKUP(B45,Personal!$A$2:$D$21,2,FALSE))</f>
        <v>0</v>
      </c>
      <c r="D45" s="19">
        <f>IF(ISNA(VLOOKUP(B45,Personal!$A$2:$D$23,3,FALSE)),,VLOOKUP(B45,Personal!$A$2:$D$32,3,FALSE))</f>
        <v>0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1">
        <f t="shared" si="7"/>
        <v>0</v>
      </c>
      <c r="AI45" s="1"/>
    </row>
    <row r="46" spans="1:35" ht="15.75" customHeight="1" x14ac:dyDescent="0.15">
      <c r="A46" s="10"/>
      <c r="B46" s="18">
        <f t="shared" si="8"/>
        <v>0</v>
      </c>
      <c r="C46" s="19">
        <f>IF(ISNA(VLOOKUP(B46,Personal!$A$2:$D$21,2,FALSE)),,VLOOKUP(B46,Personal!$A$2:$D$21,2,FALSE))</f>
        <v>0</v>
      </c>
      <c r="D46" s="19">
        <f>IF(ISNA(VLOOKUP(B46,Personal!$A$2:$D$23,3,FALSE)),,VLOOKUP(B46,Personal!$A$2:$D$32,3,FALSE))</f>
        <v>0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>
        <f t="shared" si="8"/>
        <v>0</v>
      </c>
      <c r="C47" s="19">
        <f>IF(ISNA(VLOOKUP(B47,Personal!$A$2:$D$21,2,FALSE)),,VLOOKUP(B47,Personal!$A$2:$D$21,2,FALSE))</f>
        <v>0</v>
      </c>
      <c r="D47" s="19">
        <f>IF(ISNA(VLOOKUP(B47,Personal!$A$2:$D$23,3,FALSE)),,VLOOKUP(B47,Personal!$A$2:$D$32,3,FALSE))</f>
        <v>0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>
        <f t="shared" si="8"/>
        <v>0</v>
      </c>
      <c r="C48" s="19">
        <f>IF(ISNA(VLOOKUP(B48,Personal!$A$2:$D$21,2,FALSE)),,VLOOKUP(B48,Personal!$A$2:$D$21,2,FALSE))</f>
        <v>0</v>
      </c>
      <c r="D48" s="19">
        <f>IF(ISNA(VLOOKUP(B48,Personal!$A$2:$D$23,3,FALSE)),,VLOOKUP(B48,Personal!$A$2:$D$32,3,FALSE))</f>
        <v>0</v>
      </c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>
        <f t="shared" si="8"/>
        <v>0</v>
      </c>
      <c r="C49" s="19">
        <f>IF(ISNA(VLOOKUP(B49,Personal!$A$2:$D$21,2,FALSE)),,VLOOKUP(B49,Personal!$A$2:$D$21,2,FALSE))</f>
        <v>0</v>
      </c>
      <c r="D49" s="19">
        <f>IF(ISNA(VLOOKUP(B49,Personal!$A$2:$D$23,3,FALSE)),,VLOOKUP(B49,Personal!$A$2:$D$32,3,FALSE))</f>
        <v>0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>
        <f t="shared" si="8"/>
        <v>0</v>
      </c>
      <c r="C55" s="19">
        <f>IF(ISNA(VLOOKUP(B55,Personal!$A$2:$D$21,2,FALSE)),,VLOOKUP(B55,Personal!$A$2:$D$21,2,FALSE))</f>
        <v>0</v>
      </c>
      <c r="D55" s="19">
        <f>IF(ISNA(VLOOKUP(B55,Personal!$A$2:$D$23,3,FALSE)),,VLOOKUP(B55,Personal!$A$2:$D$32,3,FALSE))</f>
        <v>0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>
        <f t="shared" si="8"/>
        <v>0</v>
      </c>
      <c r="C56" s="19">
        <f>IF(ISNA(VLOOKUP(B56,Personal!$A$2:$D$21,2,FALSE)),,VLOOKUP(B56,Personal!$A$2:$D$21,2,FALSE))</f>
        <v>0</v>
      </c>
      <c r="D56" s="19">
        <f>IF(ISNA(VLOOKUP(B56,Personal!$A$2:$D$23,3,FALSE)),,VLOOKUP(B56,Personal!$A$2:$D$32,3,FALSE))</f>
        <v>0</v>
      </c>
      <c r="E56" s="59"/>
      <c r="F56" s="59"/>
      <c r="G56" s="59"/>
      <c r="H56" s="59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59"/>
      <c r="Y56" s="59"/>
      <c r="Z56" s="59"/>
      <c r="AA56" s="59"/>
      <c r="AB56" s="59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>
        <f t="shared" si="8"/>
        <v>0</v>
      </c>
      <c r="C57" s="19">
        <f>IF(ISNA(VLOOKUP(B57,Personal!$A$2:$D$21,2,FALSE)),,VLOOKUP(B57,Personal!$A$2:$D$21,2,FALSE))</f>
        <v>0</v>
      </c>
      <c r="D57" s="19">
        <f>IF(ISNA(VLOOKUP(B57,Personal!$A$2:$D$23,3,FALSE)),,VLOOKUP(B57,Personal!$A$2:$D$32,3,FALSE))</f>
        <v>0</v>
      </c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0</v>
      </c>
      <c r="I58" s="23">
        <f t="shared" si="9"/>
        <v>0</v>
      </c>
      <c r="J58" s="23">
        <f t="shared" si="9"/>
        <v>0</v>
      </c>
      <c r="K58" s="23">
        <f t="shared" si="9"/>
        <v>0</v>
      </c>
      <c r="L58" s="23">
        <f t="shared" si="9"/>
        <v>0</v>
      </c>
      <c r="M58" s="23">
        <f t="shared" si="9"/>
        <v>0</v>
      </c>
      <c r="N58" s="23">
        <f t="shared" si="9"/>
        <v>0</v>
      </c>
      <c r="O58" s="23">
        <f t="shared" si="9"/>
        <v>0</v>
      </c>
      <c r="P58" s="23">
        <f t="shared" si="9"/>
        <v>0</v>
      </c>
      <c r="Q58" s="23">
        <f t="shared" si="9"/>
        <v>0</v>
      </c>
      <c r="R58" s="23">
        <f t="shared" si="9"/>
        <v>0</v>
      </c>
      <c r="S58" s="23">
        <f t="shared" si="9"/>
        <v>0</v>
      </c>
      <c r="T58" s="23">
        <f t="shared" si="9"/>
        <v>0</v>
      </c>
      <c r="U58" s="23">
        <f t="shared" si="9"/>
        <v>0</v>
      </c>
      <c r="V58" s="23">
        <f t="shared" si="9"/>
        <v>0</v>
      </c>
      <c r="W58" s="23">
        <f t="shared" si="9"/>
        <v>0</v>
      </c>
      <c r="X58" s="23">
        <f t="shared" si="9"/>
        <v>0</v>
      </c>
      <c r="Y58" s="23">
        <f t="shared" si="9"/>
        <v>0</v>
      </c>
      <c r="Z58" s="23">
        <f t="shared" si="9"/>
        <v>0</v>
      </c>
      <c r="AA58" s="23">
        <f t="shared" si="9"/>
        <v>0</v>
      </c>
      <c r="AB58" s="23">
        <f t="shared" si="9"/>
        <v>0</v>
      </c>
      <c r="AC58" s="23">
        <f t="shared" si="9"/>
        <v>0</v>
      </c>
      <c r="AD58" s="23">
        <f t="shared" si="9"/>
        <v>0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0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45603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>
        <f>B42</f>
        <v>0</v>
      </c>
      <c r="C61" s="19">
        <f>IF(ISNA(VLOOKUP(B61,Personal!$A$2:$D$21,2,FALSE)),,VLOOKUP(B61,Personal!$A$2:$D$21,2,FALSE))</f>
        <v>0</v>
      </c>
      <c r="D61" s="19">
        <f>IF(ISNA(VLOOKUP(B61,Personal!$A$2:$D$23,3,FALSE)),,VLOOKUP(B61,Personal!$A$2:$D$32,3,FALSE))</f>
        <v>0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>
        <f t="shared" ref="B62:B76" si="11">B43</f>
        <v>0</v>
      </c>
      <c r="C62" s="19">
        <f>IF(ISNA(VLOOKUP(B62,Personal!$A$2:$D$21,2,FALSE)),,VLOOKUP(B62,Personal!$A$2:$D$21,2,FALSE))</f>
        <v>0</v>
      </c>
      <c r="D62" s="19">
        <f>IF(ISNA(VLOOKUP(B62,Personal!$A$2:$D$23,3,FALSE)),,VLOOKUP(B62,Personal!$A$2:$D$32,3,FALSE))</f>
        <v>0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1">
        <f t="shared" si="10"/>
        <v>0</v>
      </c>
      <c r="AI62" s="1"/>
    </row>
    <row r="63" spans="1:35" ht="15.75" customHeight="1" x14ac:dyDescent="0.15">
      <c r="A63" s="10"/>
      <c r="B63" s="18">
        <f t="shared" si="11"/>
        <v>0</v>
      </c>
      <c r="C63" s="19">
        <f>IF(ISNA(VLOOKUP(B63,Personal!$A$2:$D$21,2,FALSE)),,VLOOKUP(B63,Personal!$A$2:$D$21,2,FALSE))</f>
        <v>0</v>
      </c>
      <c r="D63" s="19">
        <f>IF(ISNA(VLOOKUP(B63,Personal!$A$2:$D$23,3,FALSE)),,VLOOKUP(B63,Personal!$A$2:$D$32,3,FALSE))</f>
        <v>0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1">
        <f t="shared" si="10"/>
        <v>0</v>
      </c>
      <c r="AI63" s="1"/>
    </row>
    <row r="64" spans="1:35" ht="15.75" customHeight="1" x14ac:dyDescent="0.15">
      <c r="A64" s="10"/>
      <c r="B64" s="18">
        <f t="shared" si="11"/>
        <v>0</v>
      </c>
      <c r="C64" s="19">
        <f>IF(ISNA(VLOOKUP(B64,Personal!$A$2:$D$21,2,FALSE)),,VLOOKUP(B64,Personal!$A$2:$D$21,2,FALSE))</f>
        <v>0</v>
      </c>
      <c r="D64" s="19">
        <f>IF(ISNA(VLOOKUP(B64,Personal!$A$2:$D$23,3,FALSE)),,VLOOKUP(B64,Personal!$A$2:$D$32,3,FALSE))</f>
        <v>0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1">
        <f t="shared" si="10"/>
        <v>0</v>
      </c>
      <c r="AI64" s="1"/>
    </row>
    <row r="65" spans="1:35" ht="15.75" customHeight="1" x14ac:dyDescent="0.15">
      <c r="A65" s="10"/>
      <c r="B65" s="18">
        <f t="shared" si="11"/>
        <v>0</v>
      </c>
      <c r="C65" s="19">
        <f>IF(ISNA(VLOOKUP(B65,Personal!$A$2:$D$21,2,FALSE)),,VLOOKUP(B65,Personal!$A$2:$D$21,2,FALSE))</f>
        <v>0</v>
      </c>
      <c r="D65" s="19">
        <f>IF(ISNA(VLOOKUP(B65,Personal!$A$2:$D$23,3,FALSE)),,VLOOKUP(B65,Personal!$A$2:$D$32,3,FALSE))</f>
        <v>0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>
        <f t="shared" si="11"/>
        <v>0</v>
      </c>
      <c r="C66" s="19">
        <f>IF(ISNA(VLOOKUP(B66,Personal!$A$2:$D$21,2,FALSE)),,VLOOKUP(B66,Personal!$A$2:$D$21,2,FALSE))</f>
        <v>0</v>
      </c>
      <c r="D66" s="19">
        <f>IF(ISNA(VLOOKUP(B66,Personal!$A$2:$D$23,3,FALSE)),,VLOOKUP(B66,Personal!$A$2:$D$32,3,FALSE))</f>
        <v>0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>
        <f t="shared" si="11"/>
        <v>0</v>
      </c>
      <c r="C67" s="19">
        <f>IF(ISNA(VLOOKUP(B67,Personal!$A$2:$D$21,2,FALSE)),,VLOOKUP(B67,Personal!$A$2:$D$21,2,FALSE))</f>
        <v>0</v>
      </c>
      <c r="D67" s="19">
        <f>IF(ISNA(VLOOKUP(B67,Personal!$A$2:$D$23,3,FALSE)),,VLOOKUP(B67,Personal!$A$2:$D$32,3,FALSE))</f>
        <v>0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>
        <f t="shared" si="11"/>
        <v>0</v>
      </c>
      <c r="C68" s="19">
        <f>IF(ISNA(VLOOKUP(B68,Personal!$A$2:$D$21,2,FALSE)),,VLOOKUP(B68,Personal!$A$2:$D$21,2,FALSE))</f>
        <v>0</v>
      </c>
      <c r="D68" s="19">
        <f>IF(ISNA(VLOOKUP(B68,Personal!$A$2:$D$23,3,FALSE)),,VLOOKUP(B68,Personal!$A$2:$D$32,3,FALSE))</f>
        <v>0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si="11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>
        <f t="shared" si="11"/>
        <v>0</v>
      </c>
      <c r="C74" s="19">
        <f>IF(ISNA(VLOOKUP(B74,Personal!$A$2:$D$21,2,FALSE)),,VLOOKUP(B74,Personal!$A$2:$D$21,2,FALSE))</f>
        <v>0</v>
      </c>
      <c r="D74" s="19">
        <f>IF(ISNA(VLOOKUP(B74,Personal!$A$2:$D$23,3,FALSE)),,VLOOKUP(B74,Personal!$A$2:$D$32,3,FALSE))</f>
        <v>0</v>
      </c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>
        <f t="shared" si="11"/>
        <v>0</v>
      </c>
      <c r="C75" s="19">
        <f>IF(ISNA(VLOOKUP(B75,Personal!$A$2:$D$21,2,FALSE)),,VLOOKUP(B75,Personal!$A$2:$D$21,2,FALSE))</f>
        <v>0</v>
      </c>
      <c r="D75" s="19">
        <f>IF(ISNA(VLOOKUP(B75,Personal!$A$2:$D$23,3,FALSE)),,VLOOKUP(B75,Personal!$A$2:$D$32,3,FALSE))</f>
        <v>0</v>
      </c>
      <c r="E75" s="59"/>
      <c r="F75" s="59"/>
      <c r="G75" s="59"/>
      <c r="H75" s="59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59"/>
      <c r="Y75" s="59"/>
      <c r="Z75" s="59"/>
      <c r="AA75" s="59"/>
      <c r="AB75" s="59"/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>
        <f t="shared" si="11"/>
        <v>0</v>
      </c>
      <c r="C76" s="19">
        <f>IF(ISNA(VLOOKUP(B76,Personal!$A$2:$D$21,2,FALSE)),,VLOOKUP(B76,Personal!$A$2:$D$21,2,FALSE))</f>
        <v>0</v>
      </c>
      <c r="D76" s="19">
        <f>IF(ISNA(VLOOKUP(B76,Personal!$A$2:$D$23,3,FALSE)),,VLOOKUP(B76,Personal!$A$2:$D$32,3,FALSE))</f>
        <v>0</v>
      </c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0</v>
      </c>
      <c r="I77" s="23">
        <f t="shared" si="12"/>
        <v>0</v>
      </c>
      <c r="J77" s="23">
        <f t="shared" si="12"/>
        <v>0</v>
      </c>
      <c r="K77" s="23">
        <f t="shared" si="12"/>
        <v>0</v>
      </c>
      <c r="L77" s="23">
        <f t="shared" si="12"/>
        <v>0</v>
      </c>
      <c r="M77" s="23">
        <f t="shared" si="12"/>
        <v>0</v>
      </c>
      <c r="N77" s="23">
        <f t="shared" si="12"/>
        <v>0</v>
      </c>
      <c r="O77" s="23">
        <f t="shared" si="12"/>
        <v>0</v>
      </c>
      <c r="P77" s="23">
        <f t="shared" si="12"/>
        <v>0</v>
      </c>
      <c r="Q77" s="23">
        <f t="shared" si="12"/>
        <v>0</v>
      </c>
      <c r="R77" s="23">
        <f t="shared" si="12"/>
        <v>0</v>
      </c>
      <c r="S77" s="23">
        <f t="shared" si="12"/>
        <v>0</v>
      </c>
      <c r="T77" s="23">
        <f t="shared" si="12"/>
        <v>0</v>
      </c>
      <c r="U77" s="23">
        <f t="shared" si="12"/>
        <v>0</v>
      </c>
      <c r="V77" s="23">
        <f t="shared" si="12"/>
        <v>0</v>
      </c>
      <c r="W77" s="23">
        <f t="shared" si="12"/>
        <v>0</v>
      </c>
      <c r="X77" s="23">
        <f t="shared" si="12"/>
        <v>0</v>
      </c>
      <c r="Y77" s="23">
        <f t="shared" si="12"/>
        <v>0</v>
      </c>
      <c r="Z77" s="23">
        <f t="shared" si="12"/>
        <v>0</v>
      </c>
      <c r="AA77" s="23">
        <f t="shared" si="12"/>
        <v>0</v>
      </c>
      <c r="AB77" s="23">
        <f t="shared" si="12"/>
        <v>0</v>
      </c>
      <c r="AC77" s="23">
        <f t="shared" si="12"/>
        <v>0</v>
      </c>
      <c r="AD77" s="23">
        <f t="shared" si="12"/>
        <v>0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0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45604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>
        <f>B61</f>
        <v>0</v>
      </c>
      <c r="C80" s="19">
        <f>IF(ISNA(VLOOKUP(B80,Personal!$A$2:$D$21,2,FALSE)),,VLOOKUP(B80,Personal!$A$2:$D$21,2,FALSE))</f>
        <v>0</v>
      </c>
      <c r="D80" s="19">
        <f>IF(ISNA(VLOOKUP(B80,Personal!$A$2:$D$23,3,FALSE)),,VLOOKUP(B80,Personal!$A$2:$D$32,3,FALSE))</f>
        <v>0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>
        <f t="shared" ref="B81:B95" si="14">B62</f>
        <v>0</v>
      </c>
      <c r="C81" s="19">
        <f>IF(ISNA(VLOOKUP(B81,Personal!$A$2:$D$21,2,FALSE)),,VLOOKUP(B81,Personal!$A$2:$D$21,2,FALSE))</f>
        <v>0</v>
      </c>
      <c r="D81" s="19">
        <f>IF(ISNA(VLOOKUP(B81,Personal!$A$2:$D$23,3,FALSE)),,VLOOKUP(B81,Personal!$A$2:$D$32,3,FALSE))</f>
        <v>0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>
        <f t="shared" si="14"/>
        <v>0</v>
      </c>
      <c r="C82" s="19">
        <f>IF(ISNA(VLOOKUP(B82,Personal!$A$2:$D$21,2,FALSE)),,VLOOKUP(B82,Personal!$A$2:$D$21,2,FALSE))</f>
        <v>0</v>
      </c>
      <c r="D82" s="19">
        <f>IF(ISNA(VLOOKUP(B82,Personal!$A$2:$D$23,3,FALSE)),,VLOOKUP(B82,Personal!$A$2:$D$32,3,FALSE))</f>
        <v>0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1">
        <f t="shared" si="13"/>
        <v>0</v>
      </c>
      <c r="AI82" s="1"/>
    </row>
    <row r="83" spans="1:35" ht="15.75" customHeight="1" x14ac:dyDescent="0.15">
      <c r="A83" s="10"/>
      <c r="B83" s="18">
        <f t="shared" si="14"/>
        <v>0</v>
      </c>
      <c r="C83" s="19">
        <f>IF(ISNA(VLOOKUP(B83,Personal!$A$2:$D$21,2,FALSE)),,VLOOKUP(B83,Personal!$A$2:$D$21,2,FALSE))</f>
        <v>0</v>
      </c>
      <c r="D83" s="19">
        <f>IF(ISNA(VLOOKUP(B83,Personal!$A$2:$D$23,3,FALSE)),,VLOOKUP(B83,Personal!$A$2:$D$32,3,FALSE))</f>
        <v>0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>
        <f t="shared" si="14"/>
        <v>0</v>
      </c>
      <c r="C84" s="19">
        <f>IF(ISNA(VLOOKUP(B84,Personal!$A$2:$D$21,2,FALSE)),,VLOOKUP(B84,Personal!$A$2:$D$21,2,FALSE))</f>
        <v>0</v>
      </c>
      <c r="D84" s="19">
        <f>IF(ISNA(VLOOKUP(B84,Personal!$A$2:$D$23,3,FALSE)),,VLOOKUP(B84,Personal!$A$2:$D$32,3,FALSE))</f>
        <v>0</v>
      </c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0</v>
      </c>
      <c r="AI84" s="1"/>
    </row>
    <row r="85" spans="1:35" ht="15.75" customHeight="1" x14ac:dyDescent="0.15">
      <c r="A85" s="10"/>
      <c r="B85" s="18">
        <f t="shared" si="14"/>
        <v>0</v>
      </c>
      <c r="C85" s="19">
        <f>IF(ISNA(VLOOKUP(B85,Personal!$A$2:$D$21,2,FALSE)),,VLOOKUP(B85,Personal!$A$2:$D$21,2,FALSE))</f>
        <v>0</v>
      </c>
      <c r="D85" s="19">
        <f>IF(ISNA(VLOOKUP(B85,Personal!$A$2:$D$23,3,FALSE)),,VLOOKUP(B85,Personal!$A$2:$D$32,3,FALSE))</f>
        <v>0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>
        <f t="shared" si="14"/>
        <v>0</v>
      </c>
      <c r="C86" s="19">
        <f>IF(ISNA(VLOOKUP(B86,Personal!$A$2:$D$21,2,FALSE)),,VLOOKUP(B86,Personal!$A$2:$D$21,2,FALSE))</f>
        <v>0</v>
      </c>
      <c r="D86" s="19">
        <f>IF(ISNA(VLOOKUP(B86,Personal!$A$2:$D$23,3,FALSE)),,VLOOKUP(B86,Personal!$A$2:$D$32,3,FALSE))</f>
        <v>0</v>
      </c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1">
        <f t="shared" si="13"/>
        <v>0</v>
      </c>
      <c r="AI86" s="1"/>
    </row>
    <row r="87" spans="1:35" ht="15.75" customHeight="1" x14ac:dyDescent="0.15">
      <c r="A87" s="21"/>
      <c r="B87" s="18">
        <f t="shared" si="14"/>
        <v>0</v>
      </c>
      <c r="C87" s="19">
        <f>IF(ISNA(VLOOKUP(B87,Personal!$A$2:$D$21,2,FALSE)),,VLOOKUP(B87,Personal!$A$2:$D$21,2,FALSE))</f>
        <v>0</v>
      </c>
      <c r="D87" s="19">
        <f>IF(ISNA(VLOOKUP(B87,Personal!$A$2:$D$23,3,FALSE)),,VLOOKUP(B87,Personal!$A$2:$D$32,3,FALSE))</f>
        <v>0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>
        <f t="shared" si="14"/>
        <v>0</v>
      </c>
      <c r="C93" s="19">
        <f>IF(ISNA(VLOOKUP(B93,Personal!$A$2:$D$21,2,FALSE)),,VLOOKUP(B93,Personal!$A$2:$D$21,2,FALSE))</f>
        <v>0</v>
      </c>
      <c r="D93" s="19">
        <f>IF(ISNA(VLOOKUP(B93,Personal!$A$2:$D$23,3,FALSE)),,VLOOKUP(B93,Personal!$A$2:$D$32,3,FALSE))</f>
        <v>0</v>
      </c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>
        <f t="shared" si="14"/>
        <v>0</v>
      </c>
      <c r="C94" s="19">
        <f>IF(ISNA(VLOOKUP(B94,Personal!$A$2:$D$21,2,FALSE)),,VLOOKUP(B94,Personal!$A$2:$D$21,2,FALSE))</f>
        <v>0</v>
      </c>
      <c r="D94" s="19">
        <f>IF(ISNA(VLOOKUP(B94,Personal!$A$2:$D$23,3,FALSE)),,VLOOKUP(B94,Personal!$A$2:$D$32,3,FALSE))</f>
        <v>0</v>
      </c>
      <c r="E94" s="59"/>
      <c r="F94" s="59"/>
      <c r="G94" s="59"/>
      <c r="H94" s="59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59"/>
      <c r="Y94" s="59"/>
      <c r="Z94" s="59"/>
      <c r="AA94" s="59"/>
      <c r="AB94" s="59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>
        <f t="shared" si="14"/>
        <v>0</v>
      </c>
      <c r="C95" s="19">
        <f>IF(ISNA(VLOOKUP(B95,Personal!$A$2:$D$21,2,FALSE)),,VLOOKUP(B95,Personal!$A$2:$D$21,2,FALSE))</f>
        <v>0</v>
      </c>
      <c r="D95" s="19">
        <f>IF(ISNA(VLOOKUP(B95,Personal!$A$2:$D$23,3,FALSE)),,VLOOKUP(B95,Personal!$A$2:$D$32,3,FALSE))</f>
        <v>0</v>
      </c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0</v>
      </c>
      <c r="H96" s="23">
        <f t="shared" si="15"/>
        <v>0</v>
      </c>
      <c r="I96" s="23">
        <f t="shared" si="15"/>
        <v>0</v>
      </c>
      <c r="J96" s="23">
        <f t="shared" si="15"/>
        <v>0</v>
      </c>
      <c r="K96" s="23">
        <f t="shared" si="15"/>
        <v>0</v>
      </c>
      <c r="L96" s="23">
        <f t="shared" si="15"/>
        <v>0</v>
      </c>
      <c r="M96" s="23">
        <f t="shared" si="15"/>
        <v>0</v>
      </c>
      <c r="N96" s="23">
        <f t="shared" si="15"/>
        <v>0</v>
      </c>
      <c r="O96" s="23">
        <f t="shared" si="15"/>
        <v>0</v>
      </c>
      <c r="P96" s="23">
        <f t="shared" si="15"/>
        <v>0</v>
      </c>
      <c r="Q96" s="23">
        <f t="shared" si="15"/>
        <v>0</v>
      </c>
      <c r="R96" s="23">
        <f t="shared" si="15"/>
        <v>0</v>
      </c>
      <c r="S96" s="23">
        <f t="shared" si="15"/>
        <v>0</v>
      </c>
      <c r="T96" s="23">
        <f t="shared" si="15"/>
        <v>0</v>
      </c>
      <c r="U96" s="23">
        <f t="shared" si="15"/>
        <v>0</v>
      </c>
      <c r="V96" s="23">
        <f t="shared" si="15"/>
        <v>0</v>
      </c>
      <c r="W96" s="23">
        <f t="shared" si="15"/>
        <v>0</v>
      </c>
      <c r="X96" s="23">
        <f t="shared" si="15"/>
        <v>0</v>
      </c>
      <c r="Y96" s="23">
        <f t="shared" si="15"/>
        <v>0</v>
      </c>
      <c r="Z96" s="23">
        <f t="shared" si="15"/>
        <v>0</v>
      </c>
      <c r="AA96" s="23">
        <f t="shared" si="15"/>
        <v>0</v>
      </c>
      <c r="AB96" s="23">
        <f t="shared" si="15"/>
        <v>0</v>
      </c>
      <c r="AC96" s="23">
        <f t="shared" si="15"/>
        <v>0</v>
      </c>
      <c r="AD96" s="23">
        <f t="shared" si="15"/>
        <v>0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0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45605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>
        <f>B80</f>
        <v>0</v>
      </c>
      <c r="C99" s="19">
        <f>IF(ISNA(VLOOKUP(B99,Personal!$A$2:$D$21,2,FALSE)),,VLOOKUP(B99,Personal!$A$2:$D$21,2,FALSE))</f>
        <v>0</v>
      </c>
      <c r="D99" s="19">
        <f>IF(ISNA(VLOOKUP(B99,Personal!$A$2:$D$23,3,FALSE)),,VLOOKUP(B99,Personal!$A$2:$D$32,3,FALSE))</f>
        <v>0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>
        <f t="shared" ref="B100:B114" si="17">B81</f>
        <v>0</v>
      </c>
      <c r="C100" s="19">
        <f>IF(ISNA(VLOOKUP(B100,Personal!$A$2:$D$21,2,FALSE)),,VLOOKUP(B100,Personal!$A$2:$D$21,2,FALSE))</f>
        <v>0</v>
      </c>
      <c r="D100" s="19">
        <f>IF(ISNA(VLOOKUP(B100,Personal!$A$2:$D$23,3,FALSE)),,VLOOKUP(B100,Personal!$A$2:$D$32,3,FALSE))</f>
        <v>0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>
        <f t="shared" si="17"/>
        <v>0</v>
      </c>
      <c r="C101" s="19">
        <f>IF(ISNA(VLOOKUP(B101,Personal!$A$2:$D$21,2,FALSE)),,VLOOKUP(B101,Personal!$A$2:$D$21,2,FALSE))</f>
        <v>0</v>
      </c>
      <c r="D101" s="19">
        <f>IF(ISNA(VLOOKUP(B101,Personal!$A$2:$D$23,3,FALSE)),,VLOOKUP(B101,Personal!$A$2:$D$32,3,FALSE))</f>
        <v>0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>
        <f t="shared" si="17"/>
        <v>0</v>
      </c>
      <c r="C102" s="19">
        <f>IF(ISNA(VLOOKUP(B102,Personal!$A$2:$D$21,2,FALSE)),,VLOOKUP(B102,Personal!$A$2:$D$21,2,FALSE))</f>
        <v>0</v>
      </c>
      <c r="D102" s="19">
        <f>IF(ISNA(VLOOKUP(B102,Personal!$A$2:$D$23,3,FALSE)),,VLOOKUP(B102,Personal!$A$2:$D$32,3,FALSE))</f>
        <v>0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>
        <f t="shared" si="17"/>
        <v>0</v>
      </c>
      <c r="C103" s="19">
        <f>IF(ISNA(VLOOKUP(B103,Personal!$A$2:$D$21,2,FALSE)),,VLOOKUP(B103,Personal!$A$2:$D$21,2,FALSE))</f>
        <v>0</v>
      </c>
      <c r="D103" s="19">
        <f>IF(ISNA(VLOOKUP(B103,Personal!$A$2:$D$23,3,FALSE)),,VLOOKUP(B103,Personal!$A$2:$D$32,3,FALSE))</f>
        <v>0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>
        <f t="shared" si="17"/>
        <v>0</v>
      </c>
      <c r="C104" s="19">
        <f>IF(ISNA(VLOOKUP(B104,Personal!$A$2:$D$21,2,FALSE)),,VLOOKUP(B104,Personal!$A$2:$D$21,2,FALSE))</f>
        <v>0</v>
      </c>
      <c r="D104" s="19">
        <f>IF(ISNA(VLOOKUP(B104,Personal!$A$2:$D$23,3,FALSE)),,VLOOKUP(B104,Personal!$A$2:$D$32,3,FALSE))</f>
        <v>0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>
        <f t="shared" si="17"/>
        <v>0</v>
      </c>
      <c r="C105" s="19">
        <f>IF(ISNA(VLOOKUP(B105,Personal!$A$2:$D$21,2,FALSE)),,VLOOKUP(B105,Personal!$A$2:$D$21,2,FALSE))</f>
        <v>0</v>
      </c>
      <c r="D105" s="19">
        <f>IF(ISNA(VLOOKUP(B105,Personal!$A$2:$D$23,3,FALSE)),,VLOOKUP(B105,Personal!$A$2:$D$32,3,FALSE))</f>
        <v>0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>
        <f t="shared" si="17"/>
        <v>0</v>
      </c>
      <c r="C106" s="19">
        <f>IF(ISNA(VLOOKUP(B106,Personal!$A$2:$D$21,2,FALSE)),,VLOOKUP(B106,Personal!$A$2:$D$21,2,FALSE))</f>
        <v>0</v>
      </c>
      <c r="D106" s="19">
        <f>IF(ISNA(VLOOKUP(B106,Personal!$A$2:$D$23,3,FALSE)),,VLOOKUP(B106,Personal!$A$2:$D$32,3,FALSE))</f>
        <v>0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62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>
        <f t="shared" si="17"/>
        <v>0</v>
      </c>
      <c r="C112" s="19">
        <f>IF(ISNA(VLOOKUP(B112,Personal!$A$2:$D$21,2,FALSE)),,VLOOKUP(B112,Personal!$A$2:$D$21,2,FALSE))</f>
        <v>0</v>
      </c>
      <c r="D112" s="19">
        <f>IF(ISNA(VLOOKUP(B112,Personal!$A$2:$D$23,3,FALSE)),,VLOOKUP(B112,Personal!$A$2:$D$32,3,FALSE))</f>
        <v>0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>
        <f t="shared" si="17"/>
        <v>0</v>
      </c>
      <c r="C113" s="19">
        <f>IF(ISNA(VLOOKUP(B113,Personal!$A$2:$D$21,2,FALSE)),,VLOOKUP(B113,Personal!$A$2:$D$21,2,FALSE))</f>
        <v>0</v>
      </c>
      <c r="D113" s="19">
        <f>IF(ISNA(VLOOKUP(B113,Personal!$A$2:$D$23,3,FALSE)),,VLOOKUP(B113,Personal!$A$2:$D$32,3,FALSE))</f>
        <v>0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>
        <f t="shared" si="17"/>
        <v>0</v>
      </c>
      <c r="C114" s="19">
        <f>IF(ISNA(VLOOKUP(B114,Personal!$A$2:$D$21,2,FALSE)),,VLOOKUP(B114,Personal!$A$2:$D$21,2,FALSE))</f>
        <v>0</v>
      </c>
      <c r="D114" s="19">
        <f>IF(ISNA(VLOOKUP(B114,Personal!$A$2:$D$23,3,FALSE)),,VLOOKUP(B114,Personal!$A$2:$D$32,3,FALSE))</f>
        <v>0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0</v>
      </c>
      <c r="I115" s="23">
        <f t="shared" si="18"/>
        <v>0</v>
      </c>
      <c r="J115" s="23">
        <f t="shared" si="18"/>
        <v>0</v>
      </c>
      <c r="K115" s="23">
        <f t="shared" si="18"/>
        <v>0</v>
      </c>
      <c r="L115" s="23">
        <f t="shared" si="18"/>
        <v>0</v>
      </c>
      <c r="M115" s="23">
        <f t="shared" si="18"/>
        <v>0</v>
      </c>
      <c r="N115" s="23">
        <f t="shared" si="18"/>
        <v>0</v>
      </c>
      <c r="O115" s="23">
        <f t="shared" si="18"/>
        <v>0</v>
      </c>
      <c r="P115" s="23">
        <f t="shared" si="18"/>
        <v>0</v>
      </c>
      <c r="Q115" s="23">
        <f t="shared" si="18"/>
        <v>0</v>
      </c>
      <c r="R115" s="23">
        <f t="shared" si="18"/>
        <v>0</v>
      </c>
      <c r="S115" s="23">
        <f t="shared" si="18"/>
        <v>0</v>
      </c>
      <c r="T115" s="23">
        <f t="shared" si="18"/>
        <v>0</v>
      </c>
      <c r="U115" s="23">
        <f t="shared" si="18"/>
        <v>0</v>
      </c>
      <c r="V115" s="23">
        <f t="shared" si="18"/>
        <v>0</v>
      </c>
      <c r="W115" s="23">
        <f t="shared" si="18"/>
        <v>0</v>
      </c>
      <c r="X115" s="23">
        <f t="shared" si="18"/>
        <v>0</v>
      </c>
      <c r="Y115" s="23">
        <f t="shared" si="18"/>
        <v>0</v>
      </c>
      <c r="Z115" s="23">
        <f t="shared" si="18"/>
        <v>0</v>
      </c>
      <c r="AA115" s="23">
        <f t="shared" si="18"/>
        <v>0</v>
      </c>
      <c r="AB115" s="23">
        <f t="shared" si="18"/>
        <v>0</v>
      </c>
      <c r="AC115" s="23">
        <f t="shared" si="18"/>
        <v>0</v>
      </c>
      <c r="AD115" s="23">
        <f t="shared" si="18"/>
        <v>0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0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45606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>
        <f>B99</f>
        <v>0</v>
      </c>
      <c r="C118" s="19">
        <f>IF(ISNA(VLOOKUP(B118,Personal!$A$2:$D$21,2,FALSE)),,VLOOKUP(B118,Personal!$A$2:$D$21,2,FALSE))</f>
        <v>0</v>
      </c>
      <c r="D118" s="19">
        <f>IF(ISNA(VLOOKUP(B118,Personal!$A$2:$D$23,3,FALSE)),,VLOOKUP(B118,Personal!$A$2:$D$32,3,FALSE))</f>
        <v>0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>
        <f t="shared" ref="B119:B133" si="20">B100</f>
        <v>0</v>
      </c>
      <c r="C119" s="19">
        <f>IF(ISNA(VLOOKUP(B119,Personal!$A$2:$D$21,2,FALSE)),,VLOOKUP(B119,Personal!$A$2:$D$21,2,FALSE))</f>
        <v>0</v>
      </c>
      <c r="D119" s="19">
        <f>IF(ISNA(VLOOKUP(B119,Personal!$A$2:$D$23,3,FALSE)),,VLOOKUP(B119,Personal!$A$2:$D$32,3,FALSE))</f>
        <v>0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>
        <f t="shared" si="20"/>
        <v>0</v>
      </c>
      <c r="C120" s="19">
        <f>IF(ISNA(VLOOKUP(B120,Personal!$A$2:$D$21,2,FALSE)),,VLOOKUP(B120,Personal!$A$2:$D$21,2,FALSE))</f>
        <v>0</v>
      </c>
      <c r="D120" s="19">
        <f>IF(ISNA(VLOOKUP(B120,Personal!$A$2:$D$23,3,FALSE)),,VLOOKUP(B120,Personal!$A$2:$D$32,3,FALSE))</f>
        <v>0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>
        <f t="shared" si="20"/>
        <v>0</v>
      </c>
      <c r="C121" s="19">
        <f>IF(ISNA(VLOOKUP(B121,Personal!$A$2:$D$21,2,FALSE)),,VLOOKUP(B121,Personal!$A$2:$D$21,2,FALSE))</f>
        <v>0</v>
      </c>
      <c r="D121" s="19">
        <f>IF(ISNA(VLOOKUP(B121,Personal!$A$2:$D$23,3,FALSE)),,VLOOKUP(B121,Personal!$A$2:$D$32,3,FALSE))</f>
        <v>0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>
        <f t="shared" si="20"/>
        <v>0</v>
      </c>
      <c r="C122" s="19">
        <f>IF(ISNA(VLOOKUP(B122,Personal!$A$2:$D$21,2,FALSE)),,VLOOKUP(B122,Personal!$A$2:$D$21,2,FALSE))</f>
        <v>0</v>
      </c>
      <c r="D122" s="19">
        <f>IF(ISNA(VLOOKUP(B122,Personal!$A$2:$D$23,3,FALSE)),,VLOOKUP(B122,Personal!$A$2:$D$32,3,FALSE))</f>
        <v>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>
        <f t="shared" si="20"/>
        <v>0</v>
      </c>
      <c r="C123" s="19">
        <f>IF(ISNA(VLOOKUP(B123,Personal!$A$2:$D$21,2,FALSE)),,VLOOKUP(B123,Personal!$A$2:$D$21,2,FALSE))</f>
        <v>0</v>
      </c>
      <c r="D123" s="19">
        <f>IF(ISNA(VLOOKUP(B123,Personal!$A$2:$D$23,3,FALSE)),,VLOOKUP(B123,Personal!$A$2:$D$32,3,FALSE))</f>
        <v>0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>
        <f t="shared" si="20"/>
        <v>0</v>
      </c>
      <c r="C124" s="19">
        <f>IF(ISNA(VLOOKUP(B124,Personal!$A$2:$D$21,2,FALSE)),,VLOOKUP(B124,Personal!$A$2:$D$21,2,FALSE))</f>
        <v>0</v>
      </c>
      <c r="D124" s="19">
        <f>IF(ISNA(VLOOKUP(B124,Personal!$A$2:$D$23,3,FALSE)),,VLOOKUP(B124,Personal!$A$2:$D$32,3,FALSE))</f>
        <v>0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>
        <f t="shared" si="20"/>
        <v>0</v>
      </c>
      <c r="C125" s="19">
        <f>IF(ISNA(VLOOKUP(B125,Personal!$A$2:$D$21,2,FALSE)),,VLOOKUP(B125,Personal!$A$2:$D$21,2,FALSE))</f>
        <v>0</v>
      </c>
      <c r="D125" s="19">
        <f>IF(ISNA(VLOOKUP(B125,Personal!$A$2:$D$23,3,FALSE)),,VLOOKUP(B125,Personal!$A$2:$D$32,3,FALSE))</f>
        <v>0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>
        <f t="shared" si="20"/>
        <v>0</v>
      </c>
      <c r="C131" s="19">
        <f>IF(ISNA(VLOOKUP(B131,Personal!$A$2:$D$21,2,FALSE)),,VLOOKUP(B131,Personal!$A$2:$D$21,2,FALSE))</f>
        <v>0</v>
      </c>
      <c r="D131" s="19">
        <f>IF(ISNA(VLOOKUP(B131,Personal!$A$2:$D$23,3,FALSE)),,VLOOKUP(B131,Personal!$A$2:$D$32,3,FALSE))</f>
        <v>0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>
        <f t="shared" si="20"/>
        <v>0</v>
      </c>
      <c r="C132" s="19">
        <f>IF(ISNA(VLOOKUP(B132,Personal!$A$2:$D$21,2,FALSE)),,VLOOKUP(B132,Personal!$A$2:$D$21,2,FALSE))</f>
        <v>0</v>
      </c>
      <c r="D132" s="19">
        <f>IF(ISNA(VLOOKUP(B132,Personal!$A$2:$D$23,3,FALSE)),,VLOOKUP(B132,Personal!$A$2:$D$32,3,FALSE))</f>
        <v>0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>
        <f t="shared" si="20"/>
        <v>0</v>
      </c>
      <c r="C133" s="19">
        <f>IF(ISNA(VLOOKUP(B133,Personal!$A$2:$D$21,2,FALSE)),,VLOOKUP(B133,Personal!$A$2:$D$21,2,FALSE))</f>
        <v>0</v>
      </c>
      <c r="D133" s="19">
        <f>IF(ISNA(VLOOKUP(B133,Personal!$A$2:$D$23,3,FALSE)),,VLOOKUP(B133,Personal!$A$2:$D$32,3,FALSE))</f>
        <v>0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gbjK4AeNk5MSkS1ACPc5Pqm0CUvCzOnLEtOwVW7fnx49N8a0Fm1jSvXqyZtjv84glmgn1dj7NWtrzgBCeT7JEA==" saltValue="uoEqx5jjFfHrQfxclG3SXw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19" name="Rango2_3"/>
    <protectedRange algorithmName="SHA-512" hashValue="G5FAzGJX5ML8jdfkYHQa+XaFR9QNG29PKoYkCgHl9WmXxPVaBd5PCzjSk5Uim+XS6Movcs1vrN10mr+qn1crdA==" saltValue="5PigA186qshsPexNZFi/+w==" spinCount="100000" sqref="E23:AG38" name="Rango2_3_1"/>
    <protectedRange algorithmName="SHA-512" hashValue="G5FAzGJX5ML8jdfkYHQa+XaFR9QNG29PKoYkCgHl9WmXxPVaBd5PCzjSk5Uim+XS6Movcs1vrN10mr+qn1crdA==" saltValue="5PigA186qshsPexNZFi/+w==" spinCount="100000" sqref="E42:AG57" name="Rango2_3_2"/>
    <protectedRange algorithmName="SHA-512" hashValue="G5FAzGJX5ML8jdfkYHQa+XaFR9QNG29PKoYkCgHl9WmXxPVaBd5PCzjSk5Uim+XS6Movcs1vrN10mr+qn1crdA==" saltValue="5PigA186qshsPexNZFi/+w==" spinCount="100000" sqref="E61:AG76" name="Rango2_3_3"/>
    <protectedRange algorithmName="SHA-512" hashValue="G5FAzGJX5ML8jdfkYHQa+XaFR9QNG29PKoYkCgHl9WmXxPVaBd5PCzjSk5Uim+XS6Movcs1vrN10mr+qn1crdA==" saltValue="5PigA186qshsPexNZFi/+w==" spinCount="100000" sqref="E80:AG95" name="Rango2_3_4"/>
    <protectedRange algorithmName="SHA-512" hashValue="G5FAzGJX5ML8jdfkYHQa+XaFR9QNG29PKoYkCgHl9WmXxPVaBd5PCzjSk5Uim+XS6Movcs1vrN10mr+qn1crdA==" saltValue="5PigA186qshsPexNZFi/+w==" spinCount="100000" sqref="E99:AG114" name="Rango2_3_5"/>
    <protectedRange algorithmName="SHA-512" hashValue="G5FAzGJX5ML8jdfkYHQa+XaFR9QNG29PKoYkCgHl9WmXxPVaBd5PCzjSk5Uim+XS6Movcs1vrN10mr+qn1crdA==" saltValue="5PigA186qshsPexNZFi/+w==" spinCount="100000" sqref="E118:AG133" name="Rango2_3_6"/>
  </protectedRanges>
  <conditionalFormatting sqref="E20:AG20 E39:AG39 E58:AG58 E77:AG77 E96:AG96 E115:AG115 E134:AG134">
    <cfRule type="colorScale" priority="330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I18:W18">
    <cfRule type="expression" dxfId="1147" priority="116">
      <formula>$C$78="F"</formula>
    </cfRule>
  </conditionalFormatting>
  <conditionalFormatting sqref="I18:W18">
    <cfRule type="expression" dxfId="1146" priority="117">
      <formula>$C$59="F"</formula>
    </cfRule>
  </conditionalFormatting>
  <conditionalFormatting sqref="I18:W18">
    <cfRule type="expression" dxfId="1145" priority="118">
      <formula>$C$40="F"</formula>
    </cfRule>
  </conditionalFormatting>
  <conditionalFormatting sqref="E13:H17 I13:W18 X13:AG17">
    <cfRule type="expression" dxfId="1144" priority="119">
      <formula>$C$21="F"</formula>
    </cfRule>
  </conditionalFormatting>
  <conditionalFormatting sqref="E13:AG19">
    <cfRule type="expression" dxfId="1143" priority="121">
      <formula>$C$2="F"</formula>
    </cfRule>
  </conditionalFormatting>
  <conditionalFormatting sqref="E13:AG19">
    <cfRule type="expression" dxfId="1142" priority="122">
      <formula>$D13="Facturacion"</formula>
    </cfRule>
  </conditionalFormatting>
  <conditionalFormatting sqref="E13:AG19">
    <cfRule type="expression" dxfId="1141" priority="123">
      <formula>$D13="Specialist"</formula>
    </cfRule>
  </conditionalFormatting>
  <conditionalFormatting sqref="E13:AG19">
    <cfRule type="cellIs" dxfId="1140" priority="124" operator="equal">
      <formula>1</formula>
    </cfRule>
  </conditionalFormatting>
  <conditionalFormatting sqref="E13:AG19">
    <cfRule type="expression" dxfId="1139" priority="125">
      <formula>$D13="SSMM"</formula>
    </cfRule>
  </conditionalFormatting>
  <conditionalFormatting sqref="E13:AG19">
    <cfRule type="cellIs" dxfId="1138" priority="126" operator="equal">
      <formula>"F"</formula>
    </cfRule>
  </conditionalFormatting>
  <conditionalFormatting sqref="E4:AG12">
    <cfRule type="expression" dxfId="1137" priority="110">
      <formula>$C$2="F"</formula>
    </cfRule>
  </conditionalFormatting>
  <conditionalFormatting sqref="E4:AG12">
    <cfRule type="expression" dxfId="1136" priority="111">
      <formula>$D4="Facturacion"</formula>
    </cfRule>
  </conditionalFormatting>
  <conditionalFormatting sqref="E4:AG12">
    <cfRule type="expression" dxfId="1135" priority="112">
      <formula>$D4="Specialist"</formula>
    </cfRule>
  </conditionalFormatting>
  <conditionalFormatting sqref="E4:AG12">
    <cfRule type="cellIs" dxfId="1134" priority="113" operator="equal">
      <formula>1</formula>
    </cfRule>
  </conditionalFormatting>
  <conditionalFormatting sqref="E4:AG12">
    <cfRule type="expression" dxfId="1133" priority="114">
      <formula>$D4="SSMM"</formula>
    </cfRule>
  </conditionalFormatting>
  <conditionalFormatting sqref="E4:AG12">
    <cfRule type="cellIs" dxfId="1132" priority="115" operator="equal">
      <formula>"F"</formula>
    </cfRule>
  </conditionalFormatting>
  <conditionalFormatting sqref="I37:W37">
    <cfRule type="expression" dxfId="1131" priority="98">
      <formula>$C$78="F"</formula>
    </cfRule>
  </conditionalFormatting>
  <conditionalFormatting sqref="I37:W37">
    <cfRule type="expression" dxfId="1130" priority="99">
      <formula>$C$59="F"</formula>
    </cfRule>
  </conditionalFormatting>
  <conditionalFormatting sqref="I37:W37">
    <cfRule type="expression" dxfId="1129" priority="100">
      <formula>$C$40="F"</formula>
    </cfRule>
  </conditionalFormatting>
  <conditionalFormatting sqref="E32:H36 I32:W37 X32:AG36">
    <cfRule type="expression" dxfId="1128" priority="101">
      <formula>$C$21="F"</formula>
    </cfRule>
  </conditionalFormatting>
  <conditionalFormatting sqref="E32:AG38">
    <cfRule type="expression" dxfId="1127" priority="103">
      <formula>$C$2="F"</formula>
    </cfRule>
  </conditionalFormatting>
  <conditionalFormatting sqref="E32:AG38">
    <cfRule type="expression" dxfId="1126" priority="104">
      <formula>$D32="Facturacion"</formula>
    </cfRule>
  </conditionalFormatting>
  <conditionalFormatting sqref="E32:AG38">
    <cfRule type="expression" dxfId="1125" priority="105">
      <formula>$D32="Specialist"</formula>
    </cfRule>
  </conditionalFormatting>
  <conditionalFormatting sqref="E32:AG38">
    <cfRule type="cellIs" dxfId="1124" priority="106" operator="equal">
      <formula>1</formula>
    </cfRule>
  </conditionalFormatting>
  <conditionalFormatting sqref="E32:AG38">
    <cfRule type="expression" dxfId="1123" priority="107">
      <formula>$D32="SSMM"</formula>
    </cfRule>
  </conditionalFormatting>
  <conditionalFormatting sqref="E32:AG38">
    <cfRule type="cellIs" dxfId="1122" priority="108" operator="equal">
      <formula>"F"</formula>
    </cfRule>
  </conditionalFormatting>
  <conditionalFormatting sqref="E23:AG31">
    <cfRule type="expression" dxfId="1121" priority="92">
      <formula>$C$2="F"</formula>
    </cfRule>
  </conditionalFormatting>
  <conditionalFormatting sqref="E23:AG31">
    <cfRule type="expression" dxfId="1120" priority="93">
      <formula>$D23="Facturacion"</formula>
    </cfRule>
  </conditionalFormatting>
  <conditionalFormatting sqref="E23:AG31">
    <cfRule type="expression" dxfId="1119" priority="94">
      <formula>$D23="Specialist"</formula>
    </cfRule>
  </conditionalFormatting>
  <conditionalFormatting sqref="E23:AG31">
    <cfRule type="cellIs" dxfId="1118" priority="95" operator="equal">
      <formula>1</formula>
    </cfRule>
  </conditionalFormatting>
  <conditionalFormatting sqref="E23:AG31">
    <cfRule type="expression" dxfId="1117" priority="96">
      <formula>$D23="SSMM"</formula>
    </cfRule>
  </conditionalFormatting>
  <conditionalFormatting sqref="E23:AG31">
    <cfRule type="cellIs" dxfId="1116" priority="97" operator="equal">
      <formula>"F"</formula>
    </cfRule>
  </conditionalFormatting>
  <conditionalFormatting sqref="I56:W56">
    <cfRule type="expression" dxfId="1115" priority="80">
      <formula>$C$78="F"</formula>
    </cfRule>
  </conditionalFormatting>
  <conditionalFormatting sqref="I56:W56">
    <cfRule type="expression" dxfId="1114" priority="81">
      <formula>$C$59="F"</formula>
    </cfRule>
  </conditionalFormatting>
  <conditionalFormatting sqref="I56:W56">
    <cfRule type="expression" dxfId="1113" priority="82">
      <formula>$C$40="F"</formula>
    </cfRule>
  </conditionalFormatting>
  <conditionalFormatting sqref="E51:H55 I51:W56 X51:AG55">
    <cfRule type="expression" dxfId="1112" priority="83">
      <formula>$C$21="F"</formula>
    </cfRule>
  </conditionalFormatting>
  <conditionalFormatting sqref="E51:AG57">
    <cfRule type="expression" dxfId="1111" priority="85">
      <formula>$C$2="F"</formula>
    </cfRule>
  </conditionalFormatting>
  <conditionalFormatting sqref="E51:AG57">
    <cfRule type="expression" dxfId="1110" priority="86">
      <formula>$D51="Facturacion"</formula>
    </cfRule>
  </conditionalFormatting>
  <conditionalFormatting sqref="E51:AG57">
    <cfRule type="expression" dxfId="1109" priority="87">
      <formula>$D51="Specialist"</formula>
    </cfRule>
  </conditionalFormatting>
  <conditionalFormatting sqref="E51:AG57">
    <cfRule type="cellIs" dxfId="1108" priority="88" operator="equal">
      <formula>1</formula>
    </cfRule>
  </conditionalFormatting>
  <conditionalFormatting sqref="E51:AG57">
    <cfRule type="expression" dxfId="1107" priority="89">
      <formula>$D51="SSMM"</formula>
    </cfRule>
  </conditionalFormatting>
  <conditionalFormatting sqref="E51:AG57">
    <cfRule type="cellIs" dxfId="1106" priority="90" operator="equal">
      <formula>"F"</formula>
    </cfRule>
  </conditionalFormatting>
  <conditionalFormatting sqref="E42:AG50">
    <cfRule type="expression" dxfId="1105" priority="74">
      <formula>$C$2="F"</formula>
    </cfRule>
  </conditionalFormatting>
  <conditionalFormatting sqref="E42:AG50">
    <cfRule type="expression" dxfId="1104" priority="75">
      <formula>$D42="Facturacion"</formula>
    </cfRule>
  </conditionalFormatting>
  <conditionalFormatting sqref="E42:AG50">
    <cfRule type="expression" dxfId="1103" priority="76">
      <formula>$D42="Specialist"</formula>
    </cfRule>
  </conditionalFormatting>
  <conditionalFormatting sqref="E42:AG50">
    <cfRule type="cellIs" dxfId="1102" priority="77" operator="equal">
      <formula>1</formula>
    </cfRule>
  </conditionalFormatting>
  <conditionalFormatting sqref="E42:AG50">
    <cfRule type="expression" dxfId="1101" priority="78">
      <formula>$D42="SSMM"</formula>
    </cfRule>
  </conditionalFormatting>
  <conditionalFormatting sqref="E42:AG50">
    <cfRule type="cellIs" dxfId="1100" priority="79" operator="equal">
      <formula>"F"</formula>
    </cfRule>
  </conditionalFormatting>
  <conditionalFormatting sqref="I75:W75">
    <cfRule type="expression" dxfId="1099" priority="62">
      <formula>$C$78="F"</formula>
    </cfRule>
  </conditionalFormatting>
  <conditionalFormatting sqref="I75:W75">
    <cfRule type="expression" dxfId="1098" priority="63">
      <formula>$C$59="F"</formula>
    </cfRule>
  </conditionalFormatting>
  <conditionalFormatting sqref="I75:W75">
    <cfRule type="expression" dxfId="1097" priority="64">
      <formula>$C$40="F"</formula>
    </cfRule>
  </conditionalFormatting>
  <conditionalFormatting sqref="E70:H74 I70:W75 X70:AG74">
    <cfRule type="expression" dxfId="1096" priority="65">
      <formula>$C$21="F"</formula>
    </cfRule>
  </conditionalFormatting>
  <conditionalFormatting sqref="E70:AG76">
    <cfRule type="expression" dxfId="1095" priority="67">
      <formula>$C$2="F"</formula>
    </cfRule>
  </conditionalFormatting>
  <conditionalFormatting sqref="E70:AG76">
    <cfRule type="expression" dxfId="1094" priority="68">
      <formula>$D70="Facturacion"</formula>
    </cfRule>
  </conditionalFormatting>
  <conditionalFormatting sqref="E70:AG76">
    <cfRule type="expression" dxfId="1093" priority="69">
      <formula>$D70="Specialist"</formula>
    </cfRule>
  </conditionalFormatting>
  <conditionalFormatting sqref="E70:AG76">
    <cfRule type="cellIs" dxfId="1092" priority="70" operator="equal">
      <formula>1</formula>
    </cfRule>
  </conditionalFormatting>
  <conditionalFormatting sqref="E70:AG76">
    <cfRule type="expression" dxfId="1091" priority="71">
      <formula>$D70="SSMM"</formula>
    </cfRule>
  </conditionalFormatting>
  <conditionalFormatting sqref="E70:AG76">
    <cfRule type="cellIs" dxfId="1090" priority="72" operator="equal">
      <formula>"F"</formula>
    </cfRule>
  </conditionalFormatting>
  <conditionalFormatting sqref="E61:AG69">
    <cfRule type="expression" dxfId="1089" priority="56">
      <formula>$C$2="F"</formula>
    </cfRule>
  </conditionalFormatting>
  <conditionalFormatting sqref="E61:AG69">
    <cfRule type="expression" dxfId="1088" priority="57">
      <formula>$D61="Facturacion"</formula>
    </cfRule>
  </conditionalFormatting>
  <conditionalFormatting sqref="E61:AG69">
    <cfRule type="expression" dxfId="1087" priority="58">
      <formula>$D61="Specialist"</formula>
    </cfRule>
  </conditionalFormatting>
  <conditionalFormatting sqref="E61:AG69">
    <cfRule type="cellIs" dxfId="1086" priority="59" operator="equal">
      <formula>1</formula>
    </cfRule>
  </conditionalFormatting>
  <conditionalFormatting sqref="E61:AG69">
    <cfRule type="expression" dxfId="1085" priority="60">
      <formula>$D61="SSMM"</formula>
    </cfRule>
  </conditionalFormatting>
  <conditionalFormatting sqref="E61:AG69">
    <cfRule type="cellIs" dxfId="1084" priority="61" operator="equal">
      <formula>"F"</formula>
    </cfRule>
  </conditionalFormatting>
  <conditionalFormatting sqref="I94:W94">
    <cfRule type="expression" dxfId="1083" priority="44">
      <formula>$C$78="F"</formula>
    </cfRule>
  </conditionalFormatting>
  <conditionalFormatting sqref="I94:W94">
    <cfRule type="expression" dxfId="1082" priority="45">
      <formula>$C$59="F"</formula>
    </cfRule>
  </conditionalFormatting>
  <conditionalFormatting sqref="I94:W94">
    <cfRule type="expression" dxfId="1081" priority="46">
      <formula>$C$40="F"</formula>
    </cfRule>
  </conditionalFormatting>
  <conditionalFormatting sqref="E89:H93 I89:W94 X89:AG93">
    <cfRule type="expression" dxfId="1080" priority="47">
      <formula>$C$21="F"</formula>
    </cfRule>
  </conditionalFormatting>
  <conditionalFormatting sqref="E89:AG95">
    <cfRule type="expression" dxfId="1079" priority="49">
      <formula>$C$2="F"</formula>
    </cfRule>
  </conditionalFormatting>
  <conditionalFormatting sqref="E89:AG95">
    <cfRule type="expression" dxfId="1078" priority="50">
      <formula>$D89="Facturacion"</formula>
    </cfRule>
  </conditionalFormatting>
  <conditionalFormatting sqref="E89:AG95">
    <cfRule type="expression" dxfId="1077" priority="51">
      <formula>$D89="Specialist"</formula>
    </cfRule>
  </conditionalFormatting>
  <conditionalFormatting sqref="E89:AG95">
    <cfRule type="cellIs" dxfId="1076" priority="52" operator="equal">
      <formula>1</formula>
    </cfRule>
  </conditionalFormatting>
  <conditionalFormatting sqref="E89:AG95">
    <cfRule type="expression" dxfId="1075" priority="53">
      <formula>$D89="SSMM"</formula>
    </cfRule>
  </conditionalFormatting>
  <conditionalFormatting sqref="E89:AG95">
    <cfRule type="cellIs" dxfId="1074" priority="54" operator="equal">
      <formula>"F"</formula>
    </cfRule>
  </conditionalFormatting>
  <conditionalFormatting sqref="E80:AG88">
    <cfRule type="expression" dxfId="1073" priority="38">
      <formula>$C$2="F"</formula>
    </cfRule>
  </conditionalFormatting>
  <conditionalFormatting sqref="E80:AG88">
    <cfRule type="expression" dxfId="1072" priority="39">
      <formula>$D80="Facturacion"</formula>
    </cfRule>
  </conditionalFormatting>
  <conditionalFormatting sqref="E80:AG88">
    <cfRule type="expression" dxfId="1071" priority="40">
      <formula>$D80="Specialist"</formula>
    </cfRule>
  </conditionalFormatting>
  <conditionalFormatting sqref="E80:AG88">
    <cfRule type="cellIs" dxfId="1070" priority="41" operator="equal">
      <formula>1</formula>
    </cfRule>
  </conditionalFormatting>
  <conditionalFormatting sqref="E80:AG88">
    <cfRule type="expression" dxfId="1069" priority="42">
      <formula>$D80="SSMM"</formula>
    </cfRule>
  </conditionalFormatting>
  <conditionalFormatting sqref="E80:AG88">
    <cfRule type="cellIs" dxfId="1068" priority="43" operator="equal">
      <formula>"F"</formula>
    </cfRule>
  </conditionalFormatting>
  <conditionalFormatting sqref="I113:W113">
    <cfRule type="expression" dxfId="1067" priority="26">
      <formula>$C$78="F"</formula>
    </cfRule>
  </conditionalFormatting>
  <conditionalFormatting sqref="I113:W113">
    <cfRule type="expression" dxfId="1066" priority="27">
      <formula>$C$59="F"</formula>
    </cfRule>
  </conditionalFormatting>
  <conditionalFormatting sqref="I113:W113">
    <cfRule type="expression" dxfId="1065" priority="28">
      <formula>$C$40="F"</formula>
    </cfRule>
  </conditionalFormatting>
  <conditionalFormatting sqref="E108:H112 I108:W113 X108:AG112">
    <cfRule type="expression" dxfId="1064" priority="29">
      <formula>$C$21="F"</formula>
    </cfRule>
  </conditionalFormatting>
  <conditionalFormatting sqref="E108:AG114">
    <cfRule type="expression" dxfId="1063" priority="31">
      <formula>$C$2="F"</formula>
    </cfRule>
  </conditionalFormatting>
  <conditionalFormatting sqref="E108:AG114">
    <cfRule type="expression" dxfId="1062" priority="32">
      <formula>$D108="Facturacion"</formula>
    </cfRule>
  </conditionalFormatting>
  <conditionalFormatting sqref="E108:AG114">
    <cfRule type="expression" dxfId="1061" priority="33">
      <formula>$D108="Specialist"</formula>
    </cfRule>
  </conditionalFormatting>
  <conditionalFormatting sqref="E108:AG114">
    <cfRule type="cellIs" dxfId="1060" priority="34" operator="equal">
      <formula>1</formula>
    </cfRule>
  </conditionalFormatting>
  <conditionalFormatting sqref="E108:AG114">
    <cfRule type="expression" dxfId="1059" priority="35">
      <formula>$D108="SSMM"</formula>
    </cfRule>
  </conditionalFormatting>
  <conditionalFormatting sqref="E108:AG114">
    <cfRule type="cellIs" dxfId="1058" priority="36" operator="equal">
      <formula>"F"</formula>
    </cfRule>
  </conditionalFormatting>
  <conditionalFormatting sqref="E99:AG107">
    <cfRule type="expression" dxfId="1057" priority="20">
      <formula>$C$2="F"</formula>
    </cfRule>
  </conditionalFormatting>
  <conditionalFormatting sqref="E99:AG107">
    <cfRule type="expression" dxfId="1056" priority="21">
      <formula>$D99="Facturacion"</formula>
    </cfRule>
  </conditionalFormatting>
  <conditionalFormatting sqref="E99:AG107">
    <cfRule type="expression" dxfId="1055" priority="22">
      <formula>$D99="Specialist"</formula>
    </cfRule>
  </conditionalFormatting>
  <conditionalFormatting sqref="E99:AG107">
    <cfRule type="cellIs" dxfId="1054" priority="23" operator="equal">
      <formula>1</formula>
    </cfRule>
  </conditionalFormatting>
  <conditionalFormatting sqref="E99:AG107">
    <cfRule type="expression" dxfId="1053" priority="24">
      <formula>$D99="SSMM"</formula>
    </cfRule>
  </conditionalFormatting>
  <conditionalFormatting sqref="E99:AG107">
    <cfRule type="cellIs" dxfId="1052" priority="25" operator="equal">
      <formula>"F"</formula>
    </cfRule>
  </conditionalFormatting>
  <conditionalFormatting sqref="I132:W132">
    <cfRule type="expression" dxfId="1051" priority="8">
      <formula>$C$78="F"</formula>
    </cfRule>
  </conditionalFormatting>
  <conditionalFormatting sqref="I132:W132">
    <cfRule type="expression" dxfId="1050" priority="9">
      <formula>$C$59="F"</formula>
    </cfRule>
  </conditionalFormatting>
  <conditionalFormatting sqref="I132:W132">
    <cfRule type="expression" dxfId="1049" priority="10">
      <formula>$C$40="F"</formula>
    </cfRule>
  </conditionalFormatting>
  <conditionalFormatting sqref="E127:H131 I127:W132 X127:AG131">
    <cfRule type="expression" dxfId="1048" priority="11">
      <formula>$C$21="F"</formula>
    </cfRule>
  </conditionalFormatting>
  <conditionalFormatting sqref="E127:AG133">
    <cfRule type="expression" dxfId="1047" priority="13">
      <formula>$C$2="F"</formula>
    </cfRule>
  </conditionalFormatting>
  <conditionalFormatting sqref="E127:AG133">
    <cfRule type="expression" dxfId="1046" priority="14">
      <formula>$D127="Facturacion"</formula>
    </cfRule>
  </conditionalFormatting>
  <conditionalFormatting sqref="E127:AG133">
    <cfRule type="expression" dxfId="1045" priority="15">
      <formula>$D127="Specialist"</formula>
    </cfRule>
  </conditionalFormatting>
  <conditionalFormatting sqref="E127:AG133">
    <cfRule type="cellIs" dxfId="1044" priority="16" operator="equal">
      <formula>1</formula>
    </cfRule>
  </conditionalFormatting>
  <conditionalFormatting sqref="E127:AG133">
    <cfRule type="expression" dxfId="1043" priority="17">
      <formula>$D127="SSMM"</formula>
    </cfRule>
  </conditionalFormatting>
  <conditionalFormatting sqref="E127:AG133">
    <cfRule type="cellIs" dxfId="1042" priority="18" operator="equal">
      <formula>"F"</formula>
    </cfRule>
  </conditionalFormatting>
  <conditionalFormatting sqref="E118:AG126">
    <cfRule type="expression" dxfId="1041" priority="2">
      <formula>$C$2="F"</formula>
    </cfRule>
  </conditionalFormatting>
  <conditionalFormatting sqref="E118:AG126">
    <cfRule type="expression" dxfId="1040" priority="3">
      <formula>$D118="Facturacion"</formula>
    </cfRule>
  </conditionalFormatting>
  <conditionalFormatting sqref="E118:AG126">
    <cfRule type="expression" dxfId="1039" priority="4">
      <formula>$D118="Specialist"</formula>
    </cfRule>
  </conditionalFormatting>
  <conditionalFormatting sqref="E118:AG126">
    <cfRule type="cellIs" dxfId="1038" priority="5" operator="equal">
      <formula>1</formula>
    </cfRule>
  </conditionalFormatting>
  <conditionalFormatting sqref="E118:AG126">
    <cfRule type="expression" dxfId="1037" priority="6">
      <formula>$D118="SSMM"</formula>
    </cfRule>
  </conditionalFormatting>
  <conditionalFormatting sqref="E118:AG126">
    <cfRule type="cellIs" dxfId="1036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" id="{69DDFA2A-8748-4820-A4BF-FF74459FE8A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E13:AG19</xm:sqref>
        </x14:conditionalFormatting>
        <x14:conditionalFormatting xmlns:xm="http://schemas.microsoft.com/office/excel/2006/main">
          <x14:cfRule type="expression" priority="109" id="{95F3DF01-7CDC-4F33-9C46-28FEEFA1684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E4:AG12</xm:sqref>
        </x14:conditionalFormatting>
        <x14:conditionalFormatting xmlns:xm="http://schemas.microsoft.com/office/excel/2006/main">
          <x14:cfRule type="expression" priority="102" id="{EFE33A92-C9E9-4785-B1E9-B40D2D1BA9E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E32:AG38</xm:sqref>
        </x14:conditionalFormatting>
        <x14:conditionalFormatting xmlns:xm="http://schemas.microsoft.com/office/excel/2006/main">
          <x14:cfRule type="expression" priority="91" id="{3221A404-0E82-40DE-869A-78B8A2585C8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E23:AG31</xm:sqref>
        </x14:conditionalFormatting>
        <x14:conditionalFormatting xmlns:xm="http://schemas.microsoft.com/office/excel/2006/main">
          <x14:cfRule type="expression" priority="84" id="{430E6D43-87D6-402F-B2E0-53802975698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E51:AG57</xm:sqref>
        </x14:conditionalFormatting>
        <x14:conditionalFormatting xmlns:xm="http://schemas.microsoft.com/office/excel/2006/main">
          <x14:cfRule type="expression" priority="73" id="{56DF73CB-4C18-4B90-A509-357D2AAD942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E42:AG50</xm:sqref>
        </x14:conditionalFormatting>
        <x14:conditionalFormatting xmlns:xm="http://schemas.microsoft.com/office/excel/2006/main">
          <x14:cfRule type="expression" priority="66" id="{1401929F-1760-4B1C-BD3A-8BCE27BD229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E70:AG76</xm:sqref>
        </x14:conditionalFormatting>
        <x14:conditionalFormatting xmlns:xm="http://schemas.microsoft.com/office/excel/2006/main">
          <x14:cfRule type="expression" priority="55" id="{4AEE23B6-BDAF-4195-9CA9-490104A69AE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E61:AG69</xm:sqref>
        </x14:conditionalFormatting>
        <x14:conditionalFormatting xmlns:xm="http://schemas.microsoft.com/office/excel/2006/main">
          <x14:cfRule type="expression" priority="48" id="{3553F0C3-2B0F-4988-A3B0-58B98451C0E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E89:AG95</xm:sqref>
        </x14:conditionalFormatting>
        <x14:conditionalFormatting xmlns:xm="http://schemas.microsoft.com/office/excel/2006/main">
          <x14:cfRule type="expression" priority="37" id="{0E8D2D14-A59A-4036-BC6D-C47329714FC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E80:AG88</xm:sqref>
        </x14:conditionalFormatting>
        <x14:conditionalFormatting xmlns:xm="http://schemas.microsoft.com/office/excel/2006/main">
          <x14:cfRule type="expression" priority="30" id="{F41F479F-7617-4F1A-8A71-9BEBD8090E7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19" id="{B662E87E-EA2B-4547-86A4-94A4AACDD28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E99:AG107</xm:sqref>
        </x14:conditionalFormatting>
        <x14:conditionalFormatting xmlns:xm="http://schemas.microsoft.com/office/excel/2006/main">
          <x14:cfRule type="expression" priority="12" id="{E9DFC81B-77E7-45F7-997E-7B7A91E3243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1" id="{D9FA3DC4-E2DE-4928-B2EE-E83DEA93AB4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5709FCAE-767F-401B-8A2D-F1652D1C9F76}">
          <x14:formula1>
            <xm:f>Personal!$A$2:$A$50</xm:f>
          </x14:formula1>
          <xm:sqref>B4:B19 B23:B38 B42:B57 B61:B76 B80:B95 B99:B114 B118:B133</xm:sqref>
        </x14:dataValidation>
        <x14:dataValidation type="list" allowBlank="1" showInputMessage="1" showErrorMessage="1" prompt="Elige una de las opciones disponibles" xr:uid="{1E334360-99FA-44A5-834E-569E81B59DDA}">
          <x14:formula1>
            <xm:f>Personal!$F$1:$F$15</xm:f>
          </x14:formula1>
          <xm:sqref>E4:AG19 E23:AG38 E42:AG57 E61:AG76 E80:AG95 E99:AG114 E118:AG133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BBC9D-2305-4EC7-828C-26F55E445148}">
  <sheetPr codeName="Hoja48">
    <tabColor rgb="FFFFFFFF"/>
    <outlinePr summaryBelow="0" summaryRight="0"/>
    <pageSetUpPr fitToPage="1"/>
  </sheetPr>
  <dimension ref="A1:AJ1000"/>
  <sheetViews>
    <sheetView topLeftCell="A102" workbookViewId="0">
      <selection activeCell="B1" sqref="B1:B1048576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'S45'!C117+1</f>
        <v>45607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/>
      <c r="C4" s="19">
        <f>IF(ISNA(VLOOKUP(B4,Personal!$A$2:$D$21,2,FALSE)),,VLOOKUP(B4,Personal!$A$2:$D$21,2,FALSE))</f>
        <v>0</v>
      </c>
      <c r="D4" s="19">
        <f>IF(ISNA(VLOOKUP(B4,Personal!$A$2:$D$23,3,FALSE)),,VLOOKUP(B4,Personal!$A$2:$D$32,3,FALSE))</f>
        <v>0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/>
      <c r="C5" s="19">
        <f>IF(ISNA(VLOOKUP(B5,Personal!$A$2:$D$21,2,FALSE)),,VLOOKUP(B5,Personal!$A$2:$D$21,2,FALSE))</f>
        <v>0</v>
      </c>
      <c r="D5" s="19">
        <f>IF(ISNA(VLOOKUP(B5,Personal!$A$2:$D$23,3,FALSE)),,VLOOKUP(B5,Personal!$A$2:$D$32,3,FALSE))</f>
        <v>0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1">
        <f t="shared" si="0"/>
        <v>0</v>
      </c>
      <c r="AI5" s="1"/>
      <c r="AJ5" s="1">
        <f t="shared" si="1"/>
        <v>0</v>
      </c>
    </row>
    <row r="6" spans="1:36" ht="15.75" customHeight="1" x14ac:dyDescent="0.15">
      <c r="A6" s="10"/>
      <c r="B6" s="18"/>
      <c r="C6" s="19">
        <f>IF(ISNA(VLOOKUP(B6,Personal!$A$2:$D$21,2,FALSE)),,VLOOKUP(B6,Personal!$A$2:$D$21,2,FALSE))</f>
        <v>0</v>
      </c>
      <c r="D6" s="19">
        <f>IF(ISNA(VLOOKUP(B6,Personal!$A$2:$D$23,3,FALSE)),,VLOOKUP(B6,Personal!$A$2:$D$32,3,FALSE))</f>
        <v>0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1">
        <f t="shared" si="0"/>
        <v>0</v>
      </c>
      <c r="AI6" s="1"/>
      <c r="AJ6" s="1">
        <f t="shared" si="1"/>
        <v>0</v>
      </c>
    </row>
    <row r="7" spans="1:36" ht="15.75" customHeight="1" x14ac:dyDescent="0.15">
      <c r="A7" s="10"/>
      <c r="B7" s="18"/>
      <c r="C7" s="19">
        <f>IF(ISNA(VLOOKUP(B7,Personal!$A$2:$D$21,2,FALSE)),,VLOOKUP(B7,Personal!$A$2:$D$21,2,FALSE))</f>
        <v>0</v>
      </c>
      <c r="D7" s="19">
        <f>IF(ISNA(VLOOKUP(B7,Personal!$A$2:$D$23,3,FALSE)),,VLOOKUP(B7,Personal!$A$2:$D$32,3,FALSE))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1">
        <f t="shared" si="0"/>
        <v>0</v>
      </c>
      <c r="AI7" s="1"/>
      <c r="AJ7" s="1">
        <f t="shared" si="1"/>
        <v>0</v>
      </c>
    </row>
    <row r="8" spans="1:36" ht="15.75" customHeight="1" x14ac:dyDescent="0.15">
      <c r="A8" s="10"/>
      <c r="B8" s="18"/>
      <c r="C8" s="19">
        <f>IF(ISNA(VLOOKUP(B8,Personal!$A$2:$D$21,2,FALSE)),,VLOOKUP(B8,Personal!$A$2:$D$21,2,FALSE))</f>
        <v>0</v>
      </c>
      <c r="D8" s="19">
        <f>IF(ISNA(VLOOKUP(B8,Personal!$A$2:$D$23,3,FALSE)),,VLOOKUP(B8,Personal!$A$2:$D$32,3,FALSE))</f>
        <v>0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0</v>
      </c>
      <c r="AI8" s="1"/>
      <c r="AJ8" s="1">
        <f t="shared" si="1"/>
        <v>0</v>
      </c>
    </row>
    <row r="9" spans="1:36" ht="15.75" customHeight="1" x14ac:dyDescent="0.15">
      <c r="A9" s="10"/>
      <c r="B9" s="18"/>
      <c r="C9" s="19">
        <f>IF(ISNA(VLOOKUP(B9,Personal!$A$2:$D$21,2,FALSE)),,VLOOKUP(B9,Personal!$A$2:$D$21,2,FALSE))</f>
        <v>0</v>
      </c>
      <c r="D9" s="19">
        <f>IF(ISNA(VLOOKUP(B9,Personal!$A$2:$D$23,3,FALSE)),,VLOOKUP(B9,Personal!$A$2:$D$32,3,FALSE))</f>
        <v>0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1">
        <f t="shared" si="0"/>
        <v>0</v>
      </c>
      <c r="AI9" s="1"/>
      <c r="AJ9" s="1">
        <f t="shared" si="1"/>
        <v>0</v>
      </c>
    </row>
    <row r="10" spans="1:36" ht="15.75" customHeight="1" x14ac:dyDescent="0.15">
      <c r="A10" s="10"/>
      <c r="B10" s="18"/>
      <c r="C10" s="19">
        <f>IF(ISNA(VLOOKUP(B10,Personal!$A$2:$D$21,2,FALSE)),,VLOOKUP(B10,Personal!$A$2:$D$21,2,FALSE))</f>
        <v>0</v>
      </c>
      <c r="D10" s="19">
        <f>IF(ISNA(VLOOKUP(B10,Personal!$A$2:$D$23,3,FALSE)),,VLOOKUP(B10,Personal!$A$2:$D$32,3,FALSE))</f>
        <v>0</v>
      </c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1">
        <f t="shared" si="0"/>
        <v>0</v>
      </c>
      <c r="AI10" s="1"/>
      <c r="AJ10" s="1">
        <f t="shared" si="1"/>
        <v>0</v>
      </c>
    </row>
    <row r="11" spans="1:36" ht="15.75" customHeight="1" x14ac:dyDescent="0.15">
      <c r="A11" s="21"/>
      <c r="B11" s="18"/>
      <c r="C11" s="19">
        <f>IF(ISNA(VLOOKUP(B11,Personal!$A$2:$D$21,2,FALSE)),,VLOOKUP(B11,Personal!$A$2:$D$21,2,FALSE))</f>
        <v>0</v>
      </c>
      <c r="D11" s="19">
        <f>IF(ISNA(VLOOKUP(B11,Personal!$A$2:$D$23,3,FALSE)),,VLOOKUP(B11,Personal!$A$2:$D$32,3,FALSE))</f>
        <v>0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/>
      <c r="C17" s="19">
        <f>IF(ISNA(VLOOKUP(B17,Personal!$A$2:$D$21,2,FALSE)),,VLOOKUP(B17,Personal!$A$2:$D$21,2,FALSE))</f>
        <v>0</v>
      </c>
      <c r="D17" s="19">
        <f>IF(ISNA(VLOOKUP(B17,Personal!$A$2:$D$23,3,FALSE)),,VLOOKUP(B17,Personal!$A$2:$D$32,3,FALSE))</f>
        <v>0</v>
      </c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/>
      <c r="C18" s="19">
        <f>IF(ISNA(VLOOKUP(B18,Personal!$A$2:$D$21,2,FALSE)),,VLOOKUP(B18,Personal!$A$2:$D$21,2,FALSE))</f>
        <v>0</v>
      </c>
      <c r="D18" s="19">
        <f>IF(ISNA(VLOOKUP(B18,Personal!$A$2:$D$23,3,FALSE)),,VLOOKUP(B18,Personal!$A$2:$D$32,3,FALSE))</f>
        <v>0</v>
      </c>
      <c r="E18" s="59"/>
      <c r="F18" s="59"/>
      <c r="G18" s="59"/>
      <c r="H18" s="59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59"/>
      <c r="Y18" s="59"/>
      <c r="Z18" s="59"/>
      <c r="AA18" s="59"/>
      <c r="AB18" s="59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0</v>
      </c>
      <c r="AJ18" s="1">
        <f t="shared" si="1"/>
        <v>0</v>
      </c>
    </row>
    <row r="19" spans="1:36" ht="15.75" customHeight="1" x14ac:dyDescent="0.15">
      <c r="A19" s="10"/>
      <c r="B19" s="18"/>
      <c r="C19" s="19">
        <f>IF(ISNA(VLOOKUP(B19,Personal!$A$2:$D$21,2,FALSE)),,VLOOKUP(B19,Personal!$A$2:$D$21,2,FALSE))</f>
        <v>0</v>
      </c>
      <c r="D19" s="19">
        <f>IF(ISNA(VLOOKUP(B19,Personal!$A$2:$D$23,3,FALSE)),,VLOOKUP(B19,Personal!$A$2:$D$32,3,FALSE))</f>
        <v>0</v>
      </c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0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0</v>
      </c>
      <c r="H20" s="23">
        <f t="shared" si="3"/>
        <v>0</v>
      </c>
      <c r="I20" s="23">
        <f t="shared" si="3"/>
        <v>0</v>
      </c>
      <c r="J20" s="23">
        <f t="shared" si="3"/>
        <v>0</v>
      </c>
      <c r="K20" s="23">
        <f t="shared" si="3"/>
        <v>0</v>
      </c>
      <c r="L20" s="23">
        <f t="shared" si="3"/>
        <v>0</v>
      </c>
      <c r="M20" s="23">
        <f t="shared" si="3"/>
        <v>0</v>
      </c>
      <c r="N20" s="23">
        <f t="shared" si="3"/>
        <v>0</v>
      </c>
      <c r="O20" s="23">
        <f t="shared" si="3"/>
        <v>0</v>
      </c>
      <c r="P20" s="23">
        <f t="shared" si="3"/>
        <v>0</v>
      </c>
      <c r="Q20" s="23">
        <f t="shared" si="3"/>
        <v>0</v>
      </c>
      <c r="R20" s="23">
        <f t="shared" si="3"/>
        <v>0</v>
      </c>
      <c r="S20" s="23">
        <f t="shared" si="3"/>
        <v>0</v>
      </c>
      <c r="T20" s="23">
        <f t="shared" si="3"/>
        <v>0</v>
      </c>
      <c r="U20" s="23">
        <f t="shared" si="3"/>
        <v>0</v>
      </c>
      <c r="V20" s="23">
        <f t="shared" si="3"/>
        <v>0</v>
      </c>
      <c r="W20" s="23">
        <f t="shared" si="3"/>
        <v>0</v>
      </c>
      <c r="X20" s="23">
        <f t="shared" si="3"/>
        <v>0</v>
      </c>
      <c r="Y20" s="23">
        <f t="shared" si="3"/>
        <v>0</v>
      </c>
      <c r="Z20" s="23">
        <f t="shared" si="3"/>
        <v>0</v>
      </c>
      <c r="AA20" s="23">
        <f t="shared" si="3"/>
        <v>0</v>
      </c>
      <c r="AB20" s="23">
        <f t="shared" si="3"/>
        <v>0</v>
      </c>
      <c r="AC20" s="23">
        <f t="shared" si="3"/>
        <v>0</v>
      </c>
      <c r="AD20" s="23">
        <f t="shared" si="3"/>
        <v>0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0</v>
      </c>
      <c r="AI20" s="1">
        <f>SUM(AI13:AI19)</f>
        <v>0</v>
      </c>
      <c r="AJ20" s="1">
        <f t="shared" si="1"/>
        <v>0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45608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>
        <f>B4</f>
        <v>0</v>
      </c>
      <c r="C23" s="19">
        <f>IF(ISNA(VLOOKUP(B23,Personal!$A$2:$D$21,2,FALSE)),,VLOOKUP(B23,Personal!$A$2:$D$21,2,FALSE))</f>
        <v>0</v>
      </c>
      <c r="D23" s="19">
        <f>IF(ISNA(VLOOKUP(B23,Personal!$A$2:$D$23,3,FALSE)),,VLOOKUP(B23,Personal!$A$2:$D$32,3,FALSE))</f>
        <v>0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>
        <f t="shared" ref="B24:B38" si="5">B5</f>
        <v>0</v>
      </c>
      <c r="C24" s="19">
        <f>IF(ISNA(VLOOKUP(B24,Personal!$A$2:$D$21,2,FALSE)),,VLOOKUP(B24,Personal!$A$2:$D$21,2,FALSE))</f>
        <v>0</v>
      </c>
      <c r="D24" s="19">
        <f>IF(ISNA(VLOOKUP(B24,Personal!$A$2:$D$23,3,FALSE)),,VLOOKUP(B24,Personal!$A$2:$D$32,3,FALSE))</f>
        <v>0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1">
        <f t="shared" si="4"/>
        <v>0</v>
      </c>
      <c r="AI24" s="1"/>
    </row>
    <row r="25" spans="1:36" ht="15.75" customHeight="1" x14ac:dyDescent="0.15">
      <c r="A25" s="10"/>
      <c r="B25" s="18">
        <f t="shared" si="5"/>
        <v>0</v>
      </c>
      <c r="C25" s="19">
        <f>IF(ISNA(VLOOKUP(B25,Personal!$A$2:$D$21,2,FALSE)),,VLOOKUP(B25,Personal!$A$2:$D$21,2,FALSE))</f>
        <v>0</v>
      </c>
      <c r="D25" s="19">
        <f>IF(ISNA(VLOOKUP(B25,Personal!$A$2:$D$23,3,FALSE)),,VLOOKUP(B25,Personal!$A$2:$D$32,3,FALSE))</f>
        <v>0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>
        <f t="shared" si="5"/>
        <v>0</v>
      </c>
      <c r="C26" s="19">
        <f>IF(ISNA(VLOOKUP(B26,Personal!$A$2:$D$21,2,FALSE)),,VLOOKUP(B26,Personal!$A$2:$D$21,2,FALSE))</f>
        <v>0</v>
      </c>
      <c r="D26" s="19">
        <f>IF(ISNA(VLOOKUP(B26,Personal!$A$2:$D$23,3,FALSE)),,VLOOKUP(B26,Personal!$A$2:$D$32,3,FALSE))</f>
        <v>0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1">
        <f t="shared" si="4"/>
        <v>0</v>
      </c>
      <c r="AI26" s="1"/>
    </row>
    <row r="27" spans="1:36" ht="15.75" customHeight="1" x14ac:dyDescent="0.15">
      <c r="A27" s="10"/>
      <c r="B27" s="18">
        <f t="shared" si="5"/>
        <v>0</v>
      </c>
      <c r="C27" s="19">
        <f>IF(ISNA(VLOOKUP(B27,Personal!$A$2:$D$21,2,FALSE)),,VLOOKUP(B27,Personal!$A$2:$D$21,2,FALSE))</f>
        <v>0</v>
      </c>
      <c r="D27" s="19">
        <f>IF(ISNA(VLOOKUP(B27,Personal!$A$2:$D$23,3,FALSE)),,VLOOKUP(B27,Personal!$A$2:$D$32,3,FALSE))</f>
        <v>0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1">
        <f t="shared" si="4"/>
        <v>0</v>
      </c>
      <c r="AI27" s="1"/>
    </row>
    <row r="28" spans="1:36" ht="15.75" customHeight="1" x14ac:dyDescent="0.15">
      <c r="A28" s="10"/>
      <c r="B28" s="18">
        <f t="shared" si="5"/>
        <v>0</v>
      </c>
      <c r="C28" s="19">
        <f>IF(ISNA(VLOOKUP(B28,Personal!$A$2:$D$21,2,FALSE)),,VLOOKUP(B28,Personal!$A$2:$D$21,2,FALSE))</f>
        <v>0</v>
      </c>
      <c r="D28" s="19">
        <f>IF(ISNA(VLOOKUP(B28,Personal!$A$2:$D$23,3,FALSE)),,VLOOKUP(B28,Personal!$A$2:$D$32,3,FALSE))</f>
        <v>0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>
        <f t="shared" si="5"/>
        <v>0</v>
      </c>
      <c r="C29" s="19">
        <f>IF(ISNA(VLOOKUP(B29,Personal!$A$2:$D$21,2,FALSE)),,VLOOKUP(B29,Personal!$A$2:$D$21,2,FALSE))</f>
        <v>0</v>
      </c>
      <c r="D29" s="19">
        <f>IF(ISNA(VLOOKUP(B29,Personal!$A$2:$D$23,3,FALSE)),,VLOOKUP(B29,Personal!$A$2:$D$32,3,FALSE))</f>
        <v>0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>
        <f t="shared" si="5"/>
        <v>0</v>
      </c>
      <c r="C30" s="19">
        <f>IF(ISNA(VLOOKUP(B30,Personal!$A$2:$D$21,2,FALSE)),,VLOOKUP(B30,Personal!$A$2:$D$21,2,FALSE))</f>
        <v>0</v>
      </c>
      <c r="D30" s="19">
        <f>IF(ISNA(VLOOKUP(B30,Personal!$A$2:$D$23,3,FALSE)),,VLOOKUP(B30,Personal!$A$2:$D$32,3,FALSE))</f>
        <v>0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>
        <f t="shared" si="5"/>
        <v>0</v>
      </c>
      <c r="C36" s="19">
        <f>IF(ISNA(VLOOKUP(B36,Personal!$A$2:$D$21,2,FALSE)),,VLOOKUP(B36,Personal!$A$2:$D$21,2,FALSE))</f>
        <v>0</v>
      </c>
      <c r="D36" s="19">
        <f>IF(ISNA(VLOOKUP(B36,Personal!$A$2:$D$23,3,FALSE)),,VLOOKUP(B36,Personal!$A$2:$D$32,3,FALSE))</f>
        <v>0</v>
      </c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>
        <f t="shared" si="5"/>
        <v>0</v>
      </c>
      <c r="C37" s="19">
        <f>IF(ISNA(VLOOKUP(B37,Personal!$A$2:$D$21,2,FALSE)),,VLOOKUP(B37,Personal!$A$2:$D$21,2,FALSE))</f>
        <v>0</v>
      </c>
      <c r="D37" s="19">
        <f>IF(ISNA(VLOOKUP(B37,Personal!$A$2:$D$23,3,FALSE)),,VLOOKUP(B37,Personal!$A$2:$D$32,3,FALSE))</f>
        <v>0</v>
      </c>
      <c r="E37" s="59"/>
      <c r="F37" s="59"/>
      <c r="G37" s="59"/>
      <c r="H37" s="59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59"/>
      <c r="Y37" s="59"/>
      <c r="Z37" s="59"/>
      <c r="AA37" s="59"/>
      <c r="AB37" s="59"/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>
        <f t="shared" si="5"/>
        <v>0</v>
      </c>
      <c r="C38" s="19">
        <f>IF(ISNA(VLOOKUP(B38,Personal!$A$2:$D$21,2,FALSE)),,VLOOKUP(B38,Personal!$A$2:$D$21,2,FALSE))</f>
        <v>0</v>
      </c>
      <c r="D38" s="19">
        <f>IF(ISNA(VLOOKUP(B38,Personal!$A$2:$D$23,3,FALSE)),,VLOOKUP(B38,Personal!$A$2:$D$32,3,FALSE))</f>
        <v>0</v>
      </c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0</v>
      </c>
      <c r="I39" s="23">
        <f t="shared" si="6"/>
        <v>0</v>
      </c>
      <c r="J39" s="23">
        <f t="shared" si="6"/>
        <v>0</v>
      </c>
      <c r="K39" s="23">
        <f t="shared" si="6"/>
        <v>0</v>
      </c>
      <c r="L39" s="23">
        <f t="shared" si="6"/>
        <v>0</v>
      </c>
      <c r="M39" s="23">
        <f t="shared" si="6"/>
        <v>0</v>
      </c>
      <c r="N39" s="23">
        <f t="shared" si="6"/>
        <v>0</v>
      </c>
      <c r="O39" s="23">
        <f t="shared" si="6"/>
        <v>0</v>
      </c>
      <c r="P39" s="23">
        <f t="shared" si="6"/>
        <v>0</v>
      </c>
      <c r="Q39" s="23">
        <f t="shared" si="6"/>
        <v>0</v>
      </c>
      <c r="R39" s="23">
        <f t="shared" si="6"/>
        <v>0</v>
      </c>
      <c r="S39" s="23">
        <f t="shared" si="6"/>
        <v>0</v>
      </c>
      <c r="T39" s="23">
        <f t="shared" si="6"/>
        <v>0</v>
      </c>
      <c r="U39" s="23">
        <f t="shared" si="6"/>
        <v>0</v>
      </c>
      <c r="V39" s="23">
        <f t="shared" si="6"/>
        <v>0</v>
      </c>
      <c r="W39" s="23">
        <f t="shared" si="6"/>
        <v>0</v>
      </c>
      <c r="X39" s="23">
        <f t="shared" si="6"/>
        <v>0</v>
      </c>
      <c r="Y39" s="23">
        <f t="shared" si="6"/>
        <v>0</v>
      </c>
      <c r="Z39" s="23">
        <f t="shared" si="6"/>
        <v>0</v>
      </c>
      <c r="AA39" s="23">
        <f t="shared" si="6"/>
        <v>0</v>
      </c>
      <c r="AB39" s="23">
        <f t="shared" si="6"/>
        <v>0</v>
      </c>
      <c r="AC39" s="23">
        <f t="shared" si="6"/>
        <v>0</v>
      </c>
      <c r="AD39" s="23">
        <f t="shared" si="6"/>
        <v>0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0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45609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>
        <f>B23</f>
        <v>0</v>
      </c>
      <c r="C42" s="19">
        <f>IF(ISNA(VLOOKUP(B42,Personal!$A$2:$D$21,2,FALSE)),,VLOOKUP(B42,Personal!$A$2:$D$21,2,FALSE))</f>
        <v>0</v>
      </c>
      <c r="D42" s="19">
        <f>IF(ISNA(VLOOKUP(B42,Personal!$A$2:$D$23,3,FALSE)),,VLOOKUP(B42,Personal!$A$2:$D$32,3,FALSE))</f>
        <v>0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>
        <f t="shared" ref="B43:B57" si="8">B24</f>
        <v>0</v>
      </c>
      <c r="C43" s="19">
        <f>IF(ISNA(VLOOKUP(B43,Personal!$A$2:$D$21,2,FALSE)),,VLOOKUP(B43,Personal!$A$2:$D$21,2,FALSE))</f>
        <v>0</v>
      </c>
      <c r="D43" s="19">
        <f>IF(ISNA(VLOOKUP(B43,Personal!$A$2:$D$23,3,FALSE)),,VLOOKUP(B43,Personal!$A$2:$D$32,3,FALSE))</f>
        <v>0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>
        <f t="shared" si="8"/>
        <v>0</v>
      </c>
      <c r="C44" s="19">
        <f>IF(ISNA(VLOOKUP(B44,Personal!$A$2:$D$21,2,FALSE)),,VLOOKUP(B44,Personal!$A$2:$D$21,2,FALSE))</f>
        <v>0</v>
      </c>
      <c r="D44" s="19">
        <f>IF(ISNA(VLOOKUP(B44,Personal!$A$2:$D$23,3,FALSE)),,VLOOKUP(B44,Personal!$A$2:$D$32,3,FALSE))</f>
        <v>0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>
        <f t="shared" si="8"/>
        <v>0</v>
      </c>
      <c r="C45" s="19">
        <f>IF(ISNA(VLOOKUP(B45,Personal!$A$2:$D$21,2,FALSE)),,VLOOKUP(B45,Personal!$A$2:$D$21,2,FALSE))</f>
        <v>0</v>
      </c>
      <c r="D45" s="19">
        <f>IF(ISNA(VLOOKUP(B45,Personal!$A$2:$D$23,3,FALSE)),,VLOOKUP(B45,Personal!$A$2:$D$32,3,FALSE))</f>
        <v>0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1">
        <f t="shared" si="7"/>
        <v>0</v>
      </c>
      <c r="AI45" s="1"/>
    </row>
    <row r="46" spans="1:35" ht="15.75" customHeight="1" x14ac:dyDescent="0.15">
      <c r="A46" s="10"/>
      <c r="B46" s="18">
        <f t="shared" si="8"/>
        <v>0</v>
      </c>
      <c r="C46" s="19">
        <f>IF(ISNA(VLOOKUP(B46,Personal!$A$2:$D$21,2,FALSE)),,VLOOKUP(B46,Personal!$A$2:$D$21,2,FALSE))</f>
        <v>0</v>
      </c>
      <c r="D46" s="19">
        <f>IF(ISNA(VLOOKUP(B46,Personal!$A$2:$D$23,3,FALSE)),,VLOOKUP(B46,Personal!$A$2:$D$32,3,FALSE))</f>
        <v>0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>
        <f t="shared" si="8"/>
        <v>0</v>
      </c>
      <c r="C47" s="19">
        <f>IF(ISNA(VLOOKUP(B47,Personal!$A$2:$D$21,2,FALSE)),,VLOOKUP(B47,Personal!$A$2:$D$21,2,FALSE))</f>
        <v>0</v>
      </c>
      <c r="D47" s="19">
        <f>IF(ISNA(VLOOKUP(B47,Personal!$A$2:$D$23,3,FALSE)),,VLOOKUP(B47,Personal!$A$2:$D$32,3,FALSE))</f>
        <v>0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>
        <f t="shared" si="8"/>
        <v>0</v>
      </c>
      <c r="C48" s="19">
        <f>IF(ISNA(VLOOKUP(B48,Personal!$A$2:$D$21,2,FALSE)),,VLOOKUP(B48,Personal!$A$2:$D$21,2,FALSE))</f>
        <v>0</v>
      </c>
      <c r="D48" s="19">
        <f>IF(ISNA(VLOOKUP(B48,Personal!$A$2:$D$23,3,FALSE)),,VLOOKUP(B48,Personal!$A$2:$D$32,3,FALSE))</f>
        <v>0</v>
      </c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>
        <f t="shared" si="8"/>
        <v>0</v>
      </c>
      <c r="C49" s="19">
        <f>IF(ISNA(VLOOKUP(B49,Personal!$A$2:$D$21,2,FALSE)),,VLOOKUP(B49,Personal!$A$2:$D$21,2,FALSE))</f>
        <v>0</v>
      </c>
      <c r="D49" s="19">
        <f>IF(ISNA(VLOOKUP(B49,Personal!$A$2:$D$23,3,FALSE)),,VLOOKUP(B49,Personal!$A$2:$D$32,3,FALSE))</f>
        <v>0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>
        <f t="shared" si="8"/>
        <v>0</v>
      </c>
      <c r="C55" s="19">
        <f>IF(ISNA(VLOOKUP(B55,Personal!$A$2:$D$21,2,FALSE)),,VLOOKUP(B55,Personal!$A$2:$D$21,2,FALSE))</f>
        <v>0</v>
      </c>
      <c r="D55" s="19">
        <f>IF(ISNA(VLOOKUP(B55,Personal!$A$2:$D$23,3,FALSE)),,VLOOKUP(B55,Personal!$A$2:$D$32,3,FALSE))</f>
        <v>0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>
        <f t="shared" si="8"/>
        <v>0</v>
      </c>
      <c r="C56" s="19">
        <f>IF(ISNA(VLOOKUP(B56,Personal!$A$2:$D$21,2,FALSE)),,VLOOKUP(B56,Personal!$A$2:$D$21,2,FALSE))</f>
        <v>0</v>
      </c>
      <c r="D56" s="19">
        <f>IF(ISNA(VLOOKUP(B56,Personal!$A$2:$D$23,3,FALSE)),,VLOOKUP(B56,Personal!$A$2:$D$32,3,FALSE))</f>
        <v>0</v>
      </c>
      <c r="E56" s="59"/>
      <c r="F56" s="59"/>
      <c r="G56" s="59"/>
      <c r="H56" s="59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59"/>
      <c r="Y56" s="59"/>
      <c r="Z56" s="59"/>
      <c r="AA56" s="59"/>
      <c r="AB56" s="59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>
        <f t="shared" si="8"/>
        <v>0</v>
      </c>
      <c r="C57" s="19">
        <f>IF(ISNA(VLOOKUP(B57,Personal!$A$2:$D$21,2,FALSE)),,VLOOKUP(B57,Personal!$A$2:$D$21,2,FALSE))</f>
        <v>0</v>
      </c>
      <c r="D57" s="19">
        <f>IF(ISNA(VLOOKUP(B57,Personal!$A$2:$D$23,3,FALSE)),,VLOOKUP(B57,Personal!$A$2:$D$32,3,FALSE))</f>
        <v>0</v>
      </c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0</v>
      </c>
      <c r="I58" s="23">
        <f t="shared" si="9"/>
        <v>0</v>
      </c>
      <c r="J58" s="23">
        <f t="shared" si="9"/>
        <v>0</v>
      </c>
      <c r="K58" s="23">
        <f t="shared" si="9"/>
        <v>0</v>
      </c>
      <c r="L58" s="23">
        <f t="shared" si="9"/>
        <v>0</v>
      </c>
      <c r="M58" s="23">
        <f t="shared" si="9"/>
        <v>0</v>
      </c>
      <c r="N58" s="23">
        <f t="shared" si="9"/>
        <v>0</v>
      </c>
      <c r="O58" s="23">
        <f t="shared" si="9"/>
        <v>0</v>
      </c>
      <c r="P58" s="23">
        <f t="shared" si="9"/>
        <v>0</v>
      </c>
      <c r="Q58" s="23">
        <f t="shared" si="9"/>
        <v>0</v>
      </c>
      <c r="R58" s="23">
        <f t="shared" si="9"/>
        <v>0</v>
      </c>
      <c r="S58" s="23">
        <f t="shared" si="9"/>
        <v>0</v>
      </c>
      <c r="T58" s="23">
        <f t="shared" si="9"/>
        <v>0</v>
      </c>
      <c r="U58" s="23">
        <f t="shared" si="9"/>
        <v>0</v>
      </c>
      <c r="V58" s="23">
        <f t="shared" si="9"/>
        <v>0</v>
      </c>
      <c r="W58" s="23">
        <f t="shared" si="9"/>
        <v>0</v>
      </c>
      <c r="X58" s="23">
        <f t="shared" si="9"/>
        <v>0</v>
      </c>
      <c r="Y58" s="23">
        <f t="shared" si="9"/>
        <v>0</v>
      </c>
      <c r="Z58" s="23">
        <f t="shared" si="9"/>
        <v>0</v>
      </c>
      <c r="AA58" s="23">
        <f t="shared" si="9"/>
        <v>0</v>
      </c>
      <c r="AB58" s="23">
        <f t="shared" si="9"/>
        <v>0</v>
      </c>
      <c r="AC58" s="23">
        <f t="shared" si="9"/>
        <v>0</v>
      </c>
      <c r="AD58" s="23">
        <f t="shared" si="9"/>
        <v>0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0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45610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>
        <f>B42</f>
        <v>0</v>
      </c>
      <c r="C61" s="19">
        <f>IF(ISNA(VLOOKUP(B61,Personal!$A$2:$D$21,2,FALSE)),,VLOOKUP(B61,Personal!$A$2:$D$21,2,FALSE))</f>
        <v>0</v>
      </c>
      <c r="D61" s="19">
        <f>IF(ISNA(VLOOKUP(B61,Personal!$A$2:$D$23,3,FALSE)),,VLOOKUP(B61,Personal!$A$2:$D$32,3,FALSE))</f>
        <v>0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>
        <f t="shared" ref="B62:B76" si="11">B43</f>
        <v>0</v>
      </c>
      <c r="C62" s="19">
        <f>IF(ISNA(VLOOKUP(B62,Personal!$A$2:$D$21,2,FALSE)),,VLOOKUP(B62,Personal!$A$2:$D$21,2,FALSE))</f>
        <v>0</v>
      </c>
      <c r="D62" s="19">
        <f>IF(ISNA(VLOOKUP(B62,Personal!$A$2:$D$23,3,FALSE)),,VLOOKUP(B62,Personal!$A$2:$D$32,3,FALSE))</f>
        <v>0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1">
        <f t="shared" si="10"/>
        <v>0</v>
      </c>
      <c r="AI62" s="1"/>
    </row>
    <row r="63" spans="1:35" ht="15.75" customHeight="1" x14ac:dyDescent="0.15">
      <c r="A63" s="10"/>
      <c r="B63" s="18">
        <f t="shared" si="11"/>
        <v>0</v>
      </c>
      <c r="C63" s="19">
        <f>IF(ISNA(VLOOKUP(B63,Personal!$A$2:$D$21,2,FALSE)),,VLOOKUP(B63,Personal!$A$2:$D$21,2,FALSE))</f>
        <v>0</v>
      </c>
      <c r="D63" s="19">
        <f>IF(ISNA(VLOOKUP(B63,Personal!$A$2:$D$23,3,FALSE)),,VLOOKUP(B63,Personal!$A$2:$D$32,3,FALSE))</f>
        <v>0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1">
        <f t="shared" si="10"/>
        <v>0</v>
      </c>
      <c r="AI63" s="1"/>
    </row>
    <row r="64" spans="1:35" ht="15.75" customHeight="1" x14ac:dyDescent="0.15">
      <c r="A64" s="10"/>
      <c r="B64" s="18">
        <f t="shared" si="11"/>
        <v>0</v>
      </c>
      <c r="C64" s="19">
        <f>IF(ISNA(VLOOKUP(B64,Personal!$A$2:$D$21,2,FALSE)),,VLOOKUP(B64,Personal!$A$2:$D$21,2,FALSE))</f>
        <v>0</v>
      </c>
      <c r="D64" s="19">
        <f>IF(ISNA(VLOOKUP(B64,Personal!$A$2:$D$23,3,FALSE)),,VLOOKUP(B64,Personal!$A$2:$D$32,3,FALSE))</f>
        <v>0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1">
        <f t="shared" si="10"/>
        <v>0</v>
      </c>
      <c r="AI64" s="1"/>
    </row>
    <row r="65" spans="1:35" ht="15.75" customHeight="1" x14ac:dyDescent="0.15">
      <c r="A65" s="10"/>
      <c r="B65" s="18">
        <f t="shared" si="11"/>
        <v>0</v>
      </c>
      <c r="C65" s="19">
        <f>IF(ISNA(VLOOKUP(B65,Personal!$A$2:$D$21,2,FALSE)),,VLOOKUP(B65,Personal!$A$2:$D$21,2,FALSE))</f>
        <v>0</v>
      </c>
      <c r="D65" s="19">
        <f>IF(ISNA(VLOOKUP(B65,Personal!$A$2:$D$23,3,FALSE)),,VLOOKUP(B65,Personal!$A$2:$D$32,3,FALSE))</f>
        <v>0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>
        <f t="shared" si="11"/>
        <v>0</v>
      </c>
      <c r="C66" s="19">
        <f>IF(ISNA(VLOOKUP(B66,Personal!$A$2:$D$21,2,FALSE)),,VLOOKUP(B66,Personal!$A$2:$D$21,2,FALSE))</f>
        <v>0</v>
      </c>
      <c r="D66" s="19">
        <f>IF(ISNA(VLOOKUP(B66,Personal!$A$2:$D$23,3,FALSE)),,VLOOKUP(B66,Personal!$A$2:$D$32,3,FALSE))</f>
        <v>0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>
        <f t="shared" si="11"/>
        <v>0</v>
      </c>
      <c r="C67" s="19">
        <f>IF(ISNA(VLOOKUP(B67,Personal!$A$2:$D$21,2,FALSE)),,VLOOKUP(B67,Personal!$A$2:$D$21,2,FALSE))</f>
        <v>0</v>
      </c>
      <c r="D67" s="19">
        <f>IF(ISNA(VLOOKUP(B67,Personal!$A$2:$D$23,3,FALSE)),,VLOOKUP(B67,Personal!$A$2:$D$32,3,FALSE))</f>
        <v>0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>
        <f t="shared" si="11"/>
        <v>0</v>
      </c>
      <c r="C68" s="19">
        <f>IF(ISNA(VLOOKUP(B68,Personal!$A$2:$D$21,2,FALSE)),,VLOOKUP(B68,Personal!$A$2:$D$21,2,FALSE))</f>
        <v>0</v>
      </c>
      <c r="D68" s="19">
        <f>IF(ISNA(VLOOKUP(B68,Personal!$A$2:$D$23,3,FALSE)),,VLOOKUP(B68,Personal!$A$2:$D$32,3,FALSE))</f>
        <v>0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si="11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>
        <f t="shared" si="11"/>
        <v>0</v>
      </c>
      <c r="C74" s="19">
        <f>IF(ISNA(VLOOKUP(B74,Personal!$A$2:$D$21,2,FALSE)),,VLOOKUP(B74,Personal!$A$2:$D$21,2,FALSE))</f>
        <v>0</v>
      </c>
      <c r="D74" s="19">
        <f>IF(ISNA(VLOOKUP(B74,Personal!$A$2:$D$23,3,FALSE)),,VLOOKUP(B74,Personal!$A$2:$D$32,3,FALSE))</f>
        <v>0</v>
      </c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>
        <f t="shared" si="11"/>
        <v>0</v>
      </c>
      <c r="C75" s="19">
        <f>IF(ISNA(VLOOKUP(B75,Personal!$A$2:$D$21,2,FALSE)),,VLOOKUP(B75,Personal!$A$2:$D$21,2,FALSE))</f>
        <v>0</v>
      </c>
      <c r="D75" s="19">
        <f>IF(ISNA(VLOOKUP(B75,Personal!$A$2:$D$23,3,FALSE)),,VLOOKUP(B75,Personal!$A$2:$D$32,3,FALSE))</f>
        <v>0</v>
      </c>
      <c r="E75" s="59"/>
      <c r="F75" s="59"/>
      <c r="G75" s="59"/>
      <c r="H75" s="59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59"/>
      <c r="Y75" s="59"/>
      <c r="Z75" s="59"/>
      <c r="AA75" s="59"/>
      <c r="AB75" s="59"/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>
        <f t="shared" si="11"/>
        <v>0</v>
      </c>
      <c r="C76" s="19">
        <f>IF(ISNA(VLOOKUP(B76,Personal!$A$2:$D$21,2,FALSE)),,VLOOKUP(B76,Personal!$A$2:$D$21,2,FALSE))</f>
        <v>0</v>
      </c>
      <c r="D76" s="19">
        <f>IF(ISNA(VLOOKUP(B76,Personal!$A$2:$D$23,3,FALSE)),,VLOOKUP(B76,Personal!$A$2:$D$32,3,FALSE))</f>
        <v>0</v>
      </c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0</v>
      </c>
      <c r="I77" s="23">
        <f t="shared" si="12"/>
        <v>0</v>
      </c>
      <c r="J77" s="23">
        <f t="shared" si="12"/>
        <v>0</v>
      </c>
      <c r="K77" s="23">
        <f t="shared" si="12"/>
        <v>0</v>
      </c>
      <c r="L77" s="23">
        <f t="shared" si="12"/>
        <v>0</v>
      </c>
      <c r="M77" s="23">
        <f t="shared" si="12"/>
        <v>0</v>
      </c>
      <c r="N77" s="23">
        <f t="shared" si="12"/>
        <v>0</v>
      </c>
      <c r="O77" s="23">
        <f t="shared" si="12"/>
        <v>0</v>
      </c>
      <c r="P77" s="23">
        <f t="shared" si="12"/>
        <v>0</v>
      </c>
      <c r="Q77" s="23">
        <f t="shared" si="12"/>
        <v>0</v>
      </c>
      <c r="R77" s="23">
        <f t="shared" si="12"/>
        <v>0</v>
      </c>
      <c r="S77" s="23">
        <f t="shared" si="12"/>
        <v>0</v>
      </c>
      <c r="T77" s="23">
        <f t="shared" si="12"/>
        <v>0</v>
      </c>
      <c r="U77" s="23">
        <f t="shared" si="12"/>
        <v>0</v>
      </c>
      <c r="V77" s="23">
        <f t="shared" si="12"/>
        <v>0</v>
      </c>
      <c r="W77" s="23">
        <f t="shared" si="12"/>
        <v>0</v>
      </c>
      <c r="X77" s="23">
        <f t="shared" si="12"/>
        <v>0</v>
      </c>
      <c r="Y77" s="23">
        <f t="shared" si="12"/>
        <v>0</v>
      </c>
      <c r="Z77" s="23">
        <f t="shared" si="12"/>
        <v>0</v>
      </c>
      <c r="AA77" s="23">
        <f t="shared" si="12"/>
        <v>0</v>
      </c>
      <c r="AB77" s="23">
        <f t="shared" si="12"/>
        <v>0</v>
      </c>
      <c r="AC77" s="23">
        <f t="shared" si="12"/>
        <v>0</v>
      </c>
      <c r="AD77" s="23">
        <f t="shared" si="12"/>
        <v>0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0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45611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>
        <f>B61</f>
        <v>0</v>
      </c>
      <c r="C80" s="19">
        <f>IF(ISNA(VLOOKUP(B80,Personal!$A$2:$D$21,2,FALSE)),,VLOOKUP(B80,Personal!$A$2:$D$21,2,FALSE))</f>
        <v>0</v>
      </c>
      <c r="D80" s="19">
        <f>IF(ISNA(VLOOKUP(B80,Personal!$A$2:$D$23,3,FALSE)),,VLOOKUP(B80,Personal!$A$2:$D$32,3,FALSE))</f>
        <v>0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>
        <f t="shared" ref="B81:B95" si="14">B62</f>
        <v>0</v>
      </c>
      <c r="C81" s="19">
        <f>IF(ISNA(VLOOKUP(B81,Personal!$A$2:$D$21,2,FALSE)),,VLOOKUP(B81,Personal!$A$2:$D$21,2,FALSE))</f>
        <v>0</v>
      </c>
      <c r="D81" s="19">
        <f>IF(ISNA(VLOOKUP(B81,Personal!$A$2:$D$23,3,FALSE)),,VLOOKUP(B81,Personal!$A$2:$D$32,3,FALSE))</f>
        <v>0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>
        <f t="shared" si="14"/>
        <v>0</v>
      </c>
      <c r="C82" s="19">
        <f>IF(ISNA(VLOOKUP(B82,Personal!$A$2:$D$21,2,FALSE)),,VLOOKUP(B82,Personal!$A$2:$D$21,2,FALSE))</f>
        <v>0</v>
      </c>
      <c r="D82" s="19">
        <f>IF(ISNA(VLOOKUP(B82,Personal!$A$2:$D$23,3,FALSE)),,VLOOKUP(B82,Personal!$A$2:$D$32,3,FALSE))</f>
        <v>0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1">
        <f t="shared" si="13"/>
        <v>0</v>
      </c>
      <c r="AI82" s="1"/>
    </row>
    <row r="83" spans="1:35" ht="15.75" customHeight="1" x14ac:dyDescent="0.15">
      <c r="A83" s="10"/>
      <c r="B83" s="18">
        <f t="shared" si="14"/>
        <v>0</v>
      </c>
      <c r="C83" s="19">
        <f>IF(ISNA(VLOOKUP(B83,Personal!$A$2:$D$21,2,FALSE)),,VLOOKUP(B83,Personal!$A$2:$D$21,2,FALSE))</f>
        <v>0</v>
      </c>
      <c r="D83" s="19">
        <f>IF(ISNA(VLOOKUP(B83,Personal!$A$2:$D$23,3,FALSE)),,VLOOKUP(B83,Personal!$A$2:$D$32,3,FALSE))</f>
        <v>0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>
        <f t="shared" si="14"/>
        <v>0</v>
      </c>
      <c r="C84" s="19">
        <f>IF(ISNA(VLOOKUP(B84,Personal!$A$2:$D$21,2,FALSE)),,VLOOKUP(B84,Personal!$A$2:$D$21,2,FALSE))</f>
        <v>0</v>
      </c>
      <c r="D84" s="19">
        <f>IF(ISNA(VLOOKUP(B84,Personal!$A$2:$D$23,3,FALSE)),,VLOOKUP(B84,Personal!$A$2:$D$32,3,FALSE))</f>
        <v>0</v>
      </c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0</v>
      </c>
      <c r="AI84" s="1"/>
    </row>
    <row r="85" spans="1:35" ht="15.75" customHeight="1" x14ac:dyDescent="0.15">
      <c r="A85" s="10"/>
      <c r="B85" s="18">
        <f t="shared" si="14"/>
        <v>0</v>
      </c>
      <c r="C85" s="19">
        <f>IF(ISNA(VLOOKUP(B85,Personal!$A$2:$D$21,2,FALSE)),,VLOOKUP(B85,Personal!$A$2:$D$21,2,FALSE))</f>
        <v>0</v>
      </c>
      <c r="D85" s="19">
        <f>IF(ISNA(VLOOKUP(B85,Personal!$A$2:$D$23,3,FALSE)),,VLOOKUP(B85,Personal!$A$2:$D$32,3,FALSE))</f>
        <v>0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>
        <f t="shared" si="14"/>
        <v>0</v>
      </c>
      <c r="C86" s="19">
        <f>IF(ISNA(VLOOKUP(B86,Personal!$A$2:$D$21,2,FALSE)),,VLOOKUP(B86,Personal!$A$2:$D$21,2,FALSE))</f>
        <v>0</v>
      </c>
      <c r="D86" s="19">
        <f>IF(ISNA(VLOOKUP(B86,Personal!$A$2:$D$23,3,FALSE)),,VLOOKUP(B86,Personal!$A$2:$D$32,3,FALSE))</f>
        <v>0</v>
      </c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1">
        <f t="shared" si="13"/>
        <v>0</v>
      </c>
      <c r="AI86" s="1"/>
    </row>
    <row r="87" spans="1:35" ht="15.75" customHeight="1" x14ac:dyDescent="0.15">
      <c r="A87" s="21"/>
      <c r="B87" s="18">
        <f t="shared" si="14"/>
        <v>0</v>
      </c>
      <c r="C87" s="19">
        <f>IF(ISNA(VLOOKUP(B87,Personal!$A$2:$D$21,2,FALSE)),,VLOOKUP(B87,Personal!$A$2:$D$21,2,FALSE))</f>
        <v>0</v>
      </c>
      <c r="D87" s="19">
        <f>IF(ISNA(VLOOKUP(B87,Personal!$A$2:$D$23,3,FALSE)),,VLOOKUP(B87,Personal!$A$2:$D$32,3,FALSE))</f>
        <v>0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>
        <f t="shared" si="14"/>
        <v>0</v>
      </c>
      <c r="C93" s="19">
        <f>IF(ISNA(VLOOKUP(B93,Personal!$A$2:$D$21,2,FALSE)),,VLOOKUP(B93,Personal!$A$2:$D$21,2,FALSE))</f>
        <v>0</v>
      </c>
      <c r="D93" s="19">
        <f>IF(ISNA(VLOOKUP(B93,Personal!$A$2:$D$23,3,FALSE)),,VLOOKUP(B93,Personal!$A$2:$D$32,3,FALSE))</f>
        <v>0</v>
      </c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>
        <f t="shared" si="14"/>
        <v>0</v>
      </c>
      <c r="C94" s="19">
        <f>IF(ISNA(VLOOKUP(B94,Personal!$A$2:$D$21,2,FALSE)),,VLOOKUP(B94,Personal!$A$2:$D$21,2,FALSE))</f>
        <v>0</v>
      </c>
      <c r="D94" s="19">
        <f>IF(ISNA(VLOOKUP(B94,Personal!$A$2:$D$23,3,FALSE)),,VLOOKUP(B94,Personal!$A$2:$D$32,3,FALSE))</f>
        <v>0</v>
      </c>
      <c r="E94" s="59"/>
      <c r="F94" s="59"/>
      <c r="G94" s="59"/>
      <c r="H94" s="59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59"/>
      <c r="Y94" s="59"/>
      <c r="Z94" s="59"/>
      <c r="AA94" s="59"/>
      <c r="AB94" s="59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>
        <f t="shared" si="14"/>
        <v>0</v>
      </c>
      <c r="C95" s="19">
        <f>IF(ISNA(VLOOKUP(B95,Personal!$A$2:$D$21,2,FALSE)),,VLOOKUP(B95,Personal!$A$2:$D$21,2,FALSE))</f>
        <v>0</v>
      </c>
      <c r="D95" s="19">
        <f>IF(ISNA(VLOOKUP(B95,Personal!$A$2:$D$23,3,FALSE)),,VLOOKUP(B95,Personal!$A$2:$D$32,3,FALSE))</f>
        <v>0</v>
      </c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0</v>
      </c>
      <c r="H96" s="23">
        <f t="shared" si="15"/>
        <v>0</v>
      </c>
      <c r="I96" s="23">
        <f t="shared" si="15"/>
        <v>0</v>
      </c>
      <c r="J96" s="23">
        <f t="shared" si="15"/>
        <v>0</v>
      </c>
      <c r="K96" s="23">
        <f t="shared" si="15"/>
        <v>0</v>
      </c>
      <c r="L96" s="23">
        <f t="shared" si="15"/>
        <v>0</v>
      </c>
      <c r="M96" s="23">
        <f t="shared" si="15"/>
        <v>0</v>
      </c>
      <c r="N96" s="23">
        <f t="shared" si="15"/>
        <v>0</v>
      </c>
      <c r="O96" s="23">
        <f t="shared" si="15"/>
        <v>0</v>
      </c>
      <c r="P96" s="23">
        <f t="shared" si="15"/>
        <v>0</v>
      </c>
      <c r="Q96" s="23">
        <f t="shared" si="15"/>
        <v>0</v>
      </c>
      <c r="R96" s="23">
        <f t="shared" si="15"/>
        <v>0</v>
      </c>
      <c r="S96" s="23">
        <f t="shared" si="15"/>
        <v>0</v>
      </c>
      <c r="T96" s="23">
        <f t="shared" si="15"/>
        <v>0</v>
      </c>
      <c r="U96" s="23">
        <f t="shared" si="15"/>
        <v>0</v>
      </c>
      <c r="V96" s="23">
        <f t="shared" si="15"/>
        <v>0</v>
      </c>
      <c r="W96" s="23">
        <f t="shared" si="15"/>
        <v>0</v>
      </c>
      <c r="X96" s="23">
        <f t="shared" si="15"/>
        <v>0</v>
      </c>
      <c r="Y96" s="23">
        <f t="shared" si="15"/>
        <v>0</v>
      </c>
      <c r="Z96" s="23">
        <f t="shared" si="15"/>
        <v>0</v>
      </c>
      <c r="AA96" s="23">
        <f t="shared" si="15"/>
        <v>0</v>
      </c>
      <c r="AB96" s="23">
        <f t="shared" si="15"/>
        <v>0</v>
      </c>
      <c r="AC96" s="23">
        <f t="shared" si="15"/>
        <v>0</v>
      </c>
      <c r="AD96" s="23">
        <f t="shared" si="15"/>
        <v>0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0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45612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>
        <f>B80</f>
        <v>0</v>
      </c>
      <c r="C99" s="19">
        <f>IF(ISNA(VLOOKUP(B99,Personal!$A$2:$D$21,2,FALSE)),,VLOOKUP(B99,Personal!$A$2:$D$21,2,FALSE))</f>
        <v>0</v>
      </c>
      <c r="D99" s="19">
        <f>IF(ISNA(VLOOKUP(B99,Personal!$A$2:$D$23,3,FALSE)),,VLOOKUP(B99,Personal!$A$2:$D$32,3,FALSE))</f>
        <v>0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>
        <f t="shared" ref="B100:B114" si="17">B81</f>
        <v>0</v>
      </c>
      <c r="C100" s="19">
        <f>IF(ISNA(VLOOKUP(B100,Personal!$A$2:$D$21,2,FALSE)),,VLOOKUP(B100,Personal!$A$2:$D$21,2,FALSE))</f>
        <v>0</v>
      </c>
      <c r="D100" s="19">
        <f>IF(ISNA(VLOOKUP(B100,Personal!$A$2:$D$23,3,FALSE)),,VLOOKUP(B100,Personal!$A$2:$D$32,3,FALSE))</f>
        <v>0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>
        <f t="shared" si="17"/>
        <v>0</v>
      </c>
      <c r="C101" s="19">
        <f>IF(ISNA(VLOOKUP(B101,Personal!$A$2:$D$21,2,FALSE)),,VLOOKUP(B101,Personal!$A$2:$D$21,2,FALSE))</f>
        <v>0</v>
      </c>
      <c r="D101" s="19">
        <f>IF(ISNA(VLOOKUP(B101,Personal!$A$2:$D$23,3,FALSE)),,VLOOKUP(B101,Personal!$A$2:$D$32,3,FALSE))</f>
        <v>0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>
        <f t="shared" si="17"/>
        <v>0</v>
      </c>
      <c r="C102" s="19">
        <f>IF(ISNA(VLOOKUP(B102,Personal!$A$2:$D$21,2,FALSE)),,VLOOKUP(B102,Personal!$A$2:$D$21,2,FALSE))</f>
        <v>0</v>
      </c>
      <c r="D102" s="19">
        <f>IF(ISNA(VLOOKUP(B102,Personal!$A$2:$D$23,3,FALSE)),,VLOOKUP(B102,Personal!$A$2:$D$32,3,FALSE))</f>
        <v>0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>
        <f t="shared" si="17"/>
        <v>0</v>
      </c>
      <c r="C103" s="19">
        <f>IF(ISNA(VLOOKUP(B103,Personal!$A$2:$D$21,2,FALSE)),,VLOOKUP(B103,Personal!$A$2:$D$21,2,FALSE))</f>
        <v>0</v>
      </c>
      <c r="D103" s="19">
        <f>IF(ISNA(VLOOKUP(B103,Personal!$A$2:$D$23,3,FALSE)),,VLOOKUP(B103,Personal!$A$2:$D$32,3,FALSE))</f>
        <v>0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>
        <f t="shared" si="17"/>
        <v>0</v>
      </c>
      <c r="C104" s="19">
        <f>IF(ISNA(VLOOKUP(B104,Personal!$A$2:$D$21,2,FALSE)),,VLOOKUP(B104,Personal!$A$2:$D$21,2,FALSE))</f>
        <v>0</v>
      </c>
      <c r="D104" s="19">
        <f>IF(ISNA(VLOOKUP(B104,Personal!$A$2:$D$23,3,FALSE)),,VLOOKUP(B104,Personal!$A$2:$D$32,3,FALSE))</f>
        <v>0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>
        <f t="shared" si="17"/>
        <v>0</v>
      </c>
      <c r="C105" s="19">
        <f>IF(ISNA(VLOOKUP(B105,Personal!$A$2:$D$21,2,FALSE)),,VLOOKUP(B105,Personal!$A$2:$D$21,2,FALSE))</f>
        <v>0</v>
      </c>
      <c r="D105" s="19">
        <f>IF(ISNA(VLOOKUP(B105,Personal!$A$2:$D$23,3,FALSE)),,VLOOKUP(B105,Personal!$A$2:$D$32,3,FALSE))</f>
        <v>0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>
        <f t="shared" si="17"/>
        <v>0</v>
      </c>
      <c r="C106" s="19">
        <f>IF(ISNA(VLOOKUP(B106,Personal!$A$2:$D$21,2,FALSE)),,VLOOKUP(B106,Personal!$A$2:$D$21,2,FALSE))</f>
        <v>0</v>
      </c>
      <c r="D106" s="19">
        <f>IF(ISNA(VLOOKUP(B106,Personal!$A$2:$D$23,3,FALSE)),,VLOOKUP(B106,Personal!$A$2:$D$32,3,FALSE))</f>
        <v>0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62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>
        <f t="shared" si="17"/>
        <v>0</v>
      </c>
      <c r="C112" s="19">
        <f>IF(ISNA(VLOOKUP(B112,Personal!$A$2:$D$21,2,FALSE)),,VLOOKUP(B112,Personal!$A$2:$D$21,2,FALSE))</f>
        <v>0</v>
      </c>
      <c r="D112" s="19">
        <f>IF(ISNA(VLOOKUP(B112,Personal!$A$2:$D$23,3,FALSE)),,VLOOKUP(B112,Personal!$A$2:$D$32,3,FALSE))</f>
        <v>0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>
        <f t="shared" si="17"/>
        <v>0</v>
      </c>
      <c r="C113" s="19">
        <f>IF(ISNA(VLOOKUP(B113,Personal!$A$2:$D$21,2,FALSE)),,VLOOKUP(B113,Personal!$A$2:$D$21,2,FALSE))</f>
        <v>0</v>
      </c>
      <c r="D113" s="19">
        <f>IF(ISNA(VLOOKUP(B113,Personal!$A$2:$D$23,3,FALSE)),,VLOOKUP(B113,Personal!$A$2:$D$32,3,FALSE))</f>
        <v>0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>
        <f t="shared" si="17"/>
        <v>0</v>
      </c>
      <c r="C114" s="19">
        <f>IF(ISNA(VLOOKUP(B114,Personal!$A$2:$D$21,2,FALSE)),,VLOOKUP(B114,Personal!$A$2:$D$21,2,FALSE))</f>
        <v>0</v>
      </c>
      <c r="D114" s="19">
        <f>IF(ISNA(VLOOKUP(B114,Personal!$A$2:$D$23,3,FALSE)),,VLOOKUP(B114,Personal!$A$2:$D$32,3,FALSE))</f>
        <v>0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0</v>
      </c>
      <c r="I115" s="23">
        <f t="shared" si="18"/>
        <v>0</v>
      </c>
      <c r="J115" s="23">
        <f t="shared" si="18"/>
        <v>0</v>
      </c>
      <c r="K115" s="23">
        <f t="shared" si="18"/>
        <v>0</v>
      </c>
      <c r="L115" s="23">
        <f t="shared" si="18"/>
        <v>0</v>
      </c>
      <c r="M115" s="23">
        <f t="shared" si="18"/>
        <v>0</v>
      </c>
      <c r="N115" s="23">
        <f t="shared" si="18"/>
        <v>0</v>
      </c>
      <c r="O115" s="23">
        <f t="shared" si="18"/>
        <v>0</v>
      </c>
      <c r="P115" s="23">
        <f t="shared" si="18"/>
        <v>0</v>
      </c>
      <c r="Q115" s="23">
        <f t="shared" si="18"/>
        <v>0</v>
      </c>
      <c r="R115" s="23">
        <f t="shared" si="18"/>
        <v>0</v>
      </c>
      <c r="S115" s="23">
        <f t="shared" si="18"/>
        <v>0</v>
      </c>
      <c r="T115" s="23">
        <f t="shared" si="18"/>
        <v>0</v>
      </c>
      <c r="U115" s="23">
        <f t="shared" si="18"/>
        <v>0</v>
      </c>
      <c r="V115" s="23">
        <f t="shared" si="18"/>
        <v>0</v>
      </c>
      <c r="W115" s="23">
        <f t="shared" si="18"/>
        <v>0</v>
      </c>
      <c r="X115" s="23">
        <f t="shared" si="18"/>
        <v>0</v>
      </c>
      <c r="Y115" s="23">
        <f t="shared" si="18"/>
        <v>0</v>
      </c>
      <c r="Z115" s="23">
        <f t="shared" si="18"/>
        <v>0</v>
      </c>
      <c r="AA115" s="23">
        <f t="shared" si="18"/>
        <v>0</v>
      </c>
      <c r="AB115" s="23">
        <f t="shared" si="18"/>
        <v>0</v>
      </c>
      <c r="AC115" s="23">
        <f t="shared" si="18"/>
        <v>0</v>
      </c>
      <c r="AD115" s="23">
        <f t="shared" si="18"/>
        <v>0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0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45613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>
        <f>B99</f>
        <v>0</v>
      </c>
      <c r="C118" s="19">
        <f>IF(ISNA(VLOOKUP(B118,Personal!$A$2:$D$21,2,FALSE)),,VLOOKUP(B118,Personal!$A$2:$D$21,2,FALSE))</f>
        <v>0</v>
      </c>
      <c r="D118" s="19">
        <f>IF(ISNA(VLOOKUP(B118,Personal!$A$2:$D$23,3,FALSE)),,VLOOKUP(B118,Personal!$A$2:$D$32,3,FALSE))</f>
        <v>0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>
        <f t="shared" ref="B119:B133" si="20">B100</f>
        <v>0</v>
      </c>
      <c r="C119" s="19">
        <f>IF(ISNA(VLOOKUP(B119,Personal!$A$2:$D$21,2,FALSE)),,VLOOKUP(B119,Personal!$A$2:$D$21,2,FALSE))</f>
        <v>0</v>
      </c>
      <c r="D119" s="19">
        <f>IF(ISNA(VLOOKUP(B119,Personal!$A$2:$D$23,3,FALSE)),,VLOOKUP(B119,Personal!$A$2:$D$32,3,FALSE))</f>
        <v>0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>
        <f t="shared" si="20"/>
        <v>0</v>
      </c>
      <c r="C120" s="19">
        <f>IF(ISNA(VLOOKUP(B120,Personal!$A$2:$D$21,2,FALSE)),,VLOOKUP(B120,Personal!$A$2:$D$21,2,FALSE))</f>
        <v>0</v>
      </c>
      <c r="D120" s="19">
        <f>IF(ISNA(VLOOKUP(B120,Personal!$A$2:$D$23,3,FALSE)),,VLOOKUP(B120,Personal!$A$2:$D$32,3,FALSE))</f>
        <v>0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>
        <f t="shared" si="20"/>
        <v>0</v>
      </c>
      <c r="C121" s="19">
        <f>IF(ISNA(VLOOKUP(B121,Personal!$A$2:$D$21,2,FALSE)),,VLOOKUP(B121,Personal!$A$2:$D$21,2,FALSE))</f>
        <v>0</v>
      </c>
      <c r="D121" s="19">
        <f>IF(ISNA(VLOOKUP(B121,Personal!$A$2:$D$23,3,FALSE)),,VLOOKUP(B121,Personal!$A$2:$D$32,3,FALSE))</f>
        <v>0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>
        <f t="shared" si="20"/>
        <v>0</v>
      </c>
      <c r="C122" s="19">
        <f>IF(ISNA(VLOOKUP(B122,Personal!$A$2:$D$21,2,FALSE)),,VLOOKUP(B122,Personal!$A$2:$D$21,2,FALSE))</f>
        <v>0</v>
      </c>
      <c r="D122" s="19">
        <f>IF(ISNA(VLOOKUP(B122,Personal!$A$2:$D$23,3,FALSE)),,VLOOKUP(B122,Personal!$A$2:$D$32,3,FALSE))</f>
        <v>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>
        <f t="shared" si="20"/>
        <v>0</v>
      </c>
      <c r="C123" s="19">
        <f>IF(ISNA(VLOOKUP(B123,Personal!$A$2:$D$21,2,FALSE)),,VLOOKUP(B123,Personal!$A$2:$D$21,2,FALSE))</f>
        <v>0</v>
      </c>
      <c r="D123" s="19">
        <f>IF(ISNA(VLOOKUP(B123,Personal!$A$2:$D$23,3,FALSE)),,VLOOKUP(B123,Personal!$A$2:$D$32,3,FALSE))</f>
        <v>0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>
        <f t="shared" si="20"/>
        <v>0</v>
      </c>
      <c r="C124" s="19">
        <f>IF(ISNA(VLOOKUP(B124,Personal!$A$2:$D$21,2,FALSE)),,VLOOKUP(B124,Personal!$A$2:$D$21,2,FALSE))</f>
        <v>0</v>
      </c>
      <c r="D124" s="19">
        <f>IF(ISNA(VLOOKUP(B124,Personal!$A$2:$D$23,3,FALSE)),,VLOOKUP(B124,Personal!$A$2:$D$32,3,FALSE))</f>
        <v>0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>
        <f t="shared" si="20"/>
        <v>0</v>
      </c>
      <c r="C125" s="19">
        <f>IF(ISNA(VLOOKUP(B125,Personal!$A$2:$D$21,2,FALSE)),,VLOOKUP(B125,Personal!$A$2:$D$21,2,FALSE))</f>
        <v>0</v>
      </c>
      <c r="D125" s="19">
        <f>IF(ISNA(VLOOKUP(B125,Personal!$A$2:$D$23,3,FALSE)),,VLOOKUP(B125,Personal!$A$2:$D$32,3,FALSE))</f>
        <v>0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>
        <f t="shared" si="20"/>
        <v>0</v>
      </c>
      <c r="C131" s="19">
        <f>IF(ISNA(VLOOKUP(B131,Personal!$A$2:$D$21,2,FALSE)),,VLOOKUP(B131,Personal!$A$2:$D$21,2,FALSE))</f>
        <v>0</v>
      </c>
      <c r="D131" s="19">
        <f>IF(ISNA(VLOOKUP(B131,Personal!$A$2:$D$23,3,FALSE)),,VLOOKUP(B131,Personal!$A$2:$D$32,3,FALSE))</f>
        <v>0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>
        <f t="shared" si="20"/>
        <v>0</v>
      </c>
      <c r="C132" s="19">
        <f>IF(ISNA(VLOOKUP(B132,Personal!$A$2:$D$21,2,FALSE)),,VLOOKUP(B132,Personal!$A$2:$D$21,2,FALSE))</f>
        <v>0</v>
      </c>
      <c r="D132" s="19">
        <f>IF(ISNA(VLOOKUP(B132,Personal!$A$2:$D$23,3,FALSE)),,VLOOKUP(B132,Personal!$A$2:$D$32,3,FALSE))</f>
        <v>0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>
        <f t="shared" si="20"/>
        <v>0</v>
      </c>
      <c r="C133" s="19">
        <f>IF(ISNA(VLOOKUP(B133,Personal!$A$2:$D$21,2,FALSE)),,VLOOKUP(B133,Personal!$A$2:$D$21,2,FALSE))</f>
        <v>0</v>
      </c>
      <c r="D133" s="19">
        <f>IF(ISNA(VLOOKUP(B133,Personal!$A$2:$D$23,3,FALSE)),,VLOOKUP(B133,Personal!$A$2:$D$32,3,FALSE))</f>
        <v>0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ful03reuB8dYVzbp4i+yeGjFf4ATg9VlVYCsiC+ozNg7mtdOfQrdXRMqjuJT5+3sALbi28BMqa1+GTDWiH4/wQ==" saltValue="nNvGZ1reLOM9zj54p07NZQ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19" name="Rango2_3"/>
    <protectedRange algorithmName="SHA-512" hashValue="G5FAzGJX5ML8jdfkYHQa+XaFR9QNG29PKoYkCgHl9WmXxPVaBd5PCzjSk5Uim+XS6Movcs1vrN10mr+qn1crdA==" saltValue="5PigA186qshsPexNZFi/+w==" spinCount="100000" sqref="E23:AG38" name="Rango2_3_1"/>
    <protectedRange algorithmName="SHA-512" hashValue="G5FAzGJX5ML8jdfkYHQa+XaFR9QNG29PKoYkCgHl9WmXxPVaBd5PCzjSk5Uim+XS6Movcs1vrN10mr+qn1crdA==" saltValue="5PigA186qshsPexNZFi/+w==" spinCount="100000" sqref="E42:AG57" name="Rango2_3_2"/>
    <protectedRange algorithmName="SHA-512" hashValue="G5FAzGJX5ML8jdfkYHQa+XaFR9QNG29PKoYkCgHl9WmXxPVaBd5PCzjSk5Uim+XS6Movcs1vrN10mr+qn1crdA==" saltValue="5PigA186qshsPexNZFi/+w==" spinCount="100000" sqref="E61:AG76" name="Rango2_3_3"/>
    <protectedRange algorithmName="SHA-512" hashValue="G5FAzGJX5ML8jdfkYHQa+XaFR9QNG29PKoYkCgHl9WmXxPVaBd5PCzjSk5Uim+XS6Movcs1vrN10mr+qn1crdA==" saltValue="5PigA186qshsPexNZFi/+w==" spinCount="100000" sqref="E80:AG95" name="Rango2_3_4"/>
    <protectedRange algorithmName="SHA-512" hashValue="G5FAzGJX5ML8jdfkYHQa+XaFR9QNG29PKoYkCgHl9WmXxPVaBd5PCzjSk5Uim+XS6Movcs1vrN10mr+qn1crdA==" saltValue="5PigA186qshsPexNZFi/+w==" spinCount="100000" sqref="E99:AG114" name="Rango2_3_5"/>
    <protectedRange algorithmName="SHA-512" hashValue="G5FAzGJX5ML8jdfkYHQa+XaFR9QNG29PKoYkCgHl9WmXxPVaBd5PCzjSk5Uim+XS6Movcs1vrN10mr+qn1crdA==" saltValue="5PigA186qshsPexNZFi/+w==" spinCount="100000" sqref="E118:AG133" name="Rango2_3_6"/>
  </protectedRanges>
  <conditionalFormatting sqref="E20:AG20 E39:AG39 E58:AG58 E77:AG77 E96:AG96 E115:AG115 E134:AG134">
    <cfRule type="colorScale" priority="330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I18:W18">
    <cfRule type="expression" dxfId="1021" priority="116">
      <formula>$C$78="F"</formula>
    </cfRule>
  </conditionalFormatting>
  <conditionalFormatting sqref="I18:W18">
    <cfRule type="expression" dxfId="1020" priority="117">
      <formula>$C$59="F"</formula>
    </cfRule>
  </conditionalFormatting>
  <conditionalFormatting sqref="I18:W18">
    <cfRule type="expression" dxfId="1019" priority="118">
      <formula>$C$40="F"</formula>
    </cfRule>
  </conditionalFormatting>
  <conditionalFormatting sqref="E13:H17 I13:W18 X13:AG17">
    <cfRule type="expression" dxfId="1018" priority="119">
      <formula>$C$21="F"</formula>
    </cfRule>
  </conditionalFormatting>
  <conditionalFormatting sqref="E13:AG19">
    <cfRule type="expression" dxfId="1017" priority="121">
      <formula>$C$2="F"</formula>
    </cfRule>
  </conditionalFormatting>
  <conditionalFormatting sqref="E13:AG19">
    <cfRule type="expression" dxfId="1016" priority="122">
      <formula>$D13="Facturacion"</formula>
    </cfRule>
  </conditionalFormatting>
  <conditionalFormatting sqref="E13:AG19">
    <cfRule type="expression" dxfId="1015" priority="123">
      <formula>$D13="Specialist"</formula>
    </cfRule>
  </conditionalFormatting>
  <conditionalFormatting sqref="E13:AG19">
    <cfRule type="cellIs" dxfId="1014" priority="124" operator="equal">
      <formula>1</formula>
    </cfRule>
  </conditionalFormatting>
  <conditionalFormatting sqref="E13:AG19">
    <cfRule type="expression" dxfId="1013" priority="125">
      <formula>$D13="SSMM"</formula>
    </cfRule>
  </conditionalFormatting>
  <conditionalFormatting sqref="E13:AG19">
    <cfRule type="cellIs" dxfId="1012" priority="126" operator="equal">
      <formula>"F"</formula>
    </cfRule>
  </conditionalFormatting>
  <conditionalFormatting sqref="E4:AG12">
    <cfRule type="expression" dxfId="1011" priority="110">
      <formula>$C$2="F"</formula>
    </cfRule>
  </conditionalFormatting>
  <conditionalFormatting sqref="E4:AG12">
    <cfRule type="expression" dxfId="1010" priority="111">
      <formula>$D4="Facturacion"</formula>
    </cfRule>
  </conditionalFormatting>
  <conditionalFormatting sqref="E4:AG12">
    <cfRule type="expression" dxfId="1009" priority="112">
      <formula>$D4="Specialist"</formula>
    </cfRule>
  </conditionalFormatting>
  <conditionalFormatting sqref="E4:AG12">
    <cfRule type="cellIs" dxfId="1008" priority="113" operator="equal">
      <formula>1</formula>
    </cfRule>
  </conditionalFormatting>
  <conditionalFormatting sqref="E4:AG12">
    <cfRule type="expression" dxfId="1007" priority="114">
      <formula>$D4="SSMM"</formula>
    </cfRule>
  </conditionalFormatting>
  <conditionalFormatting sqref="E4:AG12">
    <cfRule type="cellIs" dxfId="1006" priority="115" operator="equal">
      <formula>"F"</formula>
    </cfRule>
  </conditionalFormatting>
  <conditionalFormatting sqref="I37:W37">
    <cfRule type="expression" dxfId="1005" priority="98">
      <formula>$C$78="F"</formula>
    </cfRule>
  </conditionalFormatting>
  <conditionalFormatting sqref="I37:W37">
    <cfRule type="expression" dxfId="1004" priority="99">
      <formula>$C$59="F"</formula>
    </cfRule>
  </conditionalFormatting>
  <conditionalFormatting sqref="I37:W37">
    <cfRule type="expression" dxfId="1003" priority="100">
      <formula>$C$40="F"</formula>
    </cfRule>
  </conditionalFormatting>
  <conditionalFormatting sqref="E32:H36 I32:W37 X32:AG36">
    <cfRule type="expression" dxfId="1002" priority="101">
      <formula>$C$21="F"</formula>
    </cfRule>
  </conditionalFormatting>
  <conditionalFormatting sqref="E32:AG38">
    <cfRule type="expression" dxfId="1001" priority="103">
      <formula>$C$2="F"</formula>
    </cfRule>
  </conditionalFormatting>
  <conditionalFormatting sqref="E32:AG38">
    <cfRule type="expression" dxfId="1000" priority="104">
      <formula>$D32="Facturacion"</formula>
    </cfRule>
  </conditionalFormatting>
  <conditionalFormatting sqref="E32:AG38">
    <cfRule type="expression" dxfId="999" priority="105">
      <formula>$D32="Specialist"</formula>
    </cfRule>
  </conditionalFormatting>
  <conditionalFormatting sqref="E32:AG38">
    <cfRule type="cellIs" dxfId="998" priority="106" operator="equal">
      <formula>1</formula>
    </cfRule>
  </conditionalFormatting>
  <conditionalFormatting sqref="E32:AG38">
    <cfRule type="expression" dxfId="997" priority="107">
      <formula>$D32="SSMM"</formula>
    </cfRule>
  </conditionalFormatting>
  <conditionalFormatting sqref="E32:AG38">
    <cfRule type="cellIs" dxfId="996" priority="108" operator="equal">
      <formula>"F"</formula>
    </cfRule>
  </conditionalFormatting>
  <conditionalFormatting sqref="E23:AG31">
    <cfRule type="expression" dxfId="995" priority="92">
      <formula>$C$2="F"</formula>
    </cfRule>
  </conditionalFormatting>
  <conditionalFormatting sqref="E23:AG31">
    <cfRule type="expression" dxfId="994" priority="93">
      <formula>$D23="Facturacion"</formula>
    </cfRule>
  </conditionalFormatting>
  <conditionalFormatting sqref="E23:AG31">
    <cfRule type="expression" dxfId="993" priority="94">
      <formula>$D23="Specialist"</formula>
    </cfRule>
  </conditionalFormatting>
  <conditionalFormatting sqref="E23:AG31">
    <cfRule type="cellIs" dxfId="992" priority="95" operator="equal">
      <formula>1</formula>
    </cfRule>
  </conditionalFormatting>
  <conditionalFormatting sqref="E23:AG31">
    <cfRule type="expression" dxfId="991" priority="96">
      <formula>$D23="SSMM"</formula>
    </cfRule>
  </conditionalFormatting>
  <conditionalFormatting sqref="E23:AG31">
    <cfRule type="cellIs" dxfId="990" priority="97" operator="equal">
      <formula>"F"</formula>
    </cfRule>
  </conditionalFormatting>
  <conditionalFormatting sqref="I56:W56">
    <cfRule type="expression" dxfId="989" priority="80">
      <formula>$C$78="F"</formula>
    </cfRule>
  </conditionalFormatting>
  <conditionalFormatting sqref="I56:W56">
    <cfRule type="expression" dxfId="988" priority="81">
      <formula>$C$59="F"</formula>
    </cfRule>
  </conditionalFormatting>
  <conditionalFormatting sqref="I56:W56">
    <cfRule type="expression" dxfId="987" priority="82">
      <formula>$C$40="F"</formula>
    </cfRule>
  </conditionalFormatting>
  <conditionalFormatting sqref="E51:H55 I51:W56 X51:AG55">
    <cfRule type="expression" dxfId="986" priority="83">
      <formula>$C$21="F"</formula>
    </cfRule>
  </conditionalFormatting>
  <conditionalFormatting sqref="E51:AG57">
    <cfRule type="expression" dxfId="985" priority="85">
      <formula>$C$2="F"</formula>
    </cfRule>
  </conditionalFormatting>
  <conditionalFormatting sqref="E51:AG57">
    <cfRule type="expression" dxfId="984" priority="86">
      <formula>$D51="Facturacion"</formula>
    </cfRule>
  </conditionalFormatting>
  <conditionalFormatting sqref="E51:AG57">
    <cfRule type="expression" dxfId="983" priority="87">
      <formula>$D51="Specialist"</formula>
    </cfRule>
  </conditionalFormatting>
  <conditionalFormatting sqref="E51:AG57">
    <cfRule type="cellIs" dxfId="982" priority="88" operator="equal">
      <formula>1</formula>
    </cfRule>
  </conditionalFormatting>
  <conditionalFormatting sqref="E51:AG57">
    <cfRule type="expression" dxfId="981" priority="89">
      <formula>$D51="SSMM"</formula>
    </cfRule>
  </conditionalFormatting>
  <conditionalFormatting sqref="E51:AG57">
    <cfRule type="cellIs" dxfId="980" priority="90" operator="equal">
      <formula>"F"</formula>
    </cfRule>
  </conditionalFormatting>
  <conditionalFormatting sqref="E42:AG50">
    <cfRule type="expression" dxfId="979" priority="74">
      <formula>$C$2="F"</formula>
    </cfRule>
  </conditionalFormatting>
  <conditionalFormatting sqref="E42:AG50">
    <cfRule type="expression" dxfId="978" priority="75">
      <formula>$D42="Facturacion"</formula>
    </cfRule>
  </conditionalFormatting>
  <conditionalFormatting sqref="E42:AG50">
    <cfRule type="expression" dxfId="977" priority="76">
      <formula>$D42="Specialist"</formula>
    </cfRule>
  </conditionalFormatting>
  <conditionalFormatting sqref="E42:AG50">
    <cfRule type="cellIs" dxfId="976" priority="77" operator="equal">
      <formula>1</formula>
    </cfRule>
  </conditionalFormatting>
  <conditionalFormatting sqref="E42:AG50">
    <cfRule type="expression" dxfId="975" priority="78">
      <formula>$D42="SSMM"</formula>
    </cfRule>
  </conditionalFormatting>
  <conditionalFormatting sqref="E42:AG50">
    <cfRule type="cellIs" dxfId="974" priority="79" operator="equal">
      <formula>"F"</formula>
    </cfRule>
  </conditionalFormatting>
  <conditionalFormatting sqref="I75:W75">
    <cfRule type="expression" dxfId="973" priority="62">
      <formula>$C$78="F"</formula>
    </cfRule>
  </conditionalFormatting>
  <conditionalFormatting sqref="I75:W75">
    <cfRule type="expression" dxfId="972" priority="63">
      <formula>$C$59="F"</formula>
    </cfRule>
  </conditionalFormatting>
  <conditionalFormatting sqref="I75:W75">
    <cfRule type="expression" dxfId="971" priority="64">
      <formula>$C$40="F"</formula>
    </cfRule>
  </conditionalFormatting>
  <conditionalFormatting sqref="E70:H74 I70:W75 X70:AG74">
    <cfRule type="expression" dxfId="970" priority="65">
      <formula>$C$21="F"</formula>
    </cfRule>
  </conditionalFormatting>
  <conditionalFormatting sqref="E70:AG76">
    <cfRule type="expression" dxfId="969" priority="67">
      <formula>$C$2="F"</formula>
    </cfRule>
  </conditionalFormatting>
  <conditionalFormatting sqref="E70:AG76">
    <cfRule type="expression" dxfId="968" priority="68">
      <formula>$D70="Facturacion"</formula>
    </cfRule>
  </conditionalFormatting>
  <conditionalFormatting sqref="E70:AG76">
    <cfRule type="expression" dxfId="967" priority="69">
      <formula>$D70="Specialist"</formula>
    </cfRule>
  </conditionalFormatting>
  <conditionalFormatting sqref="E70:AG76">
    <cfRule type="cellIs" dxfId="966" priority="70" operator="equal">
      <formula>1</formula>
    </cfRule>
  </conditionalFormatting>
  <conditionalFormatting sqref="E70:AG76">
    <cfRule type="expression" dxfId="965" priority="71">
      <formula>$D70="SSMM"</formula>
    </cfRule>
  </conditionalFormatting>
  <conditionalFormatting sqref="E70:AG76">
    <cfRule type="cellIs" dxfId="964" priority="72" operator="equal">
      <formula>"F"</formula>
    </cfRule>
  </conditionalFormatting>
  <conditionalFormatting sqref="E61:AG69">
    <cfRule type="expression" dxfId="963" priority="56">
      <formula>$C$2="F"</formula>
    </cfRule>
  </conditionalFormatting>
  <conditionalFormatting sqref="E61:AG69">
    <cfRule type="expression" dxfId="962" priority="57">
      <formula>$D61="Facturacion"</formula>
    </cfRule>
  </conditionalFormatting>
  <conditionalFormatting sqref="E61:AG69">
    <cfRule type="expression" dxfId="961" priority="58">
      <formula>$D61="Specialist"</formula>
    </cfRule>
  </conditionalFormatting>
  <conditionalFormatting sqref="E61:AG69">
    <cfRule type="cellIs" dxfId="960" priority="59" operator="equal">
      <formula>1</formula>
    </cfRule>
  </conditionalFormatting>
  <conditionalFormatting sqref="E61:AG69">
    <cfRule type="expression" dxfId="959" priority="60">
      <formula>$D61="SSMM"</formula>
    </cfRule>
  </conditionalFormatting>
  <conditionalFormatting sqref="E61:AG69">
    <cfRule type="cellIs" dxfId="958" priority="61" operator="equal">
      <formula>"F"</formula>
    </cfRule>
  </conditionalFormatting>
  <conditionalFormatting sqref="I94:W94">
    <cfRule type="expression" dxfId="957" priority="44">
      <formula>$C$78="F"</formula>
    </cfRule>
  </conditionalFormatting>
  <conditionalFormatting sqref="I94:W94">
    <cfRule type="expression" dxfId="956" priority="45">
      <formula>$C$59="F"</formula>
    </cfRule>
  </conditionalFormatting>
  <conditionalFormatting sqref="I94:W94">
    <cfRule type="expression" dxfId="955" priority="46">
      <formula>$C$40="F"</formula>
    </cfRule>
  </conditionalFormatting>
  <conditionalFormatting sqref="E89:H93 I89:W94 X89:AG93">
    <cfRule type="expression" dxfId="954" priority="47">
      <formula>$C$21="F"</formula>
    </cfRule>
  </conditionalFormatting>
  <conditionalFormatting sqref="E89:AG95">
    <cfRule type="expression" dxfId="953" priority="49">
      <formula>$C$2="F"</formula>
    </cfRule>
  </conditionalFormatting>
  <conditionalFormatting sqref="E89:AG95">
    <cfRule type="expression" dxfId="952" priority="50">
      <formula>$D89="Facturacion"</formula>
    </cfRule>
  </conditionalFormatting>
  <conditionalFormatting sqref="E89:AG95">
    <cfRule type="expression" dxfId="951" priority="51">
      <formula>$D89="Specialist"</formula>
    </cfRule>
  </conditionalFormatting>
  <conditionalFormatting sqref="E89:AG95">
    <cfRule type="cellIs" dxfId="950" priority="52" operator="equal">
      <formula>1</formula>
    </cfRule>
  </conditionalFormatting>
  <conditionalFormatting sqref="E89:AG95">
    <cfRule type="expression" dxfId="949" priority="53">
      <formula>$D89="SSMM"</formula>
    </cfRule>
  </conditionalFormatting>
  <conditionalFormatting sqref="E89:AG95">
    <cfRule type="cellIs" dxfId="948" priority="54" operator="equal">
      <formula>"F"</formula>
    </cfRule>
  </conditionalFormatting>
  <conditionalFormatting sqref="E80:AG88">
    <cfRule type="expression" dxfId="947" priority="38">
      <formula>$C$2="F"</formula>
    </cfRule>
  </conditionalFormatting>
  <conditionalFormatting sqref="E80:AG88">
    <cfRule type="expression" dxfId="946" priority="39">
      <formula>$D80="Facturacion"</formula>
    </cfRule>
  </conditionalFormatting>
  <conditionalFormatting sqref="E80:AG88">
    <cfRule type="expression" dxfId="945" priority="40">
      <formula>$D80="Specialist"</formula>
    </cfRule>
  </conditionalFormatting>
  <conditionalFormatting sqref="E80:AG88">
    <cfRule type="cellIs" dxfId="944" priority="41" operator="equal">
      <formula>1</formula>
    </cfRule>
  </conditionalFormatting>
  <conditionalFormatting sqref="E80:AG88">
    <cfRule type="expression" dxfId="943" priority="42">
      <formula>$D80="SSMM"</formula>
    </cfRule>
  </conditionalFormatting>
  <conditionalFormatting sqref="E80:AG88">
    <cfRule type="cellIs" dxfId="942" priority="43" operator="equal">
      <formula>"F"</formula>
    </cfRule>
  </conditionalFormatting>
  <conditionalFormatting sqref="I113:W113">
    <cfRule type="expression" dxfId="941" priority="26">
      <formula>$C$78="F"</formula>
    </cfRule>
  </conditionalFormatting>
  <conditionalFormatting sqref="I113:W113">
    <cfRule type="expression" dxfId="940" priority="27">
      <formula>$C$59="F"</formula>
    </cfRule>
  </conditionalFormatting>
  <conditionalFormatting sqref="I113:W113">
    <cfRule type="expression" dxfId="939" priority="28">
      <formula>$C$40="F"</formula>
    </cfRule>
  </conditionalFormatting>
  <conditionalFormatting sqref="E108:H112 I108:W113 X108:AG112">
    <cfRule type="expression" dxfId="938" priority="29">
      <formula>$C$21="F"</formula>
    </cfRule>
  </conditionalFormatting>
  <conditionalFormatting sqref="E108:AG114">
    <cfRule type="expression" dxfId="937" priority="31">
      <formula>$C$2="F"</formula>
    </cfRule>
  </conditionalFormatting>
  <conditionalFormatting sqref="E108:AG114">
    <cfRule type="expression" dxfId="936" priority="32">
      <formula>$D108="Facturacion"</formula>
    </cfRule>
  </conditionalFormatting>
  <conditionalFormatting sqref="E108:AG114">
    <cfRule type="expression" dxfId="935" priority="33">
      <formula>$D108="Specialist"</formula>
    </cfRule>
  </conditionalFormatting>
  <conditionalFormatting sqref="E108:AG114">
    <cfRule type="cellIs" dxfId="934" priority="34" operator="equal">
      <formula>1</formula>
    </cfRule>
  </conditionalFormatting>
  <conditionalFormatting sqref="E108:AG114">
    <cfRule type="expression" dxfId="933" priority="35">
      <formula>$D108="SSMM"</formula>
    </cfRule>
  </conditionalFormatting>
  <conditionalFormatting sqref="E108:AG114">
    <cfRule type="cellIs" dxfId="932" priority="36" operator="equal">
      <formula>"F"</formula>
    </cfRule>
  </conditionalFormatting>
  <conditionalFormatting sqref="E99:AG107">
    <cfRule type="expression" dxfId="931" priority="20">
      <formula>$C$2="F"</formula>
    </cfRule>
  </conditionalFormatting>
  <conditionalFormatting sqref="E99:AG107">
    <cfRule type="expression" dxfId="930" priority="21">
      <formula>$D99="Facturacion"</formula>
    </cfRule>
  </conditionalFormatting>
  <conditionalFormatting sqref="E99:AG107">
    <cfRule type="expression" dxfId="929" priority="22">
      <formula>$D99="Specialist"</formula>
    </cfRule>
  </conditionalFormatting>
  <conditionalFormatting sqref="E99:AG107">
    <cfRule type="cellIs" dxfId="928" priority="23" operator="equal">
      <formula>1</formula>
    </cfRule>
  </conditionalFormatting>
  <conditionalFormatting sqref="E99:AG107">
    <cfRule type="expression" dxfId="927" priority="24">
      <formula>$D99="SSMM"</formula>
    </cfRule>
  </conditionalFormatting>
  <conditionalFormatting sqref="E99:AG107">
    <cfRule type="cellIs" dxfId="926" priority="25" operator="equal">
      <formula>"F"</formula>
    </cfRule>
  </conditionalFormatting>
  <conditionalFormatting sqref="I132:W132">
    <cfRule type="expression" dxfId="925" priority="8">
      <formula>$C$78="F"</formula>
    </cfRule>
  </conditionalFormatting>
  <conditionalFormatting sqref="I132:W132">
    <cfRule type="expression" dxfId="924" priority="9">
      <formula>$C$59="F"</formula>
    </cfRule>
  </conditionalFormatting>
  <conditionalFormatting sqref="I132:W132">
    <cfRule type="expression" dxfId="923" priority="10">
      <formula>$C$40="F"</formula>
    </cfRule>
  </conditionalFormatting>
  <conditionalFormatting sqref="E127:H131 I127:W132 X127:AG131">
    <cfRule type="expression" dxfId="922" priority="11">
      <formula>$C$21="F"</formula>
    </cfRule>
  </conditionalFormatting>
  <conditionalFormatting sqref="E127:AG133">
    <cfRule type="expression" dxfId="921" priority="13">
      <formula>$C$2="F"</formula>
    </cfRule>
  </conditionalFormatting>
  <conditionalFormatting sqref="E127:AG133">
    <cfRule type="expression" dxfId="920" priority="14">
      <formula>$D127="Facturacion"</formula>
    </cfRule>
  </conditionalFormatting>
  <conditionalFormatting sqref="E127:AG133">
    <cfRule type="expression" dxfId="919" priority="15">
      <formula>$D127="Specialist"</formula>
    </cfRule>
  </conditionalFormatting>
  <conditionalFormatting sqref="E127:AG133">
    <cfRule type="cellIs" dxfId="918" priority="16" operator="equal">
      <formula>1</formula>
    </cfRule>
  </conditionalFormatting>
  <conditionalFormatting sqref="E127:AG133">
    <cfRule type="expression" dxfId="917" priority="17">
      <formula>$D127="SSMM"</formula>
    </cfRule>
  </conditionalFormatting>
  <conditionalFormatting sqref="E127:AG133">
    <cfRule type="cellIs" dxfId="916" priority="18" operator="equal">
      <formula>"F"</formula>
    </cfRule>
  </conditionalFormatting>
  <conditionalFormatting sqref="E118:AG126">
    <cfRule type="expression" dxfId="915" priority="2">
      <formula>$C$2="F"</formula>
    </cfRule>
  </conditionalFormatting>
  <conditionalFormatting sqref="E118:AG126">
    <cfRule type="expression" dxfId="914" priority="3">
      <formula>$D118="Facturacion"</formula>
    </cfRule>
  </conditionalFormatting>
  <conditionalFormatting sqref="E118:AG126">
    <cfRule type="expression" dxfId="913" priority="4">
      <formula>$D118="Specialist"</formula>
    </cfRule>
  </conditionalFormatting>
  <conditionalFormatting sqref="E118:AG126">
    <cfRule type="cellIs" dxfId="912" priority="5" operator="equal">
      <formula>1</formula>
    </cfRule>
  </conditionalFormatting>
  <conditionalFormatting sqref="E118:AG126">
    <cfRule type="expression" dxfId="911" priority="6">
      <formula>$D118="SSMM"</formula>
    </cfRule>
  </conditionalFormatting>
  <conditionalFormatting sqref="E118:AG126">
    <cfRule type="cellIs" dxfId="910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" id="{B0B5E738-9E11-4084-8BE2-AD29D669871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E13:AG19</xm:sqref>
        </x14:conditionalFormatting>
        <x14:conditionalFormatting xmlns:xm="http://schemas.microsoft.com/office/excel/2006/main">
          <x14:cfRule type="expression" priority="109" id="{54A7C115-F87C-4BCB-8E1A-4B6540F19A8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E4:AG12</xm:sqref>
        </x14:conditionalFormatting>
        <x14:conditionalFormatting xmlns:xm="http://schemas.microsoft.com/office/excel/2006/main">
          <x14:cfRule type="expression" priority="102" id="{2C661DAC-6612-4B5A-B2AA-08A0A77599C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E32:AG38</xm:sqref>
        </x14:conditionalFormatting>
        <x14:conditionalFormatting xmlns:xm="http://schemas.microsoft.com/office/excel/2006/main">
          <x14:cfRule type="expression" priority="91" id="{BD7580C3-20DF-426A-94D8-39C56C99162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E23:AG31</xm:sqref>
        </x14:conditionalFormatting>
        <x14:conditionalFormatting xmlns:xm="http://schemas.microsoft.com/office/excel/2006/main">
          <x14:cfRule type="expression" priority="84" id="{10C5C725-00CC-4296-BF96-5210B245DB8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E51:AG57</xm:sqref>
        </x14:conditionalFormatting>
        <x14:conditionalFormatting xmlns:xm="http://schemas.microsoft.com/office/excel/2006/main">
          <x14:cfRule type="expression" priority="73" id="{2B9B3DDE-A5AD-452F-81BD-2C58A3E8F0C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E42:AG50</xm:sqref>
        </x14:conditionalFormatting>
        <x14:conditionalFormatting xmlns:xm="http://schemas.microsoft.com/office/excel/2006/main">
          <x14:cfRule type="expression" priority="66" id="{241596CA-BC61-444B-8F45-6D5FE82B3A4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E70:AG76</xm:sqref>
        </x14:conditionalFormatting>
        <x14:conditionalFormatting xmlns:xm="http://schemas.microsoft.com/office/excel/2006/main">
          <x14:cfRule type="expression" priority="55" id="{5FA60B25-FB53-4872-B909-2BE096FAFCA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E61:AG69</xm:sqref>
        </x14:conditionalFormatting>
        <x14:conditionalFormatting xmlns:xm="http://schemas.microsoft.com/office/excel/2006/main">
          <x14:cfRule type="expression" priority="48" id="{BBC047AF-30AC-4495-8B35-398ECE2804D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E89:AG95</xm:sqref>
        </x14:conditionalFormatting>
        <x14:conditionalFormatting xmlns:xm="http://schemas.microsoft.com/office/excel/2006/main">
          <x14:cfRule type="expression" priority="37" id="{39D7C80E-472C-4F0C-8380-441B357FAF7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E80:AG88</xm:sqref>
        </x14:conditionalFormatting>
        <x14:conditionalFormatting xmlns:xm="http://schemas.microsoft.com/office/excel/2006/main">
          <x14:cfRule type="expression" priority="30" id="{B82B6910-E7A5-4B89-9CF5-4E1E79B4038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19" id="{008DBEEC-0D4F-4B4A-ADD0-5B3B8A1F95F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E99:AG107</xm:sqref>
        </x14:conditionalFormatting>
        <x14:conditionalFormatting xmlns:xm="http://schemas.microsoft.com/office/excel/2006/main">
          <x14:cfRule type="expression" priority="12" id="{CE9BC81D-2FDB-4FD7-8DBF-5A0369F120D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1" id="{A6F2161B-9B1D-4D4A-8FB4-1FCDEA7E5B8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3C236A74-6F18-496B-A68E-E2BA2019AE9D}">
          <x14:formula1>
            <xm:f>Personal!$A$2:$A$50</xm:f>
          </x14:formula1>
          <xm:sqref>B4:B19 B23:B38 B42:B57 B61:B76 B80:B95 B99:B114 B118:B133</xm:sqref>
        </x14:dataValidation>
        <x14:dataValidation type="list" allowBlank="1" showInputMessage="1" showErrorMessage="1" prompt="Elige una de las opciones disponibles" xr:uid="{212CC1F2-DAFB-4A8D-B76B-72ECF46C75CB}">
          <x14:formula1>
            <xm:f>Personal!$F$1:$F$15</xm:f>
          </x14:formula1>
          <xm:sqref>E4:AG19 E23:AG38 E42:AG57 E61:AG76 E80:AG95 E99:AG114 E118:AG133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CAD6D-4908-4DBA-A9B2-F5A81112FE6C}">
  <sheetPr codeName="Hoja49">
    <tabColor rgb="FFFFFFFF"/>
    <outlinePr summaryBelow="0" summaryRight="0"/>
    <pageSetUpPr fitToPage="1"/>
  </sheetPr>
  <dimension ref="A1:AJ1000"/>
  <sheetViews>
    <sheetView topLeftCell="A112" workbookViewId="0">
      <selection activeCell="B1" sqref="B1:B1048576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'S46'!C117+1</f>
        <v>45614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/>
      <c r="C4" s="19">
        <f>IF(ISNA(VLOOKUP(B4,Personal!$A$2:$D$21,2,FALSE)),,VLOOKUP(B4,Personal!$A$2:$D$21,2,FALSE))</f>
        <v>0</v>
      </c>
      <c r="D4" s="19">
        <f>IF(ISNA(VLOOKUP(B4,Personal!$A$2:$D$23,3,FALSE)),,VLOOKUP(B4,Personal!$A$2:$D$32,3,FALSE))</f>
        <v>0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/>
      <c r="C5" s="19">
        <f>IF(ISNA(VLOOKUP(B5,Personal!$A$2:$D$21,2,FALSE)),,VLOOKUP(B5,Personal!$A$2:$D$21,2,FALSE))</f>
        <v>0</v>
      </c>
      <c r="D5" s="19">
        <f>IF(ISNA(VLOOKUP(B5,Personal!$A$2:$D$23,3,FALSE)),,VLOOKUP(B5,Personal!$A$2:$D$32,3,FALSE))</f>
        <v>0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1">
        <f t="shared" si="0"/>
        <v>0</v>
      </c>
      <c r="AI5" s="1"/>
      <c r="AJ5" s="1">
        <f t="shared" si="1"/>
        <v>0</v>
      </c>
    </row>
    <row r="6" spans="1:36" ht="15.75" customHeight="1" x14ac:dyDescent="0.15">
      <c r="A6" s="10"/>
      <c r="B6" s="18"/>
      <c r="C6" s="19">
        <f>IF(ISNA(VLOOKUP(B6,Personal!$A$2:$D$21,2,FALSE)),,VLOOKUP(B6,Personal!$A$2:$D$21,2,FALSE))</f>
        <v>0</v>
      </c>
      <c r="D6" s="19">
        <f>IF(ISNA(VLOOKUP(B6,Personal!$A$2:$D$23,3,FALSE)),,VLOOKUP(B6,Personal!$A$2:$D$32,3,FALSE))</f>
        <v>0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1">
        <f t="shared" si="0"/>
        <v>0</v>
      </c>
      <c r="AI6" s="1"/>
      <c r="AJ6" s="1">
        <f t="shared" si="1"/>
        <v>0</v>
      </c>
    </row>
    <row r="7" spans="1:36" ht="15.75" customHeight="1" x14ac:dyDescent="0.15">
      <c r="A7" s="10"/>
      <c r="B7" s="18"/>
      <c r="C7" s="19">
        <f>IF(ISNA(VLOOKUP(B7,Personal!$A$2:$D$21,2,FALSE)),,VLOOKUP(B7,Personal!$A$2:$D$21,2,FALSE))</f>
        <v>0</v>
      </c>
      <c r="D7" s="19">
        <f>IF(ISNA(VLOOKUP(B7,Personal!$A$2:$D$23,3,FALSE)),,VLOOKUP(B7,Personal!$A$2:$D$32,3,FALSE))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1">
        <f t="shared" si="0"/>
        <v>0</v>
      </c>
      <c r="AI7" s="1"/>
      <c r="AJ7" s="1">
        <f t="shared" si="1"/>
        <v>0</v>
      </c>
    </row>
    <row r="8" spans="1:36" ht="15.75" customHeight="1" x14ac:dyDescent="0.15">
      <c r="A8" s="10"/>
      <c r="B8" s="18"/>
      <c r="C8" s="19">
        <f>IF(ISNA(VLOOKUP(B8,Personal!$A$2:$D$21,2,FALSE)),,VLOOKUP(B8,Personal!$A$2:$D$21,2,FALSE))</f>
        <v>0</v>
      </c>
      <c r="D8" s="19">
        <f>IF(ISNA(VLOOKUP(B8,Personal!$A$2:$D$23,3,FALSE)),,VLOOKUP(B8,Personal!$A$2:$D$32,3,FALSE))</f>
        <v>0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0</v>
      </c>
      <c r="AI8" s="1"/>
      <c r="AJ8" s="1">
        <f t="shared" si="1"/>
        <v>0</v>
      </c>
    </row>
    <row r="9" spans="1:36" ht="15.75" customHeight="1" x14ac:dyDescent="0.15">
      <c r="A9" s="10"/>
      <c r="B9" s="18"/>
      <c r="C9" s="19">
        <f>IF(ISNA(VLOOKUP(B9,Personal!$A$2:$D$21,2,FALSE)),,VLOOKUP(B9,Personal!$A$2:$D$21,2,FALSE))</f>
        <v>0</v>
      </c>
      <c r="D9" s="19">
        <f>IF(ISNA(VLOOKUP(B9,Personal!$A$2:$D$23,3,FALSE)),,VLOOKUP(B9,Personal!$A$2:$D$32,3,FALSE))</f>
        <v>0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1">
        <f t="shared" si="0"/>
        <v>0</v>
      </c>
      <c r="AI9" s="1"/>
      <c r="AJ9" s="1">
        <f t="shared" si="1"/>
        <v>0</v>
      </c>
    </row>
    <row r="10" spans="1:36" ht="15.75" customHeight="1" x14ac:dyDescent="0.15">
      <c r="A10" s="10"/>
      <c r="B10" s="18"/>
      <c r="C10" s="19">
        <f>IF(ISNA(VLOOKUP(B10,Personal!$A$2:$D$21,2,FALSE)),,VLOOKUP(B10,Personal!$A$2:$D$21,2,FALSE))</f>
        <v>0</v>
      </c>
      <c r="D10" s="19">
        <f>IF(ISNA(VLOOKUP(B10,Personal!$A$2:$D$23,3,FALSE)),,VLOOKUP(B10,Personal!$A$2:$D$32,3,FALSE))</f>
        <v>0</v>
      </c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1">
        <f t="shared" si="0"/>
        <v>0</v>
      </c>
      <c r="AI10" s="1"/>
      <c r="AJ10" s="1">
        <f t="shared" si="1"/>
        <v>0</v>
      </c>
    </row>
    <row r="11" spans="1:36" ht="15.75" customHeight="1" x14ac:dyDescent="0.15">
      <c r="A11" s="21"/>
      <c r="B11" s="18"/>
      <c r="C11" s="19">
        <f>IF(ISNA(VLOOKUP(B11,Personal!$A$2:$D$21,2,FALSE)),,VLOOKUP(B11,Personal!$A$2:$D$21,2,FALSE))</f>
        <v>0</v>
      </c>
      <c r="D11" s="19">
        <f>IF(ISNA(VLOOKUP(B11,Personal!$A$2:$D$23,3,FALSE)),,VLOOKUP(B11,Personal!$A$2:$D$32,3,FALSE))</f>
        <v>0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/>
      <c r="C17" s="19">
        <f>IF(ISNA(VLOOKUP(B17,Personal!$A$2:$D$21,2,FALSE)),,VLOOKUP(B17,Personal!$A$2:$D$21,2,FALSE))</f>
        <v>0</v>
      </c>
      <c r="D17" s="19">
        <f>IF(ISNA(VLOOKUP(B17,Personal!$A$2:$D$23,3,FALSE)),,VLOOKUP(B17,Personal!$A$2:$D$32,3,FALSE))</f>
        <v>0</v>
      </c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/>
      <c r="C18" s="19">
        <f>IF(ISNA(VLOOKUP(B18,Personal!$A$2:$D$21,2,FALSE)),,VLOOKUP(B18,Personal!$A$2:$D$21,2,FALSE))</f>
        <v>0</v>
      </c>
      <c r="D18" s="19">
        <f>IF(ISNA(VLOOKUP(B18,Personal!$A$2:$D$23,3,FALSE)),,VLOOKUP(B18,Personal!$A$2:$D$32,3,FALSE))</f>
        <v>0</v>
      </c>
      <c r="E18" s="59"/>
      <c r="F18" s="59"/>
      <c r="G18" s="59"/>
      <c r="H18" s="59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59"/>
      <c r="Y18" s="59"/>
      <c r="Z18" s="59"/>
      <c r="AA18" s="59"/>
      <c r="AB18" s="59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0</v>
      </c>
      <c r="AJ18" s="1">
        <f t="shared" si="1"/>
        <v>0</v>
      </c>
    </row>
    <row r="19" spans="1:36" ht="15.75" customHeight="1" x14ac:dyDescent="0.15">
      <c r="A19" s="10"/>
      <c r="B19" s="18"/>
      <c r="C19" s="19">
        <f>IF(ISNA(VLOOKUP(B19,Personal!$A$2:$D$21,2,FALSE)),,VLOOKUP(B19,Personal!$A$2:$D$21,2,FALSE))</f>
        <v>0</v>
      </c>
      <c r="D19" s="19">
        <f>IF(ISNA(VLOOKUP(B19,Personal!$A$2:$D$23,3,FALSE)),,VLOOKUP(B19,Personal!$A$2:$D$32,3,FALSE))</f>
        <v>0</v>
      </c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0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0</v>
      </c>
      <c r="H20" s="23">
        <f t="shared" si="3"/>
        <v>0</v>
      </c>
      <c r="I20" s="23">
        <f t="shared" si="3"/>
        <v>0</v>
      </c>
      <c r="J20" s="23">
        <f t="shared" si="3"/>
        <v>0</v>
      </c>
      <c r="K20" s="23">
        <f t="shared" si="3"/>
        <v>0</v>
      </c>
      <c r="L20" s="23">
        <f t="shared" si="3"/>
        <v>0</v>
      </c>
      <c r="M20" s="23">
        <f t="shared" si="3"/>
        <v>0</v>
      </c>
      <c r="N20" s="23">
        <f t="shared" si="3"/>
        <v>0</v>
      </c>
      <c r="O20" s="23">
        <f t="shared" si="3"/>
        <v>0</v>
      </c>
      <c r="P20" s="23">
        <f t="shared" si="3"/>
        <v>0</v>
      </c>
      <c r="Q20" s="23">
        <f t="shared" si="3"/>
        <v>0</v>
      </c>
      <c r="R20" s="23">
        <f t="shared" si="3"/>
        <v>0</v>
      </c>
      <c r="S20" s="23">
        <f t="shared" si="3"/>
        <v>0</v>
      </c>
      <c r="T20" s="23">
        <f t="shared" si="3"/>
        <v>0</v>
      </c>
      <c r="U20" s="23">
        <f t="shared" si="3"/>
        <v>0</v>
      </c>
      <c r="V20" s="23">
        <f t="shared" si="3"/>
        <v>0</v>
      </c>
      <c r="W20" s="23">
        <f t="shared" si="3"/>
        <v>0</v>
      </c>
      <c r="X20" s="23">
        <f t="shared" si="3"/>
        <v>0</v>
      </c>
      <c r="Y20" s="23">
        <f t="shared" si="3"/>
        <v>0</v>
      </c>
      <c r="Z20" s="23">
        <f t="shared" si="3"/>
        <v>0</v>
      </c>
      <c r="AA20" s="23">
        <f t="shared" si="3"/>
        <v>0</v>
      </c>
      <c r="AB20" s="23">
        <f t="shared" si="3"/>
        <v>0</v>
      </c>
      <c r="AC20" s="23">
        <f t="shared" si="3"/>
        <v>0</v>
      </c>
      <c r="AD20" s="23">
        <f t="shared" si="3"/>
        <v>0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0</v>
      </c>
      <c r="AI20" s="1">
        <f>SUM(AI13:AI19)</f>
        <v>0</v>
      </c>
      <c r="AJ20" s="1">
        <f t="shared" si="1"/>
        <v>0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45615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>
        <f>B4</f>
        <v>0</v>
      </c>
      <c r="C23" s="19">
        <f>IF(ISNA(VLOOKUP(B23,Personal!$A$2:$D$21,2,FALSE)),,VLOOKUP(B23,Personal!$A$2:$D$21,2,FALSE))</f>
        <v>0</v>
      </c>
      <c r="D23" s="19">
        <f>IF(ISNA(VLOOKUP(B23,Personal!$A$2:$D$23,3,FALSE)),,VLOOKUP(B23,Personal!$A$2:$D$32,3,FALSE))</f>
        <v>0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>
        <f t="shared" ref="B24:B38" si="5">B5</f>
        <v>0</v>
      </c>
      <c r="C24" s="19">
        <f>IF(ISNA(VLOOKUP(B24,Personal!$A$2:$D$21,2,FALSE)),,VLOOKUP(B24,Personal!$A$2:$D$21,2,FALSE))</f>
        <v>0</v>
      </c>
      <c r="D24" s="19">
        <f>IF(ISNA(VLOOKUP(B24,Personal!$A$2:$D$23,3,FALSE)),,VLOOKUP(B24,Personal!$A$2:$D$32,3,FALSE))</f>
        <v>0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1">
        <f t="shared" si="4"/>
        <v>0</v>
      </c>
      <c r="AI24" s="1"/>
    </row>
    <row r="25" spans="1:36" ht="15.75" customHeight="1" x14ac:dyDescent="0.15">
      <c r="A25" s="10"/>
      <c r="B25" s="18">
        <f t="shared" si="5"/>
        <v>0</v>
      </c>
      <c r="C25" s="19">
        <f>IF(ISNA(VLOOKUP(B25,Personal!$A$2:$D$21,2,FALSE)),,VLOOKUP(B25,Personal!$A$2:$D$21,2,FALSE))</f>
        <v>0</v>
      </c>
      <c r="D25" s="19">
        <f>IF(ISNA(VLOOKUP(B25,Personal!$A$2:$D$23,3,FALSE)),,VLOOKUP(B25,Personal!$A$2:$D$32,3,FALSE))</f>
        <v>0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>
        <f t="shared" si="5"/>
        <v>0</v>
      </c>
      <c r="C26" s="19">
        <f>IF(ISNA(VLOOKUP(B26,Personal!$A$2:$D$21,2,FALSE)),,VLOOKUP(B26,Personal!$A$2:$D$21,2,FALSE))</f>
        <v>0</v>
      </c>
      <c r="D26" s="19">
        <f>IF(ISNA(VLOOKUP(B26,Personal!$A$2:$D$23,3,FALSE)),,VLOOKUP(B26,Personal!$A$2:$D$32,3,FALSE))</f>
        <v>0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1">
        <f t="shared" si="4"/>
        <v>0</v>
      </c>
      <c r="AI26" s="1"/>
    </row>
    <row r="27" spans="1:36" ht="15.75" customHeight="1" x14ac:dyDescent="0.15">
      <c r="A27" s="10"/>
      <c r="B27" s="18">
        <f t="shared" si="5"/>
        <v>0</v>
      </c>
      <c r="C27" s="19">
        <f>IF(ISNA(VLOOKUP(B27,Personal!$A$2:$D$21,2,FALSE)),,VLOOKUP(B27,Personal!$A$2:$D$21,2,FALSE))</f>
        <v>0</v>
      </c>
      <c r="D27" s="19">
        <f>IF(ISNA(VLOOKUP(B27,Personal!$A$2:$D$23,3,FALSE)),,VLOOKUP(B27,Personal!$A$2:$D$32,3,FALSE))</f>
        <v>0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1">
        <f t="shared" si="4"/>
        <v>0</v>
      </c>
      <c r="AI27" s="1"/>
    </row>
    <row r="28" spans="1:36" ht="15.75" customHeight="1" x14ac:dyDescent="0.15">
      <c r="A28" s="10"/>
      <c r="B28" s="18">
        <f t="shared" si="5"/>
        <v>0</v>
      </c>
      <c r="C28" s="19">
        <f>IF(ISNA(VLOOKUP(B28,Personal!$A$2:$D$21,2,FALSE)),,VLOOKUP(B28,Personal!$A$2:$D$21,2,FALSE))</f>
        <v>0</v>
      </c>
      <c r="D28" s="19">
        <f>IF(ISNA(VLOOKUP(B28,Personal!$A$2:$D$23,3,FALSE)),,VLOOKUP(B28,Personal!$A$2:$D$32,3,FALSE))</f>
        <v>0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>
        <f t="shared" si="5"/>
        <v>0</v>
      </c>
      <c r="C29" s="19">
        <f>IF(ISNA(VLOOKUP(B29,Personal!$A$2:$D$21,2,FALSE)),,VLOOKUP(B29,Personal!$A$2:$D$21,2,FALSE))</f>
        <v>0</v>
      </c>
      <c r="D29" s="19">
        <f>IF(ISNA(VLOOKUP(B29,Personal!$A$2:$D$23,3,FALSE)),,VLOOKUP(B29,Personal!$A$2:$D$32,3,FALSE))</f>
        <v>0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>
        <f t="shared" si="5"/>
        <v>0</v>
      </c>
      <c r="C30" s="19">
        <f>IF(ISNA(VLOOKUP(B30,Personal!$A$2:$D$21,2,FALSE)),,VLOOKUP(B30,Personal!$A$2:$D$21,2,FALSE))</f>
        <v>0</v>
      </c>
      <c r="D30" s="19">
        <f>IF(ISNA(VLOOKUP(B30,Personal!$A$2:$D$23,3,FALSE)),,VLOOKUP(B30,Personal!$A$2:$D$32,3,FALSE))</f>
        <v>0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>
        <f t="shared" si="5"/>
        <v>0</v>
      </c>
      <c r="C36" s="19">
        <f>IF(ISNA(VLOOKUP(B36,Personal!$A$2:$D$21,2,FALSE)),,VLOOKUP(B36,Personal!$A$2:$D$21,2,FALSE))</f>
        <v>0</v>
      </c>
      <c r="D36" s="19">
        <f>IF(ISNA(VLOOKUP(B36,Personal!$A$2:$D$23,3,FALSE)),,VLOOKUP(B36,Personal!$A$2:$D$32,3,FALSE))</f>
        <v>0</v>
      </c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>
        <f t="shared" si="5"/>
        <v>0</v>
      </c>
      <c r="C37" s="19">
        <f>IF(ISNA(VLOOKUP(B37,Personal!$A$2:$D$21,2,FALSE)),,VLOOKUP(B37,Personal!$A$2:$D$21,2,FALSE))</f>
        <v>0</v>
      </c>
      <c r="D37" s="19">
        <f>IF(ISNA(VLOOKUP(B37,Personal!$A$2:$D$23,3,FALSE)),,VLOOKUP(B37,Personal!$A$2:$D$32,3,FALSE))</f>
        <v>0</v>
      </c>
      <c r="E37" s="59"/>
      <c r="F37" s="59"/>
      <c r="G37" s="59"/>
      <c r="H37" s="59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59"/>
      <c r="Y37" s="59"/>
      <c r="Z37" s="59"/>
      <c r="AA37" s="59"/>
      <c r="AB37" s="59"/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>
        <f t="shared" si="5"/>
        <v>0</v>
      </c>
      <c r="C38" s="19">
        <f>IF(ISNA(VLOOKUP(B38,Personal!$A$2:$D$21,2,FALSE)),,VLOOKUP(B38,Personal!$A$2:$D$21,2,FALSE))</f>
        <v>0</v>
      </c>
      <c r="D38" s="19">
        <f>IF(ISNA(VLOOKUP(B38,Personal!$A$2:$D$23,3,FALSE)),,VLOOKUP(B38,Personal!$A$2:$D$32,3,FALSE))</f>
        <v>0</v>
      </c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0</v>
      </c>
      <c r="I39" s="23">
        <f t="shared" si="6"/>
        <v>0</v>
      </c>
      <c r="J39" s="23">
        <f t="shared" si="6"/>
        <v>0</v>
      </c>
      <c r="K39" s="23">
        <f t="shared" si="6"/>
        <v>0</v>
      </c>
      <c r="L39" s="23">
        <f t="shared" si="6"/>
        <v>0</v>
      </c>
      <c r="M39" s="23">
        <f t="shared" si="6"/>
        <v>0</v>
      </c>
      <c r="N39" s="23">
        <f t="shared" si="6"/>
        <v>0</v>
      </c>
      <c r="O39" s="23">
        <f t="shared" si="6"/>
        <v>0</v>
      </c>
      <c r="P39" s="23">
        <f t="shared" si="6"/>
        <v>0</v>
      </c>
      <c r="Q39" s="23">
        <f t="shared" si="6"/>
        <v>0</v>
      </c>
      <c r="R39" s="23">
        <f t="shared" si="6"/>
        <v>0</v>
      </c>
      <c r="S39" s="23">
        <f t="shared" si="6"/>
        <v>0</v>
      </c>
      <c r="T39" s="23">
        <f t="shared" si="6"/>
        <v>0</v>
      </c>
      <c r="U39" s="23">
        <f t="shared" si="6"/>
        <v>0</v>
      </c>
      <c r="V39" s="23">
        <f t="shared" si="6"/>
        <v>0</v>
      </c>
      <c r="W39" s="23">
        <f t="shared" si="6"/>
        <v>0</v>
      </c>
      <c r="X39" s="23">
        <f t="shared" si="6"/>
        <v>0</v>
      </c>
      <c r="Y39" s="23">
        <f t="shared" si="6"/>
        <v>0</v>
      </c>
      <c r="Z39" s="23">
        <f t="shared" si="6"/>
        <v>0</v>
      </c>
      <c r="AA39" s="23">
        <f t="shared" si="6"/>
        <v>0</v>
      </c>
      <c r="AB39" s="23">
        <f t="shared" si="6"/>
        <v>0</v>
      </c>
      <c r="AC39" s="23">
        <f t="shared" si="6"/>
        <v>0</v>
      </c>
      <c r="AD39" s="23">
        <f t="shared" si="6"/>
        <v>0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0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45616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>
        <f>B23</f>
        <v>0</v>
      </c>
      <c r="C42" s="19">
        <f>IF(ISNA(VLOOKUP(B42,Personal!$A$2:$D$21,2,FALSE)),,VLOOKUP(B42,Personal!$A$2:$D$21,2,FALSE))</f>
        <v>0</v>
      </c>
      <c r="D42" s="19">
        <f>IF(ISNA(VLOOKUP(B42,Personal!$A$2:$D$23,3,FALSE)),,VLOOKUP(B42,Personal!$A$2:$D$32,3,FALSE))</f>
        <v>0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>
        <f t="shared" ref="B43:B57" si="8">B24</f>
        <v>0</v>
      </c>
      <c r="C43" s="19">
        <f>IF(ISNA(VLOOKUP(B43,Personal!$A$2:$D$21,2,FALSE)),,VLOOKUP(B43,Personal!$A$2:$D$21,2,FALSE))</f>
        <v>0</v>
      </c>
      <c r="D43" s="19">
        <f>IF(ISNA(VLOOKUP(B43,Personal!$A$2:$D$23,3,FALSE)),,VLOOKUP(B43,Personal!$A$2:$D$32,3,FALSE))</f>
        <v>0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>
        <f t="shared" si="8"/>
        <v>0</v>
      </c>
      <c r="C44" s="19">
        <f>IF(ISNA(VLOOKUP(B44,Personal!$A$2:$D$21,2,FALSE)),,VLOOKUP(B44,Personal!$A$2:$D$21,2,FALSE))</f>
        <v>0</v>
      </c>
      <c r="D44" s="19">
        <f>IF(ISNA(VLOOKUP(B44,Personal!$A$2:$D$23,3,FALSE)),,VLOOKUP(B44,Personal!$A$2:$D$32,3,FALSE))</f>
        <v>0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>
        <f t="shared" si="8"/>
        <v>0</v>
      </c>
      <c r="C45" s="19">
        <f>IF(ISNA(VLOOKUP(B45,Personal!$A$2:$D$21,2,FALSE)),,VLOOKUP(B45,Personal!$A$2:$D$21,2,FALSE))</f>
        <v>0</v>
      </c>
      <c r="D45" s="19">
        <f>IF(ISNA(VLOOKUP(B45,Personal!$A$2:$D$23,3,FALSE)),,VLOOKUP(B45,Personal!$A$2:$D$32,3,FALSE))</f>
        <v>0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1">
        <f t="shared" si="7"/>
        <v>0</v>
      </c>
      <c r="AI45" s="1"/>
    </row>
    <row r="46" spans="1:35" ht="15.75" customHeight="1" x14ac:dyDescent="0.15">
      <c r="A46" s="10"/>
      <c r="B46" s="18">
        <f t="shared" si="8"/>
        <v>0</v>
      </c>
      <c r="C46" s="19">
        <f>IF(ISNA(VLOOKUP(B46,Personal!$A$2:$D$21,2,FALSE)),,VLOOKUP(B46,Personal!$A$2:$D$21,2,FALSE))</f>
        <v>0</v>
      </c>
      <c r="D46" s="19">
        <f>IF(ISNA(VLOOKUP(B46,Personal!$A$2:$D$23,3,FALSE)),,VLOOKUP(B46,Personal!$A$2:$D$32,3,FALSE))</f>
        <v>0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>
        <f t="shared" si="8"/>
        <v>0</v>
      </c>
      <c r="C47" s="19">
        <f>IF(ISNA(VLOOKUP(B47,Personal!$A$2:$D$21,2,FALSE)),,VLOOKUP(B47,Personal!$A$2:$D$21,2,FALSE))</f>
        <v>0</v>
      </c>
      <c r="D47" s="19">
        <f>IF(ISNA(VLOOKUP(B47,Personal!$A$2:$D$23,3,FALSE)),,VLOOKUP(B47,Personal!$A$2:$D$32,3,FALSE))</f>
        <v>0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>
        <f t="shared" si="8"/>
        <v>0</v>
      </c>
      <c r="C48" s="19">
        <f>IF(ISNA(VLOOKUP(B48,Personal!$A$2:$D$21,2,FALSE)),,VLOOKUP(B48,Personal!$A$2:$D$21,2,FALSE))</f>
        <v>0</v>
      </c>
      <c r="D48" s="19">
        <f>IF(ISNA(VLOOKUP(B48,Personal!$A$2:$D$23,3,FALSE)),,VLOOKUP(B48,Personal!$A$2:$D$32,3,FALSE))</f>
        <v>0</v>
      </c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>
        <f t="shared" si="8"/>
        <v>0</v>
      </c>
      <c r="C49" s="19">
        <f>IF(ISNA(VLOOKUP(B49,Personal!$A$2:$D$21,2,FALSE)),,VLOOKUP(B49,Personal!$A$2:$D$21,2,FALSE))</f>
        <v>0</v>
      </c>
      <c r="D49" s="19">
        <f>IF(ISNA(VLOOKUP(B49,Personal!$A$2:$D$23,3,FALSE)),,VLOOKUP(B49,Personal!$A$2:$D$32,3,FALSE))</f>
        <v>0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>
        <f t="shared" si="8"/>
        <v>0</v>
      </c>
      <c r="C55" s="19">
        <f>IF(ISNA(VLOOKUP(B55,Personal!$A$2:$D$21,2,FALSE)),,VLOOKUP(B55,Personal!$A$2:$D$21,2,FALSE))</f>
        <v>0</v>
      </c>
      <c r="D55" s="19">
        <f>IF(ISNA(VLOOKUP(B55,Personal!$A$2:$D$23,3,FALSE)),,VLOOKUP(B55,Personal!$A$2:$D$32,3,FALSE))</f>
        <v>0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>
        <f t="shared" si="8"/>
        <v>0</v>
      </c>
      <c r="C56" s="19">
        <f>IF(ISNA(VLOOKUP(B56,Personal!$A$2:$D$21,2,FALSE)),,VLOOKUP(B56,Personal!$A$2:$D$21,2,FALSE))</f>
        <v>0</v>
      </c>
      <c r="D56" s="19">
        <f>IF(ISNA(VLOOKUP(B56,Personal!$A$2:$D$23,3,FALSE)),,VLOOKUP(B56,Personal!$A$2:$D$32,3,FALSE))</f>
        <v>0</v>
      </c>
      <c r="E56" s="59"/>
      <c r="F56" s="59"/>
      <c r="G56" s="59"/>
      <c r="H56" s="59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59"/>
      <c r="Y56" s="59"/>
      <c r="Z56" s="59"/>
      <c r="AA56" s="59"/>
      <c r="AB56" s="59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>
        <f t="shared" si="8"/>
        <v>0</v>
      </c>
      <c r="C57" s="19">
        <f>IF(ISNA(VLOOKUP(B57,Personal!$A$2:$D$21,2,FALSE)),,VLOOKUP(B57,Personal!$A$2:$D$21,2,FALSE))</f>
        <v>0</v>
      </c>
      <c r="D57" s="19">
        <f>IF(ISNA(VLOOKUP(B57,Personal!$A$2:$D$23,3,FALSE)),,VLOOKUP(B57,Personal!$A$2:$D$32,3,FALSE))</f>
        <v>0</v>
      </c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0</v>
      </c>
      <c r="I58" s="23">
        <f t="shared" si="9"/>
        <v>0</v>
      </c>
      <c r="J58" s="23">
        <f t="shared" si="9"/>
        <v>0</v>
      </c>
      <c r="K58" s="23">
        <f t="shared" si="9"/>
        <v>0</v>
      </c>
      <c r="L58" s="23">
        <f t="shared" si="9"/>
        <v>0</v>
      </c>
      <c r="M58" s="23">
        <f t="shared" si="9"/>
        <v>0</v>
      </c>
      <c r="N58" s="23">
        <f t="shared" si="9"/>
        <v>0</v>
      </c>
      <c r="O58" s="23">
        <f t="shared" si="9"/>
        <v>0</v>
      </c>
      <c r="P58" s="23">
        <f t="shared" si="9"/>
        <v>0</v>
      </c>
      <c r="Q58" s="23">
        <f t="shared" si="9"/>
        <v>0</v>
      </c>
      <c r="R58" s="23">
        <f t="shared" si="9"/>
        <v>0</v>
      </c>
      <c r="S58" s="23">
        <f t="shared" si="9"/>
        <v>0</v>
      </c>
      <c r="T58" s="23">
        <f t="shared" si="9"/>
        <v>0</v>
      </c>
      <c r="U58" s="23">
        <f t="shared" si="9"/>
        <v>0</v>
      </c>
      <c r="V58" s="23">
        <f t="shared" si="9"/>
        <v>0</v>
      </c>
      <c r="W58" s="23">
        <f t="shared" si="9"/>
        <v>0</v>
      </c>
      <c r="X58" s="23">
        <f t="shared" si="9"/>
        <v>0</v>
      </c>
      <c r="Y58" s="23">
        <f t="shared" si="9"/>
        <v>0</v>
      </c>
      <c r="Z58" s="23">
        <f t="shared" si="9"/>
        <v>0</v>
      </c>
      <c r="AA58" s="23">
        <f t="shared" si="9"/>
        <v>0</v>
      </c>
      <c r="AB58" s="23">
        <f t="shared" si="9"/>
        <v>0</v>
      </c>
      <c r="AC58" s="23">
        <f t="shared" si="9"/>
        <v>0</v>
      </c>
      <c r="AD58" s="23">
        <f t="shared" si="9"/>
        <v>0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0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45617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>
        <f>B42</f>
        <v>0</v>
      </c>
      <c r="C61" s="19">
        <f>IF(ISNA(VLOOKUP(B61,Personal!$A$2:$D$21,2,FALSE)),,VLOOKUP(B61,Personal!$A$2:$D$21,2,FALSE))</f>
        <v>0</v>
      </c>
      <c r="D61" s="19">
        <f>IF(ISNA(VLOOKUP(B61,Personal!$A$2:$D$23,3,FALSE)),,VLOOKUP(B61,Personal!$A$2:$D$32,3,FALSE))</f>
        <v>0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>
        <f t="shared" ref="B62:B76" si="11">B43</f>
        <v>0</v>
      </c>
      <c r="C62" s="19">
        <f>IF(ISNA(VLOOKUP(B62,Personal!$A$2:$D$21,2,FALSE)),,VLOOKUP(B62,Personal!$A$2:$D$21,2,FALSE))</f>
        <v>0</v>
      </c>
      <c r="D62" s="19">
        <f>IF(ISNA(VLOOKUP(B62,Personal!$A$2:$D$23,3,FALSE)),,VLOOKUP(B62,Personal!$A$2:$D$32,3,FALSE))</f>
        <v>0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1">
        <f t="shared" si="10"/>
        <v>0</v>
      </c>
      <c r="AI62" s="1"/>
    </row>
    <row r="63" spans="1:35" ht="15.75" customHeight="1" x14ac:dyDescent="0.15">
      <c r="A63" s="10"/>
      <c r="B63" s="18">
        <f t="shared" si="11"/>
        <v>0</v>
      </c>
      <c r="C63" s="19">
        <f>IF(ISNA(VLOOKUP(B63,Personal!$A$2:$D$21,2,FALSE)),,VLOOKUP(B63,Personal!$A$2:$D$21,2,FALSE))</f>
        <v>0</v>
      </c>
      <c r="D63" s="19">
        <f>IF(ISNA(VLOOKUP(B63,Personal!$A$2:$D$23,3,FALSE)),,VLOOKUP(B63,Personal!$A$2:$D$32,3,FALSE))</f>
        <v>0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1">
        <f t="shared" si="10"/>
        <v>0</v>
      </c>
      <c r="AI63" s="1"/>
    </row>
    <row r="64" spans="1:35" ht="15.75" customHeight="1" x14ac:dyDescent="0.15">
      <c r="A64" s="10"/>
      <c r="B64" s="18">
        <f t="shared" si="11"/>
        <v>0</v>
      </c>
      <c r="C64" s="19">
        <f>IF(ISNA(VLOOKUP(B64,Personal!$A$2:$D$21,2,FALSE)),,VLOOKUP(B64,Personal!$A$2:$D$21,2,FALSE))</f>
        <v>0</v>
      </c>
      <c r="D64" s="19">
        <f>IF(ISNA(VLOOKUP(B64,Personal!$A$2:$D$23,3,FALSE)),,VLOOKUP(B64,Personal!$A$2:$D$32,3,FALSE))</f>
        <v>0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1">
        <f t="shared" si="10"/>
        <v>0</v>
      </c>
      <c r="AI64" s="1"/>
    </row>
    <row r="65" spans="1:35" ht="15.75" customHeight="1" x14ac:dyDescent="0.15">
      <c r="A65" s="10"/>
      <c r="B65" s="18">
        <f t="shared" si="11"/>
        <v>0</v>
      </c>
      <c r="C65" s="19">
        <f>IF(ISNA(VLOOKUP(B65,Personal!$A$2:$D$21,2,FALSE)),,VLOOKUP(B65,Personal!$A$2:$D$21,2,FALSE))</f>
        <v>0</v>
      </c>
      <c r="D65" s="19">
        <f>IF(ISNA(VLOOKUP(B65,Personal!$A$2:$D$23,3,FALSE)),,VLOOKUP(B65,Personal!$A$2:$D$32,3,FALSE))</f>
        <v>0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>
        <f t="shared" si="11"/>
        <v>0</v>
      </c>
      <c r="C66" s="19">
        <f>IF(ISNA(VLOOKUP(B66,Personal!$A$2:$D$21,2,FALSE)),,VLOOKUP(B66,Personal!$A$2:$D$21,2,FALSE))</f>
        <v>0</v>
      </c>
      <c r="D66" s="19">
        <f>IF(ISNA(VLOOKUP(B66,Personal!$A$2:$D$23,3,FALSE)),,VLOOKUP(B66,Personal!$A$2:$D$32,3,FALSE))</f>
        <v>0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>
        <f t="shared" si="11"/>
        <v>0</v>
      </c>
      <c r="C67" s="19">
        <f>IF(ISNA(VLOOKUP(B67,Personal!$A$2:$D$21,2,FALSE)),,VLOOKUP(B67,Personal!$A$2:$D$21,2,FALSE))</f>
        <v>0</v>
      </c>
      <c r="D67" s="19">
        <f>IF(ISNA(VLOOKUP(B67,Personal!$A$2:$D$23,3,FALSE)),,VLOOKUP(B67,Personal!$A$2:$D$32,3,FALSE))</f>
        <v>0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>
        <f t="shared" si="11"/>
        <v>0</v>
      </c>
      <c r="C68" s="19">
        <f>IF(ISNA(VLOOKUP(B68,Personal!$A$2:$D$21,2,FALSE)),,VLOOKUP(B68,Personal!$A$2:$D$21,2,FALSE))</f>
        <v>0</v>
      </c>
      <c r="D68" s="19">
        <f>IF(ISNA(VLOOKUP(B68,Personal!$A$2:$D$23,3,FALSE)),,VLOOKUP(B68,Personal!$A$2:$D$32,3,FALSE))</f>
        <v>0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si="11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>
        <f t="shared" si="11"/>
        <v>0</v>
      </c>
      <c r="C74" s="19">
        <f>IF(ISNA(VLOOKUP(B74,Personal!$A$2:$D$21,2,FALSE)),,VLOOKUP(B74,Personal!$A$2:$D$21,2,FALSE))</f>
        <v>0</v>
      </c>
      <c r="D74" s="19">
        <f>IF(ISNA(VLOOKUP(B74,Personal!$A$2:$D$23,3,FALSE)),,VLOOKUP(B74,Personal!$A$2:$D$32,3,FALSE))</f>
        <v>0</v>
      </c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>
        <f t="shared" si="11"/>
        <v>0</v>
      </c>
      <c r="C75" s="19">
        <f>IF(ISNA(VLOOKUP(B75,Personal!$A$2:$D$21,2,FALSE)),,VLOOKUP(B75,Personal!$A$2:$D$21,2,FALSE))</f>
        <v>0</v>
      </c>
      <c r="D75" s="19">
        <f>IF(ISNA(VLOOKUP(B75,Personal!$A$2:$D$23,3,FALSE)),,VLOOKUP(B75,Personal!$A$2:$D$32,3,FALSE))</f>
        <v>0</v>
      </c>
      <c r="E75" s="59"/>
      <c r="F75" s="59"/>
      <c r="G75" s="59"/>
      <c r="H75" s="59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59"/>
      <c r="Y75" s="59"/>
      <c r="Z75" s="59"/>
      <c r="AA75" s="59"/>
      <c r="AB75" s="59"/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>
        <f t="shared" si="11"/>
        <v>0</v>
      </c>
      <c r="C76" s="19">
        <f>IF(ISNA(VLOOKUP(B76,Personal!$A$2:$D$21,2,FALSE)),,VLOOKUP(B76,Personal!$A$2:$D$21,2,FALSE))</f>
        <v>0</v>
      </c>
      <c r="D76" s="19">
        <f>IF(ISNA(VLOOKUP(B76,Personal!$A$2:$D$23,3,FALSE)),,VLOOKUP(B76,Personal!$A$2:$D$32,3,FALSE))</f>
        <v>0</v>
      </c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0</v>
      </c>
      <c r="I77" s="23">
        <f t="shared" si="12"/>
        <v>0</v>
      </c>
      <c r="J77" s="23">
        <f t="shared" si="12"/>
        <v>0</v>
      </c>
      <c r="K77" s="23">
        <f t="shared" si="12"/>
        <v>0</v>
      </c>
      <c r="L77" s="23">
        <f t="shared" si="12"/>
        <v>0</v>
      </c>
      <c r="M77" s="23">
        <f t="shared" si="12"/>
        <v>0</v>
      </c>
      <c r="N77" s="23">
        <f t="shared" si="12"/>
        <v>0</v>
      </c>
      <c r="O77" s="23">
        <f t="shared" si="12"/>
        <v>0</v>
      </c>
      <c r="P77" s="23">
        <f t="shared" si="12"/>
        <v>0</v>
      </c>
      <c r="Q77" s="23">
        <f t="shared" si="12"/>
        <v>0</v>
      </c>
      <c r="R77" s="23">
        <f t="shared" si="12"/>
        <v>0</v>
      </c>
      <c r="S77" s="23">
        <f t="shared" si="12"/>
        <v>0</v>
      </c>
      <c r="T77" s="23">
        <f t="shared" si="12"/>
        <v>0</v>
      </c>
      <c r="U77" s="23">
        <f t="shared" si="12"/>
        <v>0</v>
      </c>
      <c r="V77" s="23">
        <f t="shared" si="12"/>
        <v>0</v>
      </c>
      <c r="W77" s="23">
        <f t="shared" si="12"/>
        <v>0</v>
      </c>
      <c r="X77" s="23">
        <f t="shared" si="12"/>
        <v>0</v>
      </c>
      <c r="Y77" s="23">
        <f t="shared" si="12"/>
        <v>0</v>
      </c>
      <c r="Z77" s="23">
        <f t="shared" si="12"/>
        <v>0</v>
      </c>
      <c r="AA77" s="23">
        <f t="shared" si="12"/>
        <v>0</v>
      </c>
      <c r="AB77" s="23">
        <f t="shared" si="12"/>
        <v>0</v>
      </c>
      <c r="AC77" s="23">
        <f t="shared" si="12"/>
        <v>0</v>
      </c>
      <c r="AD77" s="23">
        <f t="shared" si="12"/>
        <v>0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0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45618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>
        <f>B61</f>
        <v>0</v>
      </c>
      <c r="C80" s="19">
        <f>IF(ISNA(VLOOKUP(B80,Personal!$A$2:$D$21,2,FALSE)),,VLOOKUP(B80,Personal!$A$2:$D$21,2,FALSE))</f>
        <v>0</v>
      </c>
      <c r="D80" s="19">
        <f>IF(ISNA(VLOOKUP(B80,Personal!$A$2:$D$23,3,FALSE)),,VLOOKUP(B80,Personal!$A$2:$D$32,3,FALSE))</f>
        <v>0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>
        <f t="shared" ref="B81:B95" si="14">B62</f>
        <v>0</v>
      </c>
      <c r="C81" s="19">
        <f>IF(ISNA(VLOOKUP(B81,Personal!$A$2:$D$21,2,FALSE)),,VLOOKUP(B81,Personal!$A$2:$D$21,2,FALSE))</f>
        <v>0</v>
      </c>
      <c r="D81" s="19">
        <f>IF(ISNA(VLOOKUP(B81,Personal!$A$2:$D$23,3,FALSE)),,VLOOKUP(B81,Personal!$A$2:$D$32,3,FALSE))</f>
        <v>0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>
        <f t="shared" si="14"/>
        <v>0</v>
      </c>
      <c r="C82" s="19">
        <f>IF(ISNA(VLOOKUP(B82,Personal!$A$2:$D$21,2,FALSE)),,VLOOKUP(B82,Personal!$A$2:$D$21,2,FALSE))</f>
        <v>0</v>
      </c>
      <c r="D82" s="19">
        <f>IF(ISNA(VLOOKUP(B82,Personal!$A$2:$D$23,3,FALSE)),,VLOOKUP(B82,Personal!$A$2:$D$32,3,FALSE))</f>
        <v>0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1">
        <f t="shared" si="13"/>
        <v>0</v>
      </c>
      <c r="AI82" s="1"/>
    </row>
    <row r="83" spans="1:35" ht="15.75" customHeight="1" x14ac:dyDescent="0.15">
      <c r="A83" s="10"/>
      <c r="B83" s="18">
        <f t="shared" si="14"/>
        <v>0</v>
      </c>
      <c r="C83" s="19">
        <f>IF(ISNA(VLOOKUP(B83,Personal!$A$2:$D$21,2,FALSE)),,VLOOKUP(B83,Personal!$A$2:$D$21,2,FALSE))</f>
        <v>0</v>
      </c>
      <c r="D83" s="19">
        <f>IF(ISNA(VLOOKUP(B83,Personal!$A$2:$D$23,3,FALSE)),,VLOOKUP(B83,Personal!$A$2:$D$32,3,FALSE))</f>
        <v>0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>
        <f t="shared" si="14"/>
        <v>0</v>
      </c>
      <c r="C84" s="19">
        <f>IF(ISNA(VLOOKUP(B84,Personal!$A$2:$D$21,2,FALSE)),,VLOOKUP(B84,Personal!$A$2:$D$21,2,FALSE))</f>
        <v>0</v>
      </c>
      <c r="D84" s="19">
        <f>IF(ISNA(VLOOKUP(B84,Personal!$A$2:$D$23,3,FALSE)),,VLOOKUP(B84,Personal!$A$2:$D$32,3,FALSE))</f>
        <v>0</v>
      </c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0</v>
      </c>
      <c r="AI84" s="1"/>
    </row>
    <row r="85" spans="1:35" ht="15.75" customHeight="1" x14ac:dyDescent="0.15">
      <c r="A85" s="10"/>
      <c r="B85" s="18">
        <f t="shared" si="14"/>
        <v>0</v>
      </c>
      <c r="C85" s="19">
        <f>IF(ISNA(VLOOKUP(B85,Personal!$A$2:$D$21,2,FALSE)),,VLOOKUP(B85,Personal!$A$2:$D$21,2,FALSE))</f>
        <v>0</v>
      </c>
      <c r="D85" s="19">
        <f>IF(ISNA(VLOOKUP(B85,Personal!$A$2:$D$23,3,FALSE)),,VLOOKUP(B85,Personal!$A$2:$D$32,3,FALSE))</f>
        <v>0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>
        <f t="shared" si="14"/>
        <v>0</v>
      </c>
      <c r="C86" s="19">
        <f>IF(ISNA(VLOOKUP(B86,Personal!$A$2:$D$21,2,FALSE)),,VLOOKUP(B86,Personal!$A$2:$D$21,2,FALSE))</f>
        <v>0</v>
      </c>
      <c r="D86" s="19">
        <f>IF(ISNA(VLOOKUP(B86,Personal!$A$2:$D$23,3,FALSE)),,VLOOKUP(B86,Personal!$A$2:$D$32,3,FALSE))</f>
        <v>0</v>
      </c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1">
        <f t="shared" si="13"/>
        <v>0</v>
      </c>
      <c r="AI86" s="1"/>
    </row>
    <row r="87" spans="1:35" ht="15.75" customHeight="1" x14ac:dyDescent="0.15">
      <c r="A87" s="21"/>
      <c r="B87" s="18">
        <f t="shared" si="14"/>
        <v>0</v>
      </c>
      <c r="C87" s="19">
        <f>IF(ISNA(VLOOKUP(B87,Personal!$A$2:$D$21,2,FALSE)),,VLOOKUP(B87,Personal!$A$2:$D$21,2,FALSE))</f>
        <v>0</v>
      </c>
      <c r="D87" s="19">
        <f>IF(ISNA(VLOOKUP(B87,Personal!$A$2:$D$23,3,FALSE)),,VLOOKUP(B87,Personal!$A$2:$D$32,3,FALSE))</f>
        <v>0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>
        <f t="shared" si="14"/>
        <v>0</v>
      </c>
      <c r="C93" s="19">
        <f>IF(ISNA(VLOOKUP(B93,Personal!$A$2:$D$21,2,FALSE)),,VLOOKUP(B93,Personal!$A$2:$D$21,2,FALSE))</f>
        <v>0</v>
      </c>
      <c r="D93" s="19">
        <f>IF(ISNA(VLOOKUP(B93,Personal!$A$2:$D$23,3,FALSE)),,VLOOKUP(B93,Personal!$A$2:$D$32,3,FALSE))</f>
        <v>0</v>
      </c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>
        <f t="shared" si="14"/>
        <v>0</v>
      </c>
      <c r="C94" s="19">
        <f>IF(ISNA(VLOOKUP(B94,Personal!$A$2:$D$21,2,FALSE)),,VLOOKUP(B94,Personal!$A$2:$D$21,2,FALSE))</f>
        <v>0</v>
      </c>
      <c r="D94" s="19">
        <f>IF(ISNA(VLOOKUP(B94,Personal!$A$2:$D$23,3,FALSE)),,VLOOKUP(B94,Personal!$A$2:$D$32,3,FALSE))</f>
        <v>0</v>
      </c>
      <c r="E94" s="59"/>
      <c r="F94" s="59"/>
      <c r="G94" s="59"/>
      <c r="H94" s="59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59"/>
      <c r="Y94" s="59"/>
      <c r="Z94" s="59"/>
      <c r="AA94" s="59"/>
      <c r="AB94" s="59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>
        <f t="shared" si="14"/>
        <v>0</v>
      </c>
      <c r="C95" s="19">
        <f>IF(ISNA(VLOOKUP(B95,Personal!$A$2:$D$21,2,FALSE)),,VLOOKUP(B95,Personal!$A$2:$D$21,2,FALSE))</f>
        <v>0</v>
      </c>
      <c r="D95" s="19">
        <f>IF(ISNA(VLOOKUP(B95,Personal!$A$2:$D$23,3,FALSE)),,VLOOKUP(B95,Personal!$A$2:$D$32,3,FALSE))</f>
        <v>0</v>
      </c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0</v>
      </c>
      <c r="H96" s="23">
        <f t="shared" si="15"/>
        <v>0</v>
      </c>
      <c r="I96" s="23">
        <f t="shared" si="15"/>
        <v>0</v>
      </c>
      <c r="J96" s="23">
        <f t="shared" si="15"/>
        <v>0</v>
      </c>
      <c r="K96" s="23">
        <f t="shared" si="15"/>
        <v>0</v>
      </c>
      <c r="L96" s="23">
        <f t="shared" si="15"/>
        <v>0</v>
      </c>
      <c r="M96" s="23">
        <f t="shared" si="15"/>
        <v>0</v>
      </c>
      <c r="N96" s="23">
        <f t="shared" si="15"/>
        <v>0</v>
      </c>
      <c r="O96" s="23">
        <f t="shared" si="15"/>
        <v>0</v>
      </c>
      <c r="P96" s="23">
        <f t="shared" si="15"/>
        <v>0</v>
      </c>
      <c r="Q96" s="23">
        <f t="shared" si="15"/>
        <v>0</v>
      </c>
      <c r="R96" s="23">
        <f t="shared" si="15"/>
        <v>0</v>
      </c>
      <c r="S96" s="23">
        <f t="shared" si="15"/>
        <v>0</v>
      </c>
      <c r="T96" s="23">
        <f t="shared" si="15"/>
        <v>0</v>
      </c>
      <c r="U96" s="23">
        <f t="shared" si="15"/>
        <v>0</v>
      </c>
      <c r="V96" s="23">
        <f t="shared" si="15"/>
        <v>0</v>
      </c>
      <c r="W96" s="23">
        <f t="shared" si="15"/>
        <v>0</v>
      </c>
      <c r="X96" s="23">
        <f t="shared" si="15"/>
        <v>0</v>
      </c>
      <c r="Y96" s="23">
        <f t="shared" si="15"/>
        <v>0</v>
      </c>
      <c r="Z96" s="23">
        <f t="shared" si="15"/>
        <v>0</v>
      </c>
      <c r="AA96" s="23">
        <f t="shared" si="15"/>
        <v>0</v>
      </c>
      <c r="AB96" s="23">
        <f t="shared" si="15"/>
        <v>0</v>
      </c>
      <c r="AC96" s="23">
        <f t="shared" si="15"/>
        <v>0</v>
      </c>
      <c r="AD96" s="23">
        <f t="shared" si="15"/>
        <v>0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0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45619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>
        <f>B80</f>
        <v>0</v>
      </c>
      <c r="C99" s="19">
        <f>IF(ISNA(VLOOKUP(B99,Personal!$A$2:$D$21,2,FALSE)),,VLOOKUP(B99,Personal!$A$2:$D$21,2,FALSE))</f>
        <v>0</v>
      </c>
      <c r="D99" s="19">
        <f>IF(ISNA(VLOOKUP(B99,Personal!$A$2:$D$23,3,FALSE)),,VLOOKUP(B99,Personal!$A$2:$D$32,3,FALSE))</f>
        <v>0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>
        <f t="shared" ref="B100:B114" si="17">B81</f>
        <v>0</v>
      </c>
      <c r="C100" s="19">
        <f>IF(ISNA(VLOOKUP(B100,Personal!$A$2:$D$21,2,FALSE)),,VLOOKUP(B100,Personal!$A$2:$D$21,2,FALSE))</f>
        <v>0</v>
      </c>
      <c r="D100" s="19">
        <f>IF(ISNA(VLOOKUP(B100,Personal!$A$2:$D$23,3,FALSE)),,VLOOKUP(B100,Personal!$A$2:$D$32,3,FALSE))</f>
        <v>0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>
        <f t="shared" si="17"/>
        <v>0</v>
      </c>
      <c r="C101" s="19">
        <f>IF(ISNA(VLOOKUP(B101,Personal!$A$2:$D$21,2,FALSE)),,VLOOKUP(B101,Personal!$A$2:$D$21,2,FALSE))</f>
        <v>0</v>
      </c>
      <c r="D101" s="19">
        <f>IF(ISNA(VLOOKUP(B101,Personal!$A$2:$D$23,3,FALSE)),,VLOOKUP(B101,Personal!$A$2:$D$32,3,FALSE))</f>
        <v>0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>
        <f t="shared" si="17"/>
        <v>0</v>
      </c>
      <c r="C102" s="19">
        <f>IF(ISNA(VLOOKUP(B102,Personal!$A$2:$D$21,2,FALSE)),,VLOOKUP(B102,Personal!$A$2:$D$21,2,FALSE))</f>
        <v>0</v>
      </c>
      <c r="D102" s="19">
        <f>IF(ISNA(VLOOKUP(B102,Personal!$A$2:$D$23,3,FALSE)),,VLOOKUP(B102,Personal!$A$2:$D$32,3,FALSE))</f>
        <v>0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>
        <f t="shared" si="17"/>
        <v>0</v>
      </c>
      <c r="C103" s="19">
        <f>IF(ISNA(VLOOKUP(B103,Personal!$A$2:$D$21,2,FALSE)),,VLOOKUP(B103,Personal!$A$2:$D$21,2,FALSE))</f>
        <v>0</v>
      </c>
      <c r="D103" s="19">
        <f>IF(ISNA(VLOOKUP(B103,Personal!$A$2:$D$23,3,FALSE)),,VLOOKUP(B103,Personal!$A$2:$D$32,3,FALSE))</f>
        <v>0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>
        <f t="shared" si="17"/>
        <v>0</v>
      </c>
      <c r="C104" s="19">
        <f>IF(ISNA(VLOOKUP(B104,Personal!$A$2:$D$21,2,FALSE)),,VLOOKUP(B104,Personal!$A$2:$D$21,2,FALSE))</f>
        <v>0</v>
      </c>
      <c r="D104" s="19">
        <f>IF(ISNA(VLOOKUP(B104,Personal!$A$2:$D$23,3,FALSE)),,VLOOKUP(B104,Personal!$A$2:$D$32,3,FALSE))</f>
        <v>0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>
        <f t="shared" si="17"/>
        <v>0</v>
      </c>
      <c r="C105" s="19">
        <f>IF(ISNA(VLOOKUP(B105,Personal!$A$2:$D$21,2,FALSE)),,VLOOKUP(B105,Personal!$A$2:$D$21,2,FALSE))</f>
        <v>0</v>
      </c>
      <c r="D105" s="19">
        <f>IF(ISNA(VLOOKUP(B105,Personal!$A$2:$D$23,3,FALSE)),,VLOOKUP(B105,Personal!$A$2:$D$32,3,FALSE))</f>
        <v>0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>
        <f t="shared" si="17"/>
        <v>0</v>
      </c>
      <c r="C106" s="19">
        <f>IF(ISNA(VLOOKUP(B106,Personal!$A$2:$D$21,2,FALSE)),,VLOOKUP(B106,Personal!$A$2:$D$21,2,FALSE))</f>
        <v>0</v>
      </c>
      <c r="D106" s="19">
        <f>IF(ISNA(VLOOKUP(B106,Personal!$A$2:$D$23,3,FALSE)),,VLOOKUP(B106,Personal!$A$2:$D$32,3,FALSE))</f>
        <v>0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62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>
        <f t="shared" si="17"/>
        <v>0</v>
      </c>
      <c r="C112" s="19">
        <f>IF(ISNA(VLOOKUP(B112,Personal!$A$2:$D$21,2,FALSE)),,VLOOKUP(B112,Personal!$A$2:$D$21,2,FALSE))</f>
        <v>0</v>
      </c>
      <c r="D112" s="19">
        <f>IF(ISNA(VLOOKUP(B112,Personal!$A$2:$D$23,3,FALSE)),,VLOOKUP(B112,Personal!$A$2:$D$32,3,FALSE))</f>
        <v>0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>
        <f t="shared" si="17"/>
        <v>0</v>
      </c>
      <c r="C113" s="19">
        <f>IF(ISNA(VLOOKUP(B113,Personal!$A$2:$D$21,2,FALSE)),,VLOOKUP(B113,Personal!$A$2:$D$21,2,FALSE))</f>
        <v>0</v>
      </c>
      <c r="D113" s="19">
        <f>IF(ISNA(VLOOKUP(B113,Personal!$A$2:$D$23,3,FALSE)),,VLOOKUP(B113,Personal!$A$2:$D$32,3,FALSE))</f>
        <v>0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>
        <f t="shared" si="17"/>
        <v>0</v>
      </c>
      <c r="C114" s="19">
        <f>IF(ISNA(VLOOKUP(B114,Personal!$A$2:$D$21,2,FALSE)),,VLOOKUP(B114,Personal!$A$2:$D$21,2,FALSE))</f>
        <v>0</v>
      </c>
      <c r="D114" s="19">
        <f>IF(ISNA(VLOOKUP(B114,Personal!$A$2:$D$23,3,FALSE)),,VLOOKUP(B114,Personal!$A$2:$D$32,3,FALSE))</f>
        <v>0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0</v>
      </c>
      <c r="I115" s="23">
        <f t="shared" si="18"/>
        <v>0</v>
      </c>
      <c r="J115" s="23">
        <f t="shared" si="18"/>
        <v>0</v>
      </c>
      <c r="K115" s="23">
        <f t="shared" si="18"/>
        <v>0</v>
      </c>
      <c r="L115" s="23">
        <f t="shared" si="18"/>
        <v>0</v>
      </c>
      <c r="M115" s="23">
        <f t="shared" si="18"/>
        <v>0</v>
      </c>
      <c r="N115" s="23">
        <f t="shared" si="18"/>
        <v>0</v>
      </c>
      <c r="O115" s="23">
        <f t="shared" si="18"/>
        <v>0</v>
      </c>
      <c r="P115" s="23">
        <f t="shared" si="18"/>
        <v>0</v>
      </c>
      <c r="Q115" s="23">
        <f t="shared" si="18"/>
        <v>0</v>
      </c>
      <c r="R115" s="23">
        <f t="shared" si="18"/>
        <v>0</v>
      </c>
      <c r="S115" s="23">
        <f t="shared" si="18"/>
        <v>0</v>
      </c>
      <c r="T115" s="23">
        <f t="shared" si="18"/>
        <v>0</v>
      </c>
      <c r="U115" s="23">
        <f t="shared" si="18"/>
        <v>0</v>
      </c>
      <c r="V115" s="23">
        <f t="shared" si="18"/>
        <v>0</v>
      </c>
      <c r="W115" s="23">
        <f t="shared" si="18"/>
        <v>0</v>
      </c>
      <c r="X115" s="23">
        <f t="shared" si="18"/>
        <v>0</v>
      </c>
      <c r="Y115" s="23">
        <f t="shared" si="18"/>
        <v>0</v>
      </c>
      <c r="Z115" s="23">
        <f t="shared" si="18"/>
        <v>0</v>
      </c>
      <c r="AA115" s="23">
        <f t="shared" si="18"/>
        <v>0</v>
      </c>
      <c r="AB115" s="23">
        <f t="shared" si="18"/>
        <v>0</v>
      </c>
      <c r="AC115" s="23">
        <f t="shared" si="18"/>
        <v>0</v>
      </c>
      <c r="AD115" s="23">
        <f t="shared" si="18"/>
        <v>0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0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45620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>
        <f>B99</f>
        <v>0</v>
      </c>
      <c r="C118" s="19">
        <f>IF(ISNA(VLOOKUP(B118,Personal!$A$2:$D$21,2,FALSE)),,VLOOKUP(B118,Personal!$A$2:$D$21,2,FALSE))</f>
        <v>0</v>
      </c>
      <c r="D118" s="19">
        <f>IF(ISNA(VLOOKUP(B118,Personal!$A$2:$D$23,3,FALSE)),,VLOOKUP(B118,Personal!$A$2:$D$32,3,FALSE))</f>
        <v>0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>
        <f t="shared" ref="B119:B133" si="20">B100</f>
        <v>0</v>
      </c>
      <c r="C119" s="19">
        <f>IF(ISNA(VLOOKUP(B119,Personal!$A$2:$D$21,2,FALSE)),,VLOOKUP(B119,Personal!$A$2:$D$21,2,FALSE))</f>
        <v>0</v>
      </c>
      <c r="D119" s="19">
        <f>IF(ISNA(VLOOKUP(B119,Personal!$A$2:$D$23,3,FALSE)),,VLOOKUP(B119,Personal!$A$2:$D$32,3,FALSE))</f>
        <v>0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>
        <f t="shared" si="20"/>
        <v>0</v>
      </c>
      <c r="C120" s="19">
        <f>IF(ISNA(VLOOKUP(B120,Personal!$A$2:$D$21,2,FALSE)),,VLOOKUP(B120,Personal!$A$2:$D$21,2,FALSE))</f>
        <v>0</v>
      </c>
      <c r="D120" s="19">
        <f>IF(ISNA(VLOOKUP(B120,Personal!$A$2:$D$23,3,FALSE)),,VLOOKUP(B120,Personal!$A$2:$D$32,3,FALSE))</f>
        <v>0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>
        <f t="shared" si="20"/>
        <v>0</v>
      </c>
      <c r="C121" s="19">
        <f>IF(ISNA(VLOOKUP(B121,Personal!$A$2:$D$21,2,FALSE)),,VLOOKUP(B121,Personal!$A$2:$D$21,2,FALSE))</f>
        <v>0</v>
      </c>
      <c r="D121" s="19">
        <f>IF(ISNA(VLOOKUP(B121,Personal!$A$2:$D$23,3,FALSE)),,VLOOKUP(B121,Personal!$A$2:$D$32,3,FALSE))</f>
        <v>0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>
        <f t="shared" si="20"/>
        <v>0</v>
      </c>
      <c r="C122" s="19">
        <f>IF(ISNA(VLOOKUP(B122,Personal!$A$2:$D$21,2,FALSE)),,VLOOKUP(B122,Personal!$A$2:$D$21,2,FALSE))</f>
        <v>0</v>
      </c>
      <c r="D122" s="19">
        <f>IF(ISNA(VLOOKUP(B122,Personal!$A$2:$D$23,3,FALSE)),,VLOOKUP(B122,Personal!$A$2:$D$32,3,FALSE))</f>
        <v>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>
        <f t="shared" si="20"/>
        <v>0</v>
      </c>
      <c r="C123" s="19">
        <f>IF(ISNA(VLOOKUP(B123,Personal!$A$2:$D$21,2,FALSE)),,VLOOKUP(B123,Personal!$A$2:$D$21,2,FALSE))</f>
        <v>0</v>
      </c>
      <c r="D123" s="19">
        <f>IF(ISNA(VLOOKUP(B123,Personal!$A$2:$D$23,3,FALSE)),,VLOOKUP(B123,Personal!$A$2:$D$32,3,FALSE))</f>
        <v>0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>
        <f t="shared" si="20"/>
        <v>0</v>
      </c>
      <c r="C124" s="19">
        <f>IF(ISNA(VLOOKUP(B124,Personal!$A$2:$D$21,2,FALSE)),,VLOOKUP(B124,Personal!$A$2:$D$21,2,FALSE))</f>
        <v>0</v>
      </c>
      <c r="D124" s="19">
        <f>IF(ISNA(VLOOKUP(B124,Personal!$A$2:$D$23,3,FALSE)),,VLOOKUP(B124,Personal!$A$2:$D$32,3,FALSE))</f>
        <v>0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>
        <f t="shared" si="20"/>
        <v>0</v>
      </c>
      <c r="C125" s="19">
        <f>IF(ISNA(VLOOKUP(B125,Personal!$A$2:$D$21,2,FALSE)),,VLOOKUP(B125,Personal!$A$2:$D$21,2,FALSE))</f>
        <v>0</v>
      </c>
      <c r="D125" s="19">
        <f>IF(ISNA(VLOOKUP(B125,Personal!$A$2:$D$23,3,FALSE)),,VLOOKUP(B125,Personal!$A$2:$D$32,3,FALSE))</f>
        <v>0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>
        <f t="shared" si="20"/>
        <v>0</v>
      </c>
      <c r="C131" s="19">
        <f>IF(ISNA(VLOOKUP(B131,Personal!$A$2:$D$21,2,FALSE)),,VLOOKUP(B131,Personal!$A$2:$D$21,2,FALSE))</f>
        <v>0</v>
      </c>
      <c r="D131" s="19">
        <f>IF(ISNA(VLOOKUP(B131,Personal!$A$2:$D$23,3,FALSE)),,VLOOKUP(B131,Personal!$A$2:$D$32,3,FALSE))</f>
        <v>0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>
        <f t="shared" si="20"/>
        <v>0</v>
      </c>
      <c r="C132" s="19">
        <f>IF(ISNA(VLOOKUP(B132,Personal!$A$2:$D$21,2,FALSE)),,VLOOKUP(B132,Personal!$A$2:$D$21,2,FALSE))</f>
        <v>0</v>
      </c>
      <c r="D132" s="19">
        <f>IF(ISNA(VLOOKUP(B132,Personal!$A$2:$D$23,3,FALSE)),,VLOOKUP(B132,Personal!$A$2:$D$32,3,FALSE))</f>
        <v>0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>
        <f t="shared" si="20"/>
        <v>0</v>
      </c>
      <c r="C133" s="19">
        <f>IF(ISNA(VLOOKUP(B133,Personal!$A$2:$D$21,2,FALSE)),,VLOOKUP(B133,Personal!$A$2:$D$21,2,FALSE))</f>
        <v>0</v>
      </c>
      <c r="D133" s="19">
        <f>IF(ISNA(VLOOKUP(B133,Personal!$A$2:$D$23,3,FALSE)),,VLOOKUP(B133,Personal!$A$2:$D$32,3,FALSE))</f>
        <v>0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rYd6GY2sBfiVx26h5AT64FD5fGMEC7JRaOpFnfDBHQ5eTcPpkkowKmfDZWEyeJlC18nL9rfVsC6yiRfulyBD5g==" saltValue="U/9eOdW/GmIdQD7DmckgoQ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19" name="Rango2_3"/>
    <protectedRange algorithmName="SHA-512" hashValue="G5FAzGJX5ML8jdfkYHQa+XaFR9QNG29PKoYkCgHl9WmXxPVaBd5PCzjSk5Uim+XS6Movcs1vrN10mr+qn1crdA==" saltValue="5PigA186qshsPexNZFi/+w==" spinCount="100000" sqref="E23:AG38" name="Rango2_3_1"/>
    <protectedRange algorithmName="SHA-512" hashValue="G5FAzGJX5ML8jdfkYHQa+XaFR9QNG29PKoYkCgHl9WmXxPVaBd5PCzjSk5Uim+XS6Movcs1vrN10mr+qn1crdA==" saltValue="5PigA186qshsPexNZFi/+w==" spinCount="100000" sqref="E42:AG57" name="Rango2_3_2"/>
    <protectedRange algorithmName="SHA-512" hashValue="G5FAzGJX5ML8jdfkYHQa+XaFR9QNG29PKoYkCgHl9WmXxPVaBd5PCzjSk5Uim+XS6Movcs1vrN10mr+qn1crdA==" saltValue="5PigA186qshsPexNZFi/+w==" spinCount="100000" sqref="E80:AG95" name="Rango2_3_4"/>
    <protectedRange algorithmName="SHA-512" hashValue="G5FAzGJX5ML8jdfkYHQa+XaFR9QNG29PKoYkCgHl9WmXxPVaBd5PCzjSk5Uim+XS6Movcs1vrN10mr+qn1crdA==" saltValue="5PigA186qshsPexNZFi/+w==" spinCount="100000" sqref="E99:AG114" name="Rango2_3_7"/>
    <protectedRange algorithmName="SHA-512" hashValue="G5FAzGJX5ML8jdfkYHQa+XaFR9QNG29PKoYkCgHl9WmXxPVaBd5PCzjSk5Uim+XS6Movcs1vrN10mr+qn1crdA==" saltValue="5PigA186qshsPexNZFi/+w==" spinCount="100000" sqref="E118:AG133" name="Rango2_3_8"/>
  </protectedRanges>
  <conditionalFormatting sqref="E20:AG20 E39:AG39 E58:AG58 E77:AG77 E96:AG96 E115:AG115 E134:AG134">
    <cfRule type="colorScale" priority="330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I18:W18">
    <cfRule type="expression" dxfId="895" priority="116">
      <formula>$C$78="F"</formula>
    </cfRule>
  </conditionalFormatting>
  <conditionalFormatting sqref="I18:W18">
    <cfRule type="expression" dxfId="894" priority="117">
      <formula>$C$59="F"</formula>
    </cfRule>
  </conditionalFormatting>
  <conditionalFormatting sqref="I18:W18">
    <cfRule type="expression" dxfId="893" priority="118">
      <formula>$C$40="F"</formula>
    </cfRule>
  </conditionalFormatting>
  <conditionalFormatting sqref="E13:H17 I13:W18 X13:AG17">
    <cfRule type="expression" dxfId="892" priority="119">
      <formula>$C$21="F"</formula>
    </cfRule>
  </conditionalFormatting>
  <conditionalFormatting sqref="E13:AG19">
    <cfRule type="expression" dxfId="891" priority="121">
      <formula>$C$2="F"</formula>
    </cfRule>
  </conditionalFormatting>
  <conditionalFormatting sqref="E13:AG19">
    <cfRule type="expression" dxfId="890" priority="122">
      <formula>$D13="Facturacion"</formula>
    </cfRule>
  </conditionalFormatting>
  <conditionalFormatting sqref="E13:AG19">
    <cfRule type="expression" dxfId="889" priority="123">
      <formula>$D13="Specialist"</formula>
    </cfRule>
  </conditionalFormatting>
  <conditionalFormatting sqref="E13:AG19">
    <cfRule type="cellIs" dxfId="888" priority="124" operator="equal">
      <formula>1</formula>
    </cfRule>
  </conditionalFormatting>
  <conditionalFormatting sqref="E13:AG19">
    <cfRule type="expression" dxfId="887" priority="125">
      <formula>$D13="SSMM"</formula>
    </cfRule>
  </conditionalFormatting>
  <conditionalFormatting sqref="E13:AG19">
    <cfRule type="cellIs" dxfId="886" priority="126" operator="equal">
      <formula>"F"</formula>
    </cfRule>
  </conditionalFormatting>
  <conditionalFormatting sqref="E4:AG12">
    <cfRule type="expression" dxfId="885" priority="110">
      <formula>$C$2="F"</formula>
    </cfRule>
  </conditionalFormatting>
  <conditionalFormatting sqref="E4:AG12">
    <cfRule type="expression" dxfId="884" priority="111">
      <formula>$D4="Facturacion"</formula>
    </cfRule>
  </conditionalFormatting>
  <conditionalFormatting sqref="E4:AG12">
    <cfRule type="expression" dxfId="883" priority="112">
      <formula>$D4="Specialist"</formula>
    </cfRule>
  </conditionalFormatting>
  <conditionalFormatting sqref="E4:AG12">
    <cfRule type="cellIs" dxfId="882" priority="113" operator="equal">
      <formula>1</formula>
    </cfRule>
  </conditionalFormatting>
  <conditionalFormatting sqref="E4:AG12">
    <cfRule type="expression" dxfId="881" priority="114">
      <formula>$D4="SSMM"</formula>
    </cfRule>
  </conditionalFormatting>
  <conditionalFormatting sqref="E4:AG12">
    <cfRule type="cellIs" dxfId="880" priority="115" operator="equal">
      <formula>"F"</formula>
    </cfRule>
  </conditionalFormatting>
  <conditionalFormatting sqref="I37:W37">
    <cfRule type="expression" dxfId="879" priority="98">
      <formula>$C$78="F"</formula>
    </cfRule>
  </conditionalFormatting>
  <conditionalFormatting sqref="I37:W37">
    <cfRule type="expression" dxfId="878" priority="99">
      <formula>$C$59="F"</formula>
    </cfRule>
  </conditionalFormatting>
  <conditionalFormatting sqref="I37:W37">
    <cfRule type="expression" dxfId="877" priority="100">
      <formula>$C$40="F"</formula>
    </cfRule>
  </conditionalFormatting>
  <conditionalFormatting sqref="E32:H36 I32:W37 X32:AG36">
    <cfRule type="expression" dxfId="876" priority="101">
      <formula>$C$21="F"</formula>
    </cfRule>
  </conditionalFormatting>
  <conditionalFormatting sqref="E32:AG38">
    <cfRule type="expression" dxfId="875" priority="103">
      <formula>$C$2="F"</formula>
    </cfRule>
  </conditionalFormatting>
  <conditionalFormatting sqref="E32:AG38">
    <cfRule type="expression" dxfId="874" priority="104">
      <formula>$D32="Facturacion"</formula>
    </cfRule>
  </conditionalFormatting>
  <conditionalFormatting sqref="E32:AG38">
    <cfRule type="expression" dxfId="873" priority="105">
      <formula>$D32="Specialist"</formula>
    </cfRule>
  </conditionalFormatting>
  <conditionalFormatting sqref="E32:AG38">
    <cfRule type="cellIs" dxfId="872" priority="106" operator="equal">
      <formula>1</formula>
    </cfRule>
  </conditionalFormatting>
  <conditionalFormatting sqref="E32:AG38">
    <cfRule type="expression" dxfId="871" priority="107">
      <formula>$D32="SSMM"</formula>
    </cfRule>
  </conditionalFormatting>
  <conditionalFormatting sqref="E32:AG38">
    <cfRule type="cellIs" dxfId="870" priority="108" operator="equal">
      <formula>"F"</formula>
    </cfRule>
  </conditionalFormatting>
  <conditionalFormatting sqref="E23:AG31">
    <cfRule type="expression" dxfId="869" priority="92">
      <formula>$C$2="F"</formula>
    </cfRule>
  </conditionalFormatting>
  <conditionalFormatting sqref="E23:AG31">
    <cfRule type="expression" dxfId="868" priority="93">
      <formula>$D23="Facturacion"</formula>
    </cfRule>
  </conditionalFormatting>
  <conditionalFormatting sqref="E23:AG31">
    <cfRule type="expression" dxfId="867" priority="94">
      <formula>$D23="Specialist"</formula>
    </cfRule>
  </conditionalFormatting>
  <conditionalFormatting sqref="E23:AG31">
    <cfRule type="cellIs" dxfId="866" priority="95" operator="equal">
      <formula>1</formula>
    </cfRule>
  </conditionalFormatting>
  <conditionalFormatting sqref="E23:AG31">
    <cfRule type="expression" dxfId="865" priority="96">
      <formula>$D23="SSMM"</formula>
    </cfRule>
  </conditionalFormatting>
  <conditionalFormatting sqref="E23:AG31">
    <cfRule type="cellIs" dxfId="864" priority="97" operator="equal">
      <formula>"F"</formula>
    </cfRule>
  </conditionalFormatting>
  <conditionalFormatting sqref="I56:W56">
    <cfRule type="expression" dxfId="863" priority="80">
      <formula>$C$78="F"</formula>
    </cfRule>
  </conditionalFormatting>
  <conditionalFormatting sqref="I56:W56">
    <cfRule type="expression" dxfId="862" priority="81">
      <formula>$C$59="F"</formula>
    </cfRule>
  </conditionalFormatting>
  <conditionalFormatting sqref="I56:W56">
    <cfRule type="expression" dxfId="861" priority="82">
      <formula>$C$40="F"</formula>
    </cfRule>
  </conditionalFormatting>
  <conditionalFormatting sqref="E51:H55 I51:W56 X51:AG55">
    <cfRule type="expression" dxfId="860" priority="83">
      <formula>$C$21="F"</formula>
    </cfRule>
  </conditionalFormatting>
  <conditionalFormatting sqref="E51:AG57">
    <cfRule type="expression" dxfId="859" priority="85">
      <formula>$C$2="F"</formula>
    </cfRule>
  </conditionalFormatting>
  <conditionalFormatting sqref="E51:AG57">
    <cfRule type="expression" dxfId="858" priority="86">
      <formula>$D51="Facturacion"</formula>
    </cfRule>
  </conditionalFormatting>
  <conditionalFormatting sqref="E51:AG57">
    <cfRule type="expression" dxfId="857" priority="87">
      <formula>$D51="Specialist"</formula>
    </cfRule>
  </conditionalFormatting>
  <conditionalFormatting sqref="E51:AG57">
    <cfRule type="cellIs" dxfId="856" priority="88" operator="equal">
      <formula>1</formula>
    </cfRule>
  </conditionalFormatting>
  <conditionalFormatting sqref="E51:AG57">
    <cfRule type="expression" dxfId="855" priority="89">
      <formula>$D51="SSMM"</formula>
    </cfRule>
  </conditionalFormatting>
  <conditionalFormatting sqref="E51:AG57">
    <cfRule type="cellIs" dxfId="854" priority="90" operator="equal">
      <formula>"F"</formula>
    </cfRule>
  </conditionalFormatting>
  <conditionalFormatting sqref="E42:AG50">
    <cfRule type="expression" dxfId="853" priority="74">
      <formula>$C$2="F"</formula>
    </cfRule>
  </conditionalFormatting>
  <conditionalFormatting sqref="E42:AG50">
    <cfRule type="expression" dxfId="852" priority="75">
      <formula>$D42="Facturacion"</formula>
    </cfRule>
  </conditionalFormatting>
  <conditionalFormatting sqref="E42:AG50">
    <cfRule type="expression" dxfId="851" priority="76">
      <formula>$D42="Specialist"</formula>
    </cfRule>
  </conditionalFormatting>
  <conditionalFormatting sqref="E42:AG50">
    <cfRule type="cellIs" dxfId="850" priority="77" operator="equal">
      <formula>1</formula>
    </cfRule>
  </conditionalFormatting>
  <conditionalFormatting sqref="E42:AG50">
    <cfRule type="expression" dxfId="849" priority="78">
      <formula>$D42="SSMM"</formula>
    </cfRule>
  </conditionalFormatting>
  <conditionalFormatting sqref="E42:AG50">
    <cfRule type="cellIs" dxfId="848" priority="79" operator="equal">
      <formula>"F"</formula>
    </cfRule>
  </conditionalFormatting>
  <conditionalFormatting sqref="I75:W75">
    <cfRule type="expression" dxfId="847" priority="62">
      <formula>$C$78="F"</formula>
    </cfRule>
  </conditionalFormatting>
  <conditionalFormatting sqref="I75:W75">
    <cfRule type="expression" dxfId="846" priority="63">
      <formula>$C$59="F"</formula>
    </cfRule>
  </conditionalFormatting>
  <conditionalFormatting sqref="I75:W75">
    <cfRule type="expression" dxfId="845" priority="64">
      <formula>$C$40="F"</formula>
    </cfRule>
  </conditionalFormatting>
  <conditionalFormatting sqref="E70:H74 I70:W75 X70:AG74">
    <cfRule type="expression" dxfId="844" priority="65">
      <formula>$C$21="F"</formula>
    </cfRule>
  </conditionalFormatting>
  <conditionalFormatting sqref="E70:AG76">
    <cfRule type="expression" dxfId="843" priority="67">
      <formula>$C$2="F"</formula>
    </cfRule>
  </conditionalFormatting>
  <conditionalFormatting sqref="E70:AG76">
    <cfRule type="expression" dxfId="842" priority="68">
      <formula>$D70="Facturacion"</formula>
    </cfRule>
  </conditionalFormatting>
  <conditionalFormatting sqref="E70:AG76">
    <cfRule type="expression" dxfId="841" priority="69">
      <formula>$D70="Specialist"</formula>
    </cfRule>
  </conditionalFormatting>
  <conditionalFormatting sqref="E70:AG76">
    <cfRule type="cellIs" dxfId="840" priority="70" operator="equal">
      <formula>1</formula>
    </cfRule>
  </conditionalFormatting>
  <conditionalFormatting sqref="E70:AG76">
    <cfRule type="expression" dxfId="839" priority="71">
      <formula>$D70="SSMM"</formula>
    </cfRule>
  </conditionalFormatting>
  <conditionalFormatting sqref="E70:AG76">
    <cfRule type="cellIs" dxfId="838" priority="72" operator="equal">
      <formula>"F"</formula>
    </cfRule>
  </conditionalFormatting>
  <conditionalFormatting sqref="E61:AG69">
    <cfRule type="expression" dxfId="837" priority="56">
      <formula>$C$2="F"</formula>
    </cfRule>
  </conditionalFormatting>
  <conditionalFormatting sqref="E61:AG69">
    <cfRule type="expression" dxfId="836" priority="57">
      <formula>$D61="Facturacion"</formula>
    </cfRule>
  </conditionalFormatting>
  <conditionalFormatting sqref="E61:AG69">
    <cfRule type="expression" dxfId="835" priority="58">
      <formula>$D61="Specialist"</formula>
    </cfRule>
  </conditionalFormatting>
  <conditionalFormatting sqref="E61:AG69">
    <cfRule type="cellIs" dxfId="834" priority="59" operator="equal">
      <formula>1</formula>
    </cfRule>
  </conditionalFormatting>
  <conditionalFormatting sqref="E61:AG69">
    <cfRule type="expression" dxfId="833" priority="60">
      <formula>$D61="SSMM"</formula>
    </cfRule>
  </conditionalFormatting>
  <conditionalFormatting sqref="E61:AG69">
    <cfRule type="cellIs" dxfId="832" priority="61" operator="equal">
      <formula>"F"</formula>
    </cfRule>
  </conditionalFormatting>
  <conditionalFormatting sqref="I94:W94">
    <cfRule type="expression" dxfId="831" priority="44">
      <formula>$C$78="F"</formula>
    </cfRule>
  </conditionalFormatting>
  <conditionalFormatting sqref="I94:W94">
    <cfRule type="expression" dxfId="830" priority="45">
      <formula>$C$59="F"</formula>
    </cfRule>
  </conditionalFormatting>
  <conditionalFormatting sqref="I94:W94">
    <cfRule type="expression" dxfId="829" priority="46">
      <formula>$C$40="F"</formula>
    </cfRule>
  </conditionalFormatting>
  <conditionalFormatting sqref="E89:H93 I89:W94 X89:AG93">
    <cfRule type="expression" dxfId="828" priority="47">
      <formula>$C$21="F"</formula>
    </cfRule>
  </conditionalFormatting>
  <conditionalFormatting sqref="E89:AG95">
    <cfRule type="expression" dxfId="827" priority="49">
      <formula>$C$2="F"</formula>
    </cfRule>
  </conditionalFormatting>
  <conditionalFormatting sqref="E89:AG95">
    <cfRule type="expression" dxfId="826" priority="50">
      <formula>$D89="Facturacion"</formula>
    </cfRule>
  </conditionalFormatting>
  <conditionalFormatting sqref="E89:AG95">
    <cfRule type="expression" dxfId="825" priority="51">
      <formula>$D89="Specialist"</formula>
    </cfRule>
  </conditionalFormatting>
  <conditionalFormatting sqref="E89:AG95">
    <cfRule type="cellIs" dxfId="824" priority="52" operator="equal">
      <formula>1</formula>
    </cfRule>
  </conditionalFormatting>
  <conditionalFormatting sqref="E89:AG95">
    <cfRule type="expression" dxfId="823" priority="53">
      <formula>$D89="SSMM"</formula>
    </cfRule>
  </conditionalFormatting>
  <conditionalFormatting sqref="E89:AG95">
    <cfRule type="cellIs" dxfId="822" priority="54" operator="equal">
      <formula>"F"</formula>
    </cfRule>
  </conditionalFormatting>
  <conditionalFormatting sqref="E80:AG88">
    <cfRule type="expression" dxfId="821" priority="38">
      <formula>$C$2="F"</formula>
    </cfRule>
  </conditionalFormatting>
  <conditionalFormatting sqref="E80:AG88">
    <cfRule type="expression" dxfId="820" priority="39">
      <formula>$D80="Facturacion"</formula>
    </cfRule>
  </conditionalFormatting>
  <conditionalFormatting sqref="E80:AG88">
    <cfRule type="expression" dxfId="819" priority="40">
      <formula>$D80="Specialist"</formula>
    </cfRule>
  </conditionalFormatting>
  <conditionalFormatting sqref="E80:AG88">
    <cfRule type="cellIs" dxfId="818" priority="41" operator="equal">
      <formula>1</formula>
    </cfRule>
  </conditionalFormatting>
  <conditionalFormatting sqref="E80:AG88">
    <cfRule type="expression" dxfId="817" priority="42">
      <formula>$D80="SSMM"</formula>
    </cfRule>
  </conditionalFormatting>
  <conditionalFormatting sqref="E80:AG88">
    <cfRule type="cellIs" dxfId="816" priority="43" operator="equal">
      <formula>"F"</formula>
    </cfRule>
  </conditionalFormatting>
  <conditionalFormatting sqref="I113:W113">
    <cfRule type="expression" dxfId="815" priority="26">
      <formula>$C$78="F"</formula>
    </cfRule>
  </conditionalFormatting>
  <conditionalFormatting sqref="I113:W113">
    <cfRule type="expression" dxfId="814" priority="27">
      <formula>$C$59="F"</formula>
    </cfRule>
  </conditionalFormatting>
  <conditionalFormatting sqref="I113:W113">
    <cfRule type="expression" dxfId="813" priority="28">
      <formula>$C$40="F"</formula>
    </cfRule>
  </conditionalFormatting>
  <conditionalFormatting sqref="E108:H112 I108:W113 X108:AG112">
    <cfRule type="expression" dxfId="812" priority="29">
      <formula>$C$21="F"</formula>
    </cfRule>
  </conditionalFormatting>
  <conditionalFormatting sqref="E108:AG114">
    <cfRule type="expression" dxfId="811" priority="31">
      <formula>$C$2="F"</formula>
    </cfRule>
  </conditionalFormatting>
  <conditionalFormatting sqref="E108:AG114">
    <cfRule type="expression" dxfId="810" priority="32">
      <formula>$D108="Facturacion"</formula>
    </cfRule>
  </conditionalFormatting>
  <conditionalFormatting sqref="E108:AG114">
    <cfRule type="expression" dxfId="809" priority="33">
      <formula>$D108="Specialist"</formula>
    </cfRule>
  </conditionalFormatting>
  <conditionalFormatting sqref="E108:AG114">
    <cfRule type="cellIs" dxfId="808" priority="34" operator="equal">
      <formula>1</formula>
    </cfRule>
  </conditionalFormatting>
  <conditionalFormatting sqref="E108:AG114">
    <cfRule type="expression" dxfId="807" priority="35">
      <formula>$D108="SSMM"</formula>
    </cfRule>
  </conditionalFormatting>
  <conditionalFormatting sqref="E108:AG114">
    <cfRule type="cellIs" dxfId="806" priority="36" operator="equal">
      <formula>"F"</formula>
    </cfRule>
  </conditionalFormatting>
  <conditionalFormatting sqref="E99:AG107">
    <cfRule type="expression" dxfId="805" priority="20">
      <formula>$C$2="F"</formula>
    </cfRule>
  </conditionalFormatting>
  <conditionalFormatting sqref="E99:AG107">
    <cfRule type="expression" dxfId="804" priority="21">
      <formula>$D99="Facturacion"</formula>
    </cfRule>
  </conditionalFormatting>
  <conditionalFormatting sqref="E99:AG107">
    <cfRule type="expression" dxfId="803" priority="22">
      <formula>$D99="Specialist"</formula>
    </cfRule>
  </conditionalFormatting>
  <conditionalFormatting sqref="E99:AG107">
    <cfRule type="cellIs" dxfId="802" priority="23" operator="equal">
      <formula>1</formula>
    </cfRule>
  </conditionalFormatting>
  <conditionalFormatting sqref="E99:AG107">
    <cfRule type="expression" dxfId="801" priority="24">
      <formula>$D99="SSMM"</formula>
    </cfRule>
  </conditionalFormatting>
  <conditionalFormatting sqref="E99:AG107">
    <cfRule type="cellIs" dxfId="800" priority="25" operator="equal">
      <formula>"F"</formula>
    </cfRule>
  </conditionalFormatting>
  <conditionalFormatting sqref="I132:W132">
    <cfRule type="expression" dxfId="799" priority="8">
      <formula>$C$78="F"</formula>
    </cfRule>
  </conditionalFormatting>
  <conditionalFormatting sqref="I132:W132">
    <cfRule type="expression" dxfId="798" priority="9">
      <formula>$C$59="F"</formula>
    </cfRule>
  </conditionalFormatting>
  <conditionalFormatting sqref="I132:W132">
    <cfRule type="expression" dxfId="797" priority="10">
      <formula>$C$40="F"</formula>
    </cfRule>
  </conditionalFormatting>
  <conditionalFormatting sqref="E127:H131 I127:W132 X127:AG131">
    <cfRule type="expression" dxfId="796" priority="11">
      <formula>$C$21="F"</formula>
    </cfRule>
  </conditionalFormatting>
  <conditionalFormatting sqref="E127:AG133">
    <cfRule type="expression" dxfId="795" priority="13">
      <formula>$C$2="F"</formula>
    </cfRule>
  </conditionalFormatting>
  <conditionalFormatting sqref="E127:AG133">
    <cfRule type="expression" dxfId="794" priority="14">
      <formula>$D127="Facturacion"</formula>
    </cfRule>
  </conditionalFormatting>
  <conditionalFormatting sqref="E127:AG133">
    <cfRule type="expression" dxfId="793" priority="15">
      <formula>$D127="Specialist"</formula>
    </cfRule>
  </conditionalFormatting>
  <conditionalFormatting sqref="E127:AG133">
    <cfRule type="cellIs" dxfId="792" priority="16" operator="equal">
      <formula>1</formula>
    </cfRule>
  </conditionalFormatting>
  <conditionalFormatting sqref="E127:AG133">
    <cfRule type="expression" dxfId="791" priority="17">
      <formula>$D127="SSMM"</formula>
    </cfRule>
  </conditionalFormatting>
  <conditionalFormatting sqref="E127:AG133">
    <cfRule type="cellIs" dxfId="790" priority="18" operator="equal">
      <formula>"F"</formula>
    </cfRule>
  </conditionalFormatting>
  <conditionalFormatting sqref="E118:AG126">
    <cfRule type="expression" dxfId="789" priority="2">
      <formula>$C$2="F"</formula>
    </cfRule>
  </conditionalFormatting>
  <conditionalFormatting sqref="E118:AG126">
    <cfRule type="expression" dxfId="788" priority="3">
      <formula>$D118="Facturacion"</formula>
    </cfRule>
  </conditionalFormatting>
  <conditionalFormatting sqref="E118:AG126">
    <cfRule type="expression" dxfId="787" priority="4">
      <formula>$D118="Specialist"</formula>
    </cfRule>
  </conditionalFormatting>
  <conditionalFormatting sqref="E118:AG126">
    <cfRule type="cellIs" dxfId="786" priority="5" operator="equal">
      <formula>1</formula>
    </cfRule>
  </conditionalFormatting>
  <conditionalFormatting sqref="E118:AG126">
    <cfRule type="expression" dxfId="785" priority="6">
      <formula>$D118="SSMM"</formula>
    </cfRule>
  </conditionalFormatting>
  <conditionalFormatting sqref="E118:AG126">
    <cfRule type="cellIs" dxfId="784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" id="{9DF052EF-91DF-4EA0-94F1-B9664E67087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E13:AG19</xm:sqref>
        </x14:conditionalFormatting>
        <x14:conditionalFormatting xmlns:xm="http://schemas.microsoft.com/office/excel/2006/main">
          <x14:cfRule type="expression" priority="109" id="{968C8D6D-13F3-4A5C-8DE2-8DF9A4B25D0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E4:AG12</xm:sqref>
        </x14:conditionalFormatting>
        <x14:conditionalFormatting xmlns:xm="http://schemas.microsoft.com/office/excel/2006/main">
          <x14:cfRule type="expression" priority="102" id="{85E9FC72-AC87-435D-B87D-EAF7C23975E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E32:AG38</xm:sqref>
        </x14:conditionalFormatting>
        <x14:conditionalFormatting xmlns:xm="http://schemas.microsoft.com/office/excel/2006/main">
          <x14:cfRule type="expression" priority="91" id="{F8441F80-79C1-4D12-A7EC-CD4BEF06923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E23:AG31</xm:sqref>
        </x14:conditionalFormatting>
        <x14:conditionalFormatting xmlns:xm="http://schemas.microsoft.com/office/excel/2006/main">
          <x14:cfRule type="expression" priority="84" id="{B27A7064-DB6A-4714-8827-0149E1BB9CA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E51:AG57</xm:sqref>
        </x14:conditionalFormatting>
        <x14:conditionalFormatting xmlns:xm="http://schemas.microsoft.com/office/excel/2006/main">
          <x14:cfRule type="expression" priority="73" id="{C28B8321-F4AA-4EDE-AF91-7DF4C5E6A76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E42:AG50</xm:sqref>
        </x14:conditionalFormatting>
        <x14:conditionalFormatting xmlns:xm="http://schemas.microsoft.com/office/excel/2006/main">
          <x14:cfRule type="expression" priority="66" id="{581BD74C-B7B3-487E-951B-DDBC564A2F5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E70:AG76</xm:sqref>
        </x14:conditionalFormatting>
        <x14:conditionalFormatting xmlns:xm="http://schemas.microsoft.com/office/excel/2006/main">
          <x14:cfRule type="expression" priority="55" id="{770E5A48-E1AD-460F-ACEE-1AB71DAD069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E61:AG69</xm:sqref>
        </x14:conditionalFormatting>
        <x14:conditionalFormatting xmlns:xm="http://schemas.microsoft.com/office/excel/2006/main">
          <x14:cfRule type="expression" priority="48" id="{834F592A-2AAE-484A-8668-84B867076F9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E89:AG95</xm:sqref>
        </x14:conditionalFormatting>
        <x14:conditionalFormatting xmlns:xm="http://schemas.microsoft.com/office/excel/2006/main">
          <x14:cfRule type="expression" priority="37" id="{EC871D93-A68A-4035-A69F-E748DDC5BAF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E80:AG88</xm:sqref>
        </x14:conditionalFormatting>
        <x14:conditionalFormatting xmlns:xm="http://schemas.microsoft.com/office/excel/2006/main">
          <x14:cfRule type="expression" priority="30" id="{B7FDCC19-2627-4D96-8D6D-C5E377D52A8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19" id="{7D6C5EE7-E387-453C-B02D-AB8921425B5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E99:AG107</xm:sqref>
        </x14:conditionalFormatting>
        <x14:conditionalFormatting xmlns:xm="http://schemas.microsoft.com/office/excel/2006/main">
          <x14:cfRule type="expression" priority="12" id="{A693A24D-E27E-4D6B-AB1A-93E980C2765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1" id="{157AB797-A022-4F2A-A882-28222A49573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124389C1-AEB1-48D0-BD2C-58DC803F4114}">
          <x14:formula1>
            <xm:f>Personal!$A$2:$A$50</xm:f>
          </x14:formula1>
          <xm:sqref>B4:B19 B23:B38 B42:B57 B61:B76 B80:B95 B99:B114 B118:B133</xm:sqref>
        </x14:dataValidation>
        <x14:dataValidation type="list" allowBlank="1" showInputMessage="1" showErrorMessage="1" prompt="Elige una de las opciones disponibles" xr:uid="{5EB4E355-2EC6-49ED-A455-394ABA63B501}">
          <x14:formula1>
            <xm:f>Personal!$F$1:$F$15</xm:f>
          </x14:formula1>
          <xm:sqref>E4:AG19 E23:AG38 E42:AG57 E61:AG76 E80:AG95 E99:AG114 E118:AG133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160CB-F03E-4967-89FA-028D0D14709D}">
  <sheetPr codeName="Hoja50">
    <tabColor rgb="FFFFFFFF"/>
    <outlinePr summaryBelow="0" summaryRight="0"/>
    <pageSetUpPr fitToPage="1"/>
  </sheetPr>
  <dimension ref="A1:AJ1000"/>
  <sheetViews>
    <sheetView topLeftCell="B1" workbookViewId="0">
      <selection activeCell="Q4" sqref="Q4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'S47'!C117+1</f>
        <v>45621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 t="s">
        <v>27</v>
      </c>
      <c r="C4" s="19" t="str">
        <f>IF(ISNA(VLOOKUP(B4,Personal!$A$2:$D$21,2,FALSE)),,VLOOKUP(B4,Personal!$A$2:$D$21,2,FALSE))</f>
        <v>Maria Vazquez</v>
      </c>
      <c r="D4" s="19" t="str">
        <f>IF(ISNA(VLOOKUP(B4,Personal!$A$2:$D$23,3,FALSE)),,VLOOKUP(B4,Personal!$A$2:$D$32,3,FALSE))</f>
        <v>Facturación</v>
      </c>
      <c r="E4" s="8"/>
      <c r="F4" s="8"/>
      <c r="G4" s="8">
        <v>1</v>
      </c>
      <c r="H4" s="8">
        <v>1</v>
      </c>
      <c r="I4" s="8">
        <v>1</v>
      </c>
      <c r="J4" s="8">
        <v>1</v>
      </c>
      <c r="K4" s="8">
        <v>1</v>
      </c>
      <c r="L4" s="8">
        <v>1</v>
      </c>
      <c r="M4" s="8">
        <v>1</v>
      </c>
      <c r="N4" s="8">
        <v>1</v>
      </c>
      <c r="O4" s="8">
        <v>1</v>
      </c>
      <c r="P4" s="8">
        <v>1</v>
      </c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5</v>
      </c>
      <c r="AI4" s="1"/>
      <c r="AJ4" s="1">
        <f t="shared" ref="AJ4:AJ20" si="1">AH4+AH23+AH42+AH61+AH80+AH99+AH118</f>
        <v>10</v>
      </c>
    </row>
    <row r="5" spans="1:36" ht="15.75" customHeight="1" x14ac:dyDescent="0.15">
      <c r="A5" s="10"/>
      <c r="B5" s="18" t="s">
        <v>28</v>
      </c>
      <c r="C5" s="19" t="str">
        <f>IF(ISNA(VLOOKUP(B5,Personal!$A$2:$D$21,2,FALSE)),,VLOOKUP(B5,Personal!$A$2:$D$21,2,FALSE))</f>
        <v>Unai Ortiz</v>
      </c>
      <c r="D5" s="19" t="str">
        <f>IF(ISNA(VLOOKUP(B5,Personal!$A$2:$D$23,3,FALSE)),,VLOOKUP(B5,Personal!$A$2:$D$32,3,FALSE))</f>
        <v>SSMM</v>
      </c>
      <c r="E5" s="8"/>
      <c r="F5" s="8"/>
      <c r="G5" s="8"/>
      <c r="H5" s="8"/>
      <c r="I5" s="8">
        <v>1</v>
      </c>
      <c r="J5" s="8">
        <v>1</v>
      </c>
      <c r="K5" s="8">
        <v>1</v>
      </c>
      <c r="L5" s="8">
        <v>1</v>
      </c>
      <c r="M5" s="8">
        <v>1</v>
      </c>
      <c r="N5" s="8">
        <v>1</v>
      </c>
      <c r="O5" s="8">
        <v>1</v>
      </c>
      <c r="P5" s="8">
        <v>1</v>
      </c>
      <c r="Q5" s="8">
        <v>1</v>
      </c>
      <c r="R5" s="8">
        <v>1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1">
        <f t="shared" si="0"/>
        <v>5</v>
      </c>
      <c r="AI5" s="1"/>
      <c r="AJ5" s="1">
        <f t="shared" si="1"/>
        <v>10</v>
      </c>
    </row>
    <row r="6" spans="1:36" ht="15.75" customHeight="1" x14ac:dyDescent="0.15">
      <c r="A6" s="10"/>
      <c r="B6" s="18" t="s">
        <v>29</v>
      </c>
      <c r="C6" s="19" t="str">
        <f>IF(ISNA(VLOOKUP(B6,Personal!$A$2:$D$21,2,FALSE)),,VLOOKUP(B6,Personal!$A$2:$D$21,2,FALSE))</f>
        <v>Gevenis Narvaez</v>
      </c>
      <c r="D6" s="19" t="str">
        <f>IF(ISNA(VLOOKUP(B6,Personal!$A$2:$D$23,3,FALSE)),,VLOOKUP(B6,Personal!$A$2:$D$32,3,FALSE))</f>
        <v>Visual</v>
      </c>
      <c r="E6" s="8"/>
      <c r="F6" s="8"/>
      <c r="G6" s="8"/>
      <c r="H6" s="8"/>
      <c r="I6" s="8">
        <v>1</v>
      </c>
      <c r="J6" s="8">
        <v>1</v>
      </c>
      <c r="K6" s="8">
        <v>1</v>
      </c>
      <c r="L6" s="8">
        <v>1</v>
      </c>
      <c r="M6" s="8">
        <v>1</v>
      </c>
      <c r="N6" s="8">
        <v>1</v>
      </c>
      <c r="O6" s="8">
        <v>1</v>
      </c>
      <c r="P6" s="8">
        <v>1</v>
      </c>
      <c r="Q6" s="8">
        <v>1</v>
      </c>
      <c r="R6" s="8">
        <v>1</v>
      </c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1">
        <f t="shared" si="0"/>
        <v>5</v>
      </c>
      <c r="AI6" s="1"/>
      <c r="AJ6" s="1">
        <f t="shared" si="1"/>
        <v>10</v>
      </c>
    </row>
    <row r="7" spans="1:36" ht="15.75" customHeight="1" x14ac:dyDescent="0.15">
      <c r="A7" s="10"/>
      <c r="B7" s="18" t="s">
        <v>30</v>
      </c>
      <c r="C7" s="19" t="str">
        <f>IF(ISNA(VLOOKUP(B7,Personal!$A$2:$D$21,2,FALSE)),,VLOOKUP(B7,Personal!$A$2:$D$21,2,FALSE))</f>
        <v>Juan Ramos</v>
      </c>
      <c r="D7" s="19" t="str">
        <f>IF(ISNA(VLOOKUP(B7,Personal!$A$2:$D$23,3,FALSE)),,VLOOKUP(B7,Personal!$A$2:$D$32,3,FALSE))</f>
        <v>Comercial</v>
      </c>
      <c r="E7" s="8"/>
      <c r="F7" s="8"/>
      <c r="G7" s="8"/>
      <c r="H7" s="8"/>
      <c r="I7" s="8"/>
      <c r="J7" s="8"/>
      <c r="K7" s="8"/>
      <c r="L7" s="8"/>
      <c r="M7" s="8">
        <v>1</v>
      </c>
      <c r="N7" s="8">
        <v>1</v>
      </c>
      <c r="O7" s="8">
        <v>1</v>
      </c>
      <c r="P7" s="8">
        <v>1</v>
      </c>
      <c r="Q7" s="8">
        <v>1</v>
      </c>
      <c r="R7" s="8">
        <v>1</v>
      </c>
      <c r="S7" s="8">
        <v>1</v>
      </c>
      <c r="T7" s="8">
        <v>1</v>
      </c>
      <c r="U7" s="8">
        <v>1</v>
      </c>
      <c r="V7" s="8">
        <v>1</v>
      </c>
      <c r="W7" s="8">
        <v>1</v>
      </c>
      <c r="X7" s="8">
        <v>1</v>
      </c>
      <c r="Y7" s="8">
        <v>1</v>
      </c>
      <c r="Z7" s="8">
        <v>1</v>
      </c>
      <c r="AA7" s="8"/>
      <c r="AB7" s="8"/>
      <c r="AC7" s="8"/>
      <c r="AD7" s="8"/>
      <c r="AE7" s="8"/>
      <c r="AF7" s="8"/>
      <c r="AG7" s="8"/>
      <c r="AH7" s="1">
        <f t="shared" si="0"/>
        <v>7</v>
      </c>
      <c r="AI7" s="1"/>
      <c r="AJ7" s="1">
        <f t="shared" si="1"/>
        <v>7</v>
      </c>
    </row>
    <row r="8" spans="1:36" ht="15.75" customHeight="1" x14ac:dyDescent="0.15">
      <c r="A8" s="10"/>
      <c r="B8" s="18" t="s">
        <v>31</v>
      </c>
      <c r="C8" s="19" t="str">
        <f>IF(ISNA(VLOOKUP(B8,Personal!$A$2:$D$21,2,FALSE)),,VLOOKUP(B8,Personal!$A$2:$D$21,2,FALSE))</f>
        <v>Gustavo Diaz</v>
      </c>
      <c r="D8" s="19" t="str">
        <f>IF(ISNA(VLOOKUP(B8,Personal!$A$2:$D$23,3,FALSE)),,VLOOKUP(B8,Personal!$A$2:$D$32,3,FALSE))</f>
        <v>UUCC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>
        <v>1</v>
      </c>
      <c r="R8" s="8">
        <v>1</v>
      </c>
      <c r="S8" s="8">
        <v>1</v>
      </c>
      <c r="T8" s="8">
        <v>1</v>
      </c>
      <c r="U8" s="8">
        <v>1</v>
      </c>
      <c r="V8" s="8">
        <v>1</v>
      </c>
      <c r="W8" s="8">
        <v>1</v>
      </c>
      <c r="X8" s="8">
        <v>1</v>
      </c>
      <c r="Y8" s="8">
        <v>1</v>
      </c>
      <c r="Z8" s="8">
        <v>1</v>
      </c>
      <c r="AA8" s="8">
        <v>1</v>
      </c>
      <c r="AB8" s="8">
        <v>1</v>
      </c>
      <c r="AC8" s="8">
        <v>1</v>
      </c>
      <c r="AD8" s="8">
        <v>1</v>
      </c>
      <c r="AE8" s="8"/>
      <c r="AF8" s="8"/>
      <c r="AG8" s="8"/>
      <c r="AH8" s="1">
        <f t="shared" si="0"/>
        <v>7</v>
      </c>
      <c r="AI8" s="1"/>
      <c r="AJ8" s="1">
        <f t="shared" si="1"/>
        <v>13</v>
      </c>
    </row>
    <row r="9" spans="1:36" ht="15.75" customHeight="1" x14ac:dyDescent="0.15">
      <c r="A9" s="10"/>
      <c r="B9" s="18" t="s">
        <v>32</v>
      </c>
      <c r="C9" s="19" t="str">
        <f>IF(ISNA(VLOOKUP(B9,Personal!$A$2:$D$21,2,FALSE)),,VLOOKUP(B9,Personal!$A$2:$D$21,2,FALSE))</f>
        <v>Iker Marcos</v>
      </c>
      <c r="D9" s="19" t="str">
        <f>IF(ISNA(VLOOKUP(B9,Personal!$A$2:$D$23,3,FALSE)),,VLOOKUP(B9,Personal!$A$2:$D$32,3,FALSE))</f>
        <v>Comercial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1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/>
      <c r="AF9" s="8"/>
      <c r="AG9" s="8"/>
      <c r="AH9" s="1">
        <f t="shared" si="0"/>
        <v>6</v>
      </c>
      <c r="AI9" s="1"/>
      <c r="AJ9" s="1">
        <f t="shared" si="1"/>
        <v>12</v>
      </c>
    </row>
    <row r="10" spans="1:36" ht="15.75" customHeight="1" x14ac:dyDescent="0.15">
      <c r="A10" s="10"/>
      <c r="B10" s="18" t="s">
        <v>33</v>
      </c>
      <c r="C10" s="19" t="str">
        <f>IF(ISNA(VLOOKUP(B10,Personal!$A$2:$D$21,2,FALSE)),,VLOOKUP(B10,Personal!$A$2:$D$21,2,FALSE))</f>
        <v>Andrew Vera</v>
      </c>
      <c r="D10" s="19" t="str">
        <f>IF(ISNA(VLOOKUP(B10,Personal!$A$2:$D$23,3,FALSE)),,VLOOKUP(B10,Personal!$A$2:$D$32,3,FALSE))</f>
        <v>Comercial</v>
      </c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>
        <v>1</v>
      </c>
      <c r="T10" s="8">
        <v>1</v>
      </c>
      <c r="U10" s="8">
        <v>1</v>
      </c>
      <c r="V10" s="8">
        <v>1</v>
      </c>
      <c r="W10" s="8">
        <v>1</v>
      </c>
      <c r="X10" s="8">
        <v>1</v>
      </c>
      <c r="Y10" s="8">
        <v>1</v>
      </c>
      <c r="Z10" s="8">
        <v>1</v>
      </c>
      <c r="AA10" s="8">
        <v>1</v>
      </c>
      <c r="AB10" s="8">
        <v>1</v>
      </c>
      <c r="AC10" s="8">
        <v>1</v>
      </c>
      <c r="AD10" s="8">
        <v>1</v>
      </c>
      <c r="AE10" s="8"/>
      <c r="AF10" s="8"/>
      <c r="AG10" s="8"/>
      <c r="AH10" s="1">
        <f t="shared" si="0"/>
        <v>6</v>
      </c>
      <c r="AI10" s="1"/>
      <c r="AJ10" s="1">
        <f t="shared" si="1"/>
        <v>12</v>
      </c>
    </row>
    <row r="11" spans="1:36" ht="15.75" customHeight="1" x14ac:dyDescent="0.15">
      <c r="A11" s="21"/>
      <c r="B11" s="18" t="s">
        <v>34</v>
      </c>
      <c r="C11" s="19" t="str">
        <f>IF(ISNA(VLOOKUP(B11,Personal!$A$2:$D$21,2,FALSE)),,VLOOKUP(B11,Personal!$A$2:$D$21,2,FALSE))</f>
        <v>Juan Actis</v>
      </c>
      <c r="D11" s="19" t="str">
        <f>IF(ISNA(VLOOKUP(B11,Personal!$A$2:$D$23,3,FALSE)),,VLOOKUP(B11,Personal!$A$2:$D$32,3,FALSE))</f>
        <v>Comercial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/>
      <c r="C17" s="19">
        <f>IF(ISNA(VLOOKUP(B17,Personal!$A$2:$D$21,2,FALSE)),,VLOOKUP(B17,Personal!$A$2:$D$21,2,FALSE))</f>
        <v>0</v>
      </c>
      <c r="D17" s="19">
        <f>IF(ISNA(VLOOKUP(B17,Personal!$A$2:$D$23,3,FALSE)),,VLOOKUP(B17,Personal!$A$2:$D$32,3,FALSE))</f>
        <v>0</v>
      </c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/>
      <c r="C18" s="19">
        <f>IF(ISNA(VLOOKUP(B18,Personal!$A$2:$D$21,2,FALSE)),,VLOOKUP(B18,Personal!$A$2:$D$21,2,FALSE))</f>
        <v>0</v>
      </c>
      <c r="D18" s="19">
        <f>IF(ISNA(VLOOKUP(B18,Personal!$A$2:$D$23,3,FALSE)),,VLOOKUP(B18,Personal!$A$2:$D$32,3,FALSE))</f>
        <v>0</v>
      </c>
      <c r="E18" s="59"/>
      <c r="F18" s="59"/>
      <c r="G18" s="59"/>
      <c r="H18" s="59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59"/>
      <c r="Y18" s="59"/>
      <c r="Z18" s="59"/>
      <c r="AA18" s="59"/>
      <c r="AB18" s="59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0</v>
      </c>
      <c r="AJ18" s="1">
        <f t="shared" si="1"/>
        <v>0</v>
      </c>
    </row>
    <row r="19" spans="1:36" ht="15.75" customHeight="1" x14ac:dyDescent="0.15">
      <c r="A19" s="10"/>
      <c r="B19" s="18"/>
      <c r="C19" s="19">
        <f>IF(ISNA(VLOOKUP(B19,Personal!$A$2:$D$21,2,FALSE)),,VLOOKUP(B19,Personal!$A$2:$D$21,2,FALSE))</f>
        <v>0</v>
      </c>
      <c r="D19" s="19">
        <f>IF(ISNA(VLOOKUP(B19,Personal!$A$2:$D$23,3,FALSE)),,VLOOKUP(B19,Personal!$A$2:$D$32,3,FALSE))</f>
        <v>0</v>
      </c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0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1</v>
      </c>
      <c r="H20" s="23">
        <f t="shared" si="3"/>
        <v>1</v>
      </c>
      <c r="I20" s="23">
        <f t="shared" si="3"/>
        <v>3</v>
      </c>
      <c r="J20" s="23">
        <f t="shared" si="3"/>
        <v>3</v>
      </c>
      <c r="K20" s="23">
        <f t="shared" si="3"/>
        <v>3</v>
      </c>
      <c r="L20" s="23">
        <f t="shared" si="3"/>
        <v>3</v>
      </c>
      <c r="M20" s="23">
        <f t="shared" si="3"/>
        <v>4</v>
      </c>
      <c r="N20" s="23">
        <f t="shared" si="3"/>
        <v>4</v>
      </c>
      <c r="O20" s="23">
        <f t="shared" si="3"/>
        <v>4</v>
      </c>
      <c r="P20" s="23">
        <f t="shared" si="3"/>
        <v>4</v>
      </c>
      <c r="Q20" s="23">
        <f t="shared" si="3"/>
        <v>4</v>
      </c>
      <c r="R20" s="23">
        <f t="shared" si="3"/>
        <v>4</v>
      </c>
      <c r="S20" s="23">
        <f t="shared" si="3"/>
        <v>4</v>
      </c>
      <c r="T20" s="23">
        <f t="shared" si="3"/>
        <v>4</v>
      </c>
      <c r="U20" s="23">
        <f t="shared" si="3"/>
        <v>4</v>
      </c>
      <c r="V20" s="23">
        <f t="shared" si="3"/>
        <v>4</v>
      </c>
      <c r="W20" s="23">
        <f t="shared" si="3"/>
        <v>4</v>
      </c>
      <c r="X20" s="23">
        <f t="shared" si="3"/>
        <v>4</v>
      </c>
      <c r="Y20" s="23">
        <f t="shared" si="3"/>
        <v>4</v>
      </c>
      <c r="Z20" s="23">
        <f t="shared" si="3"/>
        <v>4</v>
      </c>
      <c r="AA20" s="23">
        <f t="shared" si="3"/>
        <v>3</v>
      </c>
      <c r="AB20" s="23">
        <f t="shared" si="3"/>
        <v>3</v>
      </c>
      <c r="AC20" s="23">
        <f t="shared" si="3"/>
        <v>3</v>
      </c>
      <c r="AD20" s="23">
        <f t="shared" si="3"/>
        <v>3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41</v>
      </c>
      <c r="AI20" s="1">
        <f>SUM(AI13:AI19)</f>
        <v>0</v>
      </c>
      <c r="AJ20" s="1">
        <f t="shared" si="1"/>
        <v>74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45622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 t="str">
        <f>B4</f>
        <v>X167</v>
      </c>
      <c r="C23" s="19" t="str">
        <f>IF(ISNA(VLOOKUP(B23,Personal!$A$2:$D$21,2,FALSE)),,VLOOKUP(B23,Personal!$A$2:$D$21,2,FALSE))</f>
        <v>Maria Vazquez</v>
      </c>
      <c r="D23" s="19" t="str">
        <f>IF(ISNA(VLOOKUP(B23,Personal!$A$2:$D$23,3,FALSE)),,VLOOKUP(B23,Personal!$A$2:$D$32,3,FALSE))</f>
        <v>Facturación</v>
      </c>
      <c r="E23" s="8"/>
      <c r="F23" s="8"/>
      <c r="G23" s="8"/>
      <c r="H23" s="8"/>
      <c r="I23" s="8">
        <v>1</v>
      </c>
      <c r="J23" s="8">
        <v>1</v>
      </c>
      <c r="K23" s="8">
        <v>1</v>
      </c>
      <c r="L23" s="8">
        <v>1</v>
      </c>
      <c r="M23" s="8">
        <v>1</v>
      </c>
      <c r="N23" s="8">
        <v>1</v>
      </c>
      <c r="O23" s="8">
        <v>1</v>
      </c>
      <c r="P23" s="8">
        <v>1</v>
      </c>
      <c r="Q23" s="8">
        <v>1</v>
      </c>
      <c r="R23" s="8">
        <v>1</v>
      </c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5</v>
      </c>
      <c r="AI23" s="1"/>
    </row>
    <row r="24" spans="1:36" ht="15.75" customHeight="1" x14ac:dyDescent="0.15">
      <c r="A24" s="10"/>
      <c r="B24" s="18" t="str">
        <f t="shared" ref="B24:B38" si="5">B5</f>
        <v>X200</v>
      </c>
      <c r="C24" s="19" t="str">
        <f>IF(ISNA(VLOOKUP(B24,Personal!$A$2:$D$21,2,FALSE)),,VLOOKUP(B24,Personal!$A$2:$D$21,2,FALSE))</f>
        <v>Unai Ortiz</v>
      </c>
      <c r="D24" s="19" t="str">
        <f>IF(ISNA(VLOOKUP(B24,Personal!$A$2:$D$23,3,FALSE)),,VLOOKUP(B24,Personal!$A$2:$D$32,3,FALSE))</f>
        <v>SSMM</v>
      </c>
      <c r="E24" s="8"/>
      <c r="F24" s="8"/>
      <c r="G24" s="8"/>
      <c r="H24" s="8"/>
      <c r="I24" s="8">
        <v>1</v>
      </c>
      <c r="J24" s="8">
        <v>1</v>
      </c>
      <c r="K24" s="8">
        <v>1</v>
      </c>
      <c r="L24" s="8">
        <v>1</v>
      </c>
      <c r="M24" s="8">
        <v>1</v>
      </c>
      <c r="N24" s="8">
        <v>1</v>
      </c>
      <c r="O24" s="8">
        <v>1</v>
      </c>
      <c r="P24" s="8">
        <v>1</v>
      </c>
      <c r="Q24" s="8">
        <v>1</v>
      </c>
      <c r="R24" s="8">
        <v>1</v>
      </c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1">
        <f t="shared" si="4"/>
        <v>5</v>
      </c>
      <c r="AI24" s="1"/>
    </row>
    <row r="25" spans="1:36" ht="15.75" customHeight="1" x14ac:dyDescent="0.15">
      <c r="A25" s="10"/>
      <c r="B25" s="18" t="str">
        <f t="shared" si="5"/>
        <v>X208</v>
      </c>
      <c r="C25" s="19" t="str">
        <f>IF(ISNA(VLOOKUP(B25,Personal!$A$2:$D$21,2,FALSE)),,VLOOKUP(B25,Personal!$A$2:$D$21,2,FALSE))</f>
        <v>Gevenis Narvaez</v>
      </c>
      <c r="D25" s="19" t="str">
        <f>IF(ISNA(VLOOKUP(B25,Personal!$A$2:$D$23,3,FALSE)),,VLOOKUP(B25,Personal!$A$2:$D$32,3,FALSE))</f>
        <v>Visual</v>
      </c>
      <c r="E25" s="8"/>
      <c r="F25" s="8"/>
      <c r="G25" s="8"/>
      <c r="H25" s="8"/>
      <c r="I25" s="8">
        <v>1</v>
      </c>
      <c r="J25" s="8">
        <v>1</v>
      </c>
      <c r="K25" s="8">
        <v>1</v>
      </c>
      <c r="L25" s="8">
        <v>1</v>
      </c>
      <c r="M25" s="8">
        <v>1</v>
      </c>
      <c r="N25" s="8">
        <v>1</v>
      </c>
      <c r="O25" s="8">
        <v>1</v>
      </c>
      <c r="P25" s="8">
        <v>1</v>
      </c>
      <c r="Q25" s="8">
        <v>1</v>
      </c>
      <c r="R25" s="8">
        <v>1</v>
      </c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1">
        <f t="shared" si="4"/>
        <v>5</v>
      </c>
      <c r="AI25" s="1"/>
    </row>
    <row r="26" spans="1:36" ht="15.75" customHeight="1" x14ac:dyDescent="0.15">
      <c r="A26" s="10"/>
      <c r="B26" s="18" t="str">
        <f t="shared" si="5"/>
        <v>X209</v>
      </c>
      <c r="C26" s="19" t="str">
        <f>IF(ISNA(VLOOKUP(B26,Personal!$A$2:$D$21,2,FALSE)),,VLOOKUP(B26,Personal!$A$2:$D$21,2,FALSE))</f>
        <v>Juan Ramos</v>
      </c>
      <c r="D26" s="19" t="str">
        <f>IF(ISNA(VLOOKUP(B26,Personal!$A$2:$D$23,3,FALSE)),,VLOOKUP(B26,Personal!$A$2:$D$32,3,FALSE))</f>
        <v>Comercial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1">
        <f t="shared" si="4"/>
        <v>0</v>
      </c>
      <c r="AI26" s="1"/>
    </row>
    <row r="27" spans="1:36" ht="15.75" customHeight="1" x14ac:dyDescent="0.15">
      <c r="A27" s="10"/>
      <c r="B27" s="18" t="str">
        <f t="shared" si="5"/>
        <v>X212</v>
      </c>
      <c r="C27" s="19" t="str">
        <f>IF(ISNA(VLOOKUP(B27,Personal!$A$2:$D$21,2,FALSE)),,VLOOKUP(B27,Personal!$A$2:$D$21,2,FALSE))</f>
        <v>Gustavo Diaz</v>
      </c>
      <c r="D27" s="19" t="str">
        <f>IF(ISNA(VLOOKUP(B27,Personal!$A$2:$D$23,3,FALSE)),,VLOOKUP(B27,Personal!$A$2:$D$32,3,FALSE))</f>
        <v>UUCC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>
        <v>1</v>
      </c>
      <c r="T27" s="8">
        <v>1</v>
      </c>
      <c r="U27" s="8">
        <v>1</v>
      </c>
      <c r="V27" s="8">
        <v>1</v>
      </c>
      <c r="W27" s="8">
        <v>1</v>
      </c>
      <c r="X27" s="8">
        <v>1</v>
      </c>
      <c r="Y27" s="8">
        <v>1</v>
      </c>
      <c r="Z27" s="8">
        <v>1</v>
      </c>
      <c r="AA27" s="8">
        <v>1</v>
      </c>
      <c r="AB27" s="8">
        <v>1</v>
      </c>
      <c r="AC27" s="8">
        <v>1</v>
      </c>
      <c r="AD27" s="8">
        <v>1</v>
      </c>
      <c r="AE27" s="8"/>
      <c r="AF27" s="8"/>
      <c r="AG27" s="8"/>
      <c r="AH27" s="1">
        <f t="shared" si="4"/>
        <v>6</v>
      </c>
      <c r="AI27" s="1"/>
    </row>
    <row r="28" spans="1:36" ht="15.75" customHeight="1" x14ac:dyDescent="0.15">
      <c r="A28" s="10"/>
      <c r="B28" s="18" t="str">
        <f t="shared" si="5"/>
        <v>X214</v>
      </c>
      <c r="C28" s="19" t="str">
        <f>IF(ISNA(VLOOKUP(B28,Personal!$A$2:$D$21,2,FALSE)),,VLOOKUP(B28,Personal!$A$2:$D$21,2,FALSE))</f>
        <v>Iker Marcos</v>
      </c>
      <c r="D28" s="19" t="str">
        <f>IF(ISNA(VLOOKUP(B28,Personal!$A$2:$D$23,3,FALSE)),,VLOOKUP(B28,Personal!$A$2:$D$32,3,FALSE))</f>
        <v>Comercial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>
        <v>1</v>
      </c>
      <c r="T28" s="8">
        <v>1</v>
      </c>
      <c r="U28" s="8">
        <v>1</v>
      </c>
      <c r="V28" s="8">
        <v>1</v>
      </c>
      <c r="W28" s="8">
        <v>1</v>
      </c>
      <c r="X28" s="8">
        <v>1</v>
      </c>
      <c r="Y28" s="8">
        <v>1</v>
      </c>
      <c r="Z28" s="8">
        <v>1</v>
      </c>
      <c r="AA28" s="8">
        <v>1</v>
      </c>
      <c r="AB28" s="8">
        <v>1</v>
      </c>
      <c r="AC28" s="8">
        <v>1</v>
      </c>
      <c r="AD28" s="8">
        <v>1</v>
      </c>
      <c r="AE28" s="8"/>
      <c r="AF28" s="8"/>
      <c r="AG28" s="8"/>
      <c r="AH28" s="1">
        <f t="shared" si="4"/>
        <v>6</v>
      </c>
      <c r="AI28" s="1"/>
    </row>
    <row r="29" spans="1:36" ht="15.75" customHeight="1" x14ac:dyDescent="0.15">
      <c r="A29" s="10"/>
      <c r="B29" s="18" t="str">
        <f t="shared" si="5"/>
        <v>X216</v>
      </c>
      <c r="C29" s="19" t="str">
        <f>IF(ISNA(VLOOKUP(B29,Personal!$A$2:$D$21,2,FALSE)),,VLOOKUP(B29,Personal!$A$2:$D$21,2,FALSE))</f>
        <v>Andrew Vera</v>
      </c>
      <c r="D29" s="19" t="str">
        <f>IF(ISNA(VLOOKUP(B29,Personal!$A$2:$D$23,3,FALSE)),,VLOOKUP(B29,Personal!$A$2:$D$32,3,FALSE))</f>
        <v>Comercial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>
        <v>1</v>
      </c>
      <c r="T29" s="8">
        <v>1</v>
      </c>
      <c r="U29" s="8">
        <v>1</v>
      </c>
      <c r="V29" s="8">
        <v>1</v>
      </c>
      <c r="W29" s="8">
        <v>1</v>
      </c>
      <c r="X29" s="8">
        <v>1</v>
      </c>
      <c r="Y29" s="8">
        <v>1</v>
      </c>
      <c r="Z29" s="8">
        <v>1</v>
      </c>
      <c r="AA29" s="8">
        <v>1</v>
      </c>
      <c r="AB29" s="8">
        <v>1</v>
      </c>
      <c r="AC29" s="8">
        <v>1</v>
      </c>
      <c r="AD29" s="8">
        <v>1</v>
      </c>
      <c r="AE29" s="8"/>
      <c r="AF29" s="8"/>
      <c r="AG29" s="8"/>
      <c r="AH29" s="1">
        <f t="shared" si="4"/>
        <v>6</v>
      </c>
      <c r="AI29" s="1"/>
    </row>
    <row r="30" spans="1:36" ht="15.75" customHeight="1" x14ac:dyDescent="0.15">
      <c r="A30" s="21"/>
      <c r="B30" s="18" t="str">
        <f t="shared" si="5"/>
        <v>XM10</v>
      </c>
      <c r="C30" s="19" t="str">
        <f>IF(ISNA(VLOOKUP(B30,Personal!$A$2:$D$21,2,FALSE)),,VLOOKUP(B30,Personal!$A$2:$D$21,2,FALSE))</f>
        <v>Juan Actis</v>
      </c>
      <c r="D30" s="19" t="str">
        <f>IF(ISNA(VLOOKUP(B30,Personal!$A$2:$D$23,3,FALSE)),,VLOOKUP(B30,Personal!$A$2:$D$32,3,FALSE))</f>
        <v>Comercial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>
        <f t="shared" si="5"/>
        <v>0</v>
      </c>
      <c r="C36" s="19">
        <f>IF(ISNA(VLOOKUP(B36,Personal!$A$2:$D$21,2,FALSE)),,VLOOKUP(B36,Personal!$A$2:$D$21,2,FALSE))</f>
        <v>0</v>
      </c>
      <c r="D36" s="19">
        <f>IF(ISNA(VLOOKUP(B36,Personal!$A$2:$D$23,3,FALSE)),,VLOOKUP(B36,Personal!$A$2:$D$32,3,FALSE))</f>
        <v>0</v>
      </c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>
        <f t="shared" si="5"/>
        <v>0</v>
      </c>
      <c r="C37" s="19">
        <f>IF(ISNA(VLOOKUP(B37,Personal!$A$2:$D$21,2,FALSE)),,VLOOKUP(B37,Personal!$A$2:$D$21,2,FALSE))</f>
        <v>0</v>
      </c>
      <c r="D37" s="19">
        <f>IF(ISNA(VLOOKUP(B37,Personal!$A$2:$D$23,3,FALSE)),,VLOOKUP(B37,Personal!$A$2:$D$32,3,FALSE))</f>
        <v>0</v>
      </c>
      <c r="E37" s="59"/>
      <c r="F37" s="59"/>
      <c r="G37" s="59"/>
      <c r="H37" s="59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59"/>
      <c r="Y37" s="59"/>
      <c r="Z37" s="59"/>
      <c r="AA37" s="59"/>
      <c r="AB37" s="59"/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>
        <f t="shared" si="5"/>
        <v>0</v>
      </c>
      <c r="C38" s="19">
        <f>IF(ISNA(VLOOKUP(B38,Personal!$A$2:$D$21,2,FALSE)),,VLOOKUP(B38,Personal!$A$2:$D$21,2,FALSE))</f>
        <v>0</v>
      </c>
      <c r="D38" s="19">
        <f>IF(ISNA(VLOOKUP(B38,Personal!$A$2:$D$23,3,FALSE)),,VLOOKUP(B38,Personal!$A$2:$D$32,3,FALSE))</f>
        <v>0</v>
      </c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0</v>
      </c>
      <c r="I39" s="23">
        <f t="shared" si="6"/>
        <v>3</v>
      </c>
      <c r="J39" s="23">
        <f t="shared" si="6"/>
        <v>3</v>
      </c>
      <c r="K39" s="23">
        <f t="shared" si="6"/>
        <v>3</v>
      </c>
      <c r="L39" s="23">
        <f t="shared" si="6"/>
        <v>3</v>
      </c>
      <c r="M39" s="23">
        <f t="shared" si="6"/>
        <v>3</v>
      </c>
      <c r="N39" s="23">
        <f t="shared" si="6"/>
        <v>3</v>
      </c>
      <c r="O39" s="23">
        <f t="shared" si="6"/>
        <v>3</v>
      </c>
      <c r="P39" s="23">
        <f t="shared" si="6"/>
        <v>3</v>
      </c>
      <c r="Q39" s="23">
        <f t="shared" si="6"/>
        <v>3</v>
      </c>
      <c r="R39" s="23">
        <f t="shared" si="6"/>
        <v>3</v>
      </c>
      <c r="S39" s="23">
        <f t="shared" si="6"/>
        <v>3</v>
      </c>
      <c r="T39" s="23">
        <f t="shared" si="6"/>
        <v>3</v>
      </c>
      <c r="U39" s="23">
        <f t="shared" si="6"/>
        <v>3</v>
      </c>
      <c r="V39" s="23">
        <f t="shared" si="6"/>
        <v>3</v>
      </c>
      <c r="W39" s="23">
        <f t="shared" si="6"/>
        <v>3</v>
      </c>
      <c r="X39" s="23">
        <f t="shared" si="6"/>
        <v>3</v>
      </c>
      <c r="Y39" s="23">
        <f t="shared" si="6"/>
        <v>3</v>
      </c>
      <c r="Z39" s="23">
        <f t="shared" si="6"/>
        <v>3</v>
      </c>
      <c r="AA39" s="23">
        <f t="shared" si="6"/>
        <v>3</v>
      </c>
      <c r="AB39" s="23">
        <f t="shared" si="6"/>
        <v>3</v>
      </c>
      <c r="AC39" s="23">
        <f t="shared" si="6"/>
        <v>3</v>
      </c>
      <c r="AD39" s="23">
        <f t="shared" si="6"/>
        <v>3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33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45623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 t="str">
        <f>B23</f>
        <v>X167</v>
      </c>
      <c r="C42" s="19" t="str">
        <f>IF(ISNA(VLOOKUP(B42,Personal!$A$2:$D$21,2,FALSE)),,VLOOKUP(B42,Personal!$A$2:$D$21,2,FALSE))</f>
        <v>Maria Vazquez</v>
      </c>
      <c r="D42" s="19" t="str">
        <f>IF(ISNA(VLOOKUP(B42,Personal!$A$2:$D$23,3,FALSE)),,VLOOKUP(B42,Personal!$A$2:$D$32,3,FALSE))</f>
        <v>Facturación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 t="str">
        <f t="shared" ref="B43:B57" si="8">B24</f>
        <v>X200</v>
      </c>
      <c r="C43" s="19" t="str">
        <f>IF(ISNA(VLOOKUP(B43,Personal!$A$2:$D$21,2,FALSE)),,VLOOKUP(B43,Personal!$A$2:$D$21,2,FALSE))</f>
        <v>Unai Ortiz</v>
      </c>
      <c r="D43" s="19" t="str">
        <f>IF(ISNA(VLOOKUP(B43,Personal!$A$2:$D$23,3,FALSE)),,VLOOKUP(B43,Personal!$A$2:$D$32,3,FALSE))</f>
        <v>SSMM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 t="str">
        <f t="shared" si="8"/>
        <v>X208</v>
      </c>
      <c r="C44" s="19" t="str">
        <f>IF(ISNA(VLOOKUP(B44,Personal!$A$2:$D$21,2,FALSE)),,VLOOKUP(B44,Personal!$A$2:$D$21,2,FALSE))</f>
        <v>Gevenis Narvaez</v>
      </c>
      <c r="D44" s="19" t="str">
        <f>IF(ISNA(VLOOKUP(B44,Personal!$A$2:$D$23,3,FALSE)),,VLOOKUP(B44,Personal!$A$2:$D$32,3,FALSE))</f>
        <v>Visual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 t="str">
        <f t="shared" si="8"/>
        <v>X209</v>
      </c>
      <c r="C45" s="19" t="str">
        <f>IF(ISNA(VLOOKUP(B45,Personal!$A$2:$D$21,2,FALSE)),,VLOOKUP(B45,Personal!$A$2:$D$21,2,FALSE))</f>
        <v>Juan Ramos</v>
      </c>
      <c r="D45" s="19" t="str">
        <f>IF(ISNA(VLOOKUP(B45,Personal!$A$2:$D$23,3,FALSE)),,VLOOKUP(B45,Personal!$A$2:$D$32,3,FALSE))</f>
        <v>Comercial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1">
        <f t="shared" si="7"/>
        <v>0</v>
      </c>
      <c r="AI45" s="1"/>
    </row>
    <row r="46" spans="1:35" ht="15.75" customHeight="1" x14ac:dyDescent="0.15">
      <c r="A46" s="10"/>
      <c r="B46" s="18" t="str">
        <f t="shared" si="8"/>
        <v>X212</v>
      </c>
      <c r="C46" s="19" t="str">
        <f>IF(ISNA(VLOOKUP(B46,Personal!$A$2:$D$21,2,FALSE)),,VLOOKUP(B46,Personal!$A$2:$D$21,2,FALSE))</f>
        <v>Gustavo Diaz</v>
      </c>
      <c r="D46" s="19" t="str">
        <f>IF(ISNA(VLOOKUP(B46,Personal!$A$2:$D$23,3,FALSE)),,VLOOKUP(B46,Personal!$A$2:$D$32,3,FALSE))</f>
        <v>UUCC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 t="str">
        <f t="shared" si="8"/>
        <v>X214</v>
      </c>
      <c r="C47" s="19" t="str">
        <f>IF(ISNA(VLOOKUP(B47,Personal!$A$2:$D$21,2,FALSE)),,VLOOKUP(B47,Personal!$A$2:$D$21,2,FALSE))</f>
        <v>Iker Marcos</v>
      </c>
      <c r="D47" s="19" t="str">
        <f>IF(ISNA(VLOOKUP(B47,Personal!$A$2:$D$23,3,FALSE)),,VLOOKUP(B47,Personal!$A$2:$D$32,3,FALSE))</f>
        <v>Comercial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 t="str">
        <f t="shared" si="8"/>
        <v>X216</v>
      </c>
      <c r="C48" s="19" t="str">
        <f>IF(ISNA(VLOOKUP(B48,Personal!$A$2:$D$21,2,FALSE)),,VLOOKUP(B48,Personal!$A$2:$D$21,2,FALSE))</f>
        <v>Andrew Vera</v>
      </c>
      <c r="D48" s="19" t="str">
        <f>IF(ISNA(VLOOKUP(B48,Personal!$A$2:$D$23,3,FALSE)),,VLOOKUP(B48,Personal!$A$2:$D$32,3,FALSE))</f>
        <v>Comercial</v>
      </c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 t="str">
        <f t="shared" si="8"/>
        <v>XM10</v>
      </c>
      <c r="C49" s="19" t="str">
        <f>IF(ISNA(VLOOKUP(B49,Personal!$A$2:$D$21,2,FALSE)),,VLOOKUP(B49,Personal!$A$2:$D$21,2,FALSE))</f>
        <v>Juan Actis</v>
      </c>
      <c r="D49" s="19" t="str">
        <f>IF(ISNA(VLOOKUP(B49,Personal!$A$2:$D$23,3,FALSE)),,VLOOKUP(B49,Personal!$A$2:$D$32,3,FALSE))</f>
        <v>Comercial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>
        <f t="shared" si="8"/>
        <v>0</v>
      </c>
      <c r="C55" s="19">
        <f>IF(ISNA(VLOOKUP(B55,Personal!$A$2:$D$21,2,FALSE)),,VLOOKUP(B55,Personal!$A$2:$D$21,2,FALSE))</f>
        <v>0</v>
      </c>
      <c r="D55" s="19">
        <f>IF(ISNA(VLOOKUP(B55,Personal!$A$2:$D$23,3,FALSE)),,VLOOKUP(B55,Personal!$A$2:$D$32,3,FALSE))</f>
        <v>0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>
        <f t="shared" si="8"/>
        <v>0</v>
      </c>
      <c r="C56" s="19">
        <f>IF(ISNA(VLOOKUP(B56,Personal!$A$2:$D$21,2,FALSE)),,VLOOKUP(B56,Personal!$A$2:$D$21,2,FALSE))</f>
        <v>0</v>
      </c>
      <c r="D56" s="19">
        <f>IF(ISNA(VLOOKUP(B56,Personal!$A$2:$D$23,3,FALSE)),,VLOOKUP(B56,Personal!$A$2:$D$32,3,FALSE))</f>
        <v>0</v>
      </c>
      <c r="E56" s="59"/>
      <c r="F56" s="59"/>
      <c r="G56" s="59"/>
      <c r="H56" s="59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59"/>
      <c r="Y56" s="59"/>
      <c r="Z56" s="59"/>
      <c r="AA56" s="59"/>
      <c r="AB56" s="59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>
        <f t="shared" si="8"/>
        <v>0</v>
      </c>
      <c r="C57" s="19">
        <f>IF(ISNA(VLOOKUP(B57,Personal!$A$2:$D$21,2,FALSE)),,VLOOKUP(B57,Personal!$A$2:$D$21,2,FALSE))</f>
        <v>0</v>
      </c>
      <c r="D57" s="19">
        <f>IF(ISNA(VLOOKUP(B57,Personal!$A$2:$D$23,3,FALSE)),,VLOOKUP(B57,Personal!$A$2:$D$32,3,FALSE))</f>
        <v>0</v>
      </c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0</v>
      </c>
      <c r="I58" s="23">
        <f t="shared" si="9"/>
        <v>0</v>
      </c>
      <c r="J58" s="23">
        <f t="shared" si="9"/>
        <v>0</v>
      </c>
      <c r="K58" s="23">
        <f t="shared" si="9"/>
        <v>0</v>
      </c>
      <c r="L58" s="23">
        <f t="shared" si="9"/>
        <v>0</v>
      </c>
      <c r="M58" s="23">
        <f t="shared" si="9"/>
        <v>0</v>
      </c>
      <c r="N58" s="23">
        <f t="shared" si="9"/>
        <v>0</v>
      </c>
      <c r="O58" s="23">
        <f t="shared" si="9"/>
        <v>0</v>
      </c>
      <c r="P58" s="23">
        <f t="shared" si="9"/>
        <v>0</v>
      </c>
      <c r="Q58" s="23">
        <f t="shared" si="9"/>
        <v>0</v>
      </c>
      <c r="R58" s="23">
        <f t="shared" si="9"/>
        <v>0</v>
      </c>
      <c r="S58" s="23">
        <f t="shared" si="9"/>
        <v>0</v>
      </c>
      <c r="T58" s="23">
        <f t="shared" si="9"/>
        <v>0</v>
      </c>
      <c r="U58" s="23">
        <f t="shared" si="9"/>
        <v>0</v>
      </c>
      <c r="V58" s="23">
        <f t="shared" si="9"/>
        <v>0</v>
      </c>
      <c r="W58" s="23">
        <f t="shared" si="9"/>
        <v>0</v>
      </c>
      <c r="X58" s="23">
        <f t="shared" si="9"/>
        <v>0</v>
      </c>
      <c r="Y58" s="23">
        <f t="shared" si="9"/>
        <v>0</v>
      </c>
      <c r="Z58" s="23">
        <f t="shared" si="9"/>
        <v>0</v>
      </c>
      <c r="AA58" s="23">
        <f t="shared" si="9"/>
        <v>0</v>
      </c>
      <c r="AB58" s="23">
        <f t="shared" si="9"/>
        <v>0</v>
      </c>
      <c r="AC58" s="23">
        <f t="shared" si="9"/>
        <v>0</v>
      </c>
      <c r="AD58" s="23">
        <f t="shared" si="9"/>
        <v>0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0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45624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 t="str">
        <f>B42</f>
        <v>X167</v>
      </c>
      <c r="C61" s="19" t="str">
        <f>IF(ISNA(VLOOKUP(B61,Personal!$A$2:$D$21,2,FALSE)),,VLOOKUP(B61,Personal!$A$2:$D$21,2,FALSE))</f>
        <v>Maria Vazquez</v>
      </c>
      <c r="D61" s="19" t="str">
        <f>IF(ISNA(VLOOKUP(B61,Personal!$A$2:$D$23,3,FALSE)),,VLOOKUP(B61,Personal!$A$2:$D$32,3,FALSE))</f>
        <v>Facturación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 t="str">
        <f t="shared" ref="B62:B76" si="11">B43</f>
        <v>X200</v>
      </c>
      <c r="C62" s="19" t="str">
        <f>IF(ISNA(VLOOKUP(B62,Personal!$A$2:$D$21,2,FALSE)),,VLOOKUP(B62,Personal!$A$2:$D$21,2,FALSE))</f>
        <v>Unai Ortiz</v>
      </c>
      <c r="D62" s="19" t="str">
        <f>IF(ISNA(VLOOKUP(B62,Personal!$A$2:$D$23,3,FALSE)),,VLOOKUP(B62,Personal!$A$2:$D$32,3,FALSE))</f>
        <v>SSMM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1">
        <f t="shared" si="10"/>
        <v>0</v>
      </c>
      <c r="AI62" s="1"/>
    </row>
    <row r="63" spans="1:35" ht="15.75" customHeight="1" x14ac:dyDescent="0.15">
      <c r="A63" s="10"/>
      <c r="B63" s="18" t="str">
        <f t="shared" si="11"/>
        <v>X208</v>
      </c>
      <c r="C63" s="19" t="str">
        <f>IF(ISNA(VLOOKUP(B63,Personal!$A$2:$D$21,2,FALSE)),,VLOOKUP(B63,Personal!$A$2:$D$21,2,FALSE))</f>
        <v>Gevenis Narvaez</v>
      </c>
      <c r="D63" s="19" t="str">
        <f>IF(ISNA(VLOOKUP(B63,Personal!$A$2:$D$23,3,FALSE)),,VLOOKUP(B63,Personal!$A$2:$D$32,3,FALSE))</f>
        <v>Visual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1">
        <f t="shared" si="10"/>
        <v>0</v>
      </c>
      <c r="AI63" s="1"/>
    </row>
    <row r="64" spans="1:35" ht="15.75" customHeight="1" x14ac:dyDescent="0.15">
      <c r="A64" s="10"/>
      <c r="B64" s="18" t="str">
        <f t="shared" si="11"/>
        <v>X209</v>
      </c>
      <c r="C64" s="19" t="str">
        <f>IF(ISNA(VLOOKUP(B64,Personal!$A$2:$D$21,2,FALSE)),,VLOOKUP(B64,Personal!$A$2:$D$21,2,FALSE))</f>
        <v>Juan Ramos</v>
      </c>
      <c r="D64" s="19" t="str">
        <f>IF(ISNA(VLOOKUP(B64,Personal!$A$2:$D$23,3,FALSE)),,VLOOKUP(B64,Personal!$A$2:$D$32,3,FALSE))</f>
        <v>Comercial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1">
        <f t="shared" si="10"/>
        <v>0</v>
      </c>
      <c r="AI64" s="1"/>
    </row>
    <row r="65" spans="1:35" ht="15.75" customHeight="1" x14ac:dyDescent="0.15">
      <c r="A65" s="10"/>
      <c r="B65" s="18" t="str">
        <f t="shared" si="11"/>
        <v>X212</v>
      </c>
      <c r="C65" s="19" t="str">
        <f>IF(ISNA(VLOOKUP(B65,Personal!$A$2:$D$21,2,FALSE)),,VLOOKUP(B65,Personal!$A$2:$D$21,2,FALSE))</f>
        <v>Gustavo Diaz</v>
      </c>
      <c r="D65" s="19" t="str">
        <f>IF(ISNA(VLOOKUP(B65,Personal!$A$2:$D$23,3,FALSE)),,VLOOKUP(B65,Personal!$A$2:$D$32,3,FALSE))</f>
        <v>UUCC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 t="str">
        <f t="shared" si="11"/>
        <v>X214</v>
      </c>
      <c r="C66" s="19" t="str">
        <f>IF(ISNA(VLOOKUP(B66,Personal!$A$2:$D$21,2,FALSE)),,VLOOKUP(B66,Personal!$A$2:$D$21,2,FALSE))</f>
        <v>Iker Marcos</v>
      </c>
      <c r="D66" s="19" t="str">
        <f>IF(ISNA(VLOOKUP(B66,Personal!$A$2:$D$23,3,FALSE)),,VLOOKUP(B66,Personal!$A$2:$D$32,3,FALSE))</f>
        <v>Comercial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 t="str">
        <f t="shared" si="11"/>
        <v>X216</v>
      </c>
      <c r="C67" s="19" t="str">
        <f>IF(ISNA(VLOOKUP(B67,Personal!$A$2:$D$21,2,FALSE)),,VLOOKUP(B67,Personal!$A$2:$D$21,2,FALSE))</f>
        <v>Andrew Vera</v>
      </c>
      <c r="D67" s="19" t="str">
        <f>IF(ISNA(VLOOKUP(B67,Personal!$A$2:$D$23,3,FALSE)),,VLOOKUP(B67,Personal!$A$2:$D$32,3,FALSE))</f>
        <v>Comercial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 t="str">
        <f t="shared" si="11"/>
        <v>XM10</v>
      </c>
      <c r="C68" s="19" t="str">
        <f>IF(ISNA(VLOOKUP(B68,Personal!$A$2:$D$21,2,FALSE)),,VLOOKUP(B68,Personal!$A$2:$D$21,2,FALSE))</f>
        <v>Juan Actis</v>
      </c>
      <c r="D68" s="19" t="str">
        <f>IF(ISNA(VLOOKUP(B68,Personal!$A$2:$D$23,3,FALSE)),,VLOOKUP(B68,Personal!$A$2:$D$32,3,FALSE))</f>
        <v>Comercial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si="11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>
        <f t="shared" si="11"/>
        <v>0</v>
      </c>
      <c r="C74" s="19">
        <f>IF(ISNA(VLOOKUP(B74,Personal!$A$2:$D$21,2,FALSE)),,VLOOKUP(B74,Personal!$A$2:$D$21,2,FALSE))</f>
        <v>0</v>
      </c>
      <c r="D74" s="19">
        <f>IF(ISNA(VLOOKUP(B74,Personal!$A$2:$D$23,3,FALSE)),,VLOOKUP(B74,Personal!$A$2:$D$32,3,FALSE))</f>
        <v>0</v>
      </c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>
        <f t="shared" si="11"/>
        <v>0</v>
      </c>
      <c r="C75" s="19">
        <f>IF(ISNA(VLOOKUP(B75,Personal!$A$2:$D$21,2,FALSE)),,VLOOKUP(B75,Personal!$A$2:$D$21,2,FALSE))</f>
        <v>0</v>
      </c>
      <c r="D75" s="19">
        <f>IF(ISNA(VLOOKUP(B75,Personal!$A$2:$D$23,3,FALSE)),,VLOOKUP(B75,Personal!$A$2:$D$32,3,FALSE))</f>
        <v>0</v>
      </c>
      <c r="E75" s="59"/>
      <c r="F75" s="59"/>
      <c r="G75" s="59"/>
      <c r="H75" s="59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59"/>
      <c r="Y75" s="59"/>
      <c r="Z75" s="59"/>
      <c r="AA75" s="59"/>
      <c r="AB75" s="59"/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>
        <f t="shared" si="11"/>
        <v>0</v>
      </c>
      <c r="C76" s="19">
        <f>IF(ISNA(VLOOKUP(B76,Personal!$A$2:$D$21,2,FALSE)),,VLOOKUP(B76,Personal!$A$2:$D$21,2,FALSE))</f>
        <v>0</v>
      </c>
      <c r="D76" s="19">
        <f>IF(ISNA(VLOOKUP(B76,Personal!$A$2:$D$23,3,FALSE)),,VLOOKUP(B76,Personal!$A$2:$D$32,3,FALSE))</f>
        <v>0</v>
      </c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0</v>
      </c>
      <c r="I77" s="23">
        <f t="shared" si="12"/>
        <v>0</v>
      </c>
      <c r="J77" s="23">
        <f t="shared" si="12"/>
        <v>0</v>
      </c>
      <c r="K77" s="23">
        <f t="shared" si="12"/>
        <v>0</v>
      </c>
      <c r="L77" s="23">
        <f t="shared" si="12"/>
        <v>0</v>
      </c>
      <c r="M77" s="23">
        <f t="shared" si="12"/>
        <v>0</v>
      </c>
      <c r="N77" s="23">
        <f t="shared" si="12"/>
        <v>0</v>
      </c>
      <c r="O77" s="23">
        <f t="shared" si="12"/>
        <v>0</v>
      </c>
      <c r="P77" s="23">
        <f t="shared" si="12"/>
        <v>0</v>
      </c>
      <c r="Q77" s="23">
        <f t="shared" si="12"/>
        <v>0</v>
      </c>
      <c r="R77" s="23">
        <f t="shared" si="12"/>
        <v>0</v>
      </c>
      <c r="S77" s="23">
        <f t="shared" si="12"/>
        <v>0</v>
      </c>
      <c r="T77" s="23">
        <f t="shared" si="12"/>
        <v>0</v>
      </c>
      <c r="U77" s="23">
        <f t="shared" si="12"/>
        <v>0</v>
      </c>
      <c r="V77" s="23">
        <f t="shared" si="12"/>
        <v>0</v>
      </c>
      <c r="W77" s="23">
        <f t="shared" si="12"/>
        <v>0</v>
      </c>
      <c r="X77" s="23">
        <f t="shared" si="12"/>
        <v>0</v>
      </c>
      <c r="Y77" s="23">
        <f t="shared" si="12"/>
        <v>0</v>
      </c>
      <c r="Z77" s="23">
        <f t="shared" si="12"/>
        <v>0</v>
      </c>
      <c r="AA77" s="23">
        <f t="shared" si="12"/>
        <v>0</v>
      </c>
      <c r="AB77" s="23">
        <f t="shared" si="12"/>
        <v>0</v>
      </c>
      <c r="AC77" s="23">
        <f t="shared" si="12"/>
        <v>0</v>
      </c>
      <c r="AD77" s="23">
        <f t="shared" si="12"/>
        <v>0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0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45625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 t="str">
        <f>B61</f>
        <v>X167</v>
      </c>
      <c r="C80" s="19" t="str">
        <f>IF(ISNA(VLOOKUP(B80,Personal!$A$2:$D$21,2,FALSE)),,VLOOKUP(B80,Personal!$A$2:$D$21,2,FALSE))</f>
        <v>Maria Vazquez</v>
      </c>
      <c r="D80" s="19" t="str">
        <f>IF(ISNA(VLOOKUP(B80,Personal!$A$2:$D$23,3,FALSE)),,VLOOKUP(B80,Personal!$A$2:$D$32,3,FALSE))</f>
        <v>Facturación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 t="str">
        <f t="shared" ref="B81:B95" si="14">B62</f>
        <v>X200</v>
      </c>
      <c r="C81" s="19" t="str">
        <f>IF(ISNA(VLOOKUP(B81,Personal!$A$2:$D$21,2,FALSE)),,VLOOKUP(B81,Personal!$A$2:$D$21,2,FALSE))</f>
        <v>Unai Ortiz</v>
      </c>
      <c r="D81" s="19" t="str">
        <f>IF(ISNA(VLOOKUP(B81,Personal!$A$2:$D$23,3,FALSE)),,VLOOKUP(B81,Personal!$A$2:$D$32,3,FALSE))</f>
        <v>SSMM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 t="str">
        <f t="shared" si="14"/>
        <v>X208</v>
      </c>
      <c r="C82" s="19" t="str">
        <f>IF(ISNA(VLOOKUP(B82,Personal!$A$2:$D$21,2,FALSE)),,VLOOKUP(B82,Personal!$A$2:$D$21,2,FALSE))</f>
        <v>Gevenis Narvaez</v>
      </c>
      <c r="D82" s="19" t="str">
        <f>IF(ISNA(VLOOKUP(B82,Personal!$A$2:$D$23,3,FALSE)),,VLOOKUP(B82,Personal!$A$2:$D$32,3,FALSE))</f>
        <v>Visual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1">
        <f t="shared" si="13"/>
        <v>0</v>
      </c>
      <c r="AI82" s="1"/>
    </row>
    <row r="83" spans="1:35" ht="15.75" customHeight="1" x14ac:dyDescent="0.15">
      <c r="A83" s="10"/>
      <c r="B83" s="18" t="str">
        <f t="shared" si="14"/>
        <v>X209</v>
      </c>
      <c r="C83" s="19" t="str">
        <f>IF(ISNA(VLOOKUP(B83,Personal!$A$2:$D$21,2,FALSE)),,VLOOKUP(B83,Personal!$A$2:$D$21,2,FALSE))</f>
        <v>Juan Ramos</v>
      </c>
      <c r="D83" s="19" t="str">
        <f>IF(ISNA(VLOOKUP(B83,Personal!$A$2:$D$23,3,FALSE)),,VLOOKUP(B83,Personal!$A$2:$D$32,3,FALSE))</f>
        <v>Comercial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 t="str">
        <f t="shared" si="14"/>
        <v>X212</v>
      </c>
      <c r="C84" s="19" t="str">
        <f>IF(ISNA(VLOOKUP(B84,Personal!$A$2:$D$21,2,FALSE)),,VLOOKUP(B84,Personal!$A$2:$D$21,2,FALSE))</f>
        <v>Gustavo Diaz</v>
      </c>
      <c r="D84" s="19" t="str">
        <f>IF(ISNA(VLOOKUP(B84,Personal!$A$2:$D$23,3,FALSE)),,VLOOKUP(B84,Personal!$A$2:$D$32,3,FALSE))</f>
        <v>UUCC</v>
      </c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0</v>
      </c>
      <c r="AI84" s="1"/>
    </row>
    <row r="85" spans="1:35" ht="15.75" customHeight="1" x14ac:dyDescent="0.15">
      <c r="A85" s="10"/>
      <c r="B85" s="18" t="str">
        <f t="shared" si="14"/>
        <v>X214</v>
      </c>
      <c r="C85" s="19" t="str">
        <f>IF(ISNA(VLOOKUP(B85,Personal!$A$2:$D$21,2,FALSE)),,VLOOKUP(B85,Personal!$A$2:$D$21,2,FALSE))</f>
        <v>Iker Marcos</v>
      </c>
      <c r="D85" s="19" t="str">
        <f>IF(ISNA(VLOOKUP(B85,Personal!$A$2:$D$23,3,FALSE)),,VLOOKUP(B85,Personal!$A$2:$D$32,3,FALSE))</f>
        <v>Comercial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 t="str">
        <f t="shared" si="14"/>
        <v>X216</v>
      </c>
      <c r="C86" s="19" t="str">
        <f>IF(ISNA(VLOOKUP(B86,Personal!$A$2:$D$21,2,FALSE)),,VLOOKUP(B86,Personal!$A$2:$D$21,2,FALSE))</f>
        <v>Andrew Vera</v>
      </c>
      <c r="D86" s="19" t="str">
        <f>IF(ISNA(VLOOKUP(B86,Personal!$A$2:$D$23,3,FALSE)),,VLOOKUP(B86,Personal!$A$2:$D$32,3,FALSE))</f>
        <v>Comercial</v>
      </c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1">
        <f t="shared" si="13"/>
        <v>0</v>
      </c>
      <c r="AI86" s="1"/>
    </row>
    <row r="87" spans="1:35" ht="15.75" customHeight="1" x14ac:dyDescent="0.15">
      <c r="A87" s="21"/>
      <c r="B87" s="18" t="str">
        <f t="shared" si="14"/>
        <v>XM10</v>
      </c>
      <c r="C87" s="19" t="str">
        <f>IF(ISNA(VLOOKUP(B87,Personal!$A$2:$D$21,2,FALSE)),,VLOOKUP(B87,Personal!$A$2:$D$21,2,FALSE))</f>
        <v>Juan Actis</v>
      </c>
      <c r="D87" s="19" t="str">
        <f>IF(ISNA(VLOOKUP(B87,Personal!$A$2:$D$23,3,FALSE)),,VLOOKUP(B87,Personal!$A$2:$D$32,3,FALSE))</f>
        <v>Comercial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>
        <f t="shared" si="14"/>
        <v>0</v>
      </c>
      <c r="C93" s="19">
        <f>IF(ISNA(VLOOKUP(B93,Personal!$A$2:$D$21,2,FALSE)),,VLOOKUP(B93,Personal!$A$2:$D$21,2,FALSE))</f>
        <v>0</v>
      </c>
      <c r="D93" s="19">
        <f>IF(ISNA(VLOOKUP(B93,Personal!$A$2:$D$23,3,FALSE)),,VLOOKUP(B93,Personal!$A$2:$D$32,3,FALSE))</f>
        <v>0</v>
      </c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>
        <f t="shared" si="14"/>
        <v>0</v>
      </c>
      <c r="C94" s="19">
        <f>IF(ISNA(VLOOKUP(B94,Personal!$A$2:$D$21,2,FALSE)),,VLOOKUP(B94,Personal!$A$2:$D$21,2,FALSE))</f>
        <v>0</v>
      </c>
      <c r="D94" s="19">
        <f>IF(ISNA(VLOOKUP(B94,Personal!$A$2:$D$23,3,FALSE)),,VLOOKUP(B94,Personal!$A$2:$D$32,3,FALSE))</f>
        <v>0</v>
      </c>
      <c r="E94" s="59"/>
      <c r="F94" s="59"/>
      <c r="G94" s="59"/>
      <c r="H94" s="59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59"/>
      <c r="Y94" s="59"/>
      <c r="Z94" s="59"/>
      <c r="AA94" s="59"/>
      <c r="AB94" s="59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>
        <f t="shared" si="14"/>
        <v>0</v>
      </c>
      <c r="C95" s="19">
        <f>IF(ISNA(VLOOKUP(B95,Personal!$A$2:$D$21,2,FALSE)),,VLOOKUP(B95,Personal!$A$2:$D$21,2,FALSE))</f>
        <v>0</v>
      </c>
      <c r="D95" s="19">
        <f>IF(ISNA(VLOOKUP(B95,Personal!$A$2:$D$23,3,FALSE)),,VLOOKUP(B95,Personal!$A$2:$D$32,3,FALSE))</f>
        <v>0</v>
      </c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0</v>
      </c>
      <c r="H96" s="23">
        <f t="shared" si="15"/>
        <v>0</v>
      </c>
      <c r="I96" s="23">
        <f t="shared" si="15"/>
        <v>0</v>
      </c>
      <c r="J96" s="23">
        <f t="shared" si="15"/>
        <v>0</v>
      </c>
      <c r="K96" s="23">
        <f t="shared" si="15"/>
        <v>0</v>
      </c>
      <c r="L96" s="23">
        <f t="shared" si="15"/>
        <v>0</v>
      </c>
      <c r="M96" s="23">
        <f t="shared" si="15"/>
        <v>0</v>
      </c>
      <c r="N96" s="23">
        <f t="shared" si="15"/>
        <v>0</v>
      </c>
      <c r="O96" s="23">
        <f t="shared" si="15"/>
        <v>0</v>
      </c>
      <c r="P96" s="23">
        <f t="shared" si="15"/>
        <v>0</v>
      </c>
      <c r="Q96" s="23">
        <f t="shared" si="15"/>
        <v>0</v>
      </c>
      <c r="R96" s="23">
        <f t="shared" si="15"/>
        <v>0</v>
      </c>
      <c r="S96" s="23">
        <f t="shared" si="15"/>
        <v>0</v>
      </c>
      <c r="T96" s="23">
        <f t="shared" si="15"/>
        <v>0</v>
      </c>
      <c r="U96" s="23">
        <f t="shared" si="15"/>
        <v>0</v>
      </c>
      <c r="V96" s="23">
        <f t="shared" si="15"/>
        <v>0</v>
      </c>
      <c r="W96" s="23">
        <f t="shared" si="15"/>
        <v>0</v>
      </c>
      <c r="X96" s="23">
        <f t="shared" si="15"/>
        <v>0</v>
      </c>
      <c r="Y96" s="23">
        <f t="shared" si="15"/>
        <v>0</v>
      </c>
      <c r="Z96" s="23">
        <f t="shared" si="15"/>
        <v>0</v>
      </c>
      <c r="AA96" s="23">
        <f t="shared" si="15"/>
        <v>0</v>
      </c>
      <c r="AB96" s="23">
        <f t="shared" si="15"/>
        <v>0</v>
      </c>
      <c r="AC96" s="23">
        <f t="shared" si="15"/>
        <v>0</v>
      </c>
      <c r="AD96" s="23">
        <f t="shared" si="15"/>
        <v>0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0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45626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 t="str">
        <f>B80</f>
        <v>X167</v>
      </c>
      <c r="C99" s="19" t="str">
        <f>IF(ISNA(VLOOKUP(B99,Personal!$A$2:$D$21,2,FALSE)),,VLOOKUP(B99,Personal!$A$2:$D$21,2,FALSE))</f>
        <v>Maria Vazquez</v>
      </c>
      <c r="D99" s="19" t="str">
        <f>IF(ISNA(VLOOKUP(B99,Personal!$A$2:$D$23,3,FALSE)),,VLOOKUP(B99,Personal!$A$2:$D$32,3,FALSE))</f>
        <v>Facturación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 t="str">
        <f t="shared" ref="B100:B114" si="17">B81</f>
        <v>X200</v>
      </c>
      <c r="C100" s="19" t="str">
        <f>IF(ISNA(VLOOKUP(B100,Personal!$A$2:$D$21,2,FALSE)),,VLOOKUP(B100,Personal!$A$2:$D$21,2,FALSE))</f>
        <v>Unai Ortiz</v>
      </c>
      <c r="D100" s="19" t="str">
        <f>IF(ISNA(VLOOKUP(B100,Personal!$A$2:$D$23,3,FALSE)),,VLOOKUP(B100,Personal!$A$2:$D$32,3,FALSE))</f>
        <v>SSMM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 t="str">
        <f t="shared" si="17"/>
        <v>X208</v>
      </c>
      <c r="C101" s="19" t="str">
        <f>IF(ISNA(VLOOKUP(B101,Personal!$A$2:$D$21,2,FALSE)),,VLOOKUP(B101,Personal!$A$2:$D$21,2,FALSE))</f>
        <v>Gevenis Narvaez</v>
      </c>
      <c r="D101" s="19" t="str">
        <f>IF(ISNA(VLOOKUP(B101,Personal!$A$2:$D$23,3,FALSE)),,VLOOKUP(B101,Personal!$A$2:$D$32,3,FALSE))</f>
        <v>Visual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 t="str">
        <f t="shared" si="17"/>
        <v>X209</v>
      </c>
      <c r="C102" s="19" t="str">
        <f>IF(ISNA(VLOOKUP(B102,Personal!$A$2:$D$21,2,FALSE)),,VLOOKUP(B102,Personal!$A$2:$D$21,2,FALSE))</f>
        <v>Juan Ramos</v>
      </c>
      <c r="D102" s="19" t="str">
        <f>IF(ISNA(VLOOKUP(B102,Personal!$A$2:$D$23,3,FALSE)),,VLOOKUP(B102,Personal!$A$2:$D$32,3,FALSE))</f>
        <v>Comercial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 t="str">
        <f t="shared" si="17"/>
        <v>X212</v>
      </c>
      <c r="C103" s="19" t="str">
        <f>IF(ISNA(VLOOKUP(B103,Personal!$A$2:$D$21,2,FALSE)),,VLOOKUP(B103,Personal!$A$2:$D$21,2,FALSE))</f>
        <v>Gustavo Diaz</v>
      </c>
      <c r="D103" s="19" t="str">
        <f>IF(ISNA(VLOOKUP(B103,Personal!$A$2:$D$23,3,FALSE)),,VLOOKUP(B103,Personal!$A$2:$D$32,3,FALSE))</f>
        <v>UUCC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 t="str">
        <f t="shared" si="17"/>
        <v>X214</v>
      </c>
      <c r="C104" s="19" t="str">
        <f>IF(ISNA(VLOOKUP(B104,Personal!$A$2:$D$21,2,FALSE)),,VLOOKUP(B104,Personal!$A$2:$D$21,2,FALSE))</f>
        <v>Iker Marcos</v>
      </c>
      <c r="D104" s="19" t="str">
        <f>IF(ISNA(VLOOKUP(B104,Personal!$A$2:$D$23,3,FALSE)),,VLOOKUP(B104,Personal!$A$2:$D$32,3,FALSE))</f>
        <v>Comercial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 t="str">
        <f t="shared" si="17"/>
        <v>X216</v>
      </c>
      <c r="C105" s="19" t="str">
        <f>IF(ISNA(VLOOKUP(B105,Personal!$A$2:$D$21,2,FALSE)),,VLOOKUP(B105,Personal!$A$2:$D$21,2,FALSE))</f>
        <v>Andrew Vera</v>
      </c>
      <c r="D105" s="19" t="str">
        <f>IF(ISNA(VLOOKUP(B105,Personal!$A$2:$D$23,3,FALSE)),,VLOOKUP(B105,Personal!$A$2:$D$32,3,FALSE))</f>
        <v>Comercial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 t="str">
        <f t="shared" si="17"/>
        <v>XM10</v>
      </c>
      <c r="C106" s="19" t="str">
        <f>IF(ISNA(VLOOKUP(B106,Personal!$A$2:$D$21,2,FALSE)),,VLOOKUP(B106,Personal!$A$2:$D$21,2,FALSE))</f>
        <v>Juan Actis</v>
      </c>
      <c r="D106" s="19" t="str">
        <f>IF(ISNA(VLOOKUP(B106,Personal!$A$2:$D$23,3,FALSE)),,VLOOKUP(B106,Personal!$A$2:$D$32,3,FALSE))</f>
        <v>Comercial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62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>
        <f t="shared" si="17"/>
        <v>0</v>
      </c>
      <c r="C112" s="19">
        <f>IF(ISNA(VLOOKUP(B112,Personal!$A$2:$D$21,2,FALSE)),,VLOOKUP(B112,Personal!$A$2:$D$21,2,FALSE))</f>
        <v>0</v>
      </c>
      <c r="D112" s="19">
        <f>IF(ISNA(VLOOKUP(B112,Personal!$A$2:$D$23,3,FALSE)),,VLOOKUP(B112,Personal!$A$2:$D$32,3,FALSE))</f>
        <v>0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>
        <f t="shared" si="17"/>
        <v>0</v>
      </c>
      <c r="C113" s="19">
        <f>IF(ISNA(VLOOKUP(B113,Personal!$A$2:$D$21,2,FALSE)),,VLOOKUP(B113,Personal!$A$2:$D$21,2,FALSE))</f>
        <v>0</v>
      </c>
      <c r="D113" s="19">
        <f>IF(ISNA(VLOOKUP(B113,Personal!$A$2:$D$23,3,FALSE)),,VLOOKUP(B113,Personal!$A$2:$D$32,3,FALSE))</f>
        <v>0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>
        <f t="shared" si="17"/>
        <v>0</v>
      </c>
      <c r="C114" s="19">
        <f>IF(ISNA(VLOOKUP(B114,Personal!$A$2:$D$21,2,FALSE)),,VLOOKUP(B114,Personal!$A$2:$D$21,2,FALSE))</f>
        <v>0</v>
      </c>
      <c r="D114" s="19">
        <f>IF(ISNA(VLOOKUP(B114,Personal!$A$2:$D$23,3,FALSE)),,VLOOKUP(B114,Personal!$A$2:$D$32,3,FALSE))</f>
        <v>0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0</v>
      </c>
      <c r="I115" s="23">
        <f t="shared" si="18"/>
        <v>0</v>
      </c>
      <c r="J115" s="23">
        <f t="shared" si="18"/>
        <v>0</v>
      </c>
      <c r="K115" s="23">
        <f t="shared" si="18"/>
        <v>0</v>
      </c>
      <c r="L115" s="23">
        <f t="shared" si="18"/>
        <v>0</v>
      </c>
      <c r="M115" s="23">
        <f t="shared" si="18"/>
        <v>0</v>
      </c>
      <c r="N115" s="23">
        <f t="shared" si="18"/>
        <v>0</v>
      </c>
      <c r="O115" s="23">
        <f t="shared" si="18"/>
        <v>0</v>
      </c>
      <c r="P115" s="23">
        <f t="shared" si="18"/>
        <v>0</v>
      </c>
      <c r="Q115" s="23">
        <f t="shared" si="18"/>
        <v>0</v>
      </c>
      <c r="R115" s="23">
        <f t="shared" si="18"/>
        <v>0</v>
      </c>
      <c r="S115" s="23">
        <f t="shared" si="18"/>
        <v>0</v>
      </c>
      <c r="T115" s="23">
        <f t="shared" si="18"/>
        <v>0</v>
      </c>
      <c r="U115" s="23">
        <f t="shared" si="18"/>
        <v>0</v>
      </c>
      <c r="V115" s="23">
        <f t="shared" si="18"/>
        <v>0</v>
      </c>
      <c r="W115" s="23">
        <f t="shared" si="18"/>
        <v>0</v>
      </c>
      <c r="X115" s="23">
        <f t="shared" si="18"/>
        <v>0</v>
      </c>
      <c r="Y115" s="23">
        <f t="shared" si="18"/>
        <v>0</v>
      </c>
      <c r="Z115" s="23">
        <f t="shared" si="18"/>
        <v>0</v>
      </c>
      <c r="AA115" s="23">
        <f t="shared" si="18"/>
        <v>0</v>
      </c>
      <c r="AB115" s="23">
        <f t="shared" si="18"/>
        <v>0</v>
      </c>
      <c r="AC115" s="23">
        <f t="shared" si="18"/>
        <v>0</v>
      </c>
      <c r="AD115" s="23">
        <f t="shared" si="18"/>
        <v>0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0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45627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 t="str">
        <f>B99</f>
        <v>X167</v>
      </c>
      <c r="C118" s="19" t="str">
        <f>IF(ISNA(VLOOKUP(B118,Personal!$A$2:$D$21,2,FALSE)),,VLOOKUP(B118,Personal!$A$2:$D$21,2,FALSE))</f>
        <v>Maria Vazquez</v>
      </c>
      <c r="D118" s="19" t="str">
        <f>IF(ISNA(VLOOKUP(B118,Personal!$A$2:$D$23,3,FALSE)),,VLOOKUP(B118,Personal!$A$2:$D$32,3,FALSE))</f>
        <v>Facturación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 t="str">
        <f t="shared" ref="B119:B133" si="20">B100</f>
        <v>X200</v>
      </c>
      <c r="C119" s="19" t="str">
        <f>IF(ISNA(VLOOKUP(B119,Personal!$A$2:$D$21,2,FALSE)),,VLOOKUP(B119,Personal!$A$2:$D$21,2,FALSE))</f>
        <v>Unai Ortiz</v>
      </c>
      <c r="D119" s="19" t="str">
        <f>IF(ISNA(VLOOKUP(B119,Personal!$A$2:$D$23,3,FALSE)),,VLOOKUP(B119,Personal!$A$2:$D$32,3,FALSE))</f>
        <v>SSMM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 t="str">
        <f t="shared" si="20"/>
        <v>X208</v>
      </c>
      <c r="C120" s="19" t="str">
        <f>IF(ISNA(VLOOKUP(B120,Personal!$A$2:$D$21,2,FALSE)),,VLOOKUP(B120,Personal!$A$2:$D$21,2,FALSE))</f>
        <v>Gevenis Narvaez</v>
      </c>
      <c r="D120" s="19" t="str">
        <f>IF(ISNA(VLOOKUP(B120,Personal!$A$2:$D$23,3,FALSE)),,VLOOKUP(B120,Personal!$A$2:$D$32,3,FALSE))</f>
        <v>Visual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 t="str">
        <f t="shared" si="20"/>
        <v>X209</v>
      </c>
      <c r="C121" s="19" t="str">
        <f>IF(ISNA(VLOOKUP(B121,Personal!$A$2:$D$21,2,FALSE)),,VLOOKUP(B121,Personal!$A$2:$D$21,2,FALSE))</f>
        <v>Juan Ramos</v>
      </c>
      <c r="D121" s="19" t="str">
        <f>IF(ISNA(VLOOKUP(B121,Personal!$A$2:$D$23,3,FALSE)),,VLOOKUP(B121,Personal!$A$2:$D$32,3,FALSE))</f>
        <v>Comercial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 t="str">
        <f t="shared" si="20"/>
        <v>X212</v>
      </c>
      <c r="C122" s="19" t="str">
        <f>IF(ISNA(VLOOKUP(B122,Personal!$A$2:$D$21,2,FALSE)),,VLOOKUP(B122,Personal!$A$2:$D$21,2,FALSE))</f>
        <v>Gustavo Diaz</v>
      </c>
      <c r="D122" s="19" t="str">
        <f>IF(ISNA(VLOOKUP(B122,Personal!$A$2:$D$23,3,FALSE)),,VLOOKUP(B122,Personal!$A$2:$D$32,3,FALSE))</f>
        <v>UUCC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 t="str">
        <f t="shared" si="20"/>
        <v>X214</v>
      </c>
      <c r="C123" s="19" t="str">
        <f>IF(ISNA(VLOOKUP(B123,Personal!$A$2:$D$21,2,FALSE)),,VLOOKUP(B123,Personal!$A$2:$D$21,2,FALSE))</f>
        <v>Iker Marcos</v>
      </c>
      <c r="D123" s="19" t="str">
        <f>IF(ISNA(VLOOKUP(B123,Personal!$A$2:$D$23,3,FALSE)),,VLOOKUP(B123,Personal!$A$2:$D$32,3,FALSE))</f>
        <v>Comercial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 t="str">
        <f t="shared" si="20"/>
        <v>X216</v>
      </c>
      <c r="C124" s="19" t="str">
        <f>IF(ISNA(VLOOKUP(B124,Personal!$A$2:$D$21,2,FALSE)),,VLOOKUP(B124,Personal!$A$2:$D$21,2,FALSE))</f>
        <v>Andrew Vera</v>
      </c>
      <c r="D124" s="19" t="str">
        <f>IF(ISNA(VLOOKUP(B124,Personal!$A$2:$D$23,3,FALSE)),,VLOOKUP(B124,Personal!$A$2:$D$32,3,FALSE))</f>
        <v>Comercial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 t="str">
        <f t="shared" si="20"/>
        <v>XM10</v>
      </c>
      <c r="C125" s="19" t="str">
        <f>IF(ISNA(VLOOKUP(B125,Personal!$A$2:$D$21,2,FALSE)),,VLOOKUP(B125,Personal!$A$2:$D$21,2,FALSE))</f>
        <v>Juan Actis</v>
      </c>
      <c r="D125" s="19" t="str">
        <f>IF(ISNA(VLOOKUP(B125,Personal!$A$2:$D$23,3,FALSE)),,VLOOKUP(B125,Personal!$A$2:$D$32,3,FALSE))</f>
        <v>Comercial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>
        <f t="shared" si="20"/>
        <v>0</v>
      </c>
      <c r="C131" s="19">
        <f>IF(ISNA(VLOOKUP(B131,Personal!$A$2:$D$21,2,FALSE)),,VLOOKUP(B131,Personal!$A$2:$D$21,2,FALSE))</f>
        <v>0</v>
      </c>
      <c r="D131" s="19">
        <f>IF(ISNA(VLOOKUP(B131,Personal!$A$2:$D$23,3,FALSE)),,VLOOKUP(B131,Personal!$A$2:$D$32,3,FALSE))</f>
        <v>0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>
        <f t="shared" si="20"/>
        <v>0</v>
      </c>
      <c r="C132" s="19">
        <f>IF(ISNA(VLOOKUP(B132,Personal!$A$2:$D$21,2,FALSE)),,VLOOKUP(B132,Personal!$A$2:$D$21,2,FALSE))</f>
        <v>0</v>
      </c>
      <c r="D132" s="19">
        <f>IF(ISNA(VLOOKUP(B132,Personal!$A$2:$D$23,3,FALSE)),,VLOOKUP(B132,Personal!$A$2:$D$32,3,FALSE))</f>
        <v>0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>
        <f t="shared" si="20"/>
        <v>0</v>
      </c>
      <c r="C133" s="19">
        <f>IF(ISNA(VLOOKUP(B133,Personal!$A$2:$D$21,2,FALSE)),,VLOOKUP(B133,Personal!$A$2:$D$21,2,FALSE))</f>
        <v>0</v>
      </c>
      <c r="D133" s="19">
        <f>IF(ISNA(VLOOKUP(B133,Personal!$A$2:$D$23,3,FALSE)),,VLOOKUP(B133,Personal!$A$2:$D$32,3,FALSE))</f>
        <v>0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aVVsoZ42uPtMUDT6rXw7kpXw068Tn4BemUmXSmyo52E+k/XbRpiGC8kUw3diImUb/xJ9zmeYOpPz+h649VUdmg==" saltValue="upsc3kARS0162E/NtqwUGA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I23:R25 S26:AD29 E4:AG19" name="Rango2_3_8"/>
    <protectedRange algorithmName="SHA-512" hashValue="G5FAzGJX5ML8jdfkYHQa+XaFR9QNG29PKoYkCgHl9WmXxPVaBd5PCzjSk5Uim+XS6Movcs1vrN10mr+qn1crdA==" saltValue="5PigA186qshsPexNZFi/+w==" spinCount="100000" sqref="E30:AG38 E23:H25 S23:AG25 E26:R29 AE26:AG29" name="Rango2_3_8_1"/>
    <protectedRange algorithmName="SHA-512" hashValue="G5FAzGJX5ML8jdfkYHQa+XaFR9QNG29PKoYkCgHl9WmXxPVaBd5PCzjSk5Uim+XS6Movcs1vrN10mr+qn1crdA==" saltValue="5PigA186qshsPexNZFi/+w==" spinCount="100000" sqref="E42:AG57" name="Rango2_3_8_2"/>
    <protectedRange algorithmName="SHA-512" hashValue="G5FAzGJX5ML8jdfkYHQa+XaFR9QNG29PKoYkCgHl9WmXxPVaBd5PCzjSk5Uim+XS6Movcs1vrN10mr+qn1crdA==" saltValue="5PigA186qshsPexNZFi/+w==" spinCount="100000" sqref="E61:AG76" name="Rango2_3_8_3"/>
    <protectedRange algorithmName="SHA-512" hashValue="G5FAzGJX5ML8jdfkYHQa+XaFR9QNG29PKoYkCgHl9WmXxPVaBd5PCzjSk5Uim+XS6Movcs1vrN10mr+qn1crdA==" saltValue="5PigA186qshsPexNZFi/+w==" spinCount="100000" sqref="E80:AG95" name="Rango2_3_8_4"/>
    <protectedRange algorithmName="SHA-512" hashValue="G5FAzGJX5ML8jdfkYHQa+XaFR9QNG29PKoYkCgHl9WmXxPVaBd5PCzjSk5Uim+XS6Movcs1vrN10mr+qn1crdA==" saltValue="5PigA186qshsPexNZFi/+w==" spinCount="100000" sqref="E99:AG114" name="Rango2_3_8_5"/>
    <protectedRange algorithmName="SHA-512" hashValue="G5FAzGJX5ML8jdfkYHQa+XaFR9QNG29PKoYkCgHl9WmXxPVaBd5PCzjSk5Uim+XS6Movcs1vrN10mr+qn1crdA==" saltValue="5PigA186qshsPexNZFi/+w==" spinCount="100000" sqref="E118:AG133" name="Rango2_3_8_6"/>
  </protectedRanges>
  <conditionalFormatting sqref="E20:AG20 E39:AG39 E58:AG58 E77:AG77 E96:AG96 E115:AG115 E134:AG134">
    <cfRule type="colorScale" priority="344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I18:W18">
    <cfRule type="expression" dxfId="769" priority="130">
      <formula>$C$78="F"</formula>
    </cfRule>
  </conditionalFormatting>
  <conditionalFormatting sqref="I18:W18">
    <cfRule type="expression" dxfId="768" priority="131">
      <formula>$C$59="F"</formula>
    </cfRule>
  </conditionalFormatting>
  <conditionalFormatting sqref="I18:W18">
    <cfRule type="expression" dxfId="767" priority="132">
      <formula>$C$40="F"</formula>
    </cfRule>
  </conditionalFormatting>
  <conditionalFormatting sqref="E13:H17 I13:W18 X13:AG17">
    <cfRule type="expression" dxfId="766" priority="133">
      <formula>$C$21="F"</formula>
    </cfRule>
  </conditionalFormatting>
  <conditionalFormatting sqref="E13:AG19">
    <cfRule type="expression" dxfId="765" priority="135">
      <formula>$C$2="F"</formula>
    </cfRule>
  </conditionalFormatting>
  <conditionalFormatting sqref="E13:AG19">
    <cfRule type="expression" dxfId="764" priority="136">
      <formula>$D13="Facturacion"</formula>
    </cfRule>
  </conditionalFormatting>
  <conditionalFormatting sqref="E13:AG19">
    <cfRule type="expression" dxfId="763" priority="137">
      <formula>$D13="Specialist"</formula>
    </cfRule>
  </conditionalFormatting>
  <conditionalFormatting sqref="E13:AG19">
    <cfRule type="cellIs" dxfId="762" priority="138" operator="equal">
      <formula>1</formula>
    </cfRule>
  </conditionalFormatting>
  <conditionalFormatting sqref="E13:AG19">
    <cfRule type="expression" dxfId="761" priority="139">
      <formula>$D13="SSMM"</formula>
    </cfRule>
  </conditionalFormatting>
  <conditionalFormatting sqref="E13:AG19">
    <cfRule type="cellIs" dxfId="760" priority="140" operator="equal">
      <formula>"F"</formula>
    </cfRule>
  </conditionalFormatting>
  <conditionalFormatting sqref="E4:AG12">
    <cfRule type="expression" dxfId="759" priority="124">
      <formula>$C$2="F"</formula>
    </cfRule>
  </conditionalFormatting>
  <conditionalFormatting sqref="E4:AG12">
    <cfRule type="expression" dxfId="758" priority="125">
      <formula>$D4="Facturacion"</formula>
    </cfRule>
  </conditionalFormatting>
  <conditionalFormatting sqref="E4:AG12">
    <cfRule type="expression" dxfId="757" priority="126">
      <formula>$D4="Specialist"</formula>
    </cfRule>
  </conditionalFormatting>
  <conditionalFormatting sqref="E4:AG12">
    <cfRule type="cellIs" dxfId="756" priority="127" operator="equal">
      <formula>1</formula>
    </cfRule>
  </conditionalFormatting>
  <conditionalFormatting sqref="E4:AG12">
    <cfRule type="expression" dxfId="755" priority="128">
      <formula>$D4="SSMM"</formula>
    </cfRule>
  </conditionalFormatting>
  <conditionalFormatting sqref="E4:AG12">
    <cfRule type="cellIs" dxfId="754" priority="129" operator="equal">
      <formula>"F"</formula>
    </cfRule>
  </conditionalFormatting>
  <conditionalFormatting sqref="I37:W37">
    <cfRule type="expression" dxfId="753" priority="112">
      <formula>$C$78="F"</formula>
    </cfRule>
  </conditionalFormatting>
  <conditionalFormatting sqref="I37:W37">
    <cfRule type="expression" dxfId="752" priority="113">
      <formula>$C$59="F"</formula>
    </cfRule>
  </conditionalFormatting>
  <conditionalFormatting sqref="I37:W37">
    <cfRule type="expression" dxfId="751" priority="114">
      <formula>$C$40="F"</formula>
    </cfRule>
  </conditionalFormatting>
  <conditionalFormatting sqref="E32:H36 I32:W37 X32:AG36">
    <cfRule type="expression" dxfId="750" priority="115">
      <formula>$C$21="F"</formula>
    </cfRule>
  </conditionalFormatting>
  <conditionalFormatting sqref="E32:AG38">
    <cfRule type="expression" dxfId="749" priority="117">
      <formula>$C$2="F"</formula>
    </cfRule>
  </conditionalFormatting>
  <conditionalFormatting sqref="E32:AG38">
    <cfRule type="expression" dxfId="748" priority="118">
      <formula>$D32="Facturacion"</formula>
    </cfRule>
  </conditionalFormatting>
  <conditionalFormatting sqref="E32:AG38">
    <cfRule type="expression" dxfId="747" priority="119">
      <formula>$D32="Specialist"</formula>
    </cfRule>
  </conditionalFormatting>
  <conditionalFormatting sqref="E32:AG38">
    <cfRule type="cellIs" dxfId="746" priority="120" operator="equal">
      <formula>1</formula>
    </cfRule>
  </conditionalFormatting>
  <conditionalFormatting sqref="E32:AG38">
    <cfRule type="expression" dxfId="745" priority="121">
      <formula>$D32="SSMM"</formula>
    </cfRule>
  </conditionalFormatting>
  <conditionalFormatting sqref="E32:AG38">
    <cfRule type="cellIs" dxfId="744" priority="122" operator="equal">
      <formula>"F"</formula>
    </cfRule>
  </conditionalFormatting>
  <conditionalFormatting sqref="E30:AG31 E23:H25 S23:AG25 E26:R29 AE26:AG29">
    <cfRule type="expression" dxfId="743" priority="106">
      <formula>$C$2="F"</formula>
    </cfRule>
  </conditionalFormatting>
  <conditionalFormatting sqref="E30:AG31 E23:H25 S23:AG25 E26:R29 AE26:AG29">
    <cfRule type="expression" dxfId="742" priority="107">
      <formula>$D23="Facturacion"</formula>
    </cfRule>
  </conditionalFormatting>
  <conditionalFormatting sqref="E30:AG31 E23:H25 S23:AG25 E26:R29 AE26:AG29">
    <cfRule type="expression" dxfId="741" priority="108">
      <formula>$D23="Specialist"</formula>
    </cfRule>
  </conditionalFormatting>
  <conditionalFormatting sqref="E30:AG31 E23:H25 S23:AG25 E26:R29 AE26:AG29">
    <cfRule type="cellIs" dxfId="740" priority="109" operator="equal">
      <formula>1</formula>
    </cfRule>
  </conditionalFormatting>
  <conditionalFormatting sqref="E30:AG31 E23:H25 S23:AG25 E26:R29 AE26:AG29">
    <cfRule type="expression" dxfId="739" priority="110">
      <formula>$D23="SSMM"</formula>
    </cfRule>
  </conditionalFormatting>
  <conditionalFormatting sqref="E30:AG31 E23:H25 S23:AG25 E26:R29 AE26:AG29">
    <cfRule type="cellIs" dxfId="738" priority="111" operator="equal">
      <formula>"F"</formula>
    </cfRule>
  </conditionalFormatting>
  <conditionalFormatting sqref="I56:W56">
    <cfRule type="expression" dxfId="737" priority="94">
      <formula>$C$78="F"</formula>
    </cfRule>
  </conditionalFormatting>
  <conditionalFormatting sqref="I56:W56">
    <cfRule type="expression" dxfId="736" priority="95">
      <formula>$C$59="F"</formula>
    </cfRule>
  </conditionalFormatting>
  <conditionalFormatting sqref="I56:W56">
    <cfRule type="expression" dxfId="735" priority="96">
      <formula>$C$40="F"</formula>
    </cfRule>
  </conditionalFormatting>
  <conditionalFormatting sqref="E51:H55 I51:W56 X51:AG55">
    <cfRule type="expression" dxfId="734" priority="97">
      <formula>$C$21="F"</formula>
    </cfRule>
  </conditionalFormatting>
  <conditionalFormatting sqref="E51:AG57">
    <cfRule type="expression" dxfId="733" priority="99">
      <formula>$C$2="F"</formula>
    </cfRule>
  </conditionalFormatting>
  <conditionalFormatting sqref="E51:AG57">
    <cfRule type="expression" dxfId="732" priority="100">
      <formula>$D51="Facturacion"</formula>
    </cfRule>
  </conditionalFormatting>
  <conditionalFormatting sqref="E51:AG57">
    <cfRule type="expression" dxfId="731" priority="101">
      <formula>$D51="Specialist"</formula>
    </cfRule>
  </conditionalFormatting>
  <conditionalFormatting sqref="E51:AG57">
    <cfRule type="cellIs" dxfId="730" priority="102" operator="equal">
      <formula>1</formula>
    </cfRule>
  </conditionalFormatting>
  <conditionalFormatting sqref="E51:AG57">
    <cfRule type="expression" dxfId="729" priority="103">
      <formula>$D51="SSMM"</formula>
    </cfRule>
  </conditionalFormatting>
  <conditionalFormatting sqref="E51:AG57">
    <cfRule type="cellIs" dxfId="728" priority="104" operator="equal">
      <formula>"F"</formula>
    </cfRule>
  </conditionalFormatting>
  <conditionalFormatting sqref="E42:AG50">
    <cfRule type="expression" dxfId="727" priority="88">
      <formula>$C$2="F"</formula>
    </cfRule>
  </conditionalFormatting>
  <conditionalFormatting sqref="E42:AG50">
    <cfRule type="expression" dxfId="726" priority="89">
      <formula>$D42="Facturacion"</formula>
    </cfRule>
  </conditionalFormatting>
  <conditionalFormatting sqref="E42:AG50">
    <cfRule type="expression" dxfId="725" priority="90">
      <formula>$D42="Specialist"</formula>
    </cfRule>
  </conditionalFormatting>
  <conditionalFormatting sqref="E42:AG50">
    <cfRule type="cellIs" dxfId="724" priority="91" operator="equal">
      <formula>1</formula>
    </cfRule>
  </conditionalFormatting>
  <conditionalFormatting sqref="E42:AG50">
    <cfRule type="expression" dxfId="723" priority="92">
      <formula>$D42="SSMM"</formula>
    </cfRule>
  </conditionalFormatting>
  <conditionalFormatting sqref="E42:AG50">
    <cfRule type="cellIs" dxfId="722" priority="93" operator="equal">
      <formula>"F"</formula>
    </cfRule>
  </conditionalFormatting>
  <conditionalFormatting sqref="I75:W75">
    <cfRule type="expression" dxfId="721" priority="76">
      <formula>$C$78="F"</formula>
    </cfRule>
  </conditionalFormatting>
  <conditionalFormatting sqref="I75:W75">
    <cfRule type="expression" dxfId="720" priority="77">
      <formula>$C$59="F"</formula>
    </cfRule>
  </conditionalFormatting>
  <conditionalFormatting sqref="I75:W75">
    <cfRule type="expression" dxfId="719" priority="78">
      <formula>$C$40="F"</formula>
    </cfRule>
  </conditionalFormatting>
  <conditionalFormatting sqref="E70:H74 I70:W75 X70:AG74">
    <cfRule type="expression" dxfId="718" priority="79">
      <formula>$C$21="F"</formula>
    </cfRule>
  </conditionalFormatting>
  <conditionalFormatting sqref="E70:AG76">
    <cfRule type="expression" dxfId="717" priority="81">
      <formula>$C$2="F"</formula>
    </cfRule>
  </conditionalFormatting>
  <conditionalFormatting sqref="E70:AG76">
    <cfRule type="expression" dxfId="716" priority="82">
      <formula>$D70="Facturacion"</formula>
    </cfRule>
  </conditionalFormatting>
  <conditionalFormatting sqref="E70:AG76">
    <cfRule type="expression" dxfId="715" priority="83">
      <formula>$D70="Specialist"</formula>
    </cfRule>
  </conditionalFormatting>
  <conditionalFormatting sqref="E70:AG76">
    <cfRule type="cellIs" dxfId="714" priority="84" operator="equal">
      <formula>1</formula>
    </cfRule>
  </conditionalFormatting>
  <conditionalFormatting sqref="E70:AG76">
    <cfRule type="expression" dxfId="713" priority="85">
      <formula>$D70="SSMM"</formula>
    </cfRule>
  </conditionalFormatting>
  <conditionalFormatting sqref="E70:AG76">
    <cfRule type="cellIs" dxfId="712" priority="86" operator="equal">
      <formula>"F"</formula>
    </cfRule>
  </conditionalFormatting>
  <conditionalFormatting sqref="E61:AG69">
    <cfRule type="expression" dxfId="711" priority="70">
      <formula>$C$2="F"</formula>
    </cfRule>
  </conditionalFormatting>
  <conditionalFormatting sqref="E61:AG69">
    <cfRule type="expression" dxfId="710" priority="71">
      <formula>$D61="Facturacion"</formula>
    </cfRule>
  </conditionalFormatting>
  <conditionalFormatting sqref="E61:AG69">
    <cfRule type="expression" dxfId="709" priority="72">
      <formula>$D61="Specialist"</formula>
    </cfRule>
  </conditionalFormatting>
  <conditionalFormatting sqref="E61:AG69">
    <cfRule type="cellIs" dxfId="708" priority="73" operator="equal">
      <formula>1</formula>
    </cfRule>
  </conditionalFormatting>
  <conditionalFormatting sqref="E61:AG69">
    <cfRule type="expression" dxfId="707" priority="74">
      <formula>$D61="SSMM"</formula>
    </cfRule>
  </conditionalFormatting>
  <conditionalFormatting sqref="E61:AG69">
    <cfRule type="cellIs" dxfId="706" priority="75" operator="equal">
      <formula>"F"</formula>
    </cfRule>
  </conditionalFormatting>
  <conditionalFormatting sqref="I94:W94">
    <cfRule type="expression" dxfId="705" priority="58">
      <formula>$C$78="F"</formula>
    </cfRule>
  </conditionalFormatting>
  <conditionalFormatting sqref="I94:W94">
    <cfRule type="expression" dxfId="704" priority="59">
      <formula>$C$59="F"</formula>
    </cfRule>
  </conditionalFormatting>
  <conditionalFormatting sqref="I94:W94">
    <cfRule type="expression" dxfId="703" priority="60">
      <formula>$C$40="F"</formula>
    </cfRule>
  </conditionalFormatting>
  <conditionalFormatting sqref="E89:H93 I89:W94 X89:AG93">
    <cfRule type="expression" dxfId="702" priority="61">
      <formula>$C$21="F"</formula>
    </cfRule>
  </conditionalFormatting>
  <conditionalFormatting sqref="E89:AG95">
    <cfRule type="expression" dxfId="701" priority="63">
      <formula>$C$2="F"</formula>
    </cfRule>
  </conditionalFormatting>
  <conditionalFormatting sqref="E89:AG95">
    <cfRule type="expression" dxfId="700" priority="64">
      <formula>$D89="Facturacion"</formula>
    </cfRule>
  </conditionalFormatting>
  <conditionalFormatting sqref="E89:AG95">
    <cfRule type="expression" dxfId="699" priority="65">
      <formula>$D89="Specialist"</formula>
    </cfRule>
  </conditionalFormatting>
  <conditionalFormatting sqref="E89:AG95">
    <cfRule type="cellIs" dxfId="698" priority="66" operator="equal">
      <formula>1</formula>
    </cfRule>
  </conditionalFormatting>
  <conditionalFormatting sqref="E89:AG95">
    <cfRule type="expression" dxfId="697" priority="67">
      <formula>$D89="SSMM"</formula>
    </cfRule>
  </conditionalFormatting>
  <conditionalFormatting sqref="E89:AG95">
    <cfRule type="cellIs" dxfId="696" priority="68" operator="equal">
      <formula>"F"</formula>
    </cfRule>
  </conditionalFormatting>
  <conditionalFormatting sqref="E80:AG88">
    <cfRule type="expression" dxfId="695" priority="52">
      <formula>$C$2="F"</formula>
    </cfRule>
  </conditionalFormatting>
  <conditionalFormatting sqref="E80:AG88">
    <cfRule type="expression" dxfId="694" priority="53">
      <formula>$D80="Facturacion"</formula>
    </cfRule>
  </conditionalFormatting>
  <conditionalFormatting sqref="E80:AG88">
    <cfRule type="expression" dxfId="693" priority="54">
      <formula>$D80="Specialist"</formula>
    </cfRule>
  </conditionalFormatting>
  <conditionalFormatting sqref="E80:AG88">
    <cfRule type="cellIs" dxfId="692" priority="55" operator="equal">
      <formula>1</formula>
    </cfRule>
  </conditionalFormatting>
  <conditionalFormatting sqref="E80:AG88">
    <cfRule type="expression" dxfId="691" priority="56">
      <formula>$D80="SSMM"</formula>
    </cfRule>
  </conditionalFormatting>
  <conditionalFormatting sqref="E80:AG88">
    <cfRule type="cellIs" dxfId="690" priority="57" operator="equal">
      <formula>"F"</formula>
    </cfRule>
  </conditionalFormatting>
  <conditionalFormatting sqref="I113:W113">
    <cfRule type="expression" dxfId="689" priority="40">
      <formula>$C$78="F"</formula>
    </cfRule>
  </conditionalFormatting>
  <conditionalFormatting sqref="I113:W113">
    <cfRule type="expression" dxfId="688" priority="41">
      <formula>$C$59="F"</formula>
    </cfRule>
  </conditionalFormatting>
  <conditionalFormatting sqref="I113:W113">
    <cfRule type="expression" dxfId="687" priority="42">
      <formula>$C$40="F"</formula>
    </cfRule>
  </conditionalFormatting>
  <conditionalFormatting sqref="E108:H112 I108:W113 X108:AG112">
    <cfRule type="expression" dxfId="686" priority="43">
      <formula>$C$21="F"</formula>
    </cfRule>
  </conditionalFormatting>
  <conditionalFormatting sqref="E108:AG114">
    <cfRule type="expression" dxfId="685" priority="45">
      <formula>$C$2="F"</formula>
    </cfRule>
  </conditionalFormatting>
  <conditionalFormatting sqref="E108:AG114">
    <cfRule type="expression" dxfId="684" priority="46">
      <formula>$D108="Facturacion"</formula>
    </cfRule>
  </conditionalFormatting>
  <conditionalFormatting sqref="E108:AG114">
    <cfRule type="expression" dxfId="683" priority="47">
      <formula>$D108="Specialist"</formula>
    </cfRule>
  </conditionalFormatting>
  <conditionalFormatting sqref="E108:AG114">
    <cfRule type="cellIs" dxfId="682" priority="48" operator="equal">
      <formula>1</formula>
    </cfRule>
  </conditionalFormatting>
  <conditionalFormatting sqref="E108:AG114">
    <cfRule type="expression" dxfId="681" priority="49">
      <formula>$D108="SSMM"</formula>
    </cfRule>
  </conditionalFormatting>
  <conditionalFormatting sqref="E108:AG114">
    <cfRule type="cellIs" dxfId="680" priority="50" operator="equal">
      <formula>"F"</formula>
    </cfRule>
  </conditionalFormatting>
  <conditionalFormatting sqref="E99:AG107">
    <cfRule type="expression" dxfId="679" priority="34">
      <formula>$C$2="F"</formula>
    </cfRule>
  </conditionalFormatting>
  <conditionalFormatting sqref="E99:AG107">
    <cfRule type="expression" dxfId="678" priority="35">
      <formula>$D99="Facturacion"</formula>
    </cfRule>
  </conditionalFormatting>
  <conditionalFormatting sqref="E99:AG107">
    <cfRule type="expression" dxfId="677" priority="36">
      <formula>$D99="Specialist"</formula>
    </cfRule>
  </conditionalFormatting>
  <conditionalFormatting sqref="E99:AG107">
    <cfRule type="cellIs" dxfId="676" priority="37" operator="equal">
      <formula>1</formula>
    </cfRule>
  </conditionalFormatting>
  <conditionalFormatting sqref="E99:AG107">
    <cfRule type="expression" dxfId="675" priority="38">
      <formula>$D99="SSMM"</formula>
    </cfRule>
  </conditionalFormatting>
  <conditionalFormatting sqref="E99:AG107">
    <cfRule type="cellIs" dxfId="674" priority="39" operator="equal">
      <formula>"F"</formula>
    </cfRule>
  </conditionalFormatting>
  <conditionalFormatting sqref="I132:W132">
    <cfRule type="expression" dxfId="673" priority="22">
      <formula>$C$78="F"</formula>
    </cfRule>
  </conditionalFormatting>
  <conditionalFormatting sqref="I132:W132">
    <cfRule type="expression" dxfId="672" priority="23">
      <formula>$C$59="F"</formula>
    </cfRule>
  </conditionalFormatting>
  <conditionalFormatting sqref="I132:W132">
    <cfRule type="expression" dxfId="671" priority="24">
      <formula>$C$40="F"</formula>
    </cfRule>
  </conditionalFormatting>
  <conditionalFormatting sqref="E127:H131 I127:W132 X127:AG131">
    <cfRule type="expression" dxfId="670" priority="25">
      <formula>$C$21="F"</formula>
    </cfRule>
  </conditionalFormatting>
  <conditionalFormatting sqref="E127:AG133">
    <cfRule type="expression" dxfId="669" priority="27">
      <formula>$C$2="F"</formula>
    </cfRule>
  </conditionalFormatting>
  <conditionalFormatting sqref="E127:AG133">
    <cfRule type="expression" dxfId="668" priority="28">
      <formula>$D127="Facturacion"</formula>
    </cfRule>
  </conditionalFormatting>
  <conditionalFormatting sqref="E127:AG133">
    <cfRule type="expression" dxfId="667" priority="29">
      <formula>$D127="Specialist"</formula>
    </cfRule>
  </conditionalFormatting>
  <conditionalFormatting sqref="E127:AG133">
    <cfRule type="cellIs" dxfId="666" priority="30" operator="equal">
      <formula>1</formula>
    </cfRule>
  </conditionalFormatting>
  <conditionalFormatting sqref="E127:AG133">
    <cfRule type="expression" dxfId="665" priority="31">
      <formula>$D127="SSMM"</formula>
    </cfRule>
  </conditionalFormatting>
  <conditionalFormatting sqref="E127:AG133">
    <cfRule type="cellIs" dxfId="664" priority="32" operator="equal">
      <formula>"F"</formula>
    </cfRule>
  </conditionalFormatting>
  <conditionalFormatting sqref="E118:AG126">
    <cfRule type="expression" dxfId="663" priority="16">
      <formula>$C$2="F"</formula>
    </cfRule>
  </conditionalFormatting>
  <conditionalFormatting sqref="E118:AG126">
    <cfRule type="expression" dxfId="662" priority="17">
      <formula>$D118="Facturacion"</formula>
    </cfRule>
  </conditionalFormatting>
  <conditionalFormatting sqref="E118:AG126">
    <cfRule type="expression" dxfId="661" priority="18">
      <formula>$D118="Specialist"</formula>
    </cfRule>
  </conditionalFormatting>
  <conditionalFormatting sqref="E118:AG126">
    <cfRule type="cellIs" dxfId="660" priority="19" operator="equal">
      <formula>1</formula>
    </cfRule>
  </conditionalFormatting>
  <conditionalFormatting sqref="E118:AG126">
    <cfRule type="expression" dxfId="659" priority="20">
      <formula>$D118="SSMM"</formula>
    </cfRule>
  </conditionalFormatting>
  <conditionalFormatting sqref="E118:AG126">
    <cfRule type="cellIs" dxfId="658" priority="21" operator="equal">
      <formula>"F"</formula>
    </cfRule>
  </conditionalFormatting>
  <conditionalFormatting sqref="I23:R25">
    <cfRule type="expression" dxfId="657" priority="9">
      <formula>$C$2="F"</formula>
    </cfRule>
  </conditionalFormatting>
  <conditionalFormatting sqref="I23:R25">
    <cfRule type="expression" dxfId="656" priority="10">
      <formula>$D23="Facturacion"</formula>
    </cfRule>
  </conditionalFormatting>
  <conditionalFormatting sqref="I23:R25">
    <cfRule type="expression" dxfId="655" priority="11">
      <formula>$D23="Specialist"</formula>
    </cfRule>
  </conditionalFormatting>
  <conditionalFormatting sqref="I23:R25">
    <cfRule type="cellIs" dxfId="654" priority="12" operator="equal">
      <formula>1</formula>
    </cfRule>
  </conditionalFormatting>
  <conditionalFormatting sqref="I23:R25">
    <cfRule type="expression" dxfId="653" priority="13">
      <formula>$D23="SSMM"</formula>
    </cfRule>
  </conditionalFormatting>
  <conditionalFormatting sqref="I23:R25">
    <cfRule type="cellIs" dxfId="652" priority="14" operator="equal">
      <formula>"F"</formula>
    </cfRule>
  </conditionalFormatting>
  <conditionalFormatting sqref="S26:AD29">
    <cfRule type="expression" dxfId="651" priority="2">
      <formula>$C$2="F"</formula>
    </cfRule>
  </conditionalFormatting>
  <conditionalFormatting sqref="S26:AD29">
    <cfRule type="expression" dxfId="650" priority="3">
      <formula>$D26="Facturacion"</formula>
    </cfRule>
  </conditionalFormatting>
  <conditionalFormatting sqref="S26:AD29">
    <cfRule type="expression" dxfId="649" priority="4">
      <formula>$D26="Specialist"</formula>
    </cfRule>
  </conditionalFormatting>
  <conditionalFormatting sqref="S26:AD29">
    <cfRule type="cellIs" dxfId="648" priority="5" operator="equal">
      <formula>1</formula>
    </cfRule>
  </conditionalFormatting>
  <conditionalFormatting sqref="S26:AD29">
    <cfRule type="expression" dxfId="647" priority="6">
      <formula>$D26="SSMM"</formula>
    </cfRule>
  </conditionalFormatting>
  <conditionalFormatting sqref="S26:AD29">
    <cfRule type="cellIs" dxfId="646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" id="{3DBC3FFA-059B-42BC-8D6D-8C591AE470C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E13:AG19</xm:sqref>
        </x14:conditionalFormatting>
        <x14:conditionalFormatting xmlns:xm="http://schemas.microsoft.com/office/excel/2006/main">
          <x14:cfRule type="expression" priority="123" id="{6A62F16C-1EDC-4641-8F69-0247101AFF6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E4:AG12</xm:sqref>
        </x14:conditionalFormatting>
        <x14:conditionalFormatting xmlns:xm="http://schemas.microsoft.com/office/excel/2006/main">
          <x14:cfRule type="expression" priority="116" id="{11B5662F-F21A-4647-B18E-2916508BD5F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E32:AG38</xm:sqref>
        </x14:conditionalFormatting>
        <x14:conditionalFormatting xmlns:xm="http://schemas.microsoft.com/office/excel/2006/main">
          <x14:cfRule type="expression" priority="105" id="{D10C4824-8832-4696-8C77-A40E4C42473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E30:AG31 E23:H25 S23:AG25 E26:R29 AE26:AG29</xm:sqref>
        </x14:conditionalFormatting>
        <x14:conditionalFormatting xmlns:xm="http://schemas.microsoft.com/office/excel/2006/main">
          <x14:cfRule type="expression" priority="98" id="{29B92C8E-640E-4212-8B0F-B024ED0C0E1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E51:AG57</xm:sqref>
        </x14:conditionalFormatting>
        <x14:conditionalFormatting xmlns:xm="http://schemas.microsoft.com/office/excel/2006/main">
          <x14:cfRule type="expression" priority="87" id="{03308532-DE0D-416B-887D-59545E635D7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E42:AG50</xm:sqref>
        </x14:conditionalFormatting>
        <x14:conditionalFormatting xmlns:xm="http://schemas.microsoft.com/office/excel/2006/main">
          <x14:cfRule type="expression" priority="80" id="{379D4A10-7A46-4E7E-B655-05EFC943C77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E70:AG76</xm:sqref>
        </x14:conditionalFormatting>
        <x14:conditionalFormatting xmlns:xm="http://schemas.microsoft.com/office/excel/2006/main">
          <x14:cfRule type="expression" priority="69" id="{1CB8D0B3-5368-4DA8-B8B9-A702443833B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E61:AG69</xm:sqref>
        </x14:conditionalFormatting>
        <x14:conditionalFormatting xmlns:xm="http://schemas.microsoft.com/office/excel/2006/main">
          <x14:cfRule type="expression" priority="62" id="{6B5DDBE9-1A64-4BB1-AB8C-7B0F8B3B1C3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E89:AG95</xm:sqref>
        </x14:conditionalFormatting>
        <x14:conditionalFormatting xmlns:xm="http://schemas.microsoft.com/office/excel/2006/main">
          <x14:cfRule type="expression" priority="51" id="{F9A35A37-0A87-44AA-8840-3D2880FF81D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E80:AG88</xm:sqref>
        </x14:conditionalFormatting>
        <x14:conditionalFormatting xmlns:xm="http://schemas.microsoft.com/office/excel/2006/main">
          <x14:cfRule type="expression" priority="44" id="{B8345ACC-EE5D-4259-A81F-3F05F197D92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33" id="{E63D2C69-C47B-442E-BA7C-7D7F2ED3A89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E99:AG107</xm:sqref>
        </x14:conditionalFormatting>
        <x14:conditionalFormatting xmlns:xm="http://schemas.microsoft.com/office/excel/2006/main">
          <x14:cfRule type="expression" priority="26" id="{3E270823-CE40-4BF5-98D3-1BF014B390C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15" id="{43863790-0E08-456D-B0A1-ED5A59CF08D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  <x14:conditionalFormatting xmlns:xm="http://schemas.microsoft.com/office/excel/2006/main">
          <x14:cfRule type="expression" priority="8" id="{336420B2-3C4C-45F4-94EA-E43EA6C7D31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I23:R25</xm:sqref>
        </x14:conditionalFormatting>
        <x14:conditionalFormatting xmlns:xm="http://schemas.microsoft.com/office/excel/2006/main">
          <x14:cfRule type="expression" priority="1" id="{593369B8-7262-4710-86D8-E295709D96F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S26:AD29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7E5C3BFD-F32F-4AF2-948C-9E5BFE0C1326}">
          <x14:formula1>
            <xm:f>Personal!$A$2:$A$50</xm:f>
          </x14:formula1>
          <xm:sqref>B118:B133 B23:B38 B42:B57 B61:B76 B80:B95 B99:B114 B4:B19</xm:sqref>
        </x14:dataValidation>
        <x14:dataValidation type="list" allowBlank="1" showInputMessage="1" showErrorMessage="1" prompt="Elige una de las opciones disponibles" xr:uid="{0BDDF154-D70E-440C-939E-FB545F5B4788}">
          <x14:formula1>
            <xm:f>Personal!$F$1:$F$15</xm:f>
          </x14:formula1>
          <xm:sqref>E118:AG133 E23:AG38 E42:AG57 E61:AG76 E80:AG95 E99:AG114 E4:AG19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F8E95-28EA-489E-8F52-AE7B0343598A}">
  <sheetPr codeName="Hoja51">
    <tabColor rgb="FFFFFFFF"/>
    <outlinePr summaryBelow="0" summaryRight="0"/>
    <pageSetUpPr fitToPage="1"/>
  </sheetPr>
  <dimension ref="A1:AJ1000"/>
  <sheetViews>
    <sheetView topLeftCell="A97" workbookViewId="0">
      <selection activeCell="B1" sqref="B1:B1048576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'S48'!C117+1</f>
        <v>45628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/>
      <c r="C4" s="19">
        <f>IF(ISNA(VLOOKUP(B4,Personal!$A$2:$D$21,2,FALSE)),,VLOOKUP(B4,Personal!$A$2:$D$21,2,FALSE))</f>
        <v>0</v>
      </c>
      <c r="D4" s="19">
        <f>IF(ISNA(VLOOKUP(B4,Personal!$A$2:$D$23,3,FALSE)),,VLOOKUP(B4,Personal!$A$2:$D$32,3,FALSE))</f>
        <v>0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/>
      <c r="C5" s="19">
        <f>IF(ISNA(VLOOKUP(B5,Personal!$A$2:$D$21,2,FALSE)),,VLOOKUP(B5,Personal!$A$2:$D$21,2,FALSE))</f>
        <v>0</v>
      </c>
      <c r="D5" s="19">
        <f>IF(ISNA(VLOOKUP(B5,Personal!$A$2:$D$23,3,FALSE)),,VLOOKUP(B5,Personal!$A$2:$D$32,3,FALSE))</f>
        <v>0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1">
        <f t="shared" si="0"/>
        <v>0</v>
      </c>
      <c r="AI5" s="1"/>
      <c r="AJ5" s="1">
        <f t="shared" si="1"/>
        <v>0</v>
      </c>
    </row>
    <row r="6" spans="1:36" ht="15.75" customHeight="1" x14ac:dyDescent="0.15">
      <c r="A6" s="10"/>
      <c r="B6" s="18"/>
      <c r="C6" s="19">
        <f>IF(ISNA(VLOOKUP(B6,Personal!$A$2:$D$21,2,FALSE)),,VLOOKUP(B6,Personal!$A$2:$D$21,2,FALSE))</f>
        <v>0</v>
      </c>
      <c r="D6" s="19">
        <f>IF(ISNA(VLOOKUP(B6,Personal!$A$2:$D$23,3,FALSE)),,VLOOKUP(B6,Personal!$A$2:$D$32,3,FALSE))</f>
        <v>0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1">
        <f t="shared" si="0"/>
        <v>0</v>
      </c>
      <c r="AI6" s="1"/>
      <c r="AJ6" s="1">
        <f t="shared" si="1"/>
        <v>0</v>
      </c>
    </row>
    <row r="7" spans="1:36" ht="15.75" customHeight="1" x14ac:dyDescent="0.15">
      <c r="A7" s="10"/>
      <c r="B7" s="18"/>
      <c r="C7" s="19">
        <f>IF(ISNA(VLOOKUP(B7,Personal!$A$2:$D$21,2,FALSE)),,VLOOKUP(B7,Personal!$A$2:$D$21,2,FALSE))</f>
        <v>0</v>
      </c>
      <c r="D7" s="19">
        <f>IF(ISNA(VLOOKUP(B7,Personal!$A$2:$D$23,3,FALSE)),,VLOOKUP(B7,Personal!$A$2:$D$32,3,FALSE))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1">
        <f t="shared" si="0"/>
        <v>0</v>
      </c>
      <c r="AI7" s="1"/>
      <c r="AJ7" s="1">
        <f t="shared" si="1"/>
        <v>0</v>
      </c>
    </row>
    <row r="8" spans="1:36" ht="15.75" customHeight="1" x14ac:dyDescent="0.15">
      <c r="A8" s="10"/>
      <c r="B8" s="18"/>
      <c r="C8" s="19">
        <f>IF(ISNA(VLOOKUP(B8,Personal!$A$2:$D$21,2,FALSE)),,VLOOKUP(B8,Personal!$A$2:$D$21,2,FALSE))</f>
        <v>0</v>
      </c>
      <c r="D8" s="19">
        <f>IF(ISNA(VLOOKUP(B8,Personal!$A$2:$D$23,3,FALSE)),,VLOOKUP(B8,Personal!$A$2:$D$32,3,FALSE))</f>
        <v>0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0</v>
      </c>
      <c r="AI8" s="1"/>
      <c r="AJ8" s="1">
        <f t="shared" si="1"/>
        <v>0</v>
      </c>
    </row>
    <row r="9" spans="1:36" ht="15.75" customHeight="1" x14ac:dyDescent="0.15">
      <c r="A9" s="10"/>
      <c r="B9" s="18"/>
      <c r="C9" s="19">
        <f>IF(ISNA(VLOOKUP(B9,Personal!$A$2:$D$21,2,FALSE)),,VLOOKUP(B9,Personal!$A$2:$D$21,2,FALSE))</f>
        <v>0</v>
      </c>
      <c r="D9" s="19">
        <f>IF(ISNA(VLOOKUP(B9,Personal!$A$2:$D$23,3,FALSE)),,VLOOKUP(B9,Personal!$A$2:$D$32,3,FALSE))</f>
        <v>0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1">
        <f t="shared" si="0"/>
        <v>0</v>
      </c>
      <c r="AI9" s="1"/>
      <c r="AJ9" s="1">
        <f t="shared" si="1"/>
        <v>0</v>
      </c>
    </row>
    <row r="10" spans="1:36" ht="15.75" customHeight="1" x14ac:dyDescent="0.15">
      <c r="A10" s="10"/>
      <c r="B10" s="18"/>
      <c r="C10" s="19">
        <f>IF(ISNA(VLOOKUP(B10,Personal!$A$2:$D$21,2,FALSE)),,VLOOKUP(B10,Personal!$A$2:$D$21,2,FALSE))</f>
        <v>0</v>
      </c>
      <c r="D10" s="19">
        <f>IF(ISNA(VLOOKUP(B10,Personal!$A$2:$D$23,3,FALSE)),,VLOOKUP(B10,Personal!$A$2:$D$32,3,FALSE))</f>
        <v>0</v>
      </c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1">
        <f t="shared" si="0"/>
        <v>0</v>
      </c>
      <c r="AI10" s="1"/>
      <c r="AJ10" s="1">
        <f t="shared" si="1"/>
        <v>0</v>
      </c>
    </row>
    <row r="11" spans="1:36" ht="15.75" customHeight="1" x14ac:dyDescent="0.15">
      <c r="A11" s="21"/>
      <c r="B11" s="18"/>
      <c r="C11" s="19">
        <f>IF(ISNA(VLOOKUP(B11,Personal!$A$2:$D$21,2,FALSE)),,VLOOKUP(B11,Personal!$A$2:$D$21,2,FALSE))</f>
        <v>0</v>
      </c>
      <c r="D11" s="19">
        <f>IF(ISNA(VLOOKUP(B11,Personal!$A$2:$D$23,3,FALSE)),,VLOOKUP(B11,Personal!$A$2:$D$32,3,FALSE))</f>
        <v>0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/>
      <c r="C17" s="19">
        <f>IF(ISNA(VLOOKUP(B17,Personal!$A$2:$D$21,2,FALSE)),,VLOOKUP(B17,Personal!$A$2:$D$21,2,FALSE))</f>
        <v>0</v>
      </c>
      <c r="D17" s="19">
        <f>IF(ISNA(VLOOKUP(B17,Personal!$A$2:$D$23,3,FALSE)),,VLOOKUP(B17,Personal!$A$2:$D$32,3,FALSE))</f>
        <v>0</v>
      </c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/>
      <c r="C18" s="19">
        <f>IF(ISNA(VLOOKUP(B18,Personal!$A$2:$D$21,2,FALSE)),,VLOOKUP(B18,Personal!$A$2:$D$21,2,FALSE))</f>
        <v>0</v>
      </c>
      <c r="D18" s="19">
        <f>IF(ISNA(VLOOKUP(B18,Personal!$A$2:$D$23,3,FALSE)),,VLOOKUP(B18,Personal!$A$2:$D$32,3,FALSE))</f>
        <v>0</v>
      </c>
      <c r="E18" s="59"/>
      <c r="F18" s="59"/>
      <c r="G18" s="59"/>
      <c r="H18" s="59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59"/>
      <c r="Y18" s="59"/>
      <c r="Z18" s="59"/>
      <c r="AA18" s="59"/>
      <c r="AB18" s="59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0</v>
      </c>
      <c r="AJ18" s="1">
        <f t="shared" si="1"/>
        <v>0</v>
      </c>
    </row>
    <row r="19" spans="1:36" ht="15.75" customHeight="1" x14ac:dyDescent="0.15">
      <c r="A19" s="10"/>
      <c r="B19" s="18"/>
      <c r="C19" s="19">
        <f>IF(ISNA(VLOOKUP(B19,Personal!$A$2:$D$21,2,FALSE)),,VLOOKUP(B19,Personal!$A$2:$D$21,2,FALSE))</f>
        <v>0</v>
      </c>
      <c r="D19" s="19">
        <f>IF(ISNA(VLOOKUP(B19,Personal!$A$2:$D$23,3,FALSE)),,VLOOKUP(B19,Personal!$A$2:$D$32,3,FALSE))</f>
        <v>0</v>
      </c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0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0</v>
      </c>
      <c r="H20" s="23">
        <f t="shared" si="3"/>
        <v>0</v>
      </c>
      <c r="I20" s="23">
        <f t="shared" si="3"/>
        <v>0</v>
      </c>
      <c r="J20" s="23">
        <f t="shared" si="3"/>
        <v>0</v>
      </c>
      <c r="K20" s="23">
        <f t="shared" si="3"/>
        <v>0</v>
      </c>
      <c r="L20" s="23">
        <f t="shared" si="3"/>
        <v>0</v>
      </c>
      <c r="M20" s="23">
        <f t="shared" si="3"/>
        <v>0</v>
      </c>
      <c r="N20" s="23">
        <f t="shared" si="3"/>
        <v>0</v>
      </c>
      <c r="O20" s="23">
        <f t="shared" si="3"/>
        <v>0</v>
      </c>
      <c r="P20" s="23">
        <f t="shared" si="3"/>
        <v>0</v>
      </c>
      <c r="Q20" s="23">
        <f t="shared" si="3"/>
        <v>0</v>
      </c>
      <c r="R20" s="23">
        <f t="shared" si="3"/>
        <v>0</v>
      </c>
      <c r="S20" s="23">
        <f t="shared" si="3"/>
        <v>0</v>
      </c>
      <c r="T20" s="23">
        <f t="shared" si="3"/>
        <v>0</v>
      </c>
      <c r="U20" s="23">
        <f t="shared" si="3"/>
        <v>0</v>
      </c>
      <c r="V20" s="23">
        <f t="shared" si="3"/>
        <v>0</v>
      </c>
      <c r="W20" s="23">
        <f t="shared" si="3"/>
        <v>0</v>
      </c>
      <c r="X20" s="23">
        <f t="shared" si="3"/>
        <v>0</v>
      </c>
      <c r="Y20" s="23">
        <f t="shared" si="3"/>
        <v>0</v>
      </c>
      <c r="Z20" s="23">
        <f t="shared" si="3"/>
        <v>0</v>
      </c>
      <c r="AA20" s="23">
        <f t="shared" si="3"/>
        <v>0</v>
      </c>
      <c r="AB20" s="23">
        <f t="shared" si="3"/>
        <v>0</v>
      </c>
      <c r="AC20" s="23">
        <f t="shared" si="3"/>
        <v>0</v>
      </c>
      <c r="AD20" s="23">
        <f t="shared" si="3"/>
        <v>0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0</v>
      </c>
      <c r="AI20" s="1">
        <f>SUM(AI13:AI19)</f>
        <v>0</v>
      </c>
      <c r="AJ20" s="1">
        <f t="shared" si="1"/>
        <v>0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45629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>
        <f>B4</f>
        <v>0</v>
      </c>
      <c r="C23" s="19">
        <f>IF(ISNA(VLOOKUP(B23,Personal!$A$2:$D$21,2,FALSE)),,VLOOKUP(B23,Personal!$A$2:$D$21,2,FALSE))</f>
        <v>0</v>
      </c>
      <c r="D23" s="19">
        <f>IF(ISNA(VLOOKUP(B23,Personal!$A$2:$D$23,3,FALSE)),,VLOOKUP(B23,Personal!$A$2:$D$32,3,FALSE))</f>
        <v>0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>
        <f t="shared" ref="B24:B38" si="5">B5</f>
        <v>0</v>
      </c>
      <c r="C24" s="19">
        <f>IF(ISNA(VLOOKUP(B24,Personal!$A$2:$D$21,2,FALSE)),,VLOOKUP(B24,Personal!$A$2:$D$21,2,FALSE))</f>
        <v>0</v>
      </c>
      <c r="D24" s="19">
        <f>IF(ISNA(VLOOKUP(B24,Personal!$A$2:$D$23,3,FALSE)),,VLOOKUP(B24,Personal!$A$2:$D$32,3,FALSE))</f>
        <v>0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1">
        <f t="shared" si="4"/>
        <v>0</v>
      </c>
      <c r="AI24" s="1"/>
    </row>
    <row r="25" spans="1:36" ht="15.75" customHeight="1" x14ac:dyDescent="0.15">
      <c r="A25" s="10"/>
      <c r="B25" s="18">
        <f t="shared" si="5"/>
        <v>0</v>
      </c>
      <c r="C25" s="19">
        <f>IF(ISNA(VLOOKUP(B25,Personal!$A$2:$D$21,2,FALSE)),,VLOOKUP(B25,Personal!$A$2:$D$21,2,FALSE))</f>
        <v>0</v>
      </c>
      <c r="D25" s="19">
        <f>IF(ISNA(VLOOKUP(B25,Personal!$A$2:$D$23,3,FALSE)),,VLOOKUP(B25,Personal!$A$2:$D$32,3,FALSE))</f>
        <v>0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>
        <f t="shared" si="5"/>
        <v>0</v>
      </c>
      <c r="C26" s="19">
        <f>IF(ISNA(VLOOKUP(B26,Personal!$A$2:$D$21,2,FALSE)),,VLOOKUP(B26,Personal!$A$2:$D$21,2,FALSE))</f>
        <v>0</v>
      </c>
      <c r="D26" s="19">
        <f>IF(ISNA(VLOOKUP(B26,Personal!$A$2:$D$23,3,FALSE)),,VLOOKUP(B26,Personal!$A$2:$D$32,3,FALSE))</f>
        <v>0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1">
        <f t="shared" si="4"/>
        <v>0</v>
      </c>
      <c r="AI26" s="1"/>
    </row>
    <row r="27" spans="1:36" ht="15.75" customHeight="1" x14ac:dyDescent="0.15">
      <c r="A27" s="10"/>
      <c r="B27" s="18">
        <f t="shared" si="5"/>
        <v>0</v>
      </c>
      <c r="C27" s="19">
        <f>IF(ISNA(VLOOKUP(B27,Personal!$A$2:$D$21,2,FALSE)),,VLOOKUP(B27,Personal!$A$2:$D$21,2,FALSE))</f>
        <v>0</v>
      </c>
      <c r="D27" s="19">
        <f>IF(ISNA(VLOOKUP(B27,Personal!$A$2:$D$23,3,FALSE)),,VLOOKUP(B27,Personal!$A$2:$D$32,3,FALSE))</f>
        <v>0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1">
        <f t="shared" si="4"/>
        <v>0</v>
      </c>
      <c r="AI27" s="1"/>
    </row>
    <row r="28" spans="1:36" ht="15.75" customHeight="1" x14ac:dyDescent="0.15">
      <c r="A28" s="10"/>
      <c r="B28" s="18">
        <f t="shared" si="5"/>
        <v>0</v>
      </c>
      <c r="C28" s="19">
        <f>IF(ISNA(VLOOKUP(B28,Personal!$A$2:$D$21,2,FALSE)),,VLOOKUP(B28,Personal!$A$2:$D$21,2,FALSE))</f>
        <v>0</v>
      </c>
      <c r="D28" s="19">
        <f>IF(ISNA(VLOOKUP(B28,Personal!$A$2:$D$23,3,FALSE)),,VLOOKUP(B28,Personal!$A$2:$D$32,3,FALSE))</f>
        <v>0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>
        <f t="shared" si="5"/>
        <v>0</v>
      </c>
      <c r="C29" s="19">
        <f>IF(ISNA(VLOOKUP(B29,Personal!$A$2:$D$21,2,FALSE)),,VLOOKUP(B29,Personal!$A$2:$D$21,2,FALSE))</f>
        <v>0</v>
      </c>
      <c r="D29" s="19">
        <f>IF(ISNA(VLOOKUP(B29,Personal!$A$2:$D$23,3,FALSE)),,VLOOKUP(B29,Personal!$A$2:$D$32,3,FALSE))</f>
        <v>0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>
        <f t="shared" si="5"/>
        <v>0</v>
      </c>
      <c r="C30" s="19">
        <f>IF(ISNA(VLOOKUP(B30,Personal!$A$2:$D$21,2,FALSE)),,VLOOKUP(B30,Personal!$A$2:$D$21,2,FALSE))</f>
        <v>0</v>
      </c>
      <c r="D30" s="19">
        <f>IF(ISNA(VLOOKUP(B30,Personal!$A$2:$D$23,3,FALSE)),,VLOOKUP(B30,Personal!$A$2:$D$32,3,FALSE))</f>
        <v>0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>
        <f t="shared" si="5"/>
        <v>0</v>
      </c>
      <c r="C36" s="19">
        <f>IF(ISNA(VLOOKUP(B36,Personal!$A$2:$D$21,2,FALSE)),,VLOOKUP(B36,Personal!$A$2:$D$21,2,FALSE))</f>
        <v>0</v>
      </c>
      <c r="D36" s="19">
        <f>IF(ISNA(VLOOKUP(B36,Personal!$A$2:$D$23,3,FALSE)),,VLOOKUP(B36,Personal!$A$2:$D$32,3,FALSE))</f>
        <v>0</v>
      </c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>
        <f t="shared" si="5"/>
        <v>0</v>
      </c>
      <c r="C37" s="19">
        <f>IF(ISNA(VLOOKUP(B37,Personal!$A$2:$D$21,2,FALSE)),,VLOOKUP(B37,Personal!$A$2:$D$21,2,FALSE))</f>
        <v>0</v>
      </c>
      <c r="D37" s="19">
        <f>IF(ISNA(VLOOKUP(B37,Personal!$A$2:$D$23,3,FALSE)),,VLOOKUP(B37,Personal!$A$2:$D$32,3,FALSE))</f>
        <v>0</v>
      </c>
      <c r="E37" s="59"/>
      <c r="F37" s="59"/>
      <c r="G37" s="59"/>
      <c r="H37" s="59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59"/>
      <c r="Y37" s="59"/>
      <c r="Z37" s="59"/>
      <c r="AA37" s="59"/>
      <c r="AB37" s="59"/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>
        <f t="shared" si="5"/>
        <v>0</v>
      </c>
      <c r="C38" s="19">
        <f>IF(ISNA(VLOOKUP(B38,Personal!$A$2:$D$21,2,FALSE)),,VLOOKUP(B38,Personal!$A$2:$D$21,2,FALSE))</f>
        <v>0</v>
      </c>
      <c r="D38" s="19">
        <f>IF(ISNA(VLOOKUP(B38,Personal!$A$2:$D$23,3,FALSE)),,VLOOKUP(B38,Personal!$A$2:$D$32,3,FALSE))</f>
        <v>0</v>
      </c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0</v>
      </c>
      <c r="I39" s="23">
        <f t="shared" si="6"/>
        <v>0</v>
      </c>
      <c r="J39" s="23">
        <f t="shared" si="6"/>
        <v>0</v>
      </c>
      <c r="K39" s="23">
        <f t="shared" si="6"/>
        <v>0</v>
      </c>
      <c r="L39" s="23">
        <f t="shared" si="6"/>
        <v>0</v>
      </c>
      <c r="M39" s="23">
        <f t="shared" si="6"/>
        <v>0</v>
      </c>
      <c r="N39" s="23">
        <f t="shared" si="6"/>
        <v>0</v>
      </c>
      <c r="O39" s="23">
        <f t="shared" si="6"/>
        <v>0</v>
      </c>
      <c r="P39" s="23">
        <f t="shared" si="6"/>
        <v>0</v>
      </c>
      <c r="Q39" s="23">
        <f t="shared" si="6"/>
        <v>0</v>
      </c>
      <c r="R39" s="23">
        <f t="shared" si="6"/>
        <v>0</v>
      </c>
      <c r="S39" s="23">
        <f t="shared" si="6"/>
        <v>0</v>
      </c>
      <c r="T39" s="23">
        <f t="shared" si="6"/>
        <v>0</v>
      </c>
      <c r="U39" s="23">
        <f t="shared" si="6"/>
        <v>0</v>
      </c>
      <c r="V39" s="23">
        <f t="shared" si="6"/>
        <v>0</v>
      </c>
      <c r="W39" s="23">
        <f t="shared" si="6"/>
        <v>0</v>
      </c>
      <c r="X39" s="23">
        <f t="shared" si="6"/>
        <v>0</v>
      </c>
      <c r="Y39" s="23">
        <f t="shared" si="6"/>
        <v>0</v>
      </c>
      <c r="Z39" s="23">
        <f t="shared" si="6"/>
        <v>0</v>
      </c>
      <c r="AA39" s="23">
        <f t="shared" si="6"/>
        <v>0</v>
      </c>
      <c r="AB39" s="23">
        <f t="shared" si="6"/>
        <v>0</v>
      </c>
      <c r="AC39" s="23">
        <f t="shared" si="6"/>
        <v>0</v>
      </c>
      <c r="AD39" s="23">
        <f t="shared" si="6"/>
        <v>0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0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45630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>
        <f>B23</f>
        <v>0</v>
      </c>
      <c r="C42" s="19">
        <f>IF(ISNA(VLOOKUP(B42,Personal!$A$2:$D$21,2,FALSE)),,VLOOKUP(B42,Personal!$A$2:$D$21,2,FALSE))</f>
        <v>0</v>
      </c>
      <c r="D42" s="19">
        <f>IF(ISNA(VLOOKUP(B42,Personal!$A$2:$D$23,3,FALSE)),,VLOOKUP(B42,Personal!$A$2:$D$32,3,FALSE))</f>
        <v>0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>
        <f t="shared" ref="B43:B57" si="8">B24</f>
        <v>0</v>
      </c>
      <c r="C43" s="19">
        <f>IF(ISNA(VLOOKUP(B43,Personal!$A$2:$D$21,2,FALSE)),,VLOOKUP(B43,Personal!$A$2:$D$21,2,FALSE))</f>
        <v>0</v>
      </c>
      <c r="D43" s="19">
        <f>IF(ISNA(VLOOKUP(B43,Personal!$A$2:$D$23,3,FALSE)),,VLOOKUP(B43,Personal!$A$2:$D$32,3,FALSE))</f>
        <v>0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>
        <f t="shared" si="8"/>
        <v>0</v>
      </c>
      <c r="C44" s="19">
        <f>IF(ISNA(VLOOKUP(B44,Personal!$A$2:$D$21,2,FALSE)),,VLOOKUP(B44,Personal!$A$2:$D$21,2,FALSE))</f>
        <v>0</v>
      </c>
      <c r="D44" s="19">
        <f>IF(ISNA(VLOOKUP(B44,Personal!$A$2:$D$23,3,FALSE)),,VLOOKUP(B44,Personal!$A$2:$D$32,3,FALSE))</f>
        <v>0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>
        <f t="shared" si="8"/>
        <v>0</v>
      </c>
      <c r="C45" s="19">
        <f>IF(ISNA(VLOOKUP(B45,Personal!$A$2:$D$21,2,FALSE)),,VLOOKUP(B45,Personal!$A$2:$D$21,2,FALSE))</f>
        <v>0</v>
      </c>
      <c r="D45" s="19">
        <f>IF(ISNA(VLOOKUP(B45,Personal!$A$2:$D$23,3,FALSE)),,VLOOKUP(B45,Personal!$A$2:$D$32,3,FALSE))</f>
        <v>0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1">
        <f t="shared" si="7"/>
        <v>0</v>
      </c>
      <c r="AI45" s="1"/>
    </row>
    <row r="46" spans="1:35" ht="15.75" customHeight="1" x14ac:dyDescent="0.15">
      <c r="A46" s="10"/>
      <c r="B46" s="18">
        <f t="shared" si="8"/>
        <v>0</v>
      </c>
      <c r="C46" s="19">
        <f>IF(ISNA(VLOOKUP(B46,Personal!$A$2:$D$21,2,FALSE)),,VLOOKUP(B46,Personal!$A$2:$D$21,2,FALSE))</f>
        <v>0</v>
      </c>
      <c r="D46" s="19">
        <f>IF(ISNA(VLOOKUP(B46,Personal!$A$2:$D$23,3,FALSE)),,VLOOKUP(B46,Personal!$A$2:$D$32,3,FALSE))</f>
        <v>0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>
        <f t="shared" si="8"/>
        <v>0</v>
      </c>
      <c r="C47" s="19">
        <f>IF(ISNA(VLOOKUP(B47,Personal!$A$2:$D$21,2,FALSE)),,VLOOKUP(B47,Personal!$A$2:$D$21,2,FALSE))</f>
        <v>0</v>
      </c>
      <c r="D47" s="19">
        <f>IF(ISNA(VLOOKUP(B47,Personal!$A$2:$D$23,3,FALSE)),,VLOOKUP(B47,Personal!$A$2:$D$32,3,FALSE))</f>
        <v>0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>
        <f t="shared" si="8"/>
        <v>0</v>
      </c>
      <c r="C48" s="19">
        <f>IF(ISNA(VLOOKUP(B48,Personal!$A$2:$D$21,2,FALSE)),,VLOOKUP(B48,Personal!$A$2:$D$21,2,FALSE))</f>
        <v>0</v>
      </c>
      <c r="D48" s="19">
        <f>IF(ISNA(VLOOKUP(B48,Personal!$A$2:$D$23,3,FALSE)),,VLOOKUP(B48,Personal!$A$2:$D$32,3,FALSE))</f>
        <v>0</v>
      </c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>
        <f t="shared" si="8"/>
        <v>0</v>
      </c>
      <c r="C49" s="19">
        <f>IF(ISNA(VLOOKUP(B49,Personal!$A$2:$D$21,2,FALSE)),,VLOOKUP(B49,Personal!$A$2:$D$21,2,FALSE))</f>
        <v>0</v>
      </c>
      <c r="D49" s="19">
        <f>IF(ISNA(VLOOKUP(B49,Personal!$A$2:$D$23,3,FALSE)),,VLOOKUP(B49,Personal!$A$2:$D$32,3,FALSE))</f>
        <v>0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>
        <f t="shared" si="8"/>
        <v>0</v>
      </c>
      <c r="C55" s="19">
        <f>IF(ISNA(VLOOKUP(B55,Personal!$A$2:$D$21,2,FALSE)),,VLOOKUP(B55,Personal!$A$2:$D$21,2,FALSE))</f>
        <v>0</v>
      </c>
      <c r="D55" s="19">
        <f>IF(ISNA(VLOOKUP(B55,Personal!$A$2:$D$23,3,FALSE)),,VLOOKUP(B55,Personal!$A$2:$D$32,3,FALSE))</f>
        <v>0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>
        <f t="shared" si="8"/>
        <v>0</v>
      </c>
      <c r="C56" s="19">
        <f>IF(ISNA(VLOOKUP(B56,Personal!$A$2:$D$21,2,FALSE)),,VLOOKUP(B56,Personal!$A$2:$D$21,2,FALSE))</f>
        <v>0</v>
      </c>
      <c r="D56" s="19">
        <f>IF(ISNA(VLOOKUP(B56,Personal!$A$2:$D$23,3,FALSE)),,VLOOKUP(B56,Personal!$A$2:$D$32,3,FALSE))</f>
        <v>0</v>
      </c>
      <c r="E56" s="59"/>
      <c r="F56" s="59"/>
      <c r="G56" s="59"/>
      <c r="H56" s="59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59"/>
      <c r="Y56" s="59"/>
      <c r="Z56" s="59"/>
      <c r="AA56" s="59"/>
      <c r="AB56" s="59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>
        <f t="shared" si="8"/>
        <v>0</v>
      </c>
      <c r="C57" s="19">
        <f>IF(ISNA(VLOOKUP(B57,Personal!$A$2:$D$21,2,FALSE)),,VLOOKUP(B57,Personal!$A$2:$D$21,2,FALSE))</f>
        <v>0</v>
      </c>
      <c r="D57" s="19">
        <f>IF(ISNA(VLOOKUP(B57,Personal!$A$2:$D$23,3,FALSE)),,VLOOKUP(B57,Personal!$A$2:$D$32,3,FALSE))</f>
        <v>0</v>
      </c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0</v>
      </c>
      <c r="I58" s="23">
        <f t="shared" si="9"/>
        <v>0</v>
      </c>
      <c r="J58" s="23">
        <f t="shared" si="9"/>
        <v>0</v>
      </c>
      <c r="K58" s="23">
        <f t="shared" si="9"/>
        <v>0</v>
      </c>
      <c r="L58" s="23">
        <f t="shared" si="9"/>
        <v>0</v>
      </c>
      <c r="M58" s="23">
        <f t="shared" si="9"/>
        <v>0</v>
      </c>
      <c r="N58" s="23">
        <f t="shared" si="9"/>
        <v>0</v>
      </c>
      <c r="O58" s="23">
        <f t="shared" si="9"/>
        <v>0</v>
      </c>
      <c r="P58" s="23">
        <f t="shared" si="9"/>
        <v>0</v>
      </c>
      <c r="Q58" s="23">
        <f t="shared" si="9"/>
        <v>0</v>
      </c>
      <c r="R58" s="23">
        <f t="shared" si="9"/>
        <v>0</v>
      </c>
      <c r="S58" s="23">
        <f t="shared" si="9"/>
        <v>0</v>
      </c>
      <c r="T58" s="23">
        <f t="shared" si="9"/>
        <v>0</v>
      </c>
      <c r="U58" s="23">
        <f t="shared" si="9"/>
        <v>0</v>
      </c>
      <c r="V58" s="23">
        <f t="shared" si="9"/>
        <v>0</v>
      </c>
      <c r="W58" s="23">
        <f t="shared" si="9"/>
        <v>0</v>
      </c>
      <c r="X58" s="23">
        <f t="shared" si="9"/>
        <v>0</v>
      </c>
      <c r="Y58" s="23">
        <f t="shared" si="9"/>
        <v>0</v>
      </c>
      <c r="Z58" s="23">
        <f t="shared" si="9"/>
        <v>0</v>
      </c>
      <c r="AA58" s="23">
        <f t="shared" si="9"/>
        <v>0</v>
      </c>
      <c r="AB58" s="23">
        <f t="shared" si="9"/>
        <v>0</v>
      </c>
      <c r="AC58" s="23">
        <f t="shared" si="9"/>
        <v>0</v>
      </c>
      <c r="AD58" s="23">
        <f t="shared" si="9"/>
        <v>0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0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45631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>
        <f>B42</f>
        <v>0</v>
      </c>
      <c r="C61" s="19">
        <f>IF(ISNA(VLOOKUP(B61,Personal!$A$2:$D$21,2,FALSE)),,VLOOKUP(B61,Personal!$A$2:$D$21,2,FALSE))</f>
        <v>0</v>
      </c>
      <c r="D61" s="19">
        <f>IF(ISNA(VLOOKUP(B61,Personal!$A$2:$D$23,3,FALSE)),,VLOOKUP(B61,Personal!$A$2:$D$32,3,FALSE))</f>
        <v>0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>SUM(E61:AG61)/2</f>
        <v>0</v>
      </c>
      <c r="AI61" s="1"/>
    </row>
    <row r="62" spans="1:35" ht="15.75" customHeight="1" x14ac:dyDescent="0.15">
      <c r="A62" s="10"/>
      <c r="B62" s="18">
        <f t="shared" ref="B62:B76" si="10">B43</f>
        <v>0</v>
      </c>
      <c r="C62" s="19">
        <f>IF(ISNA(VLOOKUP(B62,Personal!$A$2:$D$21,2,FALSE)),,VLOOKUP(B62,Personal!$A$2:$D$21,2,FALSE))</f>
        <v>0</v>
      </c>
      <c r="D62" s="19">
        <f>IF(ISNA(VLOOKUP(B62,Personal!$A$2:$D$23,3,FALSE)),,VLOOKUP(B62,Personal!$A$2:$D$32,3,FALSE))</f>
        <v>0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1">
        <f t="shared" ref="AH62:AH76" si="11">SUM(E62:AG62)/2</f>
        <v>0</v>
      </c>
      <c r="AI62" s="1"/>
    </row>
    <row r="63" spans="1:35" ht="15.75" customHeight="1" x14ac:dyDescent="0.15">
      <c r="A63" s="10"/>
      <c r="B63" s="18">
        <f t="shared" si="10"/>
        <v>0</v>
      </c>
      <c r="C63" s="19">
        <f>IF(ISNA(VLOOKUP(B63,Personal!$A$2:$D$21,2,FALSE)),,VLOOKUP(B63,Personal!$A$2:$D$21,2,FALSE))</f>
        <v>0</v>
      </c>
      <c r="D63" s="19">
        <f>IF(ISNA(VLOOKUP(B63,Personal!$A$2:$D$23,3,FALSE)),,VLOOKUP(B63,Personal!$A$2:$D$32,3,FALSE))</f>
        <v>0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1">
        <f t="shared" si="11"/>
        <v>0</v>
      </c>
      <c r="AI63" s="1"/>
    </row>
    <row r="64" spans="1:35" ht="15.75" customHeight="1" x14ac:dyDescent="0.15">
      <c r="A64" s="10"/>
      <c r="B64" s="18">
        <f t="shared" si="10"/>
        <v>0</v>
      </c>
      <c r="C64" s="19">
        <f>IF(ISNA(VLOOKUP(B64,Personal!$A$2:$D$21,2,FALSE)),,VLOOKUP(B64,Personal!$A$2:$D$21,2,FALSE))</f>
        <v>0</v>
      </c>
      <c r="D64" s="19">
        <f>IF(ISNA(VLOOKUP(B64,Personal!$A$2:$D$23,3,FALSE)),,VLOOKUP(B64,Personal!$A$2:$D$32,3,FALSE))</f>
        <v>0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1">
        <f t="shared" si="11"/>
        <v>0</v>
      </c>
      <c r="AI64" s="1"/>
    </row>
    <row r="65" spans="1:35" ht="15.75" customHeight="1" x14ac:dyDescent="0.15">
      <c r="A65" s="10"/>
      <c r="B65" s="18">
        <f t="shared" si="10"/>
        <v>0</v>
      </c>
      <c r="C65" s="19">
        <f>IF(ISNA(VLOOKUP(B65,Personal!$A$2:$D$21,2,FALSE)),,VLOOKUP(B65,Personal!$A$2:$D$21,2,FALSE))</f>
        <v>0</v>
      </c>
      <c r="D65" s="19">
        <f>IF(ISNA(VLOOKUP(B65,Personal!$A$2:$D$23,3,FALSE)),,VLOOKUP(B65,Personal!$A$2:$D$32,3,FALSE))</f>
        <v>0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1">
        <f t="shared" si="11"/>
        <v>0</v>
      </c>
      <c r="AI65" s="1"/>
    </row>
    <row r="66" spans="1:35" ht="15.75" customHeight="1" x14ac:dyDescent="0.15">
      <c r="A66" s="10"/>
      <c r="B66" s="18">
        <f t="shared" si="10"/>
        <v>0</v>
      </c>
      <c r="C66" s="19">
        <f>IF(ISNA(VLOOKUP(B66,Personal!$A$2:$D$21,2,FALSE)),,VLOOKUP(B66,Personal!$A$2:$D$21,2,FALSE))</f>
        <v>0</v>
      </c>
      <c r="D66" s="19">
        <f>IF(ISNA(VLOOKUP(B66,Personal!$A$2:$D$23,3,FALSE)),,VLOOKUP(B66,Personal!$A$2:$D$32,3,FALSE))</f>
        <v>0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1"/>
        <v>0</v>
      </c>
      <c r="AI66" s="1"/>
    </row>
    <row r="67" spans="1:35" ht="15.75" customHeight="1" x14ac:dyDescent="0.15">
      <c r="A67" s="10"/>
      <c r="B67" s="18">
        <f t="shared" si="10"/>
        <v>0</v>
      </c>
      <c r="C67" s="19">
        <f>IF(ISNA(VLOOKUP(B67,Personal!$A$2:$D$21,2,FALSE)),,VLOOKUP(B67,Personal!$A$2:$D$21,2,FALSE))</f>
        <v>0</v>
      </c>
      <c r="D67" s="19">
        <f>IF(ISNA(VLOOKUP(B67,Personal!$A$2:$D$23,3,FALSE)),,VLOOKUP(B67,Personal!$A$2:$D$32,3,FALSE))</f>
        <v>0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1">
        <f t="shared" si="11"/>
        <v>0</v>
      </c>
      <c r="AI67" s="1"/>
    </row>
    <row r="68" spans="1:35" ht="15.75" customHeight="1" x14ac:dyDescent="0.15">
      <c r="A68" s="21"/>
      <c r="B68" s="18">
        <f t="shared" si="10"/>
        <v>0</v>
      </c>
      <c r="C68" s="19">
        <f>IF(ISNA(VLOOKUP(B68,Personal!$A$2:$D$21,2,FALSE)),,VLOOKUP(B68,Personal!$A$2:$D$21,2,FALSE))</f>
        <v>0</v>
      </c>
      <c r="D68" s="19">
        <f>IF(ISNA(VLOOKUP(B68,Personal!$A$2:$D$23,3,FALSE)),,VLOOKUP(B68,Personal!$A$2:$D$32,3,FALSE))</f>
        <v>0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1">
        <f t="shared" si="11"/>
        <v>0</v>
      </c>
      <c r="AI68" s="1"/>
    </row>
    <row r="69" spans="1:35" ht="15.75" customHeight="1" x14ac:dyDescent="0.15">
      <c r="A69" s="10"/>
      <c r="B69" s="18">
        <f t="shared" si="10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1"/>
        <v>0</v>
      </c>
      <c r="AI69" s="1"/>
    </row>
    <row r="70" spans="1:35" ht="15.75" customHeight="1" x14ac:dyDescent="0.15">
      <c r="A70" s="10"/>
      <c r="B70" s="18">
        <f t="shared" si="10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1"/>
        <v>0</v>
      </c>
      <c r="AI70" s="1"/>
    </row>
    <row r="71" spans="1:35" ht="15.75" customHeight="1" x14ac:dyDescent="0.15">
      <c r="A71" s="10"/>
      <c r="B71" s="18">
        <f t="shared" si="10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1"/>
        <v>0</v>
      </c>
      <c r="AI71" s="1"/>
    </row>
    <row r="72" spans="1:35" ht="15.75" customHeight="1" x14ac:dyDescent="0.15">
      <c r="A72" s="10"/>
      <c r="B72" s="18">
        <f t="shared" si="10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1"/>
        <v>0</v>
      </c>
      <c r="AI72" s="1"/>
    </row>
    <row r="73" spans="1:35" ht="15.75" customHeight="1" x14ac:dyDescent="0.15">
      <c r="A73" s="10"/>
      <c r="B73" s="18">
        <f t="shared" si="10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1"/>
        <v>0</v>
      </c>
      <c r="AI73" s="1"/>
    </row>
    <row r="74" spans="1:35" ht="15.75" customHeight="1" x14ac:dyDescent="0.15">
      <c r="A74" s="10"/>
      <c r="B74" s="18">
        <f t="shared" si="10"/>
        <v>0</v>
      </c>
      <c r="C74" s="19">
        <f>IF(ISNA(VLOOKUP(B74,Personal!$A$2:$D$21,2,FALSE)),,VLOOKUP(B74,Personal!$A$2:$D$21,2,FALSE))</f>
        <v>0</v>
      </c>
      <c r="D74" s="19">
        <f>IF(ISNA(VLOOKUP(B74,Personal!$A$2:$D$23,3,FALSE)),,VLOOKUP(B74,Personal!$A$2:$D$32,3,FALSE))</f>
        <v>0</v>
      </c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60"/>
      <c r="AG74" s="61"/>
      <c r="AH74" s="1">
        <f t="shared" si="11"/>
        <v>0</v>
      </c>
      <c r="AI74" s="1"/>
    </row>
    <row r="75" spans="1:35" ht="15.75" customHeight="1" x14ac:dyDescent="0.15">
      <c r="A75" s="10"/>
      <c r="B75" s="18">
        <f t="shared" si="10"/>
        <v>0</v>
      </c>
      <c r="C75" s="19">
        <f>IF(ISNA(VLOOKUP(B75,Personal!$A$2:$D$21,2,FALSE)),,VLOOKUP(B75,Personal!$A$2:$D$21,2,FALSE))</f>
        <v>0</v>
      </c>
      <c r="D75" s="19">
        <f>IF(ISNA(VLOOKUP(B75,Personal!$A$2:$D$23,3,FALSE)),,VLOOKUP(B75,Personal!$A$2:$D$32,3,FALSE))</f>
        <v>0</v>
      </c>
      <c r="E75" s="59"/>
      <c r="F75" s="59"/>
      <c r="G75" s="59"/>
      <c r="H75" s="59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59"/>
      <c r="Y75" s="59"/>
      <c r="Z75" s="59"/>
      <c r="AA75" s="59"/>
      <c r="AB75" s="59"/>
      <c r="AC75" s="59"/>
      <c r="AD75" s="59"/>
      <c r="AE75" s="59"/>
      <c r="AF75" s="60"/>
      <c r="AG75" s="61"/>
      <c r="AH75" s="1">
        <f t="shared" si="11"/>
        <v>0</v>
      </c>
      <c r="AI75" s="1"/>
    </row>
    <row r="76" spans="1:35" ht="15.75" customHeight="1" x14ac:dyDescent="0.15">
      <c r="A76" s="10"/>
      <c r="B76" s="18">
        <f t="shared" si="10"/>
        <v>0</v>
      </c>
      <c r="C76" s="19">
        <f>IF(ISNA(VLOOKUP(B76,Personal!$A$2:$D$21,2,FALSE)),,VLOOKUP(B76,Personal!$A$2:$D$21,2,FALSE))</f>
        <v>0</v>
      </c>
      <c r="D76" s="19">
        <f>IF(ISNA(VLOOKUP(B76,Personal!$A$2:$D$23,3,FALSE)),,VLOOKUP(B76,Personal!$A$2:$D$32,3,FALSE))</f>
        <v>0</v>
      </c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60"/>
      <c r="AG76" s="61"/>
      <c r="AH76" s="1">
        <f t="shared" si="11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>SUM(E61:E76)</f>
        <v>0</v>
      </c>
      <c r="F77" s="23">
        <f t="shared" ref="F77:AH77" si="12">SUM(F61:F76)</f>
        <v>0</v>
      </c>
      <c r="G77" s="23">
        <f t="shared" si="12"/>
        <v>0</v>
      </c>
      <c r="H77" s="23">
        <f t="shared" si="12"/>
        <v>0</v>
      </c>
      <c r="I77" s="23">
        <f t="shared" si="12"/>
        <v>0</v>
      </c>
      <c r="J77" s="23">
        <f t="shared" si="12"/>
        <v>0</v>
      </c>
      <c r="K77" s="23">
        <f t="shared" si="12"/>
        <v>0</v>
      </c>
      <c r="L77" s="23">
        <f t="shared" si="12"/>
        <v>0</v>
      </c>
      <c r="M77" s="23">
        <f t="shared" si="12"/>
        <v>0</v>
      </c>
      <c r="N77" s="23">
        <f t="shared" si="12"/>
        <v>0</v>
      </c>
      <c r="O77" s="23">
        <f t="shared" si="12"/>
        <v>0</v>
      </c>
      <c r="P77" s="23">
        <f t="shared" si="12"/>
        <v>0</v>
      </c>
      <c r="Q77" s="23">
        <f t="shared" si="12"/>
        <v>0</v>
      </c>
      <c r="R77" s="23">
        <f t="shared" si="12"/>
        <v>0</v>
      </c>
      <c r="S77" s="23">
        <f t="shared" si="12"/>
        <v>0</v>
      </c>
      <c r="T77" s="23">
        <f t="shared" si="12"/>
        <v>0</v>
      </c>
      <c r="U77" s="23">
        <f t="shared" si="12"/>
        <v>0</v>
      </c>
      <c r="V77" s="23">
        <f t="shared" si="12"/>
        <v>0</v>
      </c>
      <c r="W77" s="23">
        <f t="shared" si="12"/>
        <v>0</v>
      </c>
      <c r="X77" s="23">
        <f t="shared" si="12"/>
        <v>0</v>
      </c>
      <c r="Y77" s="23">
        <f t="shared" si="12"/>
        <v>0</v>
      </c>
      <c r="Z77" s="23">
        <f t="shared" si="12"/>
        <v>0</v>
      </c>
      <c r="AA77" s="23">
        <f t="shared" si="12"/>
        <v>0</v>
      </c>
      <c r="AB77" s="23">
        <f t="shared" si="12"/>
        <v>0</v>
      </c>
      <c r="AC77" s="23">
        <f t="shared" si="12"/>
        <v>0</v>
      </c>
      <c r="AD77" s="23">
        <f t="shared" si="12"/>
        <v>0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0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45632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>
        <f>B61</f>
        <v>0</v>
      </c>
      <c r="C80" s="19">
        <f>IF(ISNA(VLOOKUP(B80,Personal!$A$2:$D$21,2,FALSE)),,VLOOKUP(B80,Personal!$A$2:$D$21,2,FALSE))</f>
        <v>0</v>
      </c>
      <c r="D80" s="19">
        <f>IF(ISNA(VLOOKUP(B80,Personal!$A$2:$D$23,3,FALSE)),,VLOOKUP(B80,Personal!$A$2:$D$32,3,FALSE))</f>
        <v>0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>
        <f t="shared" ref="B81:B95" si="14">B62</f>
        <v>0</v>
      </c>
      <c r="C81" s="19">
        <f>IF(ISNA(VLOOKUP(B81,Personal!$A$2:$D$21,2,FALSE)),,VLOOKUP(B81,Personal!$A$2:$D$21,2,FALSE))</f>
        <v>0</v>
      </c>
      <c r="D81" s="19">
        <f>IF(ISNA(VLOOKUP(B81,Personal!$A$2:$D$23,3,FALSE)),,VLOOKUP(B81,Personal!$A$2:$D$32,3,FALSE))</f>
        <v>0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>
        <f t="shared" si="14"/>
        <v>0</v>
      </c>
      <c r="C82" s="19">
        <f>IF(ISNA(VLOOKUP(B82,Personal!$A$2:$D$21,2,FALSE)),,VLOOKUP(B82,Personal!$A$2:$D$21,2,FALSE))</f>
        <v>0</v>
      </c>
      <c r="D82" s="19">
        <f>IF(ISNA(VLOOKUP(B82,Personal!$A$2:$D$23,3,FALSE)),,VLOOKUP(B82,Personal!$A$2:$D$32,3,FALSE))</f>
        <v>0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1">
        <f t="shared" si="13"/>
        <v>0</v>
      </c>
      <c r="AI82" s="1"/>
    </row>
    <row r="83" spans="1:35" ht="15.75" customHeight="1" x14ac:dyDescent="0.15">
      <c r="A83" s="10"/>
      <c r="B83" s="18">
        <f t="shared" si="14"/>
        <v>0</v>
      </c>
      <c r="C83" s="19">
        <f>IF(ISNA(VLOOKUP(B83,Personal!$A$2:$D$21,2,FALSE)),,VLOOKUP(B83,Personal!$A$2:$D$21,2,FALSE))</f>
        <v>0</v>
      </c>
      <c r="D83" s="19">
        <f>IF(ISNA(VLOOKUP(B83,Personal!$A$2:$D$23,3,FALSE)),,VLOOKUP(B83,Personal!$A$2:$D$32,3,FALSE))</f>
        <v>0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>
        <f t="shared" si="14"/>
        <v>0</v>
      </c>
      <c r="C84" s="19">
        <f>IF(ISNA(VLOOKUP(B84,Personal!$A$2:$D$21,2,FALSE)),,VLOOKUP(B84,Personal!$A$2:$D$21,2,FALSE))</f>
        <v>0</v>
      </c>
      <c r="D84" s="19">
        <f>IF(ISNA(VLOOKUP(B84,Personal!$A$2:$D$23,3,FALSE)),,VLOOKUP(B84,Personal!$A$2:$D$32,3,FALSE))</f>
        <v>0</v>
      </c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0</v>
      </c>
      <c r="AI84" s="1"/>
    </row>
    <row r="85" spans="1:35" ht="15.75" customHeight="1" x14ac:dyDescent="0.15">
      <c r="A85" s="10"/>
      <c r="B85" s="18">
        <f t="shared" si="14"/>
        <v>0</v>
      </c>
      <c r="C85" s="19">
        <f>IF(ISNA(VLOOKUP(B85,Personal!$A$2:$D$21,2,FALSE)),,VLOOKUP(B85,Personal!$A$2:$D$21,2,FALSE))</f>
        <v>0</v>
      </c>
      <c r="D85" s="19">
        <f>IF(ISNA(VLOOKUP(B85,Personal!$A$2:$D$23,3,FALSE)),,VLOOKUP(B85,Personal!$A$2:$D$32,3,FALSE))</f>
        <v>0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>
        <f t="shared" si="14"/>
        <v>0</v>
      </c>
      <c r="C86" s="19">
        <f>IF(ISNA(VLOOKUP(B86,Personal!$A$2:$D$21,2,FALSE)),,VLOOKUP(B86,Personal!$A$2:$D$21,2,FALSE))</f>
        <v>0</v>
      </c>
      <c r="D86" s="19">
        <f>IF(ISNA(VLOOKUP(B86,Personal!$A$2:$D$23,3,FALSE)),,VLOOKUP(B86,Personal!$A$2:$D$32,3,FALSE))</f>
        <v>0</v>
      </c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1">
        <f t="shared" si="13"/>
        <v>0</v>
      </c>
      <c r="AI86" s="1"/>
    </row>
    <row r="87" spans="1:35" ht="15.75" customHeight="1" x14ac:dyDescent="0.15">
      <c r="A87" s="21"/>
      <c r="B87" s="18">
        <f t="shared" si="14"/>
        <v>0</v>
      </c>
      <c r="C87" s="19">
        <f>IF(ISNA(VLOOKUP(B87,Personal!$A$2:$D$21,2,FALSE)),,VLOOKUP(B87,Personal!$A$2:$D$21,2,FALSE))</f>
        <v>0</v>
      </c>
      <c r="D87" s="19">
        <f>IF(ISNA(VLOOKUP(B87,Personal!$A$2:$D$23,3,FALSE)),,VLOOKUP(B87,Personal!$A$2:$D$32,3,FALSE))</f>
        <v>0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>
        <f t="shared" si="14"/>
        <v>0</v>
      </c>
      <c r="C93" s="19">
        <f>IF(ISNA(VLOOKUP(B93,Personal!$A$2:$D$21,2,FALSE)),,VLOOKUP(B93,Personal!$A$2:$D$21,2,FALSE))</f>
        <v>0</v>
      </c>
      <c r="D93" s="19">
        <f>IF(ISNA(VLOOKUP(B93,Personal!$A$2:$D$23,3,FALSE)),,VLOOKUP(B93,Personal!$A$2:$D$32,3,FALSE))</f>
        <v>0</v>
      </c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>
        <f t="shared" si="14"/>
        <v>0</v>
      </c>
      <c r="C94" s="19">
        <f>IF(ISNA(VLOOKUP(B94,Personal!$A$2:$D$21,2,FALSE)),,VLOOKUP(B94,Personal!$A$2:$D$21,2,FALSE))</f>
        <v>0</v>
      </c>
      <c r="D94" s="19">
        <f>IF(ISNA(VLOOKUP(B94,Personal!$A$2:$D$23,3,FALSE)),,VLOOKUP(B94,Personal!$A$2:$D$32,3,FALSE))</f>
        <v>0</v>
      </c>
      <c r="E94" s="59"/>
      <c r="F94" s="59"/>
      <c r="G94" s="59"/>
      <c r="H94" s="59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59"/>
      <c r="Y94" s="59"/>
      <c r="Z94" s="59"/>
      <c r="AA94" s="59"/>
      <c r="AB94" s="59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>
        <f t="shared" si="14"/>
        <v>0</v>
      </c>
      <c r="C95" s="19">
        <f>IF(ISNA(VLOOKUP(B95,Personal!$A$2:$D$21,2,FALSE)),,VLOOKUP(B95,Personal!$A$2:$D$21,2,FALSE))</f>
        <v>0</v>
      </c>
      <c r="D95" s="19">
        <f>IF(ISNA(VLOOKUP(B95,Personal!$A$2:$D$23,3,FALSE)),,VLOOKUP(B95,Personal!$A$2:$D$32,3,FALSE))</f>
        <v>0</v>
      </c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0</v>
      </c>
      <c r="H96" s="23">
        <f t="shared" si="15"/>
        <v>0</v>
      </c>
      <c r="I96" s="23">
        <f t="shared" si="15"/>
        <v>0</v>
      </c>
      <c r="J96" s="23">
        <f t="shared" si="15"/>
        <v>0</v>
      </c>
      <c r="K96" s="23">
        <f t="shared" si="15"/>
        <v>0</v>
      </c>
      <c r="L96" s="23">
        <f t="shared" si="15"/>
        <v>0</v>
      </c>
      <c r="M96" s="23">
        <f t="shared" si="15"/>
        <v>0</v>
      </c>
      <c r="N96" s="23">
        <f t="shared" si="15"/>
        <v>0</v>
      </c>
      <c r="O96" s="23">
        <f t="shared" si="15"/>
        <v>0</v>
      </c>
      <c r="P96" s="23">
        <f t="shared" si="15"/>
        <v>0</v>
      </c>
      <c r="Q96" s="23">
        <f t="shared" si="15"/>
        <v>0</v>
      </c>
      <c r="R96" s="23">
        <f t="shared" si="15"/>
        <v>0</v>
      </c>
      <c r="S96" s="23">
        <f t="shared" si="15"/>
        <v>0</v>
      </c>
      <c r="T96" s="23">
        <f t="shared" si="15"/>
        <v>0</v>
      </c>
      <c r="U96" s="23">
        <f t="shared" si="15"/>
        <v>0</v>
      </c>
      <c r="V96" s="23">
        <f t="shared" si="15"/>
        <v>0</v>
      </c>
      <c r="W96" s="23">
        <f t="shared" si="15"/>
        <v>0</v>
      </c>
      <c r="X96" s="23">
        <f t="shared" si="15"/>
        <v>0</v>
      </c>
      <c r="Y96" s="23">
        <f t="shared" si="15"/>
        <v>0</v>
      </c>
      <c r="Z96" s="23">
        <f t="shared" si="15"/>
        <v>0</v>
      </c>
      <c r="AA96" s="23">
        <f t="shared" si="15"/>
        <v>0</v>
      </c>
      <c r="AB96" s="23">
        <f t="shared" si="15"/>
        <v>0</v>
      </c>
      <c r="AC96" s="23">
        <f t="shared" si="15"/>
        <v>0</v>
      </c>
      <c r="AD96" s="23">
        <f t="shared" si="15"/>
        <v>0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0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45633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>
        <f>B80</f>
        <v>0</v>
      </c>
      <c r="C99" s="19">
        <f>IF(ISNA(VLOOKUP(B99,Personal!$A$2:$D$21,2,FALSE)),,VLOOKUP(B99,Personal!$A$2:$D$21,2,FALSE))</f>
        <v>0</v>
      </c>
      <c r="D99" s="19">
        <f>IF(ISNA(VLOOKUP(B99,Personal!$A$2:$D$23,3,FALSE)),,VLOOKUP(B99,Personal!$A$2:$D$32,3,FALSE))</f>
        <v>0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>
        <f t="shared" ref="B100:B114" si="17">B81</f>
        <v>0</v>
      </c>
      <c r="C100" s="19">
        <f>IF(ISNA(VLOOKUP(B100,Personal!$A$2:$D$21,2,FALSE)),,VLOOKUP(B100,Personal!$A$2:$D$21,2,FALSE))</f>
        <v>0</v>
      </c>
      <c r="D100" s="19">
        <f>IF(ISNA(VLOOKUP(B100,Personal!$A$2:$D$23,3,FALSE)),,VLOOKUP(B100,Personal!$A$2:$D$32,3,FALSE))</f>
        <v>0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>
        <f t="shared" si="17"/>
        <v>0</v>
      </c>
      <c r="C101" s="19">
        <f>IF(ISNA(VLOOKUP(B101,Personal!$A$2:$D$21,2,FALSE)),,VLOOKUP(B101,Personal!$A$2:$D$21,2,FALSE))</f>
        <v>0</v>
      </c>
      <c r="D101" s="19">
        <f>IF(ISNA(VLOOKUP(B101,Personal!$A$2:$D$23,3,FALSE)),,VLOOKUP(B101,Personal!$A$2:$D$32,3,FALSE))</f>
        <v>0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>
        <f t="shared" si="17"/>
        <v>0</v>
      </c>
      <c r="C102" s="19">
        <f>IF(ISNA(VLOOKUP(B102,Personal!$A$2:$D$21,2,FALSE)),,VLOOKUP(B102,Personal!$A$2:$D$21,2,FALSE))</f>
        <v>0</v>
      </c>
      <c r="D102" s="19">
        <f>IF(ISNA(VLOOKUP(B102,Personal!$A$2:$D$23,3,FALSE)),,VLOOKUP(B102,Personal!$A$2:$D$32,3,FALSE))</f>
        <v>0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>
        <f t="shared" si="17"/>
        <v>0</v>
      </c>
      <c r="C103" s="19">
        <f>IF(ISNA(VLOOKUP(B103,Personal!$A$2:$D$21,2,FALSE)),,VLOOKUP(B103,Personal!$A$2:$D$21,2,FALSE))</f>
        <v>0</v>
      </c>
      <c r="D103" s="19">
        <f>IF(ISNA(VLOOKUP(B103,Personal!$A$2:$D$23,3,FALSE)),,VLOOKUP(B103,Personal!$A$2:$D$32,3,FALSE))</f>
        <v>0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>
        <f t="shared" si="17"/>
        <v>0</v>
      </c>
      <c r="C104" s="19">
        <f>IF(ISNA(VLOOKUP(B104,Personal!$A$2:$D$21,2,FALSE)),,VLOOKUP(B104,Personal!$A$2:$D$21,2,FALSE))</f>
        <v>0</v>
      </c>
      <c r="D104" s="19">
        <f>IF(ISNA(VLOOKUP(B104,Personal!$A$2:$D$23,3,FALSE)),,VLOOKUP(B104,Personal!$A$2:$D$32,3,FALSE))</f>
        <v>0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>
        <f t="shared" si="17"/>
        <v>0</v>
      </c>
      <c r="C105" s="19">
        <f>IF(ISNA(VLOOKUP(B105,Personal!$A$2:$D$21,2,FALSE)),,VLOOKUP(B105,Personal!$A$2:$D$21,2,FALSE))</f>
        <v>0</v>
      </c>
      <c r="D105" s="19">
        <f>IF(ISNA(VLOOKUP(B105,Personal!$A$2:$D$23,3,FALSE)),,VLOOKUP(B105,Personal!$A$2:$D$32,3,FALSE))</f>
        <v>0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>
        <f t="shared" si="17"/>
        <v>0</v>
      </c>
      <c r="C106" s="19">
        <f>IF(ISNA(VLOOKUP(B106,Personal!$A$2:$D$21,2,FALSE)),,VLOOKUP(B106,Personal!$A$2:$D$21,2,FALSE))</f>
        <v>0</v>
      </c>
      <c r="D106" s="19">
        <f>IF(ISNA(VLOOKUP(B106,Personal!$A$2:$D$23,3,FALSE)),,VLOOKUP(B106,Personal!$A$2:$D$32,3,FALSE))</f>
        <v>0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62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>
        <f t="shared" si="17"/>
        <v>0</v>
      </c>
      <c r="C112" s="19">
        <f>IF(ISNA(VLOOKUP(B112,Personal!$A$2:$D$21,2,FALSE)),,VLOOKUP(B112,Personal!$A$2:$D$21,2,FALSE))</f>
        <v>0</v>
      </c>
      <c r="D112" s="19">
        <f>IF(ISNA(VLOOKUP(B112,Personal!$A$2:$D$23,3,FALSE)),,VLOOKUP(B112,Personal!$A$2:$D$32,3,FALSE))</f>
        <v>0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>
        <f t="shared" si="17"/>
        <v>0</v>
      </c>
      <c r="C113" s="19">
        <f>IF(ISNA(VLOOKUP(B113,Personal!$A$2:$D$21,2,FALSE)),,VLOOKUP(B113,Personal!$A$2:$D$21,2,FALSE))</f>
        <v>0</v>
      </c>
      <c r="D113" s="19">
        <f>IF(ISNA(VLOOKUP(B113,Personal!$A$2:$D$23,3,FALSE)),,VLOOKUP(B113,Personal!$A$2:$D$32,3,FALSE))</f>
        <v>0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>
        <f t="shared" si="17"/>
        <v>0</v>
      </c>
      <c r="C114" s="19">
        <f>IF(ISNA(VLOOKUP(B114,Personal!$A$2:$D$21,2,FALSE)),,VLOOKUP(B114,Personal!$A$2:$D$21,2,FALSE))</f>
        <v>0</v>
      </c>
      <c r="D114" s="19">
        <f>IF(ISNA(VLOOKUP(B114,Personal!$A$2:$D$23,3,FALSE)),,VLOOKUP(B114,Personal!$A$2:$D$32,3,FALSE))</f>
        <v>0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0</v>
      </c>
      <c r="I115" s="23">
        <f t="shared" si="18"/>
        <v>0</v>
      </c>
      <c r="J115" s="23">
        <f t="shared" si="18"/>
        <v>0</v>
      </c>
      <c r="K115" s="23">
        <f t="shared" si="18"/>
        <v>0</v>
      </c>
      <c r="L115" s="23">
        <f t="shared" si="18"/>
        <v>0</v>
      </c>
      <c r="M115" s="23">
        <f t="shared" si="18"/>
        <v>0</v>
      </c>
      <c r="N115" s="23">
        <f t="shared" si="18"/>
        <v>0</v>
      </c>
      <c r="O115" s="23">
        <f t="shared" si="18"/>
        <v>0</v>
      </c>
      <c r="P115" s="23">
        <f t="shared" si="18"/>
        <v>0</v>
      </c>
      <c r="Q115" s="23">
        <f t="shared" si="18"/>
        <v>0</v>
      </c>
      <c r="R115" s="23">
        <f t="shared" si="18"/>
        <v>0</v>
      </c>
      <c r="S115" s="23">
        <f t="shared" si="18"/>
        <v>0</v>
      </c>
      <c r="T115" s="23">
        <f t="shared" si="18"/>
        <v>0</v>
      </c>
      <c r="U115" s="23">
        <f t="shared" si="18"/>
        <v>0</v>
      </c>
      <c r="V115" s="23">
        <f t="shared" si="18"/>
        <v>0</v>
      </c>
      <c r="W115" s="23">
        <f t="shared" si="18"/>
        <v>0</v>
      </c>
      <c r="X115" s="23">
        <f t="shared" si="18"/>
        <v>0</v>
      </c>
      <c r="Y115" s="23">
        <f t="shared" si="18"/>
        <v>0</v>
      </c>
      <c r="Z115" s="23">
        <f t="shared" si="18"/>
        <v>0</v>
      </c>
      <c r="AA115" s="23">
        <f t="shared" si="18"/>
        <v>0</v>
      </c>
      <c r="AB115" s="23">
        <f t="shared" si="18"/>
        <v>0</v>
      </c>
      <c r="AC115" s="23">
        <f t="shared" si="18"/>
        <v>0</v>
      </c>
      <c r="AD115" s="23">
        <f t="shared" si="18"/>
        <v>0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0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45634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>
        <f>B99</f>
        <v>0</v>
      </c>
      <c r="C118" s="19">
        <f>IF(ISNA(VLOOKUP(B118,Personal!$A$2:$D$21,2,FALSE)),,VLOOKUP(B118,Personal!$A$2:$D$21,2,FALSE))</f>
        <v>0</v>
      </c>
      <c r="D118" s="19">
        <f>IF(ISNA(VLOOKUP(B118,Personal!$A$2:$D$23,3,FALSE)),,VLOOKUP(B118,Personal!$A$2:$D$32,3,FALSE))</f>
        <v>0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>
        <f t="shared" ref="B119:B133" si="20">B100</f>
        <v>0</v>
      </c>
      <c r="C119" s="19">
        <f>IF(ISNA(VLOOKUP(B119,Personal!$A$2:$D$21,2,FALSE)),,VLOOKUP(B119,Personal!$A$2:$D$21,2,FALSE))</f>
        <v>0</v>
      </c>
      <c r="D119" s="19">
        <f>IF(ISNA(VLOOKUP(B119,Personal!$A$2:$D$23,3,FALSE)),,VLOOKUP(B119,Personal!$A$2:$D$32,3,FALSE))</f>
        <v>0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>
        <f t="shared" si="20"/>
        <v>0</v>
      </c>
      <c r="C120" s="19">
        <f>IF(ISNA(VLOOKUP(B120,Personal!$A$2:$D$21,2,FALSE)),,VLOOKUP(B120,Personal!$A$2:$D$21,2,FALSE))</f>
        <v>0</v>
      </c>
      <c r="D120" s="19">
        <f>IF(ISNA(VLOOKUP(B120,Personal!$A$2:$D$23,3,FALSE)),,VLOOKUP(B120,Personal!$A$2:$D$32,3,FALSE))</f>
        <v>0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>
        <f t="shared" si="20"/>
        <v>0</v>
      </c>
      <c r="C121" s="19">
        <f>IF(ISNA(VLOOKUP(B121,Personal!$A$2:$D$21,2,FALSE)),,VLOOKUP(B121,Personal!$A$2:$D$21,2,FALSE))</f>
        <v>0</v>
      </c>
      <c r="D121" s="19">
        <f>IF(ISNA(VLOOKUP(B121,Personal!$A$2:$D$23,3,FALSE)),,VLOOKUP(B121,Personal!$A$2:$D$32,3,FALSE))</f>
        <v>0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>
        <f t="shared" si="20"/>
        <v>0</v>
      </c>
      <c r="C122" s="19">
        <f>IF(ISNA(VLOOKUP(B122,Personal!$A$2:$D$21,2,FALSE)),,VLOOKUP(B122,Personal!$A$2:$D$21,2,FALSE))</f>
        <v>0</v>
      </c>
      <c r="D122" s="19">
        <f>IF(ISNA(VLOOKUP(B122,Personal!$A$2:$D$23,3,FALSE)),,VLOOKUP(B122,Personal!$A$2:$D$32,3,FALSE))</f>
        <v>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>
        <f t="shared" si="20"/>
        <v>0</v>
      </c>
      <c r="C123" s="19">
        <f>IF(ISNA(VLOOKUP(B123,Personal!$A$2:$D$21,2,FALSE)),,VLOOKUP(B123,Personal!$A$2:$D$21,2,FALSE))</f>
        <v>0</v>
      </c>
      <c r="D123" s="19">
        <f>IF(ISNA(VLOOKUP(B123,Personal!$A$2:$D$23,3,FALSE)),,VLOOKUP(B123,Personal!$A$2:$D$32,3,FALSE))</f>
        <v>0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>
        <f t="shared" si="20"/>
        <v>0</v>
      </c>
      <c r="C124" s="19">
        <f>IF(ISNA(VLOOKUP(B124,Personal!$A$2:$D$21,2,FALSE)),,VLOOKUP(B124,Personal!$A$2:$D$21,2,FALSE))</f>
        <v>0</v>
      </c>
      <c r="D124" s="19">
        <f>IF(ISNA(VLOOKUP(B124,Personal!$A$2:$D$23,3,FALSE)),,VLOOKUP(B124,Personal!$A$2:$D$32,3,FALSE))</f>
        <v>0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>
        <f t="shared" si="20"/>
        <v>0</v>
      </c>
      <c r="C125" s="19">
        <f>IF(ISNA(VLOOKUP(B125,Personal!$A$2:$D$21,2,FALSE)),,VLOOKUP(B125,Personal!$A$2:$D$21,2,FALSE))</f>
        <v>0</v>
      </c>
      <c r="D125" s="19">
        <f>IF(ISNA(VLOOKUP(B125,Personal!$A$2:$D$23,3,FALSE)),,VLOOKUP(B125,Personal!$A$2:$D$32,3,FALSE))</f>
        <v>0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>
        <f t="shared" si="20"/>
        <v>0</v>
      </c>
      <c r="C131" s="19">
        <f>IF(ISNA(VLOOKUP(B131,Personal!$A$2:$D$21,2,FALSE)),,VLOOKUP(B131,Personal!$A$2:$D$21,2,FALSE))</f>
        <v>0</v>
      </c>
      <c r="D131" s="19">
        <f>IF(ISNA(VLOOKUP(B131,Personal!$A$2:$D$23,3,FALSE)),,VLOOKUP(B131,Personal!$A$2:$D$32,3,FALSE))</f>
        <v>0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>
        <f t="shared" si="20"/>
        <v>0</v>
      </c>
      <c r="C132" s="19">
        <f>IF(ISNA(VLOOKUP(B132,Personal!$A$2:$D$21,2,FALSE)),,VLOOKUP(B132,Personal!$A$2:$D$21,2,FALSE))</f>
        <v>0</v>
      </c>
      <c r="D132" s="19">
        <f>IF(ISNA(VLOOKUP(B132,Personal!$A$2:$D$23,3,FALSE)),,VLOOKUP(B132,Personal!$A$2:$D$32,3,FALSE))</f>
        <v>0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>
        <f t="shared" si="20"/>
        <v>0</v>
      </c>
      <c r="C133" s="19">
        <f>IF(ISNA(VLOOKUP(B133,Personal!$A$2:$D$21,2,FALSE)),,VLOOKUP(B133,Personal!$A$2:$D$21,2,FALSE))</f>
        <v>0</v>
      </c>
      <c r="D133" s="19">
        <f>IF(ISNA(VLOOKUP(B133,Personal!$A$2:$D$23,3,FALSE)),,VLOOKUP(B133,Personal!$A$2:$D$32,3,FALSE))</f>
        <v>0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WY2VJE7kEpQYtFFKjDXTGJxjenzmpnTbs4KC8h7mBuYJDm8ReAgQyLvgcAxhh193ldqZEumuk7U0bCHmlRKv4g==" saltValue="mzWRn/LaxHCz22Gjf3Zd/g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19" name="Rango2_3_8"/>
    <protectedRange algorithmName="SHA-512" hashValue="G5FAzGJX5ML8jdfkYHQa+XaFR9QNG29PKoYkCgHl9WmXxPVaBd5PCzjSk5Uim+XS6Movcs1vrN10mr+qn1crdA==" saltValue="5PigA186qshsPexNZFi/+w==" spinCount="100000" sqref="E23:AG38" name="Rango2_3_8_1"/>
    <protectedRange algorithmName="SHA-512" hashValue="G5FAzGJX5ML8jdfkYHQa+XaFR9QNG29PKoYkCgHl9WmXxPVaBd5PCzjSk5Uim+XS6Movcs1vrN10mr+qn1crdA==" saltValue="5PigA186qshsPexNZFi/+w==" spinCount="100000" sqref="E42:AG57" name="Rango2_3_8_2"/>
    <protectedRange algorithmName="SHA-512" hashValue="G5FAzGJX5ML8jdfkYHQa+XaFR9QNG29PKoYkCgHl9WmXxPVaBd5PCzjSk5Uim+XS6Movcs1vrN10mr+qn1crdA==" saltValue="5PigA186qshsPexNZFi/+w==" spinCount="100000" sqref="E61:AG76" name="Rango2_3_8_3"/>
    <protectedRange algorithmName="SHA-512" hashValue="G5FAzGJX5ML8jdfkYHQa+XaFR9QNG29PKoYkCgHl9WmXxPVaBd5PCzjSk5Uim+XS6Movcs1vrN10mr+qn1crdA==" saltValue="5PigA186qshsPexNZFi/+w==" spinCount="100000" sqref="E80:AG95" name="Rango2_3_8_4"/>
    <protectedRange algorithmName="SHA-512" hashValue="G5FAzGJX5ML8jdfkYHQa+XaFR9QNG29PKoYkCgHl9WmXxPVaBd5PCzjSk5Uim+XS6Movcs1vrN10mr+qn1crdA==" saltValue="5PigA186qshsPexNZFi/+w==" spinCount="100000" sqref="E99:AG114" name="Rango2_3_8_5"/>
    <protectedRange algorithmName="SHA-512" hashValue="G5FAzGJX5ML8jdfkYHQa+XaFR9QNG29PKoYkCgHl9WmXxPVaBd5PCzjSk5Uim+XS6Movcs1vrN10mr+qn1crdA==" saltValue="5PigA186qshsPexNZFi/+w==" spinCount="100000" sqref="E118:AG133" name="Rango2_3_8_6"/>
  </protectedRanges>
  <conditionalFormatting sqref="E20:AG20 E39:AG39 E58:AG58 E77:AG77 E96:AG96 E115:AG115 E134:AG134">
    <cfRule type="colorScale" priority="330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I18:W18">
    <cfRule type="expression" dxfId="629" priority="116">
      <formula>$C$78="F"</formula>
    </cfRule>
  </conditionalFormatting>
  <conditionalFormatting sqref="I18:W18">
    <cfRule type="expression" dxfId="628" priority="117">
      <formula>$C$59="F"</formula>
    </cfRule>
  </conditionalFormatting>
  <conditionalFormatting sqref="I18:W18">
    <cfRule type="expression" dxfId="627" priority="118">
      <formula>$C$40="F"</formula>
    </cfRule>
  </conditionalFormatting>
  <conditionalFormatting sqref="E13:H17 I13:W18 X13:AG17">
    <cfRule type="expression" dxfId="626" priority="119">
      <formula>$C$21="F"</formula>
    </cfRule>
  </conditionalFormatting>
  <conditionalFormatting sqref="E13:AG19">
    <cfRule type="expression" dxfId="625" priority="121">
      <formula>$C$2="F"</formula>
    </cfRule>
  </conditionalFormatting>
  <conditionalFormatting sqref="E13:AG19">
    <cfRule type="expression" dxfId="624" priority="122">
      <formula>$D13="Facturacion"</formula>
    </cfRule>
  </conditionalFormatting>
  <conditionalFormatting sqref="E13:AG19">
    <cfRule type="expression" dxfId="623" priority="123">
      <formula>$D13="Specialist"</formula>
    </cfRule>
  </conditionalFormatting>
  <conditionalFormatting sqref="E13:AG19">
    <cfRule type="cellIs" dxfId="622" priority="124" operator="equal">
      <formula>1</formula>
    </cfRule>
  </conditionalFormatting>
  <conditionalFormatting sqref="E13:AG19">
    <cfRule type="expression" dxfId="621" priority="125">
      <formula>$D13="SSMM"</formula>
    </cfRule>
  </conditionalFormatting>
  <conditionalFormatting sqref="E13:AG19">
    <cfRule type="cellIs" dxfId="620" priority="126" operator="equal">
      <formula>"F"</formula>
    </cfRule>
  </conditionalFormatting>
  <conditionalFormatting sqref="E4:AG12">
    <cfRule type="expression" dxfId="619" priority="110">
      <formula>$C$2="F"</formula>
    </cfRule>
  </conditionalFormatting>
  <conditionalFormatting sqref="E4:AG12">
    <cfRule type="expression" dxfId="618" priority="111">
      <formula>$D4="Facturacion"</formula>
    </cfRule>
  </conditionalFormatting>
  <conditionalFormatting sqref="E4:AG12">
    <cfRule type="expression" dxfId="617" priority="112">
      <formula>$D4="Specialist"</formula>
    </cfRule>
  </conditionalFormatting>
  <conditionalFormatting sqref="E4:AG12">
    <cfRule type="cellIs" dxfId="616" priority="113" operator="equal">
      <formula>1</formula>
    </cfRule>
  </conditionalFormatting>
  <conditionalFormatting sqref="E4:AG12">
    <cfRule type="expression" dxfId="615" priority="114">
      <formula>$D4="SSMM"</formula>
    </cfRule>
  </conditionalFormatting>
  <conditionalFormatting sqref="E4:AG12">
    <cfRule type="cellIs" dxfId="614" priority="115" operator="equal">
      <formula>"F"</formula>
    </cfRule>
  </conditionalFormatting>
  <conditionalFormatting sqref="I37:W37">
    <cfRule type="expression" dxfId="613" priority="98">
      <formula>$C$78="F"</formula>
    </cfRule>
  </conditionalFormatting>
  <conditionalFormatting sqref="I37:W37">
    <cfRule type="expression" dxfId="612" priority="99">
      <formula>$C$59="F"</formula>
    </cfRule>
  </conditionalFormatting>
  <conditionalFormatting sqref="I37:W37">
    <cfRule type="expression" dxfId="611" priority="100">
      <formula>$C$40="F"</formula>
    </cfRule>
  </conditionalFormatting>
  <conditionalFormatting sqref="E32:H36 I32:W37 X32:AG36">
    <cfRule type="expression" dxfId="610" priority="101">
      <formula>$C$21="F"</formula>
    </cfRule>
  </conditionalFormatting>
  <conditionalFormatting sqref="E32:AG38">
    <cfRule type="expression" dxfId="609" priority="103">
      <formula>$C$2="F"</formula>
    </cfRule>
  </conditionalFormatting>
  <conditionalFormatting sqref="E32:AG38">
    <cfRule type="expression" dxfId="608" priority="104">
      <formula>$D32="Facturacion"</formula>
    </cfRule>
  </conditionalFormatting>
  <conditionalFormatting sqref="E32:AG38">
    <cfRule type="expression" dxfId="607" priority="105">
      <formula>$D32="Specialist"</formula>
    </cfRule>
  </conditionalFormatting>
  <conditionalFormatting sqref="E32:AG38">
    <cfRule type="cellIs" dxfId="606" priority="106" operator="equal">
      <formula>1</formula>
    </cfRule>
  </conditionalFormatting>
  <conditionalFormatting sqref="E32:AG38">
    <cfRule type="expression" dxfId="605" priority="107">
      <formula>$D32="SSMM"</formula>
    </cfRule>
  </conditionalFormatting>
  <conditionalFormatting sqref="E32:AG38">
    <cfRule type="cellIs" dxfId="604" priority="108" operator="equal">
      <formula>"F"</formula>
    </cfRule>
  </conditionalFormatting>
  <conditionalFormatting sqref="E23:AG31">
    <cfRule type="expression" dxfId="603" priority="92">
      <formula>$C$2="F"</formula>
    </cfRule>
  </conditionalFormatting>
  <conditionalFormatting sqref="E23:AG31">
    <cfRule type="expression" dxfId="602" priority="93">
      <formula>$D23="Facturacion"</formula>
    </cfRule>
  </conditionalFormatting>
  <conditionalFormatting sqref="E23:AG31">
    <cfRule type="expression" dxfId="601" priority="94">
      <formula>$D23="Specialist"</formula>
    </cfRule>
  </conditionalFormatting>
  <conditionalFormatting sqref="E23:AG31">
    <cfRule type="cellIs" dxfId="600" priority="95" operator="equal">
      <formula>1</formula>
    </cfRule>
  </conditionalFormatting>
  <conditionalFormatting sqref="E23:AG31">
    <cfRule type="expression" dxfId="599" priority="96">
      <formula>$D23="SSMM"</formula>
    </cfRule>
  </conditionalFormatting>
  <conditionalFormatting sqref="E23:AG31">
    <cfRule type="cellIs" dxfId="598" priority="97" operator="equal">
      <formula>"F"</formula>
    </cfRule>
  </conditionalFormatting>
  <conditionalFormatting sqref="I56:W56">
    <cfRule type="expression" dxfId="597" priority="80">
      <formula>$C$78="F"</formula>
    </cfRule>
  </conditionalFormatting>
  <conditionalFormatting sqref="I56:W56">
    <cfRule type="expression" dxfId="596" priority="81">
      <formula>$C$59="F"</formula>
    </cfRule>
  </conditionalFormatting>
  <conditionalFormatting sqref="I56:W56">
    <cfRule type="expression" dxfId="595" priority="82">
      <formula>$C$40="F"</formula>
    </cfRule>
  </conditionalFormatting>
  <conditionalFormatting sqref="E51:H55 I51:W56 X51:AG55">
    <cfRule type="expression" dxfId="594" priority="83">
      <formula>$C$21="F"</formula>
    </cfRule>
  </conditionalFormatting>
  <conditionalFormatting sqref="E51:AG57">
    <cfRule type="expression" dxfId="593" priority="85">
      <formula>$C$2="F"</formula>
    </cfRule>
  </conditionalFormatting>
  <conditionalFormatting sqref="E51:AG57">
    <cfRule type="expression" dxfId="592" priority="86">
      <formula>$D51="Facturacion"</formula>
    </cfRule>
  </conditionalFormatting>
  <conditionalFormatting sqref="E51:AG57">
    <cfRule type="expression" dxfId="591" priority="87">
      <formula>$D51="Specialist"</formula>
    </cfRule>
  </conditionalFormatting>
  <conditionalFormatting sqref="E51:AG57">
    <cfRule type="cellIs" dxfId="590" priority="88" operator="equal">
      <formula>1</formula>
    </cfRule>
  </conditionalFormatting>
  <conditionalFormatting sqref="E51:AG57">
    <cfRule type="expression" dxfId="589" priority="89">
      <formula>$D51="SSMM"</formula>
    </cfRule>
  </conditionalFormatting>
  <conditionalFormatting sqref="E51:AG57">
    <cfRule type="cellIs" dxfId="588" priority="90" operator="equal">
      <formula>"F"</formula>
    </cfRule>
  </conditionalFormatting>
  <conditionalFormatting sqref="E42:AG50">
    <cfRule type="expression" dxfId="587" priority="74">
      <formula>$C$2="F"</formula>
    </cfRule>
  </conditionalFormatting>
  <conditionalFormatting sqref="E42:AG50">
    <cfRule type="expression" dxfId="586" priority="75">
      <formula>$D42="Facturacion"</formula>
    </cfRule>
  </conditionalFormatting>
  <conditionalFormatting sqref="E42:AG50">
    <cfRule type="expression" dxfId="585" priority="76">
      <formula>$D42="Specialist"</formula>
    </cfRule>
  </conditionalFormatting>
  <conditionalFormatting sqref="E42:AG50">
    <cfRule type="cellIs" dxfId="584" priority="77" operator="equal">
      <formula>1</formula>
    </cfRule>
  </conditionalFormatting>
  <conditionalFormatting sqref="E42:AG50">
    <cfRule type="expression" dxfId="583" priority="78">
      <formula>$D42="SSMM"</formula>
    </cfRule>
  </conditionalFormatting>
  <conditionalFormatting sqref="E42:AG50">
    <cfRule type="cellIs" dxfId="582" priority="79" operator="equal">
      <formula>"F"</formula>
    </cfRule>
  </conditionalFormatting>
  <conditionalFormatting sqref="I75:W75">
    <cfRule type="expression" dxfId="581" priority="62">
      <formula>$C$78="F"</formula>
    </cfRule>
  </conditionalFormatting>
  <conditionalFormatting sqref="I75:W75">
    <cfRule type="expression" dxfId="580" priority="63">
      <formula>$C$59="F"</formula>
    </cfRule>
  </conditionalFormatting>
  <conditionalFormatting sqref="I75:W75">
    <cfRule type="expression" dxfId="579" priority="64">
      <formula>$C$40="F"</formula>
    </cfRule>
  </conditionalFormatting>
  <conditionalFormatting sqref="E70:H74 I70:W75 X70:AG74">
    <cfRule type="expression" dxfId="578" priority="65">
      <formula>$C$21="F"</formula>
    </cfRule>
  </conditionalFormatting>
  <conditionalFormatting sqref="E70:AG76">
    <cfRule type="expression" dxfId="577" priority="67">
      <formula>$C$2="F"</formula>
    </cfRule>
  </conditionalFormatting>
  <conditionalFormatting sqref="E70:AG76">
    <cfRule type="expression" dxfId="576" priority="68">
      <formula>$D70="Facturacion"</formula>
    </cfRule>
  </conditionalFormatting>
  <conditionalFormatting sqref="E70:AG76">
    <cfRule type="expression" dxfId="575" priority="69">
      <formula>$D70="Specialist"</formula>
    </cfRule>
  </conditionalFormatting>
  <conditionalFormatting sqref="E70:AG76">
    <cfRule type="cellIs" dxfId="574" priority="70" operator="equal">
      <formula>1</formula>
    </cfRule>
  </conditionalFormatting>
  <conditionalFormatting sqref="E70:AG76">
    <cfRule type="expression" dxfId="573" priority="71">
      <formula>$D70="SSMM"</formula>
    </cfRule>
  </conditionalFormatting>
  <conditionalFormatting sqref="E70:AG76">
    <cfRule type="cellIs" dxfId="572" priority="72" operator="equal">
      <formula>"F"</formula>
    </cfRule>
  </conditionalFormatting>
  <conditionalFormatting sqref="E61:AG69">
    <cfRule type="expression" dxfId="571" priority="56">
      <formula>$C$2="F"</formula>
    </cfRule>
  </conditionalFormatting>
  <conditionalFormatting sqref="E61:AG69">
    <cfRule type="expression" dxfId="570" priority="57">
      <formula>$D61="Facturacion"</formula>
    </cfRule>
  </conditionalFormatting>
  <conditionalFormatting sqref="E61:AG69">
    <cfRule type="expression" dxfId="569" priority="58">
      <formula>$D61="Specialist"</formula>
    </cfRule>
  </conditionalFormatting>
  <conditionalFormatting sqref="E61:AG69">
    <cfRule type="cellIs" dxfId="568" priority="59" operator="equal">
      <formula>1</formula>
    </cfRule>
  </conditionalFormatting>
  <conditionalFormatting sqref="E61:AG69">
    <cfRule type="expression" dxfId="567" priority="60">
      <formula>$D61="SSMM"</formula>
    </cfRule>
  </conditionalFormatting>
  <conditionalFormatting sqref="E61:AG69">
    <cfRule type="cellIs" dxfId="566" priority="61" operator="equal">
      <formula>"F"</formula>
    </cfRule>
  </conditionalFormatting>
  <conditionalFormatting sqref="I94:W94">
    <cfRule type="expression" dxfId="565" priority="44">
      <formula>$C$78="F"</formula>
    </cfRule>
  </conditionalFormatting>
  <conditionalFormatting sqref="I94:W94">
    <cfRule type="expression" dxfId="564" priority="45">
      <formula>$C$59="F"</formula>
    </cfRule>
  </conditionalFormatting>
  <conditionalFormatting sqref="I94:W94">
    <cfRule type="expression" dxfId="563" priority="46">
      <formula>$C$40="F"</formula>
    </cfRule>
  </conditionalFormatting>
  <conditionalFormatting sqref="E89:H93 I89:W94 X89:AG93">
    <cfRule type="expression" dxfId="562" priority="47">
      <formula>$C$21="F"</formula>
    </cfRule>
  </conditionalFormatting>
  <conditionalFormatting sqref="E89:AG95">
    <cfRule type="expression" dxfId="561" priority="49">
      <formula>$C$2="F"</formula>
    </cfRule>
  </conditionalFormatting>
  <conditionalFormatting sqref="E89:AG95">
    <cfRule type="expression" dxfId="560" priority="50">
      <formula>$D89="Facturacion"</formula>
    </cfRule>
  </conditionalFormatting>
  <conditionalFormatting sqref="E89:AG95">
    <cfRule type="expression" dxfId="559" priority="51">
      <formula>$D89="Specialist"</formula>
    </cfRule>
  </conditionalFormatting>
  <conditionalFormatting sqref="E89:AG95">
    <cfRule type="cellIs" dxfId="558" priority="52" operator="equal">
      <formula>1</formula>
    </cfRule>
  </conditionalFormatting>
  <conditionalFormatting sqref="E89:AG95">
    <cfRule type="expression" dxfId="557" priority="53">
      <formula>$D89="SSMM"</formula>
    </cfRule>
  </conditionalFormatting>
  <conditionalFormatting sqref="E89:AG95">
    <cfRule type="cellIs" dxfId="556" priority="54" operator="equal">
      <formula>"F"</formula>
    </cfRule>
  </conditionalFormatting>
  <conditionalFormatting sqref="E80:AG88">
    <cfRule type="expression" dxfId="555" priority="38">
      <formula>$C$2="F"</formula>
    </cfRule>
  </conditionalFormatting>
  <conditionalFormatting sqref="E80:AG88">
    <cfRule type="expression" dxfId="554" priority="39">
      <formula>$D80="Facturacion"</formula>
    </cfRule>
  </conditionalFormatting>
  <conditionalFormatting sqref="E80:AG88">
    <cfRule type="expression" dxfId="553" priority="40">
      <formula>$D80="Specialist"</formula>
    </cfRule>
  </conditionalFormatting>
  <conditionalFormatting sqref="E80:AG88">
    <cfRule type="cellIs" dxfId="552" priority="41" operator="equal">
      <formula>1</formula>
    </cfRule>
  </conditionalFormatting>
  <conditionalFormatting sqref="E80:AG88">
    <cfRule type="expression" dxfId="551" priority="42">
      <formula>$D80="SSMM"</formula>
    </cfRule>
  </conditionalFormatting>
  <conditionalFormatting sqref="E80:AG88">
    <cfRule type="cellIs" dxfId="550" priority="43" operator="equal">
      <formula>"F"</formula>
    </cfRule>
  </conditionalFormatting>
  <conditionalFormatting sqref="I113:W113">
    <cfRule type="expression" dxfId="549" priority="26">
      <formula>$C$78="F"</formula>
    </cfRule>
  </conditionalFormatting>
  <conditionalFormatting sqref="I113:W113">
    <cfRule type="expression" dxfId="548" priority="27">
      <formula>$C$59="F"</formula>
    </cfRule>
  </conditionalFormatting>
  <conditionalFormatting sqref="I113:W113">
    <cfRule type="expression" dxfId="547" priority="28">
      <formula>$C$40="F"</formula>
    </cfRule>
  </conditionalFormatting>
  <conditionalFormatting sqref="E108:H112 I108:W113 X108:AG112">
    <cfRule type="expression" dxfId="546" priority="29">
      <formula>$C$21="F"</formula>
    </cfRule>
  </conditionalFormatting>
  <conditionalFormatting sqref="E108:AG114">
    <cfRule type="expression" dxfId="545" priority="31">
      <formula>$C$2="F"</formula>
    </cfRule>
  </conditionalFormatting>
  <conditionalFormatting sqref="E108:AG114">
    <cfRule type="expression" dxfId="544" priority="32">
      <formula>$D108="Facturacion"</formula>
    </cfRule>
  </conditionalFormatting>
  <conditionalFormatting sqref="E108:AG114">
    <cfRule type="expression" dxfId="543" priority="33">
      <formula>$D108="Specialist"</formula>
    </cfRule>
  </conditionalFormatting>
  <conditionalFormatting sqref="E108:AG114">
    <cfRule type="cellIs" dxfId="542" priority="34" operator="equal">
      <formula>1</formula>
    </cfRule>
  </conditionalFormatting>
  <conditionalFormatting sqref="E108:AG114">
    <cfRule type="expression" dxfId="541" priority="35">
      <formula>$D108="SSMM"</formula>
    </cfRule>
  </conditionalFormatting>
  <conditionalFormatting sqref="E108:AG114">
    <cfRule type="cellIs" dxfId="540" priority="36" operator="equal">
      <formula>"F"</formula>
    </cfRule>
  </conditionalFormatting>
  <conditionalFormatting sqref="E99:AG107">
    <cfRule type="expression" dxfId="539" priority="20">
      <formula>$C$2="F"</formula>
    </cfRule>
  </conditionalFormatting>
  <conditionalFormatting sqref="E99:AG107">
    <cfRule type="expression" dxfId="538" priority="21">
      <formula>$D99="Facturacion"</formula>
    </cfRule>
  </conditionalFormatting>
  <conditionalFormatting sqref="E99:AG107">
    <cfRule type="expression" dxfId="537" priority="22">
      <formula>$D99="Specialist"</formula>
    </cfRule>
  </conditionalFormatting>
  <conditionalFormatting sqref="E99:AG107">
    <cfRule type="cellIs" dxfId="536" priority="23" operator="equal">
      <formula>1</formula>
    </cfRule>
  </conditionalFormatting>
  <conditionalFormatting sqref="E99:AG107">
    <cfRule type="expression" dxfId="535" priority="24">
      <formula>$D99="SSMM"</formula>
    </cfRule>
  </conditionalFormatting>
  <conditionalFormatting sqref="E99:AG107">
    <cfRule type="cellIs" dxfId="534" priority="25" operator="equal">
      <formula>"F"</formula>
    </cfRule>
  </conditionalFormatting>
  <conditionalFormatting sqref="I132:W132">
    <cfRule type="expression" dxfId="533" priority="8">
      <formula>$C$78="F"</formula>
    </cfRule>
  </conditionalFormatting>
  <conditionalFormatting sqref="I132:W132">
    <cfRule type="expression" dxfId="532" priority="9">
      <formula>$C$59="F"</formula>
    </cfRule>
  </conditionalFormatting>
  <conditionalFormatting sqref="I132:W132">
    <cfRule type="expression" dxfId="531" priority="10">
      <formula>$C$40="F"</formula>
    </cfRule>
  </conditionalFormatting>
  <conditionalFormatting sqref="E127:H131 I127:W132 X127:AG131">
    <cfRule type="expression" dxfId="530" priority="11">
      <formula>$C$21="F"</formula>
    </cfRule>
  </conditionalFormatting>
  <conditionalFormatting sqref="E127:AG133">
    <cfRule type="expression" dxfId="529" priority="13">
      <formula>$C$2="F"</formula>
    </cfRule>
  </conditionalFormatting>
  <conditionalFormatting sqref="E127:AG133">
    <cfRule type="expression" dxfId="528" priority="14">
      <formula>$D127="Facturacion"</formula>
    </cfRule>
  </conditionalFormatting>
  <conditionalFormatting sqref="E127:AG133">
    <cfRule type="expression" dxfId="527" priority="15">
      <formula>$D127="Specialist"</formula>
    </cfRule>
  </conditionalFormatting>
  <conditionalFormatting sqref="E127:AG133">
    <cfRule type="cellIs" dxfId="526" priority="16" operator="equal">
      <formula>1</formula>
    </cfRule>
  </conditionalFormatting>
  <conditionalFormatting sqref="E127:AG133">
    <cfRule type="expression" dxfId="525" priority="17">
      <formula>$D127="SSMM"</formula>
    </cfRule>
  </conditionalFormatting>
  <conditionalFormatting sqref="E127:AG133">
    <cfRule type="cellIs" dxfId="524" priority="18" operator="equal">
      <formula>"F"</formula>
    </cfRule>
  </conditionalFormatting>
  <conditionalFormatting sqref="E118:AG126">
    <cfRule type="expression" dxfId="523" priority="2">
      <formula>$C$2="F"</formula>
    </cfRule>
  </conditionalFormatting>
  <conditionalFormatting sqref="E118:AG126">
    <cfRule type="expression" dxfId="522" priority="3">
      <formula>$D118="Facturacion"</formula>
    </cfRule>
  </conditionalFormatting>
  <conditionalFormatting sqref="E118:AG126">
    <cfRule type="expression" dxfId="521" priority="4">
      <formula>$D118="Specialist"</formula>
    </cfRule>
  </conditionalFormatting>
  <conditionalFormatting sqref="E118:AG126">
    <cfRule type="cellIs" dxfId="520" priority="5" operator="equal">
      <formula>1</formula>
    </cfRule>
  </conditionalFormatting>
  <conditionalFormatting sqref="E118:AG126">
    <cfRule type="expression" dxfId="519" priority="6">
      <formula>$D118="SSMM"</formula>
    </cfRule>
  </conditionalFormatting>
  <conditionalFormatting sqref="E118:AG126">
    <cfRule type="cellIs" dxfId="518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" id="{A142FB44-1493-44DA-9ACE-D5199E1F655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E13:AG19</xm:sqref>
        </x14:conditionalFormatting>
        <x14:conditionalFormatting xmlns:xm="http://schemas.microsoft.com/office/excel/2006/main">
          <x14:cfRule type="expression" priority="109" id="{5756F360-05F1-44C0-A0D9-63FACFAC885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E4:AG12</xm:sqref>
        </x14:conditionalFormatting>
        <x14:conditionalFormatting xmlns:xm="http://schemas.microsoft.com/office/excel/2006/main">
          <x14:cfRule type="expression" priority="102" id="{3ABEBAF9-DB3B-48A2-AE78-33F316FA467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E32:AG38</xm:sqref>
        </x14:conditionalFormatting>
        <x14:conditionalFormatting xmlns:xm="http://schemas.microsoft.com/office/excel/2006/main">
          <x14:cfRule type="expression" priority="91" id="{78E2971D-BE9A-463E-973D-1BE7E4120FD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E23:AG31</xm:sqref>
        </x14:conditionalFormatting>
        <x14:conditionalFormatting xmlns:xm="http://schemas.microsoft.com/office/excel/2006/main">
          <x14:cfRule type="expression" priority="84" id="{EC4B9EA9-3C47-44E7-BB78-B35FDCBE124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E51:AG57</xm:sqref>
        </x14:conditionalFormatting>
        <x14:conditionalFormatting xmlns:xm="http://schemas.microsoft.com/office/excel/2006/main">
          <x14:cfRule type="expression" priority="73" id="{D34FFE40-F567-40D5-A80F-D89800C7D80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E42:AG50</xm:sqref>
        </x14:conditionalFormatting>
        <x14:conditionalFormatting xmlns:xm="http://schemas.microsoft.com/office/excel/2006/main">
          <x14:cfRule type="expression" priority="66" id="{298A73DB-31B6-4B85-AC48-F55421FAA52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E70:AG76</xm:sqref>
        </x14:conditionalFormatting>
        <x14:conditionalFormatting xmlns:xm="http://schemas.microsoft.com/office/excel/2006/main">
          <x14:cfRule type="expression" priority="55" id="{E5B41121-7AB0-4278-A14A-225763E5813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E61:AG69</xm:sqref>
        </x14:conditionalFormatting>
        <x14:conditionalFormatting xmlns:xm="http://schemas.microsoft.com/office/excel/2006/main">
          <x14:cfRule type="expression" priority="48" id="{42339CED-7415-4E52-8BF2-7954B8201B1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E89:AG95</xm:sqref>
        </x14:conditionalFormatting>
        <x14:conditionalFormatting xmlns:xm="http://schemas.microsoft.com/office/excel/2006/main">
          <x14:cfRule type="expression" priority="37" id="{CAD7813A-4852-43F7-A444-CEB80782F02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E80:AG88</xm:sqref>
        </x14:conditionalFormatting>
        <x14:conditionalFormatting xmlns:xm="http://schemas.microsoft.com/office/excel/2006/main">
          <x14:cfRule type="expression" priority="30" id="{E3EDBCB6-2BDA-424B-9F24-F5F4A7B18C9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19" id="{FBF31CDC-B150-4705-94A6-2429A9B953D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E99:AG107</xm:sqref>
        </x14:conditionalFormatting>
        <x14:conditionalFormatting xmlns:xm="http://schemas.microsoft.com/office/excel/2006/main">
          <x14:cfRule type="expression" priority="12" id="{368EB4A9-0526-434F-8DBD-43F1F0B0CD5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1" id="{2ECED3C6-CD49-488A-9B5D-A374043C4BC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12D303D5-0734-401D-BD47-5C27006478B3}">
          <x14:formula1>
            <xm:f>Personal!$A$2:$A$50</xm:f>
          </x14:formula1>
          <xm:sqref>B4:B19 B23:B38 B42:B57 B61:B76 B80:B95 B99:B114 B118:B133</xm:sqref>
        </x14:dataValidation>
        <x14:dataValidation type="list" allowBlank="1" showInputMessage="1" showErrorMessage="1" prompt="Elige una de las opciones disponibles" xr:uid="{ED5AD422-BAAC-40B1-B193-F3CAD0E5022B}">
          <x14:formula1>
            <xm:f>Personal!$F$1:$F$15</xm:f>
          </x14:formula1>
          <xm:sqref>E4:AG19 E23:AG38 E42:AG57 E61:AG76 E80:AG95 E99:AG114 E118:AG133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85FA6-70FA-4B49-9A40-A471273B29D3}">
  <sheetPr codeName="Hoja52">
    <tabColor rgb="FFFFFFFF"/>
    <outlinePr summaryBelow="0" summaryRight="0"/>
    <pageSetUpPr fitToPage="1"/>
  </sheetPr>
  <dimension ref="A1:AJ1000"/>
  <sheetViews>
    <sheetView topLeftCell="A112" workbookViewId="0">
      <selection activeCell="B1" sqref="B1:B1048576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'S49'!C117+1</f>
        <v>45635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/>
      <c r="C4" s="19">
        <f>IF(ISNA(VLOOKUP(B4,Personal!$A$2:$D$21,2,FALSE)),,VLOOKUP(B4,Personal!$A$2:$D$21,2,FALSE))</f>
        <v>0</v>
      </c>
      <c r="D4" s="19">
        <f>IF(ISNA(VLOOKUP(B4,Personal!$A$2:$D$23,3,FALSE)),,VLOOKUP(B4,Personal!$A$2:$D$32,3,FALSE))</f>
        <v>0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/>
      <c r="C5" s="19">
        <f>IF(ISNA(VLOOKUP(B5,Personal!$A$2:$D$21,2,FALSE)),,VLOOKUP(B5,Personal!$A$2:$D$21,2,FALSE))</f>
        <v>0</v>
      </c>
      <c r="D5" s="19">
        <f>IF(ISNA(VLOOKUP(B5,Personal!$A$2:$D$23,3,FALSE)),,VLOOKUP(B5,Personal!$A$2:$D$32,3,FALSE))</f>
        <v>0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1">
        <f t="shared" si="0"/>
        <v>0</v>
      </c>
      <c r="AI5" s="1"/>
      <c r="AJ5" s="1">
        <f t="shared" si="1"/>
        <v>0</v>
      </c>
    </row>
    <row r="6" spans="1:36" ht="15.75" customHeight="1" x14ac:dyDescent="0.15">
      <c r="A6" s="10"/>
      <c r="B6" s="18"/>
      <c r="C6" s="19">
        <f>IF(ISNA(VLOOKUP(B6,Personal!$A$2:$D$21,2,FALSE)),,VLOOKUP(B6,Personal!$A$2:$D$21,2,FALSE))</f>
        <v>0</v>
      </c>
      <c r="D6" s="19">
        <f>IF(ISNA(VLOOKUP(B6,Personal!$A$2:$D$23,3,FALSE)),,VLOOKUP(B6,Personal!$A$2:$D$32,3,FALSE))</f>
        <v>0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1">
        <f t="shared" si="0"/>
        <v>0</v>
      </c>
      <c r="AI6" s="1"/>
      <c r="AJ6" s="1">
        <f t="shared" si="1"/>
        <v>0</v>
      </c>
    </row>
    <row r="7" spans="1:36" ht="15.75" customHeight="1" x14ac:dyDescent="0.15">
      <c r="A7" s="10"/>
      <c r="B7" s="18"/>
      <c r="C7" s="19">
        <f>IF(ISNA(VLOOKUP(B7,Personal!$A$2:$D$21,2,FALSE)),,VLOOKUP(B7,Personal!$A$2:$D$21,2,FALSE))</f>
        <v>0</v>
      </c>
      <c r="D7" s="19">
        <f>IF(ISNA(VLOOKUP(B7,Personal!$A$2:$D$23,3,FALSE)),,VLOOKUP(B7,Personal!$A$2:$D$32,3,FALSE))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1">
        <f t="shared" si="0"/>
        <v>0</v>
      </c>
      <c r="AI7" s="1"/>
      <c r="AJ7" s="1">
        <f t="shared" si="1"/>
        <v>0</v>
      </c>
    </row>
    <row r="8" spans="1:36" ht="15.75" customHeight="1" x14ac:dyDescent="0.15">
      <c r="A8" s="10"/>
      <c r="B8" s="18"/>
      <c r="C8" s="19">
        <f>IF(ISNA(VLOOKUP(B8,Personal!$A$2:$D$21,2,FALSE)),,VLOOKUP(B8,Personal!$A$2:$D$21,2,FALSE))</f>
        <v>0</v>
      </c>
      <c r="D8" s="19">
        <f>IF(ISNA(VLOOKUP(B8,Personal!$A$2:$D$23,3,FALSE)),,VLOOKUP(B8,Personal!$A$2:$D$32,3,FALSE))</f>
        <v>0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0</v>
      </c>
      <c r="AI8" s="1"/>
      <c r="AJ8" s="1">
        <f t="shared" si="1"/>
        <v>0</v>
      </c>
    </row>
    <row r="9" spans="1:36" ht="15.75" customHeight="1" x14ac:dyDescent="0.15">
      <c r="A9" s="10"/>
      <c r="B9" s="18"/>
      <c r="C9" s="19">
        <f>IF(ISNA(VLOOKUP(B9,Personal!$A$2:$D$21,2,FALSE)),,VLOOKUP(B9,Personal!$A$2:$D$21,2,FALSE))</f>
        <v>0</v>
      </c>
      <c r="D9" s="19">
        <f>IF(ISNA(VLOOKUP(B9,Personal!$A$2:$D$23,3,FALSE)),,VLOOKUP(B9,Personal!$A$2:$D$32,3,FALSE))</f>
        <v>0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1">
        <f t="shared" si="0"/>
        <v>0</v>
      </c>
      <c r="AI9" s="1"/>
      <c r="AJ9" s="1">
        <f t="shared" si="1"/>
        <v>0</v>
      </c>
    </row>
    <row r="10" spans="1:36" ht="15.75" customHeight="1" x14ac:dyDescent="0.15">
      <c r="A10" s="10"/>
      <c r="B10" s="18"/>
      <c r="C10" s="19">
        <f>IF(ISNA(VLOOKUP(B10,Personal!$A$2:$D$21,2,FALSE)),,VLOOKUP(B10,Personal!$A$2:$D$21,2,FALSE))</f>
        <v>0</v>
      </c>
      <c r="D10" s="19">
        <f>IF(ISNA(VLOOKUP(B10,Personal!$A$2:$D$23,3,FALSE)),,VLOOKUP(B10,Personal!$A$2:$D$32,3,FALSE))</f>
        <v>0</v>
      </c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1">
        <f t="shared" si="0"/>
        <v>0</v>
      </c>
      <c r="AI10" s="1"/>
      <c r="AJ10" s="1">
        <f t="shared" si="1"/>
        <v>0</v>
      </c>
    </row>
    <row r="11" spans="1:36" ht="15.75" customHeight="1" x14ac:dyDescent="0.15">
      <c r="A11" s="21"/>
      <c r="B11" s="18"/>
      <c r="C11" s="19">
        <f>IF(ISNA(VLOOKUP(B11,Personal!$A$2:$D$21,2,FALSE)),,VLOOKUP(B11,Personal!$A$2:$D$21,2,FALSE))</f>
        <v>0</v>
      </c>
      <c r="D11" s="19">
        <f>IF(ISNA(VLOOKUP(B11,Personal!$A$2:$D$23,3,FALSE)),,VLOOKUP(B11,Personal!$A$2:$D$32,3,FALSE))</f>
        <v>0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/>
      <c r="C17" s="19">
        <f>IF(ISNA(VLOOKUP(B17,Personal!$A$2:$D$21,2,FALSE)),,VLOOKUP(B17,Personal!$A$2:$D$21,2,FALSE))</f>
        <v>0</v>
      </c>
      <c r="D17" s="19">
        <f>IF(ISNA(VLOOKUP(B17,Personal!$A$2:$D$23,3,FALSE)),,VLOOKUP(B17,Personal!$A$2:$D$32,3,FALSE))</f>
        <v>0</v>
      </c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/>
      <c r="C18" s="19">
        <f>IF(ISNA(VLOOKUP(B18,Personal!$A$2:$D$21,2,FALSE)),,VLOOKUP(B18,Personal!$A$2:$D$21,2,FALSE))</f>
        <v>0</v>
      </c>
      <c r="D18" s="19">
        <f>IF(ISNA(VLOOKUP(B18,Personal!$A$2:$D$23,3,FALSE)),,VLOOKUP(B18,Personal!$A$2:$D$32,3,FALSE))</f>
        <v>0</v>
      </c>
      <c r="E18" s="59"/>
      <c r="F18" s="59"/>
      <c r="G18" s="59"/>
      <c r="H18" s="59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59"/>
      <c r="Y18" s="59"/>
      <c r="Z18" s="59"/>
      <c r="AA18" s="59"/>
      <c r="AB18" s="59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0</v>
      </c>
      <c r="AJ18" s="1">
        <f t="shared" si="1"/>
        <v>0</v>
      </c>
    </row>
    <row r="19" spans="1:36" ht="15.75" customHeight="1" x14ac:dyDescent="0.15">
      <c r="A19" s="10"/>
      <c r="B19" s="18"/>
      <c r="C19" s="19">
        <f>IF(ISNA(VLOOKUP(B19,Personal!$A$2:$D$21,2,FALSE)),,VLOOKUP(B19,Personal!$A$2:$D$21,2,FALSE))</f>
        <v>0</v>
      </c>
      <c r="D19" s="19">
        <f>IF(ISNA(VLOOKUP(B19,Personal!$A$2:$D$23,3,FALSE)),,VLOOKUP(B19,Personal!$A$2:$D$32,3,FALSE))</f>
        <v>0</v>
      </c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0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0</v>
      </c>
      <c r="H20" s="23">
        <f t="shared" si="3"/>
        <v>0</v>
      </c>
      <c r="I20" s="23">
        <f t="shared" si="3"/>
        <v>0</v>
      </c>
      <c r="J20" s="23">
        <f t="shared" si="3"/>
        <v>0</v>
      </c>
      <c r="K20" s="23">
        <f t="shared" si="3"/>
        <v>0</v>
      </c>
      <c r="L20" s="23">
        <f t="shared" si="3"/>
        <v>0</v>
      </c>
      <c r="M20" s="23">
        <f t="shared" si="3"/>
        <v>0</v>
      </c>
      <c r="N20" s="23">
        <f t="shared" si="3"/>
        <v>0</v>
      </c>
      <c r="O20" s="23">
        <f t="shared" si="3"/>
        <v>0</v>
      </c>
      <c r="P20" s="23">
        <f t="shared" si="3"/>
        <v>0</v>
      </c>
      <c r="Q20" s="23">
        <f t="shared" si="3"/>
        <v>0</v>
      </c>
      <c r="R20" s="23">
        <f t="shared" si="3"/>
        <v>0</v>
      </c>
      <c r="S20" s="23">
        <f t="shared" si="3"/>
        <v>0</v>
      </c>
      <c r="T20" s="23">
        <f t="shared" si="3"/>
        <v>0</v>
      </c>
      <c r="U20" s="23">
        <f t="shared" si="3"/>
        <v>0</v>
      </c>
      <c r="V20" s="23">
        <f t="shared" si="3"/>
        <v>0</v>
      </c>
      <c r="W20" s="23">
        <f t="shared" si="3"/>
        <v>0</v>
      </c>
      <c r="X20" s="23">
        <f t="shared" si="3"/>
        <v>0</v>
      </c>
      <c r="Y20" s="23">
        <f t="shared" si="3"/>
        <v>0</v>
      </c>
      <c r="Z20" s="23">
        <f t="shared" si="3"/>
        <v>0</v>
      </c>
      <c r="AA20" s="23">
        <f t="shared" si="3"/>
        <v>0</v>
      </c>
      <c r="AB20" s="23">
        <f t="shared" si="3"/>
        <v>0</v>
      </c>
      <c r="AC20" s="23">
        <f t="shared" si="3"/>
        <v>0</v>
      </c>
      <c r="AD20" s="23">
        <f t="shared" si="3"/>
        <v>0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0</v>
      </c>
      <c r="AI20" s="1">
        <f>SUM(AI13:AI19)</f>
        <v>0</v>
      </c>
      <c r="AJ20" s="1">
        <f t="shared" si="1"/>
        <v>0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45636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>
        <f>B4</f>
        <v>0</v>
      </c>
      <c r="C23" s="19">
        <f>IF(ISNA(VLOOKUP(B23,Personal!$A$2:$D$21,2,FALSE)),,VLOOKUP(B23,Personal!$A$2:$D$21,2,FALSE))</f>
        <v>0</v>
      </c>
      <c r="D23" s="19">
        <f>IF(ISNA(VLOOKUP(B23,Personal!$A$2:$D$23,3,FALSE)),,VLOOKUP(B23,Personal!$A$2:$D$32,3,FALSE))</f>
        <v>0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>
        <f t="shared" ref="B24:B38" si="5">B5</f>
        <v>0</v>
      </c>
      <c r="C24" s="19">
        <f>IF(ISNA(VLOOKUP(B24,Personal!$A$2:$D$21,2,FALSE)),,VLOOKUP(B24,Personal!$A$2:$D$21,2,FALSE))</f>
        <v>0</v>
      </c>
      <c r="D24" s="19">
        <f>IF(ISNA(VLOOKUP(B24,Personal!$A$2:$D$23,3,FALSE)),,VLOOKUP(B24,Personal!$A$2:$D$32,3,FALSE))</f>
        <v>0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1">
        <f t="shared" si="4"/>
        <v>0</v>
      </c>
      <c r="AI24" s="1"/>
    </row>
    <row r="25" spans="1:36" ht="15.75" customHeight="1" x14ac:dyDescent="0.15">
      <c r="A25" s="10"/>
      <c r="B25" s="18">
        <f t="shared" si="5"/>
        <v>0</v>
      </c>
      <c r="C25" s="19">
        <f>IF(ISNA(VLOOKUP(B25,Personal!$A$2:$D$21,2,FALSE)),,VLOOKUP(B25,Personal!$A$2:$D$21,2,FALSE))</f>
        <v>0</v>
      </c>
      <c r="D25" s="19">
        <f>IF(ISNA(VLOOKUP(B25,Personal!$A$2:$D$23,3,FALSE)),,VLOOKUP(B25,Personal!$A$2:$D$32,3,FALSE))</f>
        <v>0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>
        <f t="shared" si="5"/>
        <v>0</v>
      </c>
      <c r="C26" s="19">
        <f>IF(ISNA(VLOOKUP(B26,Personal!$A$2:$D$21,2,FALSE)),,VLOOKUP(B26,Personal!$A$2:$D$21,2,FALSE))</f>
        <v>0</v>
      </c>
      <c r="D26" s="19">
        <f>IF(ISNA(VLOOKUP(B26,Personal!$A$2:$D$23,3,FALSE)),,VLOOKUP(B26,Personal!$A$2:$D$32,3,FALSE))</f>
        <v>0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1">
        <f t="shared" si="4"/>
        <v>0</v>
      </c>
      <c r="AI26" s="1"/>
    </row>
    <row r="27" spans="1:36" ht="15.75" customHeight="1" x14ac:dyDescent="0.15">
      <c r="A27" s="10"/>
      <c r="B27" s="18">
        <f t="shared" si="5"/>
        <v>0</v>
      </c>
      <c r="C27" s="19">
        <f>IF(ISNA(VLOOKUP(B27,Personal!$A$2:$D$21,2,FALSE)),,VLOOKUP(B27,Personal!$A$2:$D$21,2,FALSE))</f>
        <v>0</v>
      </c>
      <c r="D27" s="19">
        <f>IF(ISNA(VLOOKUP(B27,Personal!$A$2:$D$23,3,FALSE)),,VLOOKUP(B27,Personal!$A$2:$D$32,3,FALSE))</f>
        <v>0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1">
        <f t="shared" si="4"/>
        <v>0</v>
      </c>
      <c r="AI27" s="1"/>
    </row>
    <row r="28" spans="1:36" ht="15.75" customHeight="1" x14ac:dyDescent="0.15">
      <c r="A28" s="10"/>
      <c r="B28" s="18">
        <f t="shared" si="5"/>
        <v>0</v>
      </c>
      <c r="C28" s="19">
        <f>IF(ISNA(VLOOKUP(B28,Personal!$A$2:$D$21,2,FALSE)),,VLOOKUP(B28,Personal!$A$2:$D$21,2,FALSE))</f>
        <v>0</v>
      </c>
      <c r="D28" s="19">
        <f>IF(ISNA(VLOOKUP(B28,Personal!$A$2:$D$23,3,FALSE)),,VLOOKUP(B28,Personal!$A$2:$D$32,3,FALSE))</f>
        <v>0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>
        <f t="shared" si="5"/>
        <v>0</v>
      </c>
      <c r="C29" s="19">
        <f>IF(ISNA(VLOOKUP(B29,Personal!$A$2:$D$21,2,FALSE)),,VLOOKUP(B29,Personal!$A$2:$D$21,2,FALSE))</f>
        <v>0</v>
      </c>
      <c r="D29" s="19">
        <f>IF(ISNA(VLOOKUP(B29,Personal!$A$2:$D$23,3,FALSE)),,VLOOKUP(B29,Personal!$A$2:$D$32,3,FALSE))</f>
        <v>0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>
        <f t="shared" si="5"/>
        <v>0</v>
      </c>
      <c r="C30" s="19">
        <f>IF(ISNA(VLOOKUP(B30,Personal!$A$2:$D$21,2,FALSE)),,VLOOKUP(B30,Personal!$A$2:$D$21,2,FALSE))</f>
        <v>0</v>
      </c>
      <c r="D30" s="19">
        <f>IF(ISNA(VLOOKUP(B30,Personal!$A$2:$D$23,3,FALSE)),,VLOOKUP(B30,Personal!$A$2:$D$32,3,FALSE))</f>
        <v>0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>
        <f t="shared" si="5"/>
        <v>0</v>
      </c>
      <c r="C36" s="19">
        <f>IF(ISNA(VLOOKUP(B36,Personal!$A$2:$D$21,2,FALSE)),,VLOOKUP(B36,Personal!$A$2:$D$21,2,FALSE))</f>
        <v>0</v>
      </c>
      <c r="D36" s="19">
        <f>IF(ISNA(VLOOKUP(B36,Personal!$A$2:$D$23,3,FALSE)),,VLOOKUP(B36,Personal!$A$2:$D$32,3,FALSE))</f>
        <v>0</v>
      </c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>
        <f t="shared" si="5"/>
        <v>0</v>
      </c>
      <c r="C37" s="19">
        <f>IF(ISNA(VLOOKUP(B37,Personal!$A$2:$D$21,2,FALSE)),,VLOOKUP(B37,Personal!$A$2:$D$21,2,FALSE))</f>
        <v>0</v>
      </c>
      <c r="D37" s="19">
        <f>IF(ISNA(VLOOKUP(B37,Personal!$A$2:$D$23,3,FALSE)),,VLOOKUP(B37,Personal!$A$2:$D$32,3,FALSE))</f>
        <v>0</v>
      </c>
      <c r="E37" s="59"/>
      <c r="F37" s="59"/>
      <c r="G37" s="59"/>
      <c r="H37" s="59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59"/>
      <c r="Y37" s="59"/>
      <c r="Z37" s="59"/>
      <c r="AA37" s="59"/>
      <c r="AB37" s="59"/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>
        <f t="shared" si="5"/>
        <v>0</v>
      </c>
      <c r="C38" s="19">
        <f>IF(ISNA(VLOOKUP(B38,Personal!$A$2:$D$21,2,FALSE)),,VLOOKUP(B38,Personal!$A$2:$D$21,2,FALSE))</f>
        <v>0</v>
      </c>
      <c r="D38" s="19">
        <f>IF(ISNA(VLOOKUP(B38,Personal!$A$2:$D$23,3,FALSE)),,VLOOKUP(B38,Personal!$A$2:$D$32,3,FALSE))</f>
        <v>0</v>
      </c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0</v>
      </c>
      <c r="I39" s="23">
        <f t="shared" si="6"/>
        <v>0</v>
      </c>
      <c r="J39" s="23">
        <f t="shared" si="6"/>
        <v>0</v>
      </c>
      <c r="K39" s="23">
        <f t="shared" si="6"/>
        <v>0</v>
      </c>
      <c r="L39" s="23">
        <f t="shared" si="6"/>
        <v>0</v>
      </c>
      <c r="M39" s="23">
        <f t="shared" si="6"/>
        <v>0</v>
      </c>
      <c r="N39" s="23">
        <f t="shared" si="6"/>
        <v>0</v>
      </c>
      <c r="O39" s="23">
        <f t="shared" si="6"/>
        <v>0</v>
      </c>
      <c r="P39" s="23">
        <f t="shared" si="6"/>
        <v>0</v>
      </c>
      <c r="Q39" s="23">
        <f t="shared" si="6"/>
        <v>0</v>
      </c>
      <c r="R39" s="23">
        <f t="shared" si="6"/>
        <v>0</v>
      </c>
      <c r="S39" s="23">
        <f t="shared" si="6"/>
        <v>0</v>
      </c>
      <c r="T39" s="23">
        <f t="shared" si="6"/>
        <v>0</v>
      </c>
      <c r="U39" s="23">
        <f t="shared" si="6"/>
        <v>0</v>
      </c>
      <c r="V39" s="23">
        <f t="shared" si="6"/>
        <v>0</v>
      </c>
      <c r="W39" s="23">
        <f t="shared" si="6"/>
        <v>0</v>
      </c>
      <c r="X39" s="23">
        <f t="shared" si="6"/>
        <v>0</v>
      </c>
      <c r="Y39" s="23">
        <f t="shared" si="6"/>
        <v>0</v>
      </c>
      <c r="Z39" s="23">
        <f t="shared" si="6"/>
        <v>0</v>
      </c>
      <c r="AA39" s="23">
        <f t="shared" si="6"/>
        <v>0</v>
      </c>
      <c r="AB39" s="23">
        <f t="shared" si="6"/>
        <v>0</v>
      </c>
      <c r="AC39" s="23">
        <f t="shared" si="6"/>
        <v>0</v>
      </c>
      <c r="AD39" s="23">
        <f t="shared" si="6"/>
        <v>0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0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45637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>
        <f>B23</f>
        <v>0</v>
      </c>
      <c r="C42" s="19">
        <f>IF(ISNA(VLOOKUP(B42,Personal!$A$2:$D$21,2,FALSE)),,VLOOKUP(B42,Personal!$A$2:$D$21,2,FALSE))</f>
        <v>0</v>
      </c>
      <c r="D42" s="19">
        <f>IF(ISNA(VLOOKUP(B42,Personal!$A$2:$D$23,3,FALSE)),,VLOOKUP(B42,Personal!$A$2:$D$32,3,FALSE))</f>
        <v>0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>
        <f t="shared" ref="B43:B57" si="8">B24</f>
        <v>0</v>
      </c>
      <c r="C43" s="19">
        <f>IF(ISNA(VLOOKUP(B43,Personal!$A$2:$D$21,2,FALSE)),,VLOOKUP(B43,Personal!$A$2:$D$21,2,FALSE))</f>
        <v>0</v>
      </c>
      <c r="D43" s="19">
        <f>IF(ISNA(VLOOKUP(B43,Personal!$A$2:$D$23,3,FALSE)),,VLOOKUP(B43,Personal!$A$2:$D$32,3,FALSE))</f>
        <v>0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>
        <f t="shared" si="8"/>
        <v>0</v>
      </c>
      <c r="C44" s="19">
        <f>IF(ISNA(VLOOKUP(B44,Personal!$A$2:$D$21,2,FALSE)),,VLOOKUP(B44,Personal!$A$2:$D$21,2,FALSE))</f>
        <v>0</v>
      </c>
      <c r="D44" s="19">
        <f>IF(ISNA(VLOOKUP(B44,Personal!$A$2:$D$23,3,FALSE)),,VLOOKUP(B44,Personal!$A$2:$D$32,3,FALSE))</f>
        <v>0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>
        <f t="shared" si="8"/>
        <v>0</v>
      </c>
      <c r="C45" s="19">
        <f>IF(ISNA(VLOOKUP(B45,Personal!$A$2:$D$21,2,FALSE)),,VLOOKUP(B45,Personal!$A$2:$D$21,2,FALSE))</f>
        <v>0</v>
      </c>
      <c r="D45" s="19">
        <f>IF(ISNA(VLOOKUP(B45,Personal!$A$2:$D$23,3,FALSE)),,VLOOKUP(B45,Personal!$A$2:$D$32,3,FALSE))</f>
        <v>0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1">
        <f t="shared" si="7"/>
        <v>0</v>
      </c>
      <c r="AI45" s="1"/>
    </row>
    <row r="46" spans="1:35" ht="15.75" customHeight="1" x14ac:dyDescent="0.15">
      <c r="A46" s="10"/>
      <c r="B46" s="18">
        <f t="shared" si="8"/>
        <v>0</v>
      </c>
      <c r="C46" s="19">
        <f>IF(ISNA(VLOOKUP(B46,Personal!$A$2:$D$21,2,FALSE)),,VLOOKUP(B46,Personal!$A$2:$D$21,2,FALSE))</f>
        <v>0</v>
      </c>
      <c r="D46" s="19">
        <f>IF(ISNA(VLOOKUP(B46,Personal!$A$2:$D$23,3,FALSE)),,VLOOKUP(B46,Personal!$A$2:$D$32,3,FALSE))</f>
        <v>0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>
        <f t="shared" si="8"/>
        <v>0</v>
      </c>
      <c r="C47" s="19">
        <f>IF(ISNA(VLOOKUP(B47,Personal!$A$2:$D$21,2,FALSE)),,VLOOKUP(B47,Personal!$A$2:$D$21,2,FALSE))</f>
        <v>0</v>
      </c>
      <c r="D47" s="19">
        <f>IF(ISNA(VLOOKUP(B47,Personal!$A$2:$D$23,3,FALSE)),,VLOOKUP(B47,Personal!$A$2:$D$32,3,FALSE))</f>
        <v>0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>
        <f t="shared" si="8"/>
        <v>0</v>
      </c>
      <c r="C48" s="19">
        <f>IF(ISNA(VLOOKUP(B48,Personal!$A$2:$D$21,2,FALSE)),,VLOOKUP(B48,Personal!$A$2:$D$21,2,FALSE))</f>
        <v>0</v>
      </c>
      <c r="D48" s="19">
        <f>IF(ISNA(VLOOKUP(B48,Personal!$A$2:$D$23,3,FALSE)),,VLOOKUP(B48,Personal!$A$2:$D$32,3,FALSE))</f>
        <v>0</v>
      </c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>
        <f t="shared" si="8"/>
        <v>0</v>
      </c>
      <c r="C49" s="19">
        <f>IF(ISNA(VLOOKUP(B49,Personal!$A$2:$D$21,2,FALSE)),,VLOOKUP(B49,Personal!$A$2:$D$21,2,FALSE))</f>
        <v>0</v>
      </c>
      <c r="D49" s="19">
        <f>IF(ISNA(VLOOKUP(B49,Personal!$A$2:$D$23,3,FALSE)),,VLOOKUP(B49,Personal!$A$2:$D$32,3,FALSE))</f>
        <v>0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>
        <f t="shared" si="8"/>
        <v>0</v>
      </c>
      <c r="C55" s="19">
        <f>IF(ISNA(VLOOKUP(B55,Personal!$A$2:$D$21,2,FALSE)),,VLOOKUP(B55,Personal!$A$2:$D$21,2,FALSE))</f>
        <v>0</v>
      </c>
      <c r="D55" s="19">
        <f>IF(ISNA(VLOOKUP(B55,Personal!$A$2:$D$23,3,FALSE)),,VLOOKUP(B55,Personal!$A$2:$D$32,3,FALSE))</f>
        <v>0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>
        <f t="shared" si="8"/>
        <v>0</v>
      </c>
      <c r="C56" s="19">
        <f>IF(ISNA(VLOOKUP(B56,Personal!$A$2:$D$21,2,FALSE)),,VLOOKUP(B56,Personal!$A$2:$D$21,2,FALSE))</f>
        <v>0</v>
      </c>
      <c r="D56" s="19">
        <f>IF(ISNA(VLOOKUP(B56,Personal!$A$2:$D$23,3,FALSE)),,VLOOKUP(B56,Personal!$A$2:$D$32,3,FALSE))</f>
        <v>0</v>
      </c>
      <c r="E56" s="59"/>
      <c r="F56" s="59"/>
      <c r="G56" s="59"/>
      <c r="H56" s="59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59"/>
      <c r="Y56" s="59"/>
      <c r="Z56" s="59"/>
      <c r="AA56" s="59"/>
      <c r="AB56" s="59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>
        <f t="shared" si="8"/>
        <v>0</v>
      </c>
      <c r="C57" s="19">
        <f>IF(ISNA(VLOOKUP(B57,Personal!$A$2:$D$21,2,FALSE)),,VLOOKUP(B57,Personal!$A$2:$D$21,2,FALSE))</f>
        <v>0</v>
      </c>
      <c r="D57" s="19">
        <f>IF(ISNA(VLOOKUP(B57,Personal!$A$2:$D$23,3,FALSE)),,VLOOKUP(B57,Personal!$A$2:$D$32,3,FALSE))</f>
        <v>0</v>
      </c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0</v>
      </c>
      <c r="I58" s="23">
        <f t="shared" si="9"/>
        <v>0</v>
      </c>
      <c r="J58" s="23">
        <f t="shared" si="9"/>
        <v>0</v>
      </c>
      <c r="K58" s="23">
        <f t="shared" si="9"/>
        <v>0</v>
      </c>
      <c r="L58" s="23">
        <f t="shared" si="9"/>
        <v>0</v>
      </c>
      <c r="M58" s="23">
        <f t="shared" si="9"/>
        <v>0</v>
      </c>
      <c r="N58" s="23">
        <f t="shared" si="9"/>
        <v>0</v>
      </c>
      <c r="O58" s="23">
        <f t="shared" si="9"/>
        <v>0</v>
      </c>
      <c r="P58" s="23">
        <f t="shared" si="9"/>
        <v>0</v>
      </c>
      <c r="Q58" s="23">
        <f t="shared" si="9"/>
        <v>0</v>
      </c>
      <c r="R58" s="23">
        <f t="shared" si="9"/>
        <v>0</v>
      </c>
      <c r="S58" s="23">
        <f t="shared" si="9"/>
        <v>0</v>
      </c>
      <c r="T58" s="23">
        <f t="shared" si="9"/>
        <v>0</v>
      </c>
      <c r="U58" s="23">
        <f t="shared" si="9"/>
        <v>0</v>
      </c>
      <c r="V58" s="23">
        <f t="shared" si="9"/>
        <v>0</v>
      </c>
      <c r="W58" s="23">
        <f t="shared" si="9"/>
        <v>0</v>
      </c>
      <c r="X58" s="23">
        <f t="shared" si="9"/>
        <v>0</v>
      </c>
      <c r="Y58" s="23">
        <f t="shared" si="9"/>
        <v>0</v>
      </c>
      <c r="Z58" s="23">
        <f t="shared" si="9"/>
        <v>0</v>
      </c>
      <c r="AA58" s="23">
        <f t="shared" si="9"/>
        <v>0</v>
      </c>
      <c r="AB58" s="23">
        <f t="shared" si="9"/>
        <v>0</v>
      </c>
      <c r="AC58" s="23">
        <f t="shared" si="9"/>
        <v>0</v>
      </c>
      <c r="AD58" s="23">
        <f t="shared" si="9"/>
        <v>0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0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45638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>
        <f>B42</f>
        <v>0</v>
      </c>
      <c r="C61" s="19">
        <f>IF(ISNA(VLOOKUP(B61,Personal!$A$2:$D$21,2,FALSE)),,VLOOKUP(B61,Personal!$A$2:$D$21,2,FALSE))</f>
        <v>0</v>
      </c>
      <c r="D61" s="19">
        <f>IF(ISNA(VLOOKUP(B61,Personal!$A$2:$D$23,3,FALSE)),,VLOOKUP(B61,Personal!$A$2:$D$32,3,FALSE))</f>
        <v>0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>
        <f t="shared" ref="B62:B76" si="11">B43</f>
        <v>0</v>
      </c>
      <c r="C62" s="19">
        <f>IF(ISNA(VLOOKUP(B62,Personal!$A$2:$D$21,2,FALSE)),,VLOOKUP(B62,Personal!$A$2:$D$21,2,FALSE))</f>
        <v>0</v>
      </c>
      <c r="D62" s="19">
        <f>IF(ISNA(VLOOKUP(B62,Personal!$A$2:$D$23,3,FALSE)),,VLOOKUP(B62,Personal!$A$2:$D$32,3,FALSE))</f>
        <v>0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1">
        <f t="shared" si="10"/>
        <v>0</v>
      </c>
      <c r="AI62" s="1"/>
    </row>
    <row r="63" spans="1:35" ht="15.75" customHeight="1" x14ac:dyDescent="0.15">
      <c r="A63" s="10"/>
      <c r="B63" s="18">
        <f t="shared" si="11"/>
        <v>0</v>
      </c>
      <c r="C63" s="19">
        <f>IF(ISNA(VLOOKUP(B63,Personal!$A$2:$D$21,2,FALSE)),,VLOOKUP(B63,Personal!$A$2:$D$21,2,FALSE))</f>
        <v>0</v>
      </c>
      <c r="D63" s="19">
        <f>IF(ISNA(VLOOKUP(B63,Personal!$A$2:$D$23,3,FALSE)),,VLOOKUP(B63,Personal!$A$2:$D$32,3,FALSE))</f>
        <v>0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1">
        <f t="shared" si="10"/>
        <v>0</v>
      </c>
      <c r="AI63" s="1"/>
    </row>
    <row r="64" spans="1:35" ht="15.75" customHeight="1" x14ac:dyDescent="0.15">
      <c r="A64" s="10"/>
      <c r="B64" s="18">
        <f t="shared" si="11"/>
        <v>0</v>
      </c>
      <c r="C64" s="19">
        <f>IF(ISNA(VLOOKUP(B64,Personal!$A$2:$D$21,2,FALSE)),,VLOOKUP(B64,Personal!$A$2:$D$21,2,FALSE))</f>
        <v>0</v>
      </c>
      <c r="D64" s="19">
        <f>IF(ISNA(VLOOKUP(B64,Personal!$A$2:$D$23,3,FALSE)),,VLOOKUP(B64,Personal!$A$2:$D$32,3,FALSE))</f>
        <v>0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1">
        <f t="shared" si="10"/>
        <v>0</v>
      </c>
      <c r="AI64" s="1"/>
    </row>
    <row r="65" spans="1:35" ht="15.75" customHeight="1" x14ac:dyDescent="0.15">
      <c r="A65" s="10"/>
      <c r="B65" s="18">
        <f t="shared" si="11"/>
        <v>0</v>
      </c>
      <c r="C65" s="19">
        <f>IF(ISNA(VLOOKUP(B65,Personal!$A$2:$D$21,2,FALSE)),,VLOOKUP(B65,Personal!$A$2:$D$21,2,FALSE))</f>
        <v>0</v>
      </c>
      <c r="D65" s="19">
        <f>IF(ISNA(VLOOKUP(B65,Personal!$A$2:$D$23,3,FALSE)),,VLOOKUP(B65,Personal!$A$2:$D$32,3,FALSE))</f>
        <v>0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>
        <f t="shared" si="11"/>
        <v>0</v>
      </c>
      <c r="C66" s="19">
        <f>IF(ISNA(VLOOKUP(B66,Personal!$A$2:$D$21,2,FALSE)),,VLOOKUP(B66,Personal!$A$2:$D$21,2,FALSE))</f>
        <v>0</v>
      </c>
      <c r="D66" s="19">
        <f>IF(ISNA(VLOOKUP(B66,Personal!$A$2:$D$23,3,FALSE)),,VLOOKUP(B66,Personal!$A$2:$D$32,3,FALSE))</f>
        <v>0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>
        <f t="shared" si="11"/>
        <v>0</v>
      </c>
      <c r="C67" s="19">
        <f>IF(ISNA(VLOOKUP(B67,Personal!$A$2:$D$21,2,FALSE)),,VLOOKUP(B67,Personal!$A$2:$D$21,2,FALSE))</f>
        <v>0</v>
      </c>
      <c r="D67" s="19">
        <f>IF(ISNA(VLOOKUP(B67,Personal!$A$2:$D$23,3,FALSE)),,VLOOKUP(B67,Personal!$A$2:$D$32,3,FALSE))</f>
        <v>0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>
        <f t="shared" si="11"/>
        <v>0</v>
      </c>
      <c r="C68" s="19">
        <f>IF(ISNA(VLOOKUP(B68,Personal!$A$2:$D$21,2,FALSE)),,VLOOKUP(B68,Personal!$A$2:$D$21,2,FALSE))</f>
        <v>0</v>
      </c>
      <c r="D68" s="19">
        <f>IF(ISNA(VLOOKUP(B68,Personal!$A$2:$D$23,3,FALSE)),,VLOOKUP(B68,Personal!$A$2:$D$32,3,FALSE))</f>
        <v>0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si="11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>
        <f t="shared" si="11"/>
        <v>0</v>
      </c>
      <c r="C74" s="19">
        <f>IF(ISNA(VLOOKUP(B74,Personal!$A$2:$D$21,2,FALSE)),,VLOOKUP(B74,Personal!$A$2:$D$21,2,FALSE))</f>
        <v>0</v>
      </c>
      <c r="D74" s="19">
        <f>IF(ISNA(VLOOKUP(B74,Personal!$A$2:$D$23,3,FALSE)),,VLOOKUP(B74,Personal!$A$2:$D$32,3,FALSE))</f>
        <v>0</v>
      </c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>
        <f t="shared" si="11"/>
        <v>0</v>
      </c>
      <c r="C75" s="19">
        <f>IF(ISNA(VLOOKUP(B75,Personal!$A$2:$D$21,2,FALSE)),,VLOOKUP(B75,Personal!$A$2:$D$21,2,FALSE))</f>
        <v>0</v>
      </c>
      <c r="D75" s="19">
        <f>IF(ISNA(VLOOKUP(B75,Personal!$A$2:$D$23,3,FALSE)),,VLOOKUP(B75,Personal!$A$2:$D$32,3,FALSE))</f>
        <v>0</v>
      </c>
      <c r="E75" s="59"/>
      <c r="F75" s="59"/>
      <c r="G75" s="59"/>
      <c r="H75" s="59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59"/>
      <c r="Y75" s="59"/>
      <c r="Z75" s="59"/>
      <c r="AA75" s="59"/>
      <c r="AB75" s="59"/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>
        <f t="shared" si="11"/>
        <v>0</v>
      </c>
      <c r="C76" s="19">
        <f>IF(ISNA(VLOOKUP(B76,Personal!$A$2:$D$21,2,FALSE)),,VLOOKUP(B76,Personal!$A$2:$D$21,2,FALSE))</f>
        <v>0</v>
      </c>
      <c r="D76" s="19">
        <f>IF(ISNA(VLOOKUP(B76,Personal!$A$2:$D$23,3,FALSE)),,VLOOKUP(B76,Personal!$A$2:$D$32,3,FALSE))</f>
        <v>0</v>
      </c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0</v>
      </c>
      <c r="I77" s="23">
        <f t="shared" si="12"/>
        <v>0</v>
      </c>
      <c r="J77" s="23">
        <f t="shared" si="12"/>
        <v>0</v>
      </c>
      <c r="K77" s="23">
        <f t="shared" si="12"/>
        <v>0</v>
      </c>
      <c r="L77" s="23">
        <f t="shared" si="12"/>
        <v>0</v>
      </c>
      <c r="M77" s="23">
        <f t="shared" si="12"/>
        <v>0</v>
      </c>
      <c r="N77" s="23">
        <f t="shared" si="12"/>
        <v>0</v>
      </c>
      <c r="O77" s="23">
        <f t="shared" si="12"/>
        <v>0</v>
      </c>
      <c r="P77" s="23">
        <f t="shared" si="12"/>
        <v>0</v>
      </c>
      <c r="Q77" s="23">
        <f t="shared" si="12"/>
        <v>0</v>
      </c>
      <c r="R77" s="23">
        <f t="shared" si="12"/>
        <v>0</v>
      </c>
      <c r="S77" s="23">
        <f t="shared" si="12"/>
        <v>0</v>
      </c>
      <c r="T77" s="23">
        <f t="shared" si="12"/>
        <v>0</v>
      </c>
      <c r="U77" s="23">
        <f t="shared" si="12"/>
        <v>0</v>
      </c>
      <c r="V77" s="23">
        <f t="shared" si="12"/>
        <v>0</v>
      </c>
      <c r="W77" s="23">
        <f t="shared" si="12"/>
        <v>0</v>
      </c>
      <c r="X77" s="23">
        <f t="shared" si="12"/>
        <v>0</v>
      </c>
      <c r="Y77" s="23">
        <f t="shared" si="12"/>
        <v>0</v>
      </c>
      <c r="Z77" s="23">
        <f t="shared" si="12"/>
        <v>0</v>
      </c>
      <c r="AA77" s="23">
        <f t="shared" si="12"/>
        <v>0</v>
      </c>
      <c r="AB77" s="23">
        <f t="shared" si="12"/>
        <v>0</v>
      </c>
      <c r="AC77" s="23">
        <f t="shared" si="12"/>
        <v>0</v>
      </c>
      <c r="AD77" s="23">
        <f t="shared" si="12"/>
        <v>0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0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45639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>
        <f>B61</f>
        <v>0</v>
      </c>
      <c r="C80" s="19">
        <f>IF(ISNA(VLOOKUP(B80,Personal!$A$2:$D$21,2,FALSE)),,VLOOKUP(B80,Personal!$A$2:$D$21,2,FALSE))</f>
        <v>0</v>
      </c>
      <c r="D80" s="19">
        <f>IF(ISNA(VLOOKUP(B80,Personal!$A$2:$D$23,3,FALSE)),,VLOOKUP(B80,Personal!$A$2:$D$32,3,FALSE))</f>
        <v>0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>
        <f t="shared" ref="B81:B95" si="14">B62</f>
        <v>0</v>
      </c>
      <c r="C81" s="19">
        <f>IF(ISNA(VLOOKUP(B81,Personal!$A$2:$D$21,2,FALSE)),,VLOOKUP(B81,Personal!$A$2:$D$21,2,FALSE))</f>
        <v>0</v>
      </c>
      <c r="D81" s="19">
        <f>IF(ISNA(VLOOKUP(B81,Personal!$A$2:$D$23,3,FALSE)),,VLOOKUP(B81,Personal!$A$2:$D$32,3,FALSE))</f>
        <v>0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>
        <f t="shared" si="14"/>
        <v>0</v>
      </c>
      <c r="C82" s="19">
        <f>IF(ISNA(VLOOKUP(B82,Personal!$A$2:$D$21,2,FALSE)),,VLOOKUP(B82,Personal!$A$2:$D$21,2,FALSE))</f>
        <v>0</v>
      </c>
      <c r="D82" s="19">
        <f>IF(ISNA(VLOOKUP(B82,Personal!$A$2:$D$23,3,FALSE)),,VLOOKUP(B82,Personal!$A$2:$D$32,3,FALSE))</f>
        <v>0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1">
        <f t="shared" si="13"/>
        <v>0</v>
      </c>
      <c r="AI82" s="1"/>
    </row>
    <row r="83" spans="1:35" ht="15.75" customHeight="1" x14ac:dyDescent="0.15">
      <c r="A83" s="10"/>
      <c r="B83" s="18">
        <f t="shared" si="14"/>
        <v>0</v>
      </c>
      <c r="C83" s="19">
        <f>IF(ISNA(VLOOKUP(B83,Personal!$A$2:$D$21,2,FALSE)),,VLOOKUP(B83,Personal!$A$2:$D$21,2,FALSE))</f>
        <v>0</v>
      </c>
      <c r="D83" s="19">
        <f>IF(ISNA(VLOOKUP(B83,Personal!$A$2:$D$23,3,FALSE)),,VLOOKUP(B83,Personal!$A$2:$D$32,3,FALSE))</f>
        <v>0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>
        <f t="shared" si="14"/>
        <v>0</v>
      </c>
      <c r="C84" s="19">
        <f>IF(ISNA(VLOOKUP(B84,Personal!$A$2:$D$21,2,FALSE)),,VLOOKUP(B84,Personal!$A$2:$D$21,2,FALSE))</f>
        <v>0</v>
      </c>
      <c r="D84" s="19">
        <f>IF(ISNA(VLOOKUP(B84,Personal!$A$2:$D$23,3,FALSE)),,VLOOKUP(B84,Personal!$A$2:$D$32,3,FALSE))</f>
        <v>0</v>
      </c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0</v>
      </c>
      <c r="AI84" s="1"/>
    </row>
    <row r="85" spans="1:35" ht="15.75" customHeight="1" x14ac:dyDescent="0.15">
      <c r="A85" s="10"/>
      <c r="B85" s="18">
        <f t="shared" si="14"/>
        <v>0</v>
      </c>
      <c r="C85" s="19">
        <f>IF(ISNA(VLOOKUP(B85,Personal!$A$2:$D$21,2,FALSE)),,VLOOKUP(B85,Personal!$A$2:$D$21,2,FALSE))</f>
        <v>0</v>
      </c>
      <c r="D85" s="19">
        <f>IF(ISNA(VLOOKUP(B85,Personal!$A$2:$D$23,3,FALSE)),,VLOOKUP(B85,Personal!$A$2:$D$32,3,FALSE))</f>
        <v>0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>
        <f t="shared" si="14"/>
        <v>0</v>
      </c>
      <c r="C86" s="19">
        <f>IF(ISNA(VLOOKUP(B86,Personal!$A$2:$D$21,2,FALSE)),,VLOOKUP(B86,Personal!$A$2:$D$21,2,FALSE))</f>
        <v>0</v>
      </c>
      <c r="D86" s="19">
        <f>IF(ISNA(VLOOKUP(B86,Personal!$A$2:$D$23,3,FALSE)),,VLOOKUP(B86,Personal!$A$2:$D$32,3,FALSE))</f>
        <v>0</v>
      </c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1">
        <f t="shared" si="13"/>
        <v>0</v>
      </c>
      <c r="AI86" s="1"/>
    </row>
    <row r="87" spans="1:35" ht="15.75" customHeight="1" x14ac:dyDescent="0.15">
      <c r="A87" s="21"/>
      <c r="B87" s="18">
        <f t="shared" si="14"/>
        <v>0</v>
      </c>
      <c r="C87" s="19">
        <f>IF(ISNA(VLOOKUP(B87,Personal!$A$2:$D$21,2,FALSE)),,VLOOKUP(B87,Personal!$A$2:$D$21,2,FALSE))</f>
        <v>0</v>
      </c>
      <c r="D87" s="19">
        <f>IF(ISNA(VLOOKUP(B87,Personal!$A$2:$D$23,3,FALSE)),,VLOOKUP(B87,Personal!$A$2:$D$32,3,FALSE))</f>
        <v>0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>
        <f t="shared" si="14"/>
        <v>0</v>
      </c>
      <c r="C93" s="19">
        <f>IF(ISNA(VLOOKUP(B93,Personal!$A$2:$D$21,2,FALSE)),,VLOOKUP(B93,Personal!$A$2:$D$21,2,FALSE))</f>
        <v>0</v>
      </c>
      <c r="D93" s="19">
        <f>IF(ISNA(VLOOKUP(B93,Personal!$A$2:$D$23,3,FALSE)),,VLOOKUP(B93,Personal!$A$2:$D$32,3,FALSE))</f>
        <v>0</v>
      </c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>
        <f t="shared" si="14"/>
        <v>0</v>
      </c>
      <c r="C94" s="19">
        <f>IF(ISNA(VLOOKUP(B94,Personal!$A$2:$D$21,2,FALSE)),,VLOOKUP(B94,Personal!$A$2:$D$21,2,FALSE))</f>
        <v>0</v>
      </c>
      <c r="D94" s="19">
        <f>IF(ISNA(VLOOKUP(B94,Personal!$A$2:$D$23,3,FALSE)),,VLOOKUP(B94,Personal!$A$2:$D$32,3,FALSE))</f>
        <v>0</v>
      </c>
      <c r="E94" s="59"/>
      <c r="F94" s="59"/>
      <c r="G94" s="59"/>
      <c r="H94" s="59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59"/>
      <c r="Y94" s="59"/>
      <c r="Z94" s="59"/>
      <c r="AA94" s="59"/>
      <c r="AB94" s="59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>
        <f t="shared" si="14"/>
        <v>0</v>
      </c>
      <c r="C95" s="19">
        <f>IF(ISNA(VLOOKUP(B95,Personal!$A$2:$D$21,2,FALSE)),,VLOOKUP(B95,Personal!$A$2:$D$21,2,FALSE))</f>
        <v>0</v>
      </c>
      <c r="D95" s="19">
        <f>IF(ISNA(VLOOKUP(B95,Personal!$A$2:$D$23,3,FALSE)),,VLOOKUP(B95,Personal!$A$2:$D$32,3,FALSE))</f>
        <v>0</v>
      </c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0</v>
      </c>
      <c r="H96" s="23">
        <f t="shared" si="15"/>
        <v>0</v>
      </c>
      <c r="I96" s="23">
        <f t="shared" si="15"/>
        <v>0</v>
      </c>
      <c r="J96" s="23">
        <f t="shared" si="15"/>
        <v>0</v>
      </c>
      <c r="K96" s="23">
        <f t="shared" si="15"/>
        <v>0</v>
      </c>
      <c r="L96" s="23">
        <f t="shared" si="15"/>
        <v>0</v>
      </c>
      <c r="M96" s="23">
        <f t="shared" si="15"/>
        <v>0</v>
      </c>
      <c r="N96" s="23">
        <f t="shared" si="15"/>
        <v>0</v>
      </c>
      <c r="O96" s="23">
        <f t="shared" si="15"/>
        <v>0</v>
      </c>
      <c r="P96" s="23">
        <f t="shared" si="15"/>
        <v>0</v>
      </c>
      <c r="Q96" s="23">
        <f t="shared" si="15"/>
        <v>0</v>
      </c>
      <c r="R96" s="23">
        <f t="shared" si="15"/>
        <v>0</v>
      </c>
      <c r="S96" s="23">
        <f t="shared" si="15"/>
        <v>0</v>
      </c>
      <c r="T96" s="23">
        <f t="shared" si="15"/>
        <v>0</v>
      </c>
      <c r="U96" s="23">
        <f t="shared" si="15"/>
        <v>0</v>
      </c>
      <c r="V96" s="23">
        <f t="shared" si="15"/>
        <v>0</v>
      </c>
      <c r="W96" s="23">
        <f t="shared" si="15"/>
        <v>0</v>
      </c>
      <c r="X96" s="23">
        <f t="shared" si="15"/>
        <v>0</v>
      </c>
      <c r="Y96" s="23">
        <f t="shared" si="15"/>
        <v>0</v>
      </c>
      <c r="Z96" s="23">
        <f t="shared" si="15"/>
        <v>0</v>
      </c>
      <c r="AA96" s="23">
        <f t="shared" si="15"/>
        <v>0</v>
      </c>
      <c r="AB96" s="23">
        <f t="shared" si="15"/>
        <v>0</v>
      </c>
      <c r="AC96" s="23">
        <f t="shared" si="15"/>
        <v>0</v>
      </c>
      <c r="AD96" s="23">
        <f t="shared" si="15"/>
        <v>0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0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45640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>
        <f>B80</f>
        <v>0</v>
      </c>
      <c r="C99" s="19">
        <f>IF(ISNA(VLOOKUP(B99,Personal!$A$2:$D$21,2,FALSE)),,VLOOKUP(B99,Personal!$A$2:$D$21,2,FALSE))</f>
        <v>0</v>
      </c>
      <c r="D99" s="19">
        <f>IF(ISNA(VLOOKUP(B99,Personal!$A$2:$D$23,3,FALSE)),,VLOOKUP(B99,Personal!$A$2:$D$32,3,FALSE))</f>
        <v>0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>
        <f t="shared" ref="B100:B114" si="17">B81</f>
        <v>0</v>
      </c>
      <c r="C100" s="19">
        <f>IF(ISNA(VLOOKUP(B100,Personal!$A$2:$D$21,2,FALSE)),,VLOOKUP(B100,Personal!$A$2:$D$21,2,FALSE))</f>
        <v>0</v>
      </c>
      <c r="D100" s="19">
        <f>IF(ISNA(VLOOKUP(B100,Personal!$A$2:$D$23,3,FALSE)),,VLOOKUP(B100,Personal!$A$2:$D$32,3,FALSE))</f>
        <v>0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>
        <f t="shared" si="17"/>
        <v>0</v>
      </c>
      <c r="C101" s="19">
        <f>IF(ISNA(VLOOKUP(B101,Personal!$A$2:$D$21,2,FALSE)),,VLOOKUP(B101,Personal!$A$2:$D$21,2,FALSE))</f>
        <v>0</v>
      </c>
      <c r="D101" s="19">
        <f>IF(ISNA(VLOOKUP(B101,Personal!$A$2:$D$23,3,FALSE)),,VLOOKUP(B101,Personal!$A$2:$D$32,3,FALSE))</f>
        <v>0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>
        <f t="shared" si="17"/>
        <v>0</v>
      </c>
      <c r="C102" s="19">
        <f>IF(ISNA(VLOOKUP(B102,Personal!$A$2:$D$21,2,FALSE)),,VLOOKUP(B102,Personal!$A$2:$D$21,2,FALSE))</f>
        <v>0</v>
      </c>
      <c r="D102" s="19">
        <f>IF(ISNA(VLOOKUP(B102,Personal!$A$2:$D$23,3,FALSE)),,VLOOKUP(B102,Personal!$A$2:$D$32,3,FALSE))</f>
        <v>0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>
        <f t="shared" si="17"/>
        <v>0</v>
      </c>
      <c r="C103" s="19">
        <f>IF(ISNA(VLOOKUP(B103,Personal!$A$2:$D$21,2,FALSE)),,VLOOKUP(B103,Personal!$A$2:$D$21,2,FALSE))</f>
        <v>0</v>
      </c>
      <c r="D103" s="19">
        <f>IF(ISNA(VLOOKUP(B103,Personal!$A$2:$D$23,3,FALSE)),,VLOOKUP(B103,Personal!$A$2:$D$32,3,FALSE))</f>
        <v>0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>
        <f t="shared" si="17"/>
        <v>0</v>
      </c>
      <c r="C104" s="19">
        <f>IF(ISNA(VLOOKUP(B104,Personal!$A$2:$D$21,2,FALSE)),,VLOOKUP(B104,Personal!$A$2:$D$21,2,FALSE))</f>
        <v>0</v>
      </c>
      <c r="D104" s="19">
        <f>IF(ISNA(VLOOKUP(B104,Personal!$A$2:$D$23,3,FALSE)),,VLOOKUP(B104,Personal!$A$2:$D$32,3,FALSE))</f>
        <v>0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>
        <f t="shared" si="17"/>
        <v>0</v>
      </c>
      <c r="C105" s="19">
        <f>IF(ISNA(VLOOKUP(B105,Personal!$A$2:$D$21,2,FALSE)),,VLOOKUP(B105,Personal!$A$2:$D$21,2,FALSE))</f>
        <v>0</v>
      </c>
      <c r="D105" s="19">
        <f>IF(ISNA(VLOOKUP(B105,Personal!$A$2:$D$23,3,FALSE)),,VLOOKUP(B105,Personal!$A$2:$D$32,3,FALSE))</f>
        <v>0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>
        <f t="shared" si="17"/>
        <v>0</v>
      </c>
      <c r="C106" s="19">
        <f>IF(ISNA(VLOOKUP(B106,Personal!$A$2:$D$21,2,FALSE)),,VLOOKUP(B106,Personal!$A$2:$D$21,2,FALSE))</f>
        <v>0</v>
      </c>
      <c r="D106" s="19">
        <f>IF(ISNA(VLOOKUP(B106,Personal!$A$2:$D$23,3,FALSE)),,VLOOKUP(B106,Personal!$A$2:$D$32,3,FALSE))</f>
        <v>0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62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>
        <f t="shared" si="17"/>
        <v>0</v>
      </c>
      <c r="C112" s="19">
        <f>IF(ISNA(VLOOKUP(B112,Personal!$A$2:$D$21,2,FALSE)),,VLOOKUP(B112,Personal!$A$2:$D$21,2,FALSE))</f>
        <v>0</v>
      </c>
      <c r="D112" s="19">
        <f>IF(ISNA(VLOOKUP(B112,Personal!$A$2:$D$23,3,FALSE)),,VLOOKUP(B112,Personal!$A$2:$D$32,3,FALSE))</f>
        <v>0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>
        <f t="shared" si="17"/>
        <v>0</v>
      </c>
      <c r="C113" s="19">
        <f>IF(ISNA(VLOOKUP(B113,Personal!$A$2:$D$21,2,FALSE)),,VLOOKUP(B113,Personal!$A$2:$D$21,2,FALSE))</f>
        <v>0</v>
      </c>
      <c r="D113" s="19">
        <f>IF(ISNA(VLOOKUP(B113,Personal!$A$2:$D$23,3,FALSE)),,VLOOKUP(B113,Personal!$A$2:$D$32,3,FALSE))</f>
        <v>0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>
        <f t="shared" si="17"/>
        <v>0</v>
      </c>
      <c r="C114" s="19">
        <f>IF(ISNA(VLOOKUP(B114,Personal!$A$2:$D$21,2,FALSE)),,VLOOKUP(B114,Personal!$A$2:$D$21,2,FALSE))</f>
        <v>0</v>
      </c>
      <c r="D114" s="19">
        <f>IF(ISNA(VLOOKUP(B114,Personal!$A$2:$D$23,3,FALSE)),,VLOOKUP(B114,Personal!$A$2:$D$32,3,FALSE))</f>
        <v>0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0</v>
      </c>
      <c r="I115" s="23">
        <f t="shared" si="18"/>
        <v>0</v>
      </c>
      <c r="J115" s="23">
        <f t="shared" si="18"/>
        <v>0</v>
      </c>
      <c r="K115" s="23">
        <f t="shared" si="18"/>
        <v>0</v>
      </c>
      <c r="L115" s="23">
        <f t="shared" si="18"/>
        <v>0</v>
      </c>
      <c r="M115" s="23">
        <f t="shared" si="18"/>
        <v>0</v>
      </c>
      <c r="N115" s="23">
        <f t="shared" si="18"/>
        <v>0</v>
      </c>
      <c r="O115" s="23">
        <f t="shared" si="18"/>
        <v>0</v>
      </c>
      <c r="P115" s="23">
        <f t="shared" si="18"/>
        <v>0</v>
      </c>
      <c r="Q115" s="23">
        <f t="shared" si="18"/>
        <v>0</v>
      </c>
      <c r="R115" s="23">
        <f t="shared" si="18"/>
        <v>0</v>
      </c>
      <c r="S115" s="23">
        <f t="shared" si="18"/>
        <v>0</v>
      </c>
      <c r="T115" s="23">
        <f t="shared" si="18"/>
        <v>0</v>
      </c>
      <c r="U115" s="23">
        <f t="shared" si="18"/>
        <v>0</v>
      </c>
      <c r="V115" s="23">
        <f t="shared" si="18"/>
        <v>0</v>
      </c>
      <c r="W115" s="23">
        <f t="shared" si="18"/>
        <v>0</v>
      </c>
      <c r="X115" s="23">
        <f t="shared" si="18"/>
        <v>0</v>
      </c>
      <c r="Y115" s="23">
        <f t="shared" si="18"/>
        <v>0</v>
      </c>
      <c r="Z115" s="23">
        <f t="shared" si="18"/>
        <v>0</v>
      </c>
      <c r="AA115" s="23">
        <f t="shared" si="18"/>
        <v>0</v>
      </c>
      <c r="AB115" s="23">
        <f t="shared" si="18"/>
        <v>0</v>
      </c>
      <c r="AC115" s="23">
        <f t="shared" si="18"/>
        <v>0</v>
      </c>
      <c r="AD115" s="23">
        <f t="shared" si="18"/>
        <v>0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0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45641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>
        <f>B99</f>
        <v>0</v>
      </c>
      <c r="C118" s="19">
        <f>IF(ISNA(VLOOKUP(B118,Personal!$A$2:$D$21,2,FALSE)),,VLOOKUP(B118,Personal!$A$2:$D$21,2,FALSE))</f>
        <v>0</v>
      </c>
      <c r="D118" s="19">
        <f>IF(ISNA(VLOOKUP(B118,Personal!$A$2:$D$23,3,FALSE)),,VLOOKUP(B118,Personal!$A$2:$D$32,3,FALSE))</f>
        <v>0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>
        <f t="shared" ref="B119:B133" si="20">B100</f>
        <v>0</v>
      </c>
      <c r="C119" s="19">
        <f>IF(ISNA(VLOOKUP(B119,Personal!$A$2:$D$21,2,FALSE)),,VLOOKUP(B119,Personal!$A$2:$D$21,2,FALSE))</f>
        <v>0</v>
      </c>
      <c r="D119" s="19">
        <f>IF(ISNA(VLOOKUP(B119,Personal!$A$2:$D$23,3,FALSE)),,VLOOKUP(B119,Personal!$A$2:$D$32,3,FALSE))</f>
        <v>0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>
        <f t="shared" si="20"/>
        <v>0</v>
      </c>
      <c r="C120" s="19">
        <f>IF(ISNA(VLOOKUP(B120,Personal!$A$2:$D$21,2,FALSE)),,VLOOKUP(B120,Personal!$A$2:$D$21,2,FALSE))</f>
        <v>0</v>
      </c>
      <c r="D120" s="19">
        <f>IF(ISNA(VLOOKUP(B120,Personal!$A$2:$D$23,3,FALSE)),,VLOOKUP(B120,Personal!$A$2:$D$32,3,FALSE))</f>
        <v>0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>
        <f t="shared" si="20"/>
        <v>0</v>
      </c>
      <c r="C121" s="19">
        <f>IF(ISNA(VLOOKUP(B121,Personal!$A$2:$D$21,2,FALSE)),,VLOOKUP(B121,Personal!$A$2:$D$21,2,FALSE))</f>
        <v>0</v>
      </c>
      <c r="D121" s="19">
        <f>IF(ISNA(VLOOKUP(B121,Personal!$A$2:$D$23,3,FALSE)),,VLOOKUP(B121,Personal!$A$2:$D$32,3,FALSE))</f>
        <v>0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>
        <f t="shared" si="20"/>
        <v>0</v>
      </c>
      <c r="C122" s="19">
        <f>IF(ISNA(VLOOKUP(B122,Personal!$A$2:$D$21,2,FALSE)),,VLOOKUP(B122,Personal!$A$2:$D$21,2,FALSE))</f>
        <v>0</v>
      </c>
      <c r="D122" s="19">
        <f>IF(ISNA(VLOOKUP(B122,Personal!$A$2:$D$23,3,FALSE)),,VLOOKUP(B122,Personal!$A$2:$D$32,3,FALSE))</f>
        <v>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>
        <f t="shared" si="20"/>
        <v>0</v>
      </c>
      <c r="C123" s="19">
        <f>IF(ISNA(VLOOKUP(B123,Personal!$A$2:$D$21,2,FALSE)),,VLOOKUP(B123,Personal!$A$2:$D$21,2,FALSE))</f>
        <v>0</v>
      </c>
      <c r="D123" s="19">
        <f>IF(ISNA(VLOOKUP(B123,Personal!$A$2:$D$23,3,FALSE)),,VLOOKUP(B123,Personal!$A$2:$D$32,3,FALSE))</f>
        <v>0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>
        <f t="shared" si="20"/>
        <v>0</v>
      </c>
      <c r="C124" s="19">
        <f>IF(ISNA(VLOOKUP(B124,Personal!$A$2:$D$21,2,FALSE)),,VLOOKUP(B124,Personal!$A$2:$D$21,2,FALSE))</f>
        <v>0</v>
      </c>
      <c r="D124" s="19">
        <f>IF(ISNA(VLOOKUP(B124,Personal!$A$2:$D$23,3,FALSE)),,VLOOKUP(B124,Personal!$A$2:$D$32,3,FALSE))</f>
        <v>0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>
        <f t="shared" si="20"/>
        <v>0</v>
      </c>
      <c r="C125" s="19">
        <f>IF(ISNA(VLOOKUP(B125,Personal!$A$2:$D$21,2,FALSE)),,VLOOKUP(B125,Personal!$A$2:$D$21,2,FALSE))</f>
        <v>0</v>
      </c>
      <c r="D125" s="19">
        <f>IF(ISNA(VLOOKUP(B125,Personal!$A$2:$D$23,3,FALSE)),,VLOOKUP(B125,Personal!$A$2:$D$32,3,FALSE))</f>
        <v>0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>
        <f t="shared" si="20"/>
        <v>0</v>
      </c>
      <c r="C131" s="19">
        <f>IF(ISNA(VLOOKUP(B131,Personal!$A$2:$D$21,2,FALSE)),,VLOOKUP(B131,Personal!$A$2:$D$21,2,FALSE))</f>
        <v>0</v>
      </c>
      <c r="D131" s="19">
        <f>IF(ISNA(VLOOKUP(B131,Personal!$A$2:$D$23,3,FALSE)),,VLOOKUP(B131,Personal!$A$2:$D$32,3,FALSE))</f>
        <v>0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>
        <f t="shared" si="20"/>
        <v>0</v>
      </c>
      <c r="C132" s="19">
        <f>IF(ISNA(VLOOKUP(B132,Personal!$A$2:$D$21,2,FALSE)),,VLOOKUP(B132,Personal!$A$2:$D$21,2,FALSE))</f>
        <v>0</v>
      </c>
      <c r="D132" s="19">
        <f>IF(ISNA(VLOOKUP(B132,Personal!$A$2:$D$23,3,FALSE)),,VLOOKUP(B132,Personal!$A$2:$D$32,3,FALSE))</f>
        <v>0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>
        <f t="shared" si="20"/>
        <v>0</v>
      </c>
      <c r="C133" s="19">
        <f>IF(ISNA(VLOOKUP(B133,Personal!$A$2:$D$21,2,FALSE)),,VLOOKUP(B133,Personal!$A$2:$D$21,2,FALSE))</f>
        <v>0</v>
      </c>
      <c r="D133" s="19">
        <f>IF(ISNA(VLOOKUP(B133,Personal!$A$2:$D$23,3,FALSE)),,VLOOKUP(B133,Personal!$A$2:$D$32,3,FALSE))</f>
        <v>0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LypQcJqnYZdNmviLH7ptDt7e8WF8Si0JVs7j7DyixWd/paIqRea6ePTVX0Qm9Xx9VRSmGKgSVd24Uu0stEBqdQ==" saltValue="FHCYBO8CmjPdZlEOtPeAJA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19" name="Rango2_3_8"/>
    <protectedRange algorithmName="SHA-512" hashValue="G5FAzGJX5ML8jdfkYHQa+XaFR9QNG29PKoYkCgHl9WmXxPVaBd5PCzjSk5Uim+XS6Movcs1vrN10mr+qn1crdA==" saltValue="5PigA186qshsPexNZFi/+w==" spinCount="100000" sqref="E23:AG38" name="Rango2_3_8_1"/>
    <protectedRange algorithmName="SHA-512" hashValue="G5FAzGJX5ML8jdfkYHQa+XaFR9QNG29PKoYkCgHl9WmXxPVaBd5PCzjSk5Uim+XS6Movcs1vrN10mr+qn1crdA==" saltValue="5PigA186qshsPexNZFi/+w==" spinCount="100000" sqref="E42:AG57" name="Rango2_3_8_2"/>
    <protectedRange algorithmName="SHA-512" hashValue="G5FAzGJX5ML8jdfkYHQa+XaFR9QNG29PKoYkCgHl9WmXxPVaBd5PCzjSk5Uim+XS6Movcs1vrN10mr+qn1crdA==" saltValue="5PigA186qshsPexNZFi/+w==" spinCount="100000" sqref="E61:AG76" name="Rango2_3_8_3"/>
    <protectedRange algorithmName="SHA-512" hashValue="G5FAzGJX5ML8jdfkYHQa+XaFR9QNG29PKoYkCgHl9WmXxPVaBd5PCzjSk5Uim+XS6Movcs1vrN10mr+qn1crdA==" saltValue="5PigA186qshsPexNZFi/+w==" spinCount="100000" sqref="E80:AG95" name="Rango2_3_8_4"/>
    <protectedRange algorithmName="SHA-512" hashValue="G5FAzGJX5ML8jdfkYHQa+XaFR9QNG29PKoYkCgHl9WmXxPVaBd5PCzjSk5Uim+XS6Movcs1vrN10mr+qn1crdA==" saltValue="5PigA186qshsPexNZFi/+w==" spinCount="100000" sqref="E99:AG114" name="Rango2_3_8_5"/>
    <protectedRange algorithmName="SHA-512" hashValue="G5FAzGJX5ML8jdfkYHQa+XaFR9QNG29PKoYkCgHl9WmXxPVaBd5PCzjSk5Uim+XS6Movcs1vrN10mr+qn1crdA==" saltValue="5PigA186qshsPexNZFi/+w==" spinCount="100000" sqref="E118:AG133" name="Rango2_3_8_6"/>
  </protectedRanges>
  <conditionalFormatting sqref="E20:AG20 E39:AG39 E58:AG58 E77:AG77 E96:AG96 E115:AG115 E134:AG134">
    <cfRule type="colorScale" priority="330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I18:W18">
    <cfRule type="expression" dxfId="503" priority="116">
      <formula>$C$78="F"</formula>
    </cfRule>
  </conditionalFormatting>
  <conditionalFormatting sqref="I18:W18">
    <cfRule type="expression" dxfId="502" priority="117">
      <formula>$C$59="F"</formula>
    </cfRule>
  </conditionalFormatting>
  <conditionalFormatting sqref="I18:W18">
    <cfRule type="expression" dxfId="501" priority="118">
      <formula>$C$40="F"</formula>
    </cfRule>
  </conditionalFormatting>
  <conditionalFormatting sqref="E13:H17 I13:W18 X13:AG17">
    <cfRule type="expression" dxfId="500" priority="119">
      <formula>$C$21="F"</formula>
    </cfRule>
  </conditionalFormatting>
  <conditionalFormatting sqref="E13:AG19">
    <cfRule type="expression" dxfId="499" priority="121">
      <formula>$C$2="F"</formula>
    </cfRule>
  </conditionalFormatting>
  <conditionalFormatting sqref="E13:AG19">
    <cfRule type="expression" dxfId="498" priority="122">
      <formula>$D13="Facturacion"</formula>
    </cfRule>
  </conditionalFormatting>
  <conditionalFormatting sqref="E13:AG19">
    <cfRule type="expression" dxfId="497" priority="123">
      <formula>$D13="Specialist"</formula>
    </cfRule>
  </conditionalFormatting>
  <conditionalFormatting sqref="E13:AG19">
    <cfRule type="cellIs" dxfId="496" priority="124" operator="equal">
      <formula>1</formula>
    </cfRule>
  </conditionalFormatting>
  <conditionalFormatting sqref="E13:AG19">
    <cfRule type="expression" dxfId="495" priority="125">
      <formula>$D13="SSMM"</formula>
    </cfRule>
  </conditionalFormatting>
  <conditionalFormatting sqref="E13:AG19">
    <cfRule type="cellIs" dxfId="494" priority="126" operator="equal">
      <formula>"F"</formula>
    </cfRule>
  </conditionalFormatting>
  <conditionalFormatting sqref="E4:AG12">
    <cfRule type="expression" dxfId="493" priority="110">
      <formula>$C$2="F"</formula>
    </cfRule>
  </conditionalFormatting>
  <conditionalFormatting sqref="E4:AG12">
    <cfRule type="expression" dxfId="492" priority="111">
      <formula>$D4="Facturacion"</formula>
    </cfRule>
  </conditionalFormatting>
  <conditionalFormatting sqref="E4:AG12">
    <cfRule type="expression" dxfId="491" priority="112">
      <formula>$D4="Specialist"</formula>
    </cfRule>
  </conditionalFormatting>
  <conditionalFormatting sqref="E4:AG12">
    <cfRule type="cellIs" dxfId="490" priority="113" operator="equal">
      <formula>1</formula>
    </cfRule>
  </conditionalFormatting>
  <conditionalFormatting sqref="E4:AG12">
    <cfRule type="expression" dxfId="489" priority="114">
      <formula>$D4="SSMM"</formula>
    </cfRule>
  </conditionalFormatting>
  <conditionalFormatting sqref="E4:AG12">
    <cfRule type="cellIs" dxfId="488" priority="115" operator="equal">
      <formula>"F"</formula>
    </cfRule>
  </conditionalFormatting>
  <conditionalFormatting sqref="I37:W37">
    <cfRule type="expression" dxfId="487" priority="98">
      <formula>$C$78="F"</formula>
    </cfRule>
  </conditionalFormatting>
  <conditionalFormatting sqref="I37:W37">
    <cfRule type="expression" dxfId="486" priority="99">
      <formula>$C$59="F"</formula>
    </cfRule>
  </conditionalFormatting>
  <conditionalFormatting sqref="I37:W37">
    <cfRule type="expression" dxfId="485" priority="100">
      <formula>$C$40="F"</formula>
    </cfRule>
  </conditionalFormatting>
  <conditionalFormatting sqref="E32:H36 I32:W37 X32:AG36">
    <cfRule type="expression" dxfId="484" priority="101">
      <formula>$C$21="F"</formula>
    </cfRule>
  </conditionalFormatting>
  <conditionalFormatting sqref="E32:AG38">
    <cfRule type="expression" dxfId="483" priority="103">
      <formula>$C$2="F"</formula>
    </cfRule>
  </conditionalFormatting>
  <conditionalFormatting sqref="E32:AG38">
    <cfRule type="expression" dxfId="482" priority="104">
      <formula>$D32="Facturacion"</formula>
    </cfRule>
  </conditionalFormatting>
  <conditionalFormatting sqref="E32:AG38">
    <cfRule type="expression" dxfId="481" priority="105">
      <formula>$D32="Specialist"</formula>
    </cfRule>
  </conditionalFormatting>
  <conditionalFormatting sqref="E32:AG38">
    <cfRule type="cellIs" dxfId="480" priority="106" operator="equal">
      <formula>1</formula>
    </cfRule>
  </conditionalFormatting>
  <conditionalFormatting sqref="E32:AG38">
    <cfRule type="expression" dxfId="479" priority="107">
      <formula>$D32="SSMM"</formula>
    </cfRule>
  </conditionalFormatting>
  <conditionalFormatting sqref="E32:AG38">
    <cfRule type="cellIs" dxfId="478" priority="108" operator="equal">
      <formula>"F"</formula>
    </cfRule>
  </conditionalFormatting>
  <conditionalFormatting sqref="E23:AG31">
    <cfRule type="expression" dxfId="477" priority="92">
      <formula>$C$2="F"</formula>
    </cfRule>
  </conditionalFormatting>
  <conditionalFormatting sqref="E23:AG31">
    <cfRule type="expression" dxfId="476" priority="93">
      <formula>$D23="Facturacion"</formula>
    </cfRule>
  </conditionalFormatting>
  <conditionalFormatting sqref="E23:AG31">
    <cfRule type="expression" dxfId="475" priority="94">
      <formula>$D23="Specialist"</formula>
    </cfRule>
  </conditionalFormatting>
  <conditionalFormatting sqref="E23:AG31">
    <cfRule type="cellIs" dxfId="474" priority="95" operator="equal">
      <formula>1</formula>
    </cfRule>
  </conditionalFormatting>
  <conditionalFormatting sqref="E23:AG31">
    <cfRule type="expression" dxfId="473" priority="96">
      <formula>$D23="SSMM"</formula>
    </cfRule>
  </conditionalFormatting>
  <conditionalFormatting sqref="E23:AG31">
    <cfRule type="cellIs" dxfId="472" priority="97" operator="equal">
      <formula>"F"</formula>
    </cfRule>
  </conditionalFormatting>
  <conditionalFormatting sqref="I56:W56">
    <cfRule type="expression" dxfId="471" priority="80">
      <formula>$C$78="F"</formula>
    </cfRule>
  </conditionalFormatting>
  <conditionalFormatting sqref="I56:W56">
    <cfRule type="expression" dxfId="470" priority="81">
      <formula>$C$59="F"</formula>
    </cfRule>
  </conditionalFormatting>
  <conditionalFormatting sqref="I56:W56">
    <cfRule type="expression" dxfId="469" priority="82">
      <formula>$C$40="F"</formula>
    </cfRule>
  </conditionalFormatting>
  <conditionalFormatting sqref="E51:H55 I51:W56 X51:AG55">
    <cfRule type="expression" dxfId="468" priority="83">
      <formula>$C$21="F"</formula>
    </cfRule>
  </conditionalFormatting>
  <conditionalFormatting sqref="E51:AG57">
    <cfRule type="expression" dxfId="467" priority="85">
      <formula>$C$2="F"</formula>
    </cfRule>
  </conditionalFormatting>
  <conditionalFormatting sqref="E51:AG57">
    <cfRule type="expression" dxfId="466" priority="86">
      <formula>$D51="Facturacion"</formula>
    </cfRule>
  </conditionalFormatting>
  <conditionalFormatting sqref="E51:AG57">
    <cfRule type="expression" dxfId="465" priority="87">
      <formula>$D51="Specialist"</formula>
    </cfRule>
  </conditionalFormatting>
  <conditionalFormatting sqref="E51:AG57">
    <cfRule type="cellIs" dxfId="464" priority="88" operator="equal">
      <formula>1</formula>
    </cfRule>
  </conditionalFormatting>
  <conditionalFormatting sqref="E51:AG57">
    <cfRule type="expression" dxfId="463" priority="89">
      <formula>$D51="SSMM"</formula>
    </cfRule>
  </conditionalFormatting>
  <conditionalFormatting sqref="E51:AG57">
    <cfRule type="cellIs" dxfId="462" priority="90" operator="equal">
      <formula>"F"</formula>
    </cfRule>
  </conditionalFormatting>
  <conditionalFormatting sqref="E42:AG50">
    <cfRule type="expression" dxfId="461" priority="74">
      <formula>$C$2="F"</formula>
    </cfRule>
  </conditionalFormatting>
  <conditionalFormatting sqref="E42:AG50">
    <cfRule type="expression" dxfId="460" priority="75">
      <formula>$D42="Facturacion"</formula>
    </cfRule>
  </conditionalFormatting>
  <conditionalFormatting sqref="E42:AG50">
    <cfRule type="expression" dxfId="459" priority="76">
      <formula>$D42="Specialist"</formula>
    </cfRule>
  </conditionalFormatting>
  <conditionalFormatting sqref="E42:AG50">
    <cfRule type="cellIs" dxfId="458" priority="77" operator="equal">
      <formula>1</formula>
    </cfRule>
  </conditionalFormatting>
  <conditionalFormatting sqref="E42:AG50">
    <cfRule type="expression" dxfId="457" priority="78">
      <formula>$D42="SSMM"</formula>
    </cfRule>
  </conditionalFormatting>
  <conditionalFormatting sqref="E42:AG50">
    <cfRule type="cellIs" dxfId="456" priority="79" operator="equal">
      <formula>"F"</formula>
    </cfRule>
  </conditionalFormatting>
  <conditionalFormatting sqref="I75:W75">
    <cfRule type="expression" dxfId="455" priority="62">
      <formula>$C$78="F"</formula>
    </cfRule>
  </conditionalFormatting>
  <conditionalFormatting sqref="I75:W75">
    <cfRule type="expression" dxfId="454" priority="63">
      <formula>$C$59="F"</formula>
    </cfRule>
  </conditionalFormatting>
  <conditionalFormatting sqref="I75:W75">
    <cfRule type="expression" dxfId="453" priority="64">
      <formula>$C$40="F"</formula>
    </cfRule>
  </conditionalFormatting>
  <conditionalFormatting sqref="E70:H74 I70:W75 X70:AG74">
    <cfRule type="expression" dxfId="452" priority="65">
      <formula>$C$21="F"</formula>
    </cfRule>
  </conditionalFormatting>
  <conditionalFormatting sqref="E70:AG76">
    <cfRule type="expression" dxfId="451" priority="67">
      <formula>$C$2="F"</formula>
    </cfRule>
  </conditionalFormatting>
  <conditionalFormatting sqref="E70:AG76">
    <cfRule type="expression" dxfId="450" priority="68">
      <formula>$D70="Facturacion"</formula>
    </cfRule>
  </conditionalFormatting>
  <conditionalFormatting sqref="E70:AG76">
    <cfRule type="expression" dxfId="449" priority="69">
      <formula>$D70="Specialist"</formula>
    </cfRule>
  </conditionalFormatting>
  <conditionalFormatting sqref="E70:AG76">
    <cfRule type="cellIs" dxfId="448" priority="70" operator="equal">
      <formula>1</formula>
    </cfRule>
  </conditionalFormatting>
  <conditionalFormatting sqref="E70:AG76">
    <cfRule type="expression" dxfId="447" priority="71">
      <formula>$D70="SSMM"</formula>
    </cfRule>
  </conditionalFormatting>
  <conditionalFormatting sqref="E70:AG76">
    <cfRule type="cellIs" dxfId="446" priority="72" operator="equal">
      <formula>"F"</formula>
    </cfRule>
  </conditionalFormatting>
  <conditionalFormatting sqref="E61:AG69">
    <cfRule type="expression" dxfId="445" priority="56">
      <formula>$C$2="F"</formula>
    </cfRule>
  </conditionalFormatting>
  <conditionalFormatting sqref="E61:AG69">
    <cfRule type="expression" dxfId="444" priority="57">
      <formula>$D61="Facturacion"</formula>
    </cfRule>
  </conditionalFormatting>
  <conditionalFormatting sqref="E61:AG69">
    <cfRule type="expression" dxfId="443" priority="58">
      <formula>$D61="Specialist"</formula>
    </cfRule>
  </conditionalFormatting>
  <conditionalFormatting sqref="E61:AG69">
    <cfRule type="cellIs" dxfId="442" priority="59" operator="equal">
      <formula>1</formula>
    </cfRule>
  </conditionalFormatting>
  <conditionalFormatting sqref="E61:AG69">
    <cfRule type="expression" dxfId="441" priority="60">
      <formula>$D61="SSMM"</formula>
    </cfRule>
  </conditionalFormatting>
  <conditionalFormatting sqref="E61:AG69">
    <cfRule type="cellIs" dxfId="440" priority="61" operator="equal">
      <formula>"F"</formula>
    </cfRule>
  </conditionalFormatting>
  <conditionalFormatting sqref="I94:W94">
    <cfRule type="expression" dxfId="439" priority="44">
      <formula>$C$78="F"</formula>
    </cfRule>
  </conditionalFormatting>
  <conditionalFormatting sqref="I94:W94">
    <cfRule type="expression" dxfId="438" priority="45">
      <formula>$C$59="F"</formula>
    </cfRule>
  </conditionalFormatting>
  <conditionalFormatting sqref="I94:W94">
    <cfRule type="expression" dxfId="437" priority="46">
      <formula>$C$40="F"</formula>
    </cfRule>
  </conditionalFormatting>
  <conditionalFormatting sqref="E89:H93 I89:W94 X89:AG93">
    <cfRule type="expression" dxfId="436" priority="47">
      <formula>$C$21="F"</formula>
    </cfRule>
  </conditionalFormatting>
  <conditionalFormatting sqref="E89:AG95">
    <cfRule type="expression" dxfId="435" priority="49">
      <formula>$C$2="F"</formula>
    </cfRule>
  </conditionalFormatting>
  <conditionalFormatting sqref="E89:AG95">
    <cfRule type="expression" dxfId="434" priority="50">
      <formula>$D89="Facturacion"</formula>
    </cfRule>
  </conditionalFormatting>
  <conditionalFormatting sqref="E89:AG95">
    <cfRule type="expression" dxfId="433" priority="51">
      <formula>$D89="Specialist"</formula>
    </cfRule>
  </conditionalFormatting>
  <conditionalFormatting sqref="E89:AG95">
    <cfRule type="cellIs" dxfId="432" priority="52" operator="equal">
      <formula>1</formula>
    </cfRule>
  </conditionalFormatting>
  <conditionalFormatting sqref="E89:AG95">
    <cfRule type="expression" dxfId="431" priority="53">
      <formula>$D89="SSMM"</formula>
    </cfRule>
  </conditionalFormatting>
  <conditionalFormatting sqref="E89:AG95">
    <cfRule type="cellIs" dxfId="430" priority="54" operator="equal">
      <formula>"F"</formula>
    </cfRule>
  </conditionalFormatting>
  <conditionalFormatting sqref="E80:AG88">
    <cfRule type="expression" dxfId="429" priority="38">
      <formula>$C$2="F"</formula>
    </cfRule>
  </conditionalFormatting>
  <conditionalFormatting sqref="E80:AG88">
    <cfRule type="expression" dxfId="428" priority="39">
      <formula>$D80="Facturacion"</formula>
    </cfRule>
  </conditionalFormatting>
  <conditionalFormatting sqref="E80:AG88">
    <cfRule type="expression" dxfId="427" priority="40">
      <formula>$D80="Specialist"</formula>
    </cfRule>
  </conditionalFormatting>
  <conditionalFormatting sqref="E80:AG88">
    <cfRule type="cellIs" dxfId="426" priority="41" operator="equal">
      <formula>1</formula>
    </cfRule>
  </conditionalFormatting>
  <conditionalFormatting sqref="E80:AG88">
    <cfRule type="expression" dxfId="425" priority="42">
      <formula>$D80="SSMM"</formula>
    </cfRule>
  </conditionalFormatting>
  <conditionalFormatting sqref="E80:AG88">
    <cfRule type="cellIs" dxfId="424" priority="43" operator="equal">
      <formula>"F"</formula>
    </cfRule>
  </conditionalFormatting>
  <conditionalFormatting sqref="I113:W113">
    <cfRule type="expression" dxfId="423" priority="26">
      <formula>$C$78="F"</formula>
    </cfRule>
  </conditionalFormatting>
  <conditionalFormatting sqref="I113:W113">
    <cfRule type="expression" dxfId="422" priority="27">
      <formula>$C$59="F"</formula>
    </cfRule>
  </conditionalFormatting>
  <conditionalFormatting sqref="I113:W113">
    <cfRule type="expression" dxfId="421" priority="28">
      <formula>$C$40="F"</formula>
    </cfRule>
  </conditionalFormatting>
  <conditionalFormatting sqref="E108:H112 I108:W113 X108:AG112">
    <cfRule type="expression" dxfId="420" priority="29">
      <formula>$C$21="F"</formula>
    </cfRule>
  </conditionalFormatting>
  <conditionalFormatting sqref="E108:AG114">
    <cfRule type="expression" dxfId="419" priority="31">
      <formula>$C$2="F"</formula>
    </cfRule>
  </conditionalFormatting>
  <conditionalFormatting sqref="E108:AG114">
    <cfRule type="expression" dxfId="418" priority="32">
      <formula>$D108="Facturacion"</formula>
    </cfRule>
  </conditionalFormatting>
  <conditionalFormatting sqref="E108:AG114">
    <cfRule type="expression" dxfId="417" priority="33">
      <formula>$D108="Specialist"</formula>
    </cfRule>
  </conditionalFormatting>
  <conditionalFormatting sqref="E108:AG114">
    <cfRule type="cellIs" dxfId="416" priority="34" operator="equal">
      <formula>1</formula>
    </cfRule>
  </conditionalFormatting>
  <conditionalFormatting sqref="E108:AG114">
    <cfRule type="expression" dxfId="415" priority="35">
      <formula>$D108="SSMM"</formula>
    </cfRule>
  </conditionalFormatting>
  <conditionalFormatting sqref="E108:AG114">
    <cfRule type="cellIs" dxfId="414" priority="36" operator="equal">
      <formula>"F"</formula>
    </cfRule>
  </conditionalFormatting>
  <conditionalFormatting sqref="E99:AG107">
    <cfRule type="expression" dxfId="413" priority="20">
      <formula>$C$2="F"</formula>
    </cfRule>
  </conditionalFormatting>
  <conditionalFormatting sqref="E99:AG107">
    <cfRule type="expression" dxfId="412" priority="21">
      <formula>$D99="Facturacion"</formula>
    </cfRule>
  </conditionalFormatting>
  <conditionalFormatting sqref="E99:AG107">
    <cfRule type="expression" dxfId="411" priority="22">
      <formula>$D99="Specialist"</formula>
    </cfRule>
  </conditionalFormatting>
  <conditionalFormatting sqref="E99:AG107">
    <cfRule type="cellIs" dxfId="410" priority="23" operator="equal">
      <formula>1</formula>
    </cfRule>
  </conditionalFormatting>
  <conditionalFormatting sqref="E99:AG107">
    <cfRule type="expression" dxfId="409" priority="24">
      <formula>$D99="SSMM"</formula>
    </cfRule>
  </conditionalFormatting>
  <conditionalFormatting sqref="E99:AG107">
    <cfRule type="cellIs" dxfId="408" priority="25" operator="equal">
      <formula>"F"</formula>
    </cfRule>
  </conditionalFormatting>
  <conditionalFormatting sqref="I132:W132">
    <cfRule type="expression" dxfId="407" priority="8">
      <formula>$C$78="F"</formula>
    </cfRule>
  </conditionalFormatting>
  <conditionalFormatting sqref="I132:W132">
    <cfRule type="expression" dxfId="406" priority="9">
      <formula>$C$59="F"</formula>
    </cfRule>
  </conditionalFormatting>
  <conditionalFormatting sqref="I132:W132">
    <cfRule type="expression" dxfId="405" priority="10">
      <formula>$C$40="F"</formula>
    </cfRule>
  </conditionalFormatting>
  <conditionalFormatting sqref="E127:H131 I127:W132 X127:AG131">
    <cfRule type="expression" dxfId="404" priority="11">
      <formula>$C$21="F"</formula>
    </cfRule>
  </conditionalFormatting>
  <conditionalFormatting sqref="E127:AG133">
    <cfRule type="expression" dxfId="403" priority="13">
      <formula>$C$2="F"</formula>
    </cfRule>
  </conditionalFormatting>
  <conditionalFormatting sqref="E127:AG133">
    <cfRule type="expression" dxfId="402" priority="14">
      <formula>$D127="Facturacion"</formula>
    </cfRule>
  </conditionalFormatting>
  <conditionalFormatting sqref="E127:AG133">
    <cfRule type="expression" dxfId="401" priority="15">
      <formula>$D127="Specialist"</formula>
    </cfRule>
  </conditionalFormatting>
  <conditionalFormatting sqref="E127:AG133">
    <cfRule type="cellIs" dxfId="400" priority="16" operator="equal">
      <formula>1</formula>
    </cfRule>
  </conditionalFormatting>
  <conditionalFormatting sqref="E127:AG133">
    <cfRule type="expression" dxfId="399" priority="17">
      <formula>$D127="SSMM"</formula>
    </cfRule>
  </conditionalFormatting>
  <conditionalFormatting sqref="E127:AG133">
    <cfRule type="cellIs" dxfId="398" priority="18" operator="equal">
      <formula>"F"</formula>
    </cfRule>
  </conditionalFormatting>
  <conditionalFormatting sqref="E118:AG126">
    <cfRule type="expression" dxfId="397" priority="2">
      <formula>$C$2="F"</formula>
    </cfRule>
  </conditionalFormatting>
  <conditionalFormatting sqref="E118:AG126">
    <cfRule type="expression" dxfId="396" priority="3">
      <formula>$D118="Facturacion"</formula>
    </cfRule>
  </conditionalFormatting>
  <conditionalFormatting sqref="E118:AG126">
    <cfRule type="expression" dxfId="395" priority="4">
      <formula>$D118="Specialist"</formula>
    </cfRule>
  </conditionalFormatting>
  <conditionalFormatting sqref="E118:AG126">
    <cfRule type="cellIs" dxfId="394" priority="5" operator="equal">
      <formula>1</formula>
    </cfRule>
  </conditionalFormatting>
  <conditionalFormatting sqref="E118:AG126">
    <cfRule type="expression" dxfId="393" priority="6">
      <formula>$D118="SSMM"</formula>
    </cfRule>
  </conditionalFormatting>
  <conditionalFormatting sqref="E118:AG126">
    <cfRule type="cellIs" dxfId="392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" id="{20C08FF9-4B08-4FAE-A438-E8CFE25A8EA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E13:AG19</xm:sqref>
        </x14:conditionalFormatting>
        <x14:conditionalFormatting xmlns:xm="http://schemas.microsoft.com/office/excel/2006/main">
          <x14:cfRule type="expression" priority="109" id="{CFEB200B-78B7-4B57-BF92-2EC509C0EC3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E4:AG12</xm:sqref>
        </x14:conditionalFormatting>
        <x14:conditionalFormatting xmlns:xm="http://schemas.microsoft.com/office/excel/2006/main">
          <x14:cfRule type="expression" priority="102" id="{1A66A53C-FAFB-447B-A262-EDD0BEF3F39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E32:AG38</xm:sqref>
        </x14:conditionalFormatting>
        <x14:conditionalFormatting xmlns:xm="http://schemas.microsoft.com/office/excel/2006/main">
          <x14:cfRule type="expression" priority="91" id="{A878D3DE-7DF7-4BF2-B67B-45245DDEB38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E23:AG31</xm:sqref>
        </x14:conditionalFormatting>
        <x14:conditionalFormatting xmlns:xm="http://schemas.microsoft.com/office/excel/2006/main">
          <x14:cfRule type="expression" priority="84" id="{55F7D95B-7E66-4B85-BA97-F6C205D09D3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E51:AG57</xm:sqref>
        </x14:conditionalFormatting>
        <x14:conditionalFormatting xmlns:xm="http://schemas.microsoft.com/office/excel/2006/main">
          <x14:cfRule type="expression" priority="73" id="{908C6AF9-28A1-4B42-BFB9-C66905766DB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E42:AG50</xm:sqref>
        </x14:conditionalFormatting>
        <x14:conditionalFormatting xmlns:xm="http://schemas.microsoft.com/office/excel/2006/main">
          <x14:cfRule type="expression" priority="66" id="{C8C330A4-9ABC-4049-8FBC-4800EDB6AE1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E70:AG76</xm:sqref>
        </x14:conditionalFormatting>
        <x14:conditionalFormatting xmlns:xm="http://schemas.microsoft.com/office/excel/2006/main">
          <x14:cfRule type="expression" priority="55" id="{1FBABA10-8C12-4827-A146-4B22E07DA53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E61:AG69</xm:sqref>
        </x14:conditionalFormatting>
        <x14:conditionalFormatting xmlns:xm="http://schemas.microsoft.com/office/excel/2006/main">
          <x14:cfRule type="expression" priority="48" id="{7C26C529-7FAF-4DBC-84FE-AE89469F6BF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E89:AG95</xm:sqref>
        </x14:conditionalFormatting>
        <x14:conditionalFormatting xmlns:xm="http://schemas.microsoft.com/office/excel/2006/main">
          <x14:cfRule type="expression" priority="37" id="{EF95F0F1-1424-4C4F-979D-DFAE52125F6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E80:AG88</xm:sqref>
        </x14:conditionalFormatting>
        <x14:conditionalFormatting xmlns:xm="http://schemas.microsoft.com/office/excel/2006/main">
          <x14:cfRule type="expression" priority="30" id="{4D5ADE98-302F-4EB9-B657-FF1456F1494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19" id="{3A5034CF-0295-4579-9B72-7DE79A72159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E99:AG107</xm:sqref>
        </x14:conditionalFormatting>
        <x14:conditionalFormatting xmlns:xm="http://schemas.microsoft.com/office/excel/2006/main">
          <x14:cfRule type="expression" priority="12" id="{73D15AAC-F4DF-4242-87F5-A4954E9BB7B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1" id="{950C0513-03AD-4ABF-94FF-6404B079564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977E5176-DED3-42F9-BA4C-1A1A5853C1E3}">
          <x14:formula1>
            <xm:f>Personal!$A$2:$A$50</xm:f>
          </x14:formula1>
          <xm:sqref>B4:B19 B23:B38 B42:B57 B61:B76 B80:B95 B99:B114 B118:B133</xm:sqref>
        </x14:dataValidation>
        <x14:dataValidation type="list" allowBlank="1" showInputMessage="1" showErrorMessage="1" prompt="Elige una de las opciones disponibles" xr:uid="{15A26984-15D4-40EF-B179-8D0686AD7A8B}">
          <x14:formula1>
            <xm:f>Personal!$F$1:$F$15</xm:f>
          </x14:formula1>
          <xm:sqref>E4:AG19 E23:AG38 E42:AG57 E61:AG76 E80:AG95 E99:AG114 E118:AG133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870E0-0F92-43A4-985A-135ED2BF1490}">
  <sheetPr codeName="Hoja53">
    <tabColor rgb="FFFFFFFF"/>
    <outlinePr summaryBelow="0" summaryRight="0"/>
    <pageSetUpPr fitToPage="1"/>
  </sheetPr>
  <dimension ref="A1:AJ1000"/>
  <sheetViews>
    <sheetView topLeftCell="A107" workbookViewId="0">
      <selection activeCell="B1" sqref="B1:B1048576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'S50'!C117+1</f>
        <v>45642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/>
      <c r="C4" s="19">
        <f>IF(ISNA(VLOOKUP(B4,Personal!$A$2:$D$21,2,FALSE)),,VLOOKUP(B4,Personal!$A$2:$D$21,2,FALSE))</f>
        <v>0</v>
      </c>
      <c r="D4" s="19">
        <f>IF(ISNA(VLOOKUP(B4,Personal!$A$2:$D$23,3,FALSE)),,VLOOKUP(B4,Personal!$A$2:$D$32,3,FALSE))</f>
        <v>0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/>
      <c r="C5" s="19">
        <f>IF(ISNA(VLOOKUP(B5,Personal!$A$2:$D$21,2,FALSE)),,VLOOKUP(B5,Personal!$A$2:$D$21,2,FALSE))</f>
        <v>0</v>
      </c>
      <c r="D5" s="19">
        <f>IF(ISNA(VLOOKUP(B5,Personal!$A$2:$D$23,3,FALSE)),,VLOOKUP(B5,Personal!$A$2:$D$32,3,FALSE))</f>
        <v>0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1">
        <f t="shared" si="0"/>
        <v>0</v>
      </c>
      <c r="AI5" s="1"/>
      <c r="AJ5" s="1">
        <f t="shared" si="1"/>
        <v>0</v>
      </c>
    </row>
    <row r="6" spans="1:36" ht="15.75" customHeight="1" x14ac:dyDescent="0.15">
      <c r="A6" s="10"/>
      <c r="B6" s="18"/>
      <c r="C6" s="19">
        <f>IF(ISNA(VLOOKUP(B6,Personal!$A$2:$D$21,2,FALSE)),,VLOOKUP(B6,Personal!$A$2:$D$21,2,FALSE))</f>
        <v>0</v>
      </c>
      <c r="D6" s="19">
        <f>IF(ISNA(VLOOKUP(B6,Personal!$A$2:$D$23,3,FALSE)),,VLOOKUP(B6,Personal!$A$2:$D$32,3,FALSE))</f>
        <v>0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1">
        <f t="shared" si="0"/>
        <v>0</v>
      </c>
      <c r="AI6" s="1"/>
      <c r="AJ6" s="1">
        <f t="shared" si="1"/>
        <v>0</v>
      </c>
    </row>
    <row r="7" spans="1:36" ht="15.75" customHeight="1" x14ac:dyDescent="0.15">
      <c r="A7" s="10"/>
      <c r="B7" s="18"/>
      <c r="C7" s="19">
        <f>IF(ISNA(VLOOKUP(B7,Personal!$A$2:$D$21,2,FALSE)),,VLOOKUP(B7,Personal!$A$2:$D$21,2,FALSE))</f>
        <v>0</v>
      </c>
      <c r="D7" s="19">
        <f>IF(ISNA(VLOOKUP(B7,Personal!$A$2:$D$23,3,FALSE)),,VLOOKUP(B7,Personal!$A$2:$D$32,3,FALSE))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1">
        <f t="shared" si="0"/>
        <v>0</v>
      </c>
      <c r="AI7" s="1"/>
      <c r="AJ7" s="1">
        <f t="shared" si="1"/>
        <v>0</v>
      </c>
    </row>
    <row r="8" spans="1:36" ht="15.75" customHeight="1" x14ac:dyDescent="0.15">
      <c r="A8" s="10"/>
      <c r="B8" s="18"/>
      <c r="C8" s="19">
        <f>IF(ISNA(VLOOKUP(B8,Personal!$A$2:$D$21,2,FALSE)),,VLOOKUP(B8,Personal!$A$2:$D$21,2,FALSE))</f>
        <v>0</v>
      </c>
      <c r="D8" s="19">
        <f>IF(ISNA(VLOOKUP(B8,Personal!$A$2:$D$23,3,FALSE)),,VLOOKUP(B8,Personal!$A$2:$D$32,3,FALSE))</f>
        <v>0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0</v>
      </c>
      <c r="AI8" s="1"/>
      <c r="AJ8" s="1">
        <f t="shared" si="1"/>
        <v>0</v>
      </c>
    </row>
    <row r="9" spans="1:36" ht="15.75" customHeight="1" x14ac:dyDescent="0.15">
      <c r="A9" s="10"/>
      <c r="B9" s="18"/>
      <c r="C9" s="19">
        <f>IF(ISNA(VLOOKUP(B9,Personal!$A$2:$D$21,2,FALSE)),,VLOOKUP(B9,Personal!$A$2:$D$21,2,FALSE))</f>
        <v>0</v>
      </c>
      <c r="D9" s="19">
        <f>IF(ISNA(VLOOKUP(B9,Personal!$A$2:$D$23,3,FALSE)),,VLOOKUP(B9,Personal!$A$2:$D$32,3,FALSE))</f>
        <v>0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1">
        <f t="shared" si="0"/>
        <v>0</v>
      </c>
      <c r="AI9" s="1"/>
      <c r="AJ9" s="1">
        <f t="shared" si="1"/>
        <v>0</v>
      </c>
    </row>
    <row r="10" spans="1:36" ht="15.75" customHeight="1" x14ac:dyDescent="0.15">
      <c r="A10" s="10"/>
      <c r="B10" s="18"/>
      <c r="C10" s="19">
        <f>IF(ISNA(VLOOKUP(B10,Personal!$A$2:$D$21,2,FALSE)),,VLOOKUP(B10,Personal!$A$2:$D$21,2,FALSE))</f>
        <v>0</v>
      </c>
      <c r="D10" s="19">
        <f>IF(ISNA(VLOOKUP(B10,Personal!$A$2:$D$23,3,FALSE)),,VLOOKUP(B10,Personal!$A$2:$D$32,3,FALSE))</f>
        <v>0</v>
      </c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1">
        <f t="shared" si="0"/>
        <v>0</v>
      </c>
      <c r="AI10" s="1"/>
      <c r="AJ10" s="1">
        <f t="shared" si="1"/>
        <v>0</v>
      </c>
    </row>
    <row r="11" spans="1:36" ht="15.75" customHeight="1" x14ac:dyDescent="0.15">
      <c r="A11" s="21"/>
      <c r="B11" s="18"/>
      <c r="C11" s="19">
        <f>IF(ISNA(VLOOKUP(B11,Personal!$A$2:$D$21,2,FALSE)),,VLOOKUP(B11,Personal!$A$2:$D$21,2,FALSE))</f>
        <v>0</v>
      </c>
      <c r="D11" s="19">
        <f>IF(ISNA(VLOOKUP(B11,Personal!$A$2:$D$23,3,FALSE)),,VLOOKUP(B11,Personal!$A$2:$D$32,3,FALSE))</f>
        <v>0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/>
      <c r="C17" s="19">
        <f>IF(ISNA(VLOOKUP(B17,Personal!$A$2:$D$21,2,FALSE)),,VLOOKUP(B17,Personal!$A$2:$D$21,2,FALSE))</f>
        <v>0</v>
      </c>
      <c r="D17" s="19">
        <f>IF(ISNA(VLOOKUP(B17,Personal!$A$2:$D$23,3,FALSE)),,VLOOKUP(B17,Personal!$A$2:$D$32,3,FALSE))</f>
        <v>0</v>
      </c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/>
      <c r="C18" s="19">
        <f>IF(ISNA(VLOOKUP(B18,Personal!$A$2:$D$21,2,FALSE)),,VLOOKUP(B18,Personal!$A$2:$D$21,2,FALSE))</f>
        <v>0</v>
      </c>
      <c r="D18" s="19">
        <f>IF(ISNA(VLOOKUP(B18,Personal!$A$2:$D$23,3,FALSE)),,VLOOKUP(B18,Personal!$A$2:$D$32,3,FALSE))</f>
        <v>0</v>
      </c>
      <c r="E18" s="59"/>
      <c r="F18" s="59"/>
      <c r="G18" s="59"/>
      <c r="H18" s="59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59"/>
      <c r="Y18" s="59"/>
      <c r="Z18" s="59"/>
      <c r="AA18" s="59"/>
      <c r="AB18" s="59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0</v>
      </c>
      <c r="AJ18" s="1">
        <f t="shared" si="1"/>
        <v>0</v>
      </c>
    </row>
    <row r="19" spans="1:36" ht="15.75" customHeight="1" x14ac:dyDescent="0.15">
      <c r="A19" s="10"/>
      <c r="B19" s="18"/>
      <c r="C19" s="19">
        <f>IF(ISNA(VLOOKUP(B19,Personal!$A$2:$D$21,2,FALSE)),,VLOOKUP(B19,Personal!$A$2:$D$21,2,FALSE))</f>
        <v>0</v>
      </c>
      <c r="D19" s="19">
        <f>IF(ISNA(VLOOKUP(B19,Personal!$A$2:$D$23,3,FALSE)),,VLOOKUP(B19,Personal!$A$2:$D$32,3,FALSE))</f>
        <v>0</v>
      </c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0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0</v>
      </c>
      <c r="H20" s="23">
        <f t="shared" si="3"/>
        <v>0</v>
      </c>
      <c r="I20" s="23">
        <f t="shared" si="3"/>
        <v>0</v>
      </c>
      <c r="J20" s="23">
        <f t="shared" si="3"/>
        <v>0</v>
      </c>
      <c r="K20" s="23">
        <f t="shared" si="3"/>
        <v>0</v>
      </c>
      <c r="L20" s="23">
        <f t="shared" si="3"/>
        <v>0</v>
      </c>
      <c r="M20" s="23">
        <f t="shared" si="3"/>
        <v>0</v>
      </c>
      <c r="N20" s="23">
        <f t="shared" si="3"/>
        <v>0</v>
      </c>
      <c r="O20" s="23">
        <f t="shared" si="3"/>
        <v>0</v>
      </c>
      <c r="P20" s="23">
        <f t="shared" si="3"/>
        <v>0</v>
      </c>
      <c r="Q20" s="23">
        <f t="shared" si="3"/>
        <v>0</v>
      </c>
      <c r="R20" s="23">
        <f t="shared" si="3"/>
        <v>0</v>
      </c>
      <c r="S20" s="23">
        <f t="shared" si="3"/>
        <v>0</v>
      </c>
      <c r="T20" s="23">
        <f t="shared" si="3"/>
        <v>0</v>
      </c>
      <c r="U20" s="23">
        <f t="shared" si="3"/>
        <v>0</v>
      </c>
      <c r="V20" s="23">
        <f t="shared" si="3"/>
        <v>0</v>
      </c>
      <c r="W20" s="23">
        <f t="shared" si="3"/>
        <v>0</v>
      </c>
      <c r="X20" s="23">
        <f t="shared" si="3"/>
        <v>0</v>
      </c>
      <c r="Y20" s="23">
        <f t="shared" si="3"/>
        <v>0</v>
      </c>
      <c r="Z20" s="23">
        <f t="shared" si="3"/>
        <v>0</v>
      </c>
      <c r="AA20" s="23">
        <f t="shared" si="3"/>
        <v>0</v>
      </c>
      <c r="AB20" s="23">
        <f t="shared" si="3"/>
        <v>0</v>
      </c>
      <c r="AC20" s="23">
        <f t="shared" si="3"/>
        <v>0</v>
      </c>
      <c r="AD20" s="23">
        <f t="shared" si="3"/>
        <v>0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0</v>
      </c>
      <c r="AI20" s="1">
        <f>SUM(AI13:AI19)</f>
        <v>0</v>
      </c>
      <c r="AJ20" s="1">
        <f t="shared" si="1"/>
        <v>0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45643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>
        <f>B4</f>
        <v>0</v>
      </c>
      <c r="C23" s="19">
        <f>IF(ISNA(VLOOKUP(B23,Personal!$A$2:$D$21,2,FALSE)),,VLOOKUP(B23,Personal!$A$2:$D$21,2,FALSE))</f>
        <v>0</v>
      </c>
      <c r="D23" s="19">
        <f>IF(ISNA(VLOOKUP(B23,Personal!$A$2:$D$23,3,FALSE)),,VLOOKUP(B23,Personal!$A$2:$D$32,3,FALSE))</f>
        <v>0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>
        <f t="shared" ref="B24:B38" si="5">B5</f>
        <v>0</v>
      </c>
      <c r="C24" s="19">
        <f>IF(ISNA(VLOOKUP(B24,Personal!$A$2:$D$21,2,FALSE)),,VLOOKUP(B24,Personal!$A$2:$D$21,2,FALSE))</f>
        <v>0</v>
      </c>
      <c r="D24" s="19">
        <f>IF(ISNA(VLOOKUP(B24,Personal!$A$2:$D$23,3,FALSE)),,VLOOKUP(B24,Personal!$A$2:$D$32,3,FALSE))</f>
        <v>0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1">
        <f t="shared" si="4"/>
        <v>0</v>
      </c>
      <c r="AI24" s="1"/>
    </row>
    <row r="25" spans="1:36" ht="15.75" customHeight="1" x14ac:dyDescent="0.15">
      <c r="A25" s="10"/>
      <c r="B25" s="18">
        <f t="shared" si="5"/>
        <v>0</v>
      </c>
      <c r="C25" s="19">
        <f>IF(ISNA(VLOOKUP(B25,Personal!$A$2:$D$21,2,FALSE)),,VLOOKUP(B25,Personal!$A$2:$D$21,2,FALSE))</f>
        <v>0</v>
      </c>
      <c r="D25" s="19">
        <f>IF(ISNA(VLOOKUP(B25,Personal!$A$2:$D$23,3,FALSE)),,VLOOKUP(B25,Personal!$A$2:$D$32,3,FALSE))</f>
        <v>0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>
        <f t="shared" si="5"/>
        <v>0</v>
      </c>
      <c r="C26" s="19">
        <f>IF(ISNA(VLOOKUP(B26,Personal!$A$2:$D$21,2,FALSE)),,VLOOKUP(B26,Personal!$A$2:$D$21,2,FALSE))</f>
        <v>0</v>
      </c>
      <c r="D26" s="19">
        <f>IF(ISNA(VLOOKUP(B26,Personal!$A$2:$D$23,3,FALSE)),,VLOOKUP(B26,Personal!$A$2:$D$32,3,FALSE))</f>
        <v>0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1">
        <f t="shared" si="4"/>
        <v>0</v>
      </c>
      <c r="AI26" s="1"/>
    </row>
    <row r="27" spans="1:36" ht="15.75" customHeight="1" x14ac:dyDescent="0.15">
      <c r="A27" s="10"/>
      <c r="B27" s="18">
        <f t="shared" si="5"/>
        <v>0</v>
      </c>
      <c r="C27" s="19">
        <f>IF(ISNA(VLOOKUP(B27,Personal!$A$2:$D$21,2,FALSE)),,VLOOKUP(B27,Personal!$A$2:$D$21,2,FALSE))</f>
        <v>0</v>
      </c>
      <c r="D27" s="19">
        <f>IF(ISNA(VLOOKUP(B27,Personal!$A$2:$D$23,3,FALSE)),,VLOOKUP(B27,Personal!$A$2:$D$32,3,FALSE))</f>
        <v>0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1">
        <f t="shared" si="4"/>
        <v>0</v>
      </c>
      <c r="AI27" s="1"/>
    </row>
    <row r="28" spans="1:36" ht="15.75" customHeight="1" x14ac:dyDescent="0.15">
      <c r="A28" s="10"/>
      <c r="B28" s="18">
        <f t="shared" si="5"/>
        <v>0</v>
      </c>
      <c r="C28" s="19">
        <f>IF(ISNA(VLOOKUP(B28,Personal!$A$2:$D$21,2,FALSE)),,VLOOKUP(B28,Personal!$A$2:$D$21,2,FALSE))</f>
        <v>0</v>
      </c>
      <c r="D28" s="19">
        <f>IF(ISNA(VLOOKUP(B28,Personal!$A$2:$D$23,3,FALSE)),,VLOOKUP(B28,Personal!$A$2:$D$32,3,FALSE))</f>
        <v>0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>
        <f t="shared" si="5"/>
        <v>0</v>
      </c>
      <c r="C29" s="19">
        <f>IF(ISNA(VLOOKUP(B29,Personal!$A$2:$D$21,2,FALSE)),,VLOOKUP(B29,Personal!$A$2:$D$21,2,FALSE))</f>
        <v>0</v>
      </c>
      <c r="D29" s="19">
        <f>IF(ISNA(VLOOKUP(B29,Personal!$A$2:$D$23,3,FALSE)),,VLOOKUP(B29,Personal!$A$2:$D$32,3,FALSE))</f>
        <v>0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>
        <f t="shared" si="5"/>
        <v>0</v>
      </c>
      <c r="C30" s="19">
        <f>IF(ISNA(VLOOKUP(B30,Personal!$A$2:$D$21,2,FALSE)),,VLOOKUP(B30,Personal!$A$2:$D$21,2,FALSE))</f>
        <v>0</v>
      </c>
      <c r="D30" s="19">
        <f>IF(ISNA(VLOOKUP(B30,Personal!$A$2:$D$23,3,FALSE)),,VLOOKUP(B30,Personal!$A$2:$D$32,3,FALSE))</f>
        <v>0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>
        <f t="shared" si="5"/>
        <v>0</v>
      </c>
      <c r="C36" s="19">
        <f>IF(ISNA(VLOOKUP(B36,Personal!$A$2:$D$21,2,FALSE)),,VLOOKUP(B36,Personal!$A$2:$D$21,2,FALSE))</f>
        <v>0</v>
      </c>
      <c r="D36" s="19">
        <f>IF(ISNA(VLOOKUP(B36,Personal!$A$2:$D$23,3,FALSE)),,VLOOKUP(B36,Personal!$A$2:$D$32,3,FALSE))</f>
        <v>0</v>
      </c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>
        <f t="shared" si="5"/>
        <v>0</v>
      </c>
      <c r="C37" s="19">
        <f>IF(ISNA(VLOOKUP(B37,Personal!$A$2:$D$21,2,FALSE)),,VLOOKUP(B37,Personal!$A$2:$D$21,2,FALSE))</f>
        <v>0</v>
      </c>
      <c r="D37" s="19">
        <f>IF(ISNA(VLOOKUP(B37,Personal!$A$2:$D$23,3,FALSE)),,VLOOKUP(B37,Personal!$A$2:$D$32,3,FALSE))</f>
        <v>0</v>
      </c>
      <c r="E37" s="59"/>
      <c r="F37" s="59"/>
      <c r="G37" s="59"/>
      <c r="H37" s="59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59"/>
      <c r="Y37" s="59"/>
      <c r="Z37" s="59"/>
      <c r="AA37" s="59"/>
      <c r="AB37" s="59"/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>
        <f t="shared" si="5"/>
        <v>0</v>
      </c>
      <c r="C38" s="19">
        <f>IF(ISNA(VLOOKUP(B38,Personal!$A$2:$D$21,2,FALSE)),,VLOOKUP(B38,Personal!$A$2:$D$21,2,FALSE))</f>
        <v>0</v>
      </c>
      <c r="D38" s="19">
        <f>IF(ISNA(VLOOKUP(B38,Personal!$A$2:$D$23,3,FALSE)),,VLOOKUP(B38,Personal!$A$2:$D$32,3,FALSE))</f>
        <v>0</v>
      </c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0</v>
      </c>
      <c r="I39" s="23">
        <f t="shared" si="6"/>
        <v>0</v>
      </c>
      <c r="J39" s="23">
        <f t="shared" si="6"/>
        <v>0</v>
      </c>
      <c r="K39" s="23">
        <f t="shared" si="6"/>
        <v>0</v>
      </c>
      <c r="L39" s="23">
        <f t="shared" si="6"/>
        <v>0</v>
      </c>
      <c r="M39" s="23">
        <f t="shared" si="6"/>
        <v>0</v>
      </c>
      <c r="N39" s="23">
        <f t="shared" si="6"/>
        <v>0</v>
      </c>
      <c r="O39" s="23">
        <f t="shared" si="6"/>
        <v>0</v>
      </c>
      <c r="P39" s="23">
        <f t="shared" si="6"/>
        <v>0</v>
      </c>
      <c r="Q39" s="23">
        <f t="shared" si="6"/>
        <v>0</v>
      </c>
      <c r="R39" s="23">
        <f t="shared" si="6"/>
        <v>0</v>
      </c>
      <c r="S39" s="23">
        <f t="shared" si="6"/>
        <v>0</v>
      </c>
      <c r="T39" s="23">
        <f t="shared" si="6"/>
        <v>0</v>
      </c>
      <c r="U39" s="23">
        <f t="shared" si="6"/>
        <v>0</v>
      </c>
      <c r="V39" s="23">
        <f t="shared" si="6"/>
        <v>0</v>
      </c>
      <c r="W39" s="23">
        <f t="shared" si="6"/>
        <v>0</v>
      </c>
      <c r="X39" s="23">
        <f t="shared" si="6"/>
        <v>0</v>
      </c>
      <c r="Y39" s="23">
        <f t="shared" si="6"/>
        <v>0</v>
      </c>
      <c r="Z39" s="23">
        <f t="shared" si="6"/>
        <v>0</v>
      </c>
      <c r="AA39" s="23">
        <f t="shared" si="6"/>
        <v>0</v>
      </c>
      <c r="AB39" s="23">
        <f t="shared" si="6"/>
        <v>0</v>
      </c>
      <c r="AC39" s="23">
        <f t="shared" si="6"/>
        <v>0</v>
      </c>
      <c r="AD39" s="23">
        <f t="shared" si="6"/>
        <v>0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0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45644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>
        <f>B23</f>
        <v>0</v>
      </c>
      <c r="C42" s="19">
        <f>IF(ISNA(VLOOKUP(B42,Personal!$A$2:$D$21,2,FALSE)),,VLOOKUP(B42,Personal!$A$2:$D$21,2,FALSE))</f>
        <v>0</v>
      </c>
      <c r="D42" s="19">
        <f>IF(ISNA(VLOOKUP(B42,Personal!$A$2:$D$23,3,FALSE)),,VLOOKUP(B42,Personal!$A$2:$D$32,3,FALSE))</f>
        <v>0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>
        <f t="shared" ref="B43:B57" si="8">B24</f>
        <v>0</v>
      </c>
      <c r="C43" s="19">
        <f>IF(ISNA(VLOOKUP(B43,Personal!$A$2:$D$21,2,FALSE)),,VLOOKUP(B43,Personal!$A$2:$D$21,2,FALSE))</f>
        <v>0</v>
      </c>
      <c r="D43" s="19">
        <f>IF(ISNA(VLOOKUP(B43,Personal!$A$2:$D$23,3,FALSE)),,VLOOKUP(B43,Personal!$A$2:$D$32,3,FALSE))</f>
        <v>0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>
        <f t="shared" si="8"/>
        <v>0</v>
      </c>
      <c r="C44" s="19">
        <f>IF(ISNA(VLOOKUP(B44,Personal!$A$2:$D$21,2,FALSE)),,VLOOKUP(B44,Personal!$A$2:$D$21,2,FALSE))</f>
        <v>0</v>
      </c>
      <c r="D44" s="19">
        <f>IF(ISNA(VLOOKUP(B44,Personal!$A$2:$D$23,3,FALSE)),,VLOOKUP(B44,Personal!$A$2:$D$32,3,FALSE))</f>
        <v>0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>
        <f t="shared" si="8"/>
        <v>0</v>
      </c>
      <c r="C45" s="19">
        <f>IF(ISNA(VLOOKUP(B45,Personal!$A$2:$D$21,2,FALSE)),,VLOOKUP(B45,Personal!$A$2:$D$21,2,FALSE))</f>
        <v>0</v>
      </c>
      <c r="D45" s="19">
        <f>IF(ISNA(VLOOKUP(B45,Personal!$A$2:$D$23,3,FALSE)),,VLOOKUP(B45,Personal!$A$2:$D$32,3,FALSE))</f>
        <v>0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1">
        <f t="shared" si="7"/>
        <v>0</v>
      </c>
      <c r="AI45" s="1"/>
    </row>
    <row r="46" spans="1:35" ht="15.75" customHeight="1" x14ac:dyDescent="0.15">
      <c r="A46" s="10"/>
      <c r="B46" s="18">
        <f t="shared" si="8"/>
        <v>0</v>
      </c>
      <c r="C46" s="19">
        <f>IF(ISNA(VLOOKUP(B46,Personal!$A$2:$D$21,2,FALSE)),,VLOOKUP(B46,Personal!$A$2:$D$21,2,FALSE))</f>
        <v>0</v>
      </c>
      <c r="D46" s="19">
        <f>IF(ISNA(VLOOKUP(B46,Personal!$A$2:$D$23,3,FALSE)),,VLOOKUP(B46,Personal!$A$2:$D$32,3,FALSE))</f>
        <v>0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>
        <f t="shared" si="8"/>
        <v>0</v>
      </c>
      <c r="C47" s="19">
        <f>IF(ISNA(VLOOKUP(B47,Personal!$A$2:$D$21,2,FALSE)),,VLOOKUP(B47,Personal!$A$2:$D$21,2,FALSE))</f>
        <v>0</v>
      </c>
      <c r="D47" s="19">
        <f>IF(ISNA(VLOOKUP(B47,Personal!$A$2:$D$23,3,FALSE)),,VLOOKUP(B47,Personal!$A$2:$D$32,3,FALSE))</f>
        <v>0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>
        <f t="shared" si="8"/>
        <v>0</v>
      </c>
      <c r="C48" s="19">
        <f>IF(ISNA(VLOOKUP(B48,Personal!$A$2:$D$21,2,FALSE)),,VLOOKUP(B48,Personal!$A$2:$D$21,2,FALSE))</f>
        <v>0</v>
      </c>
      <c r="D48" s="19">
        <f>IF(ISNA(VLOOKUP(B48,Personal!$A$2:$D$23,3,FALSE)),,VLOOKUP(B48,Personal!$A$2:$D$32,3,FALSE))</f>
        <v>0</v>
      </c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>
        <f t="shared" si="8"/>
        <v>0</v>
      </c>
      <c r="C49" s="19">
        <f>IF(ISNA(VLOOKUP(B49,Personal!$A$2:$D$21,2,FALSE)),,VLOOKUP(B49,Personal!$A$2:$D$21,2,FALSE))</f>
        <v>0</v>
      </c>
      <c r="D49" s="19">
        <f>IF(ISNA(VLOOKUP(B49,Personal!$A$2:$D$23,3,FALSE)),,VLOOKUP(B49,Personal!$A$2:$D$32,3,FALSE))</f>
        <v>0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>
        <f t="shared" si="8"/>
        <v>0</v>
      </c>
      <c r="C55" s="19">
        <f>IF(ISNA(VLOOKUP(B55,Personal!$A$2:$D$21,2,FALSE)),,VLOOKUP(B55,Personal!$A$2:$D$21,2,FALSE))</f>
        <v>0</v>
      </c>
      <c r="D55" s="19">
        <f>IF(ISNA(VLOOKUP(B55,Personal!$A$2:$D$23,3,FALSE)),,VLOOKUP(B55,Personal!$A$2:$D$32,3,FALSE))</f>
        <v>0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>
        <f t="shared" si="8"/>
        <v>0</v>
      </c>
      <c r="C56" s="19">
        <f>IF(ISNA(VLOOKUP(B56,Personal!$A$2:$D$21,2,FALSE)),,VLOOKUP(B56,Personal!$A$2:$D$21,2,FALSE))</f>
        <v>0</v>
      </c>
      <c r="D56" s="19">
        <f>IF(ISNA(VLOOKUP(B56,Personal!$A$2:$D$23,3,FALSE)),,VLOOKUP(B56,Personal!$A$2:$D$32,3,FALSE))</f>
        <v>0</v>
      </c>
      <c r="E56" s="59"/>
      <c r="F56" s="59"/>
      <c r="G56" s="59"/>
      <c r="H56" s="59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59"/>
      <c r="Y56" s="59"/>
      <c r="Z56" s="59"/>
      <c r="AA56" s="59"/>
      <c r="AB56" s="59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>
        <f t="shared" si="8"/>
        <v>0</v>
      </c>
      <c r="C57" s="19">
        <f>IF(ISNA(VLOOKUP(B57,Personal!$A$2:$D$21,2,FALSE)),,VLOOKUP(B57,Personal!$A$2:$D$21,2,FALSE))</f>
        <v>0</v>
      </c>
      <c r="D57" s="19">
        <f>IF(ISNA(VLOOKUP(B57,Personal!$A$2:$D$23,3,FALSE)),,VLOOKUP(B57,Personal!$A$2:$D$32,3,FALSE))</f>
        <v>0</v>
      </c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0</v>
      </c>
      <c r="I58" s="23">
        <f t="shared" si="9"/>
        <v>0</v>
      </c>
      <c r="J58" s="23">
        <f t="shared" si="9"/>
        <v>0</v>
      </c>
      <c r="K58" s="23">
        <f t="shared" si="9"/>
        <v>0</v>
      </c>
      <c r="L58" s="23">
        <f t="shared" si="9"/>
        <v>0</v>
      </c>
      <c r="M58" s="23">
        <f t="shared" si="9"/>
        <v>0</v>
      </c>
      <c r="N58" s="23">
        <f t="shared" si="9"/>
        <v>0</v>
      </c>
      <c r="O58" s="23">
        <f t="shared" si="9"/>
        <v>0</v>
      </c>
      <c r="P58" s="23">
        <f t="shared" si="9"/>
        <v>0</v>
      </c>
      <c r="Q58" s="23">
        <f t="shared" si="9"/>
        <v>0</v>
      </c>
      <c r="R58" s="23">
        <f t="shared" si="9"/>
        <v>0</v>
      </c>
      <c r="S58" s="23">
        <f t="shared" si="9"/>
        <v>0</v>
      </c>
      <c r="T58" s="23">
        <f t="shared" si="9"/>
        <v>0</v>
      </c>
      <c r="U58" s="23">
        <f t="shared" si="9"/>
        <v>0</v>
      </c>
      <c r="V58" s="23">
        <f t="shared" si="9"/>
        <v>0</v>
      </c>
      <c r="W58" s="23">
        <f t="shared" si="9"/>
        <v>0</v>
      </c>
      <c r="X58" s="23">
        <f t="shared" si="9"/>
        <v>0</v>
      </c>
      <c r="Y58" s="23">
        <f t="shared" si="9"/>
        <v>0</v>
      </c>
      <c r="Z58" s="23">
        <f t="shared" si="9"/>
        <v>0</v>
      </c>
      <c r="AA58" s="23">
        <f t="shared" si="9"/>
        <v>0</v>
      </c>
      <c r="AB58" s="23">
        <f t="shared" si="9"/>
        <v>0</v>
      </c>
      <c r="AC58" s="23">
        <f t="shared" si="9"/>
        <v>0</v>
      </c>
      <c r="AD58" s="23">
        <f t="shared" si="9"/>
        <v>0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0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45645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>
        <f>B42</f>
        <v>0</v>
      </c>
      <c r="C61" s="19">
        <f>IF(ISNA(VLOOKUP(B61,Personal!$A$2:$D$21,2,FALSE)),,VLOOKUP(B61,Personal!$A$2:$D$21,2,FALSE))</f>
        <v>0</v>
      </c>
      <c r="D61" s="19">
        <f>IF(ISNA(VLOOKUP(B61,Personal!$A$2:$D$23,3,FALSE)),,VLOOKUP(B61,Personal!$A$2:$D$32,3,FALSE))</f>
        <v>0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>
        <f t="shared" ref="B62:B76" si="11">B43</f>
        <v>0</v>
      </c>
      <c r="C62" s="19">
        <f>IF(ISNA(VLOOKUP(B62,Personal!$A$2:$D$21,2,FALSE)),,VLOOKUP(B62,Personal!$A$2:$D$21,2,FALSE))</f>
        <v>0</v>
      </c>
      <c r="D62" s="19">
        <f>IF(ISNA(VLOOKUP(B62,Personal!$A$2:$D$23,3,FALSE)),,VLOOKUP(B62,Personal!$A$2:$D$32,3,FALSE))</f>
        <v>0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1">
        <f t="shared" si="10"/>
        <v>0</v>
      </c>
      <c r="AI62" s="1"/>
    </row>
    <row r="63" spans="1:35" ht="15.75" customHeight="1" x14ac:dyDescent="0.15">
      <c r="A63" s="10"/>
      <c r="B63" s="18">
        <f t="shared" si="11"/>
        <v>0</v>
      </c>
      <c r="C63" s="19">
        <f>IF(ISNA(VLOOKUP(B63,Personal!$A$2:$D$21,2,FALSE)),,VLOOKUP(B63,Personal!$A$2:$D$21,2,FALSE))</f>
        <v>0</v>
      </c>
      <c r="D63" s="19">
        <f>IF(ISNA(VLOOKUP(B63,Personal!$A$2:$D$23,3,FALSE)),,VLOOKUP(B63,Personal!$A$2:$D$32,3,FALSE))</f>
        <v>0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1">
        <f t="shared" si="10"/>
        <v>0</v>
      </c>
      <c r="AI63" s="1"/>
    </row>
    <row r="64" spans="1:35" ht="15.75" customHeight="1" x14ac:dyDescent="0.15">
      <c r="A64" s="10"/>
      <c r="B64" s="18">
        <f t="shared" si="11"/>
        <v>0</v>
      </c>
      <c r="C64" s="19">
        <f>IF(ISNA(VLOOKUP(B64,Personal!$A$2:$D$21,2,FALSE)),,VLOOKUP(B64,Personal!$A$2:$D$21,2,FALSE))</f>
        <v>0</v>
      </c>
      <c r="D64" s="19">
        <f>IF(ISNA(VLOOKUP(B64,Personal!$A$2:$D$23,3,FALSE)),,VLOOKUP(B64,Personal!$A$2:$D$32,3,FALSE))</f>
        <v>0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1">
        <f t="shared" si="10"/>
        <v>0</v>
      </c>
      <c r="AI64" s="1"/>
    </row>
    <row r="65" spans="1:35" ht="15.75" customHeight="1" x14ac:dyDescent="0.15">
      <c r="A65" s="10"/>
      <c r="B65" s="18">
        <f t="shared" si="11"/>
        <v>0</v>
      </c>
      <c r="C65" s="19">
        <f>IF(ISNA(VLOOKUP(B65,Personal!$A$2:$D$21,2,FALSE)),,VLOOKUP(B65,Personal!$A$2:$D$21,2,FALSE))</f>
        <v>0</v>
      </c>
      <c r="D65" s="19">
        <f>IF(ISNA(VLOOKUP(B65,Personal!$A$2:$D$23,3,FALSE)),,VLOOKUP(B65,Personal!$A$2:$D$32,3,FALSE))</f>
        <v>0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>
        <f t="shared" si="11"/>
        <v>0</v>
      </c>
      <c r="C66" s="19">
        <f>IF(ISNA(VLOOKUP(B66,Personal!$A$2:$D$21,2,FALSE)),,VLOOKUP(B66,Personal!$A$2:$D$21,2,FALSE))</f>
        <v>0</v>
      </c>
      <c r="D66" s="19">
        <f>IF(ISNA(VLOOKUP(B66,Personal!$A$2:$D$23,3,FALSE)),,VLOOKUP(B66,Personal!$A$2:$D$32,3,FALSE))</f>
        <v>0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>
        <f t="shared" si="11"/>
        <v>0</v>
      </c>
      <c r="C67" s="19">
        <f>IF(ISNA(VLOOKUP(B67,Personal!$A$2:$D$21,2,FALSE)),,VLOOKUP(B67,Personal!$A$2:$D$21,2,FALSE))</f>
        <v>0</v>
      </c>
      <c r="D67" s="19">
        <f>IF(ISNA(VLOOKUP(B67,Personal!$A$2:$D$23,3,FALSE)),,VLOOKUP(B67,Personal!$A$2:$D$32,3,FALSE))</f>
        <v>0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>
        <f t="shared" si="11"/>
        <v>0</v>
      </c>
      <c r="C68" s="19">
        <f>IF(ISNA(VLOOKUP(B68,Personal!$A$2:$D$21,2,FALSE)),,VLOOKUP(B68,Personal!$A$2:$D$21,2,FALSE))</f>
        <v>0</v>
      </c>
      <c r="D68" s="19">
        <f>IF(ISNA(VLOOKUP(B68,Personal!$A$2:$D$23,3,FALSE)),,VLOOKUP(B68,Personal!$A$2:$D$32,3,FALSE))</f>
        <v>0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si="11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>
        <f t="shared" si="11"/>
        <v>0</v>
      </c>
      <c r="C74" s="19">
        <f>IF(ISNA(VLOOKUP(B74,Personal!$A$2:$D$21,2,FALSE)),,VLOOKUP(B74,Personal!$A$2:$D$21,2,FALSE))</f>
        <v>0</v>
      </c>
      <c r="D74" s="19">
        <f>IF(ISNA(VLOOKUP(B74,Personal!$A$2:$D$23,3,FALSE)),,VLOOKUP(B74,Personal!$A$2:$D$32,3,FALSE))</f>
        <v>0</v>
      </c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>
        <f t="shared" si="11"/>
        <v>0</v>
      </c>
      <c r="C75" s="19">
        <f>IF(ISNA(VLOOKUP(B75,Personal!$A$2:$D$21,2,FALSE)),,VLOOKUP(B75,Personal!$A$2:$D$21,2,FALSE))</f>
        <v>0</v>
      </c>
      <c r="D75" s="19">
        <f>IF(ISNA(VLOOKUP(B75,Personal!$A$2:$D$23,3,FALSE)),,VLOOKUP(B75,Personal!$A$2:$D$32,3,FALSE))</f>
        <v>0</v>
      </c>
      <c r="E75" s="59"/>
      <c r="F75" s="59"/>
      <c r="G75" s="59"/>
      <c r="H75" s="59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59"/>
      <c r="Y75" s="59"/>
      <c r="Z75" s="59"/>
      <c r="AA75" s="59"/>
      <c r="AB75" s="59"/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>
        <f t="shared" si="11"/>
        <v>0</v>
      </c>
      <c r="C76" s="19">
        <f>IF(ISNA(VLOOKUP(B76,Personal!$A$2:$D$21,2,FALSE)),,VLOOKUP(B76,Personal!$A$2:$D$21,2,FALSE))</f>
        <v>0</v>
      </c>
      <c r="D76" s="19">
        <f>IF(ISNA(VLOOKUP(B76,Personal!$A$2:$D$23,3,FALSE)),,VLOOKUP(B76,Personal!$A$2:$D$32,3,FALSE))</f>
        <v>0</v>
      </c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0</v>
      </c>
      <c r="I77" s="23">
        <f t="shared" si="12"/>
        <v>0</v>
      </c>
      <c r="J77" s="23">
        <f t="shared" si="12"/>
        <v>0</v>
      </c>
      <c r="K77" s="23">
        <f t="shared" si="12"/>
        <v>0</v>
      </c>
      <c r="L77" s="23">
        <f t="shared" si="12"/>
        <v>0</v>
      </c>
      <c r="M77" s="23">
        <f t="shared" si="12"/>
        <v>0</v>
      </c>
      <c r="N77" s="23">
        <f t="shared" si="12"/>
        <v>0</v>
      </c>
      <c r="O77" s="23">
        <f t="shared" si="12"/>
        <v>0</v>
      </c>
      <c r="P77" s="23">
        <f t="shared" si="12"/>
        <v>0</v>
      </c>
      <c r="Q77" s="23">
        <f t="shared" si="12"/>
        <v>0</v>
      </c>
      <c r="R77" s="23">
        <f t="shared" si="12"/>
        <v>0</v>
      </c>
      <c r="S77" s="23">
        <f t="shared" si="12"/>
        <v>0</v>
      </c>
      <c r="T77" s="23">
        <f t="shared" si="12"/>
        <v>0</v>
      </c>
      <c r="U77" s="23">
        <f t="shared" si="12"/>
        <v>0</v>
      </c>
      <c r="V77" s="23">
        <f t="shared" si="12"/>
        <v>0</v>
      </c>
      <c r="W77" s="23">
        <f t="shared" si="12"/>
        <v>0</v>
      </c>
      <c r="X77" s="23">
        <f t="shared" si="12"/>
        <v>0</v>
      </c>
      <c r="Y77" s="23">
        <f t="shared" si="12"/>
        <v>0</v>
      </c>
      <c r="Z77" s="23">
        <f t="shared" si="12"/>
        <v>0</v>
      </c>
      <c r="AA77" s="23">
        <f t="shared" si="12"/>
        <v>0</v>
      </c>
      <c r="AB77" s="23">
        <f t="shared" si="12"/>
        <v>0</v>
      </c>
      <c r="AC77" s="23">
        <f t="shared" si="12"/>
        <v>0</v>
      </c>
      <c r="AD77" s="23">
        <f t="shared" si="12"/>
        <v>0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0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45646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>
        <f>B61</f>
        <v>0</v>
      </c>
      <c r="C80" s="19">
        <f>IF(ISNA(VLOOKUP(B80,Personal!$A$2:$D$21,2,FALSE)),,VLOOKUP(B80,Personal!$A$2:$D$21,2,FALSE))</f>
        <v>0</v>
      </c>
      <c r="D80" s="19">
        <f>IF(ISNA(VLOOKUP(B80,Personal!$A$2:$D$23,3,FALSE)),,VLOOKUP(B80,Personal!$A$2:$D$32,3,FALSE))</f>
        <v>0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>
        <f t="shared" ref="B81:B95" si="14">B62</f>
        <v>0</v>
      </c>
      <c r="C81" s="19">
        <f>IF(ISNA(VLOOKUP(B81,Personal!$A$2:$D$21,2,FALSE)),,VLOOKUP(B81,Personal!$A$2:$D$21,2,FALSE))</f>
        <v>0</v>
      </c>
      <c r="D81" s="19">
        <f>IF(ISNA(VLOOKUP(B81,Personal!$A$2:$D$23,3,FALSE)),,VLOOKUP(B81,Personal!$A$2:$D$32,3,FALSE))</f>
        <v>0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>
        <f t="shared" si="14"/>
        <v>0</v>
      </c>
      <c r="C82" s="19">
        <f>IF(ISNA(VLOOKUP(B82,Personal!$A$2:$D$21,2,FALSE)),,VLOOKUP(B82,Personal!$A$2:$D$21,2,FALSE))</f>
        <v>0</v>
      </c>
      <c r="D82" s="19">
        <f>IF(ISNA(VLOOKUP(B82,Personal!$A$2:$D$23,3,FALSE)),,VLOOKUP(B82,Personal!$A$2:$D$32,3,FALSE))</f>
        <v>0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1">
        <f t="shared" si="13"/>
        <v>0</v>
      </c>
      <c r="AI82" s="1"/>
    </row>
    <row r="83" spans="1:35" ht="15.75" customHeight="1" x14ac:dyDescent="0.15">
      <c r="A83" s="10"/>
      <c r="B83" s="18">
        <f t="shared" si="14"/>
        <v>0</v>
      </c>
      <c r="C83" s="19">
        <f>IF(ISNA(VLOOKUP(B83,Personal!$A$2:$D$21,2,FALSE)),,VLOOKUP(B83,Personal!$A$2:$D$21,2,FALSE))</f>
        <v>0</v>
      </c>
      <c r="D83" s="19">
        <f>IF(ISNA(VLOOKUP(B83,Personal!$A$2:$D$23,3,FALSE)),,VLOOKUP(B83,Personal!$A$2:$D$32,3,FALSE))</f>
        <v>0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>
        <f t="shared" si="14"/>
        <v>0</v>
      </c>
      <c r="C84" s="19">
        <f>IF(ISNA(VLOOKUP(B84,Personal!$A$2:$D$21,2,FALSE)),,VLOOKUP(B84,Personal!$A$2:$D$21,2,FALSE))</f>
        <v>0</v>
      </c>
      <c r="D84" s="19">
        <f>IF(ISNA(VLOOKUP(B84,Personal!$A$2:$D$23,3,FALSE)),,VLOOKUP(B84,Personal!$A$2:$D$32,3,FALSE))</f>
        <v>0</v>
      </c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0</v>
      </c>
      <c r="AI84" s="1"/>
    </row>
    <row r="85" spans="1:35" ht="15.75" customHeight="1" x14ac:dyDescent="0.15">
      <c r="A85" s="10"/>
      <c r="B85" s="18">
        <f t="shared" si="14"/>
        <v>0</v>
      </c>
      <c r="C85" s="19">
        <f>IF(ISNA(VLOOKUP(B85,Personal!$A$2:$D$21,2,FALSE)),,VLOOKUP(B85,Personal!$A$2:$D$21,2,FALSE))</f>
        <v>0</v>
      </c>
      <c r="D85" s="19">
        <f>IF(ISNA(VLOOKUP(B85,Personal!$A$2:$D$23,3,FALSE)),,VLOOKUP(B85,Personal!$A$2:$D$32,3,FALSE))</f>
        <v>0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>
        <f t="shared" si="14"/>
        <v>0</v>
      </c>
      <c r="C86" s="19">
        <f>IF(ISNA(VLOOKUP(B86,Personal!$A$2:$D$21,2,FALSE)),,VLOOKUP(B86,Personal!$A$2:$D$21,2,FALSE))</f>
        <v>0</v>
      </c>
      <c r="D86" s="19">
        <f>IF(ISNA(VLOOKUP(B86,Personal!$A$2:$D$23,3,FALSE)),,VLOOKUP(B86,Personal!$A$2:$D$32,3,FALSE))</f>
        <v>0</v>
      </c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1">
        <f t="shared" si="13"/>
        <v>0</v>
      </c>
      <c r="AI86" s="1"/>
    </row>
    <row r="87" spans="1:35" ht="15.75" customHeight="1" x14ac:dyDescent="0.15">
      <c r="A87" s="21"/>
      <c r="B87" s="18">
        <f t="shared" si="14"/>
        <v>0</v>
      </c>
      <c r="C87" s="19">
        <f>IF(ISNA(VLOOKUP(B87,Personal!$A$2:$D$21,2,FALSE)),,VLOOKUP(B87,Personal!$A$2:$D$21,2,FALSE))</f>
        <v>0</v>
      </c>
      <c r="D87" s="19">
        <f>IF(ISNA(VLOOKUP(B87,Personal!$A$2:$D$23,3,FALSE)),,VLOOKUP(B87,Personal!$A$2:$D$32,3,FALSE))</f>
        <v>0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>
        <f t="shared" si="14"/>
        <v>0</v>
      </c>
      <c r="C93" s="19">
        <f>IF(ISNA(VLOOKUP(B93,Personal!$A$2:$D$21,2,FALSE)),,VLOOKUP(B93,Personal!$A$2:$D$21,2,FALSE))</f>
        <v>0</v>
      </c>
      <c r="D93" s="19">
        <f>IF(ISNA(VLOOKUP(B93,Personal!$A$2:$D$23,3,FALSE)),,VLOOKUP(B93,Personal!$A$2:$D$32,3,FALSE))</f>
        <v>0</v>
      </c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>
        <f t="shared" si="14"/>
        <v>0</v>
      </c>
      <c r="C94" s="19">
        <f>IF(ISNA(VLOOKUP(B94,Personal!$A$2:$D$21,2,FALSE)),,VLOOKUP(B94,Personal!$A$2:$D$21,2,FALSE))</f>
        <v>0</v>
      </c>
      <c r="D94" s="19">
        <f>IF(ISNA(VLOOKUP(B94,Personal!$A$2:$D$23,3,FALSE)),,VLOOKUP(B94,Personal!$A$2:$D$32,3,FALSE))</f>
        <v>0</v>
      </c>
      <c r="E94" s="59"/>
      <c r="F94" s="59"/>
      <c r="G94" s="59"/>
      <c r="H94" s="59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59"/>
      <c r="Y94" s="59"/>
      <c r="Z94" s="59"/>
      <c r="AA94" s="59"/>
      <c r="AB94" s="59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>
        <f t="shared" si="14"/>
        <v>0</v>
      </c>
      <c r="C95" s="19">
        <f>IF(ISNA(VLOOKUP(B95,Personal!$A$2:$D$21,2,FALSE)),,VLOOKUP(B95,Personal!$A$2:$D$21,2,FALSE))</f>
        <v>0</v>
      </c>
      <c r="D95" s="19">
        <f>IF(ISNA(VLOOKUP(B95,Personal!$A$2:$D$23,3,FALSE)),,VLOOKUP(B95,Personal!$A$2:$D$32,3,FALSE))</f>
        <v>0</v>
      </c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0</v>
      </c>
      <c r="H96" s="23">
        <f t="shared" si="15"/>
        <v>0</v>
      </c>
      <c r="I96" s="23">
        <f t="shared" si="15"/>
        <v>0</v>
      </c>
      <c r="J96" s="23">
        <f t="shared" si="15"/>
        <v>0</v>
      </c>
      <c r="K96" s="23">
        <f t="shared" si="15"/>
        <v>0</v>
      </c>
      <c r="L96" s="23">
        <f t="shared" si="15"/>
        <v>0</v>
      </c>
      <c r="M96" s="23">
        <f t="shared" si="15"/>
        <v>0</v>
      </c>
      <c r="N96" s="23">
        <f t="shared" si="15"/>
        <v>0</v>
      </c>
      <c r="O96" s="23">
        <f t="shared" si="15"/>
        <v>0</v>
      </c>
      <c r="P96" s="23">
        <f t="shared" si="15"/>
        <v>0</v>
      </c>
      <c r="Q96" s="23">
        <f t="shared" si="15"/>
        <v>0</v>
      </c>
      <c r="R96" s="23">
        <f t="shared" si="15"/>
        <v>0</v>
      </c>
      <c r="S96" s="23">
        <f t="shared" si="15"/>
        <v>0</v>
      </c>
      <c r="T96" s="23">
        <f t="shared" si="15"/>
        <v>0</v>
      </c>
      <c r="U96" s="23">
        <f t="shared" si="15"/>
        <v>0</v>
      </c>
      <c r="V96" s="23">
        <f t="shared" si="15"/>
        <v>0</v>
      </c>
      <c r="W96" s="23">
        <f t="shared" si="15"/>
        <v>0</v>
      </c>
      <c r="X96" s="23">
        <f t="shared" si="15"/>
        <v>0</v>
      </c>
      <c r="Y96" s="23">
        <f t="shared" si="15"/>
        <v>0</v>
      </c>
      <c r="Z96" s="23">
        <f t="shared" si="15"/>
        <v>0</v>
      </c>
      <c r="AA96" s="23">
        <f t="shared" si="15"/>
        <v>0</v>
      </c>
      <c r="AB96" s="23">
        <f t="shared" si="15"/>
        <v>0</v>
      </c>
      <c r="AC96" s="23">
        <f t="shared" si="15"/>
        <v>0</v>
      </c>
      <c r="AD96" s="23">
        <f t="shared" si="15"/>
        <v>0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0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45647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>
        <f>B80</f>
        <v>0</v>
      </c>
      <c r="C99" s="19">
        <f>IF(ISNA(VLOOKUP(B99,Personal!$A$2:$D$21,2,FALSE)),,VLOOKUP(B99,Personal!$A$2:$D$21,2,FALSE))</f>
        <v>0</v>
      </c>
      <c r="D99" s="19">
        <f>IF(ISNA(VLOOKUP(B99,Personal!$A$2:$D$23,3,FALSE)),,VLOOKUP(B99,Personal!$A$2:$D$32,3,FALSE))</f>
        <v>0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>
        <f t="shared" ref="B100:B114" si="17">B81</f>
        <v>0</v>
      </c>
      <c r="C100" s="19">
        <f>IF(ISNA(VLOOKUP(B100,Personal!$A$2:$D$21,2,FALSE)),,VLOOKUP(B100,Personal!$A$2:$D$21,2,FALSE))</f>
        <v>0</v>
      </c>
      <c r="D100" s="19">
        <f>IF(ISNA(VLOOKUP(B100,Personal!$A$2:$D$23,3,FALSE)),,VLOOKUP(B100,Personal!$A$2:$D$32,3,FALSE))</f>
        <v>0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>
        <f t="shared" si="17"/>
        <v>0</v>
      </c>
      <c r="C101" s="19">
        <f>IF(ISNA(VLOOKUP(B101,Personal!$A$2:$D$21,2,FALSE)),,VLOOKUP(B101,Personal!$A$2:$D$21,2,FALSE))</f>
        <v>0</v>
      </c>
      <c r="D101" s="19">
        <f>IF(ISNA(VLOOKUP(B101,Personal!$A$2:$D$23,3,FALSE)),,VLOOKUP(B101,Personal!$A$2:$D$32,3,FALSE))</f>
        <v>0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>
        <f t="shared" si="17"/>
        <v>0</v>
      </c>
      <c r="C102" s="19">
        <f>IF(ISNA(VLOOKUP(B102,Personal!$A$2:$D$21,2,FALSE)),,VLOOKUP(B102,Personal!$A$2:$D$21,2,FALSE))</f>
        <v>0</v>
      </c>
      <c r="D102" s="19">
        <f>IF(ISNA(VLOOKUP(B102,Personal!$A$2:$D$23,3,FALSE)),,VLOOKUP(B102,Personal!$A$2:$D$32,3,FALSE))</f>
        <v>0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>
        <f t="shared" si="17"/>
        <v>0</v>
      </c>
      <c r="C103" s="19">
        <f>IF(ISNA(VLOOKUP(B103,Personal!$A$2:$D$21,2,FALSE)),,VLOOKUP(B103,Personal!$A$2:$D$21,2,FALSE))</f>
        <v>0</v>
      </c>
      <c r="D103" s="19">
        <f>IF(ISNA(VLOOKUP(B103,Personal!$A$2:$D$23,3,FALSE)),,VLOOKUP(B103,Personal!$A$2:$D$32,3,FALSE))</f>
        <v>0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>
        <f t="shared" si="17"/>
        <v>0</v>
      </c>
      <c r="C104" s="19">
        <f>IF(ISNA(VLOOKUP(B104,Personal!$A$2:$D$21,2,FALSE)),,VLOOKUP(B104,Personal!$A$2:$D$21,2,FALSE))</f>
        <v>0</v>
      </c>
      <c r="D104" s="19">
        <f>IF(ISNA(VLOOKUP(B104,Personal!$A$2:$D$23,3,FALSE)),,VLOOKUP(B104,Personal!$A$2:$D$32,3,FALSE))</f>
        <v>0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>
        <f t="shared" si="17"/>
        <v>0</v>
      </c>
      <c r="C105" s="19">
        <f>IF(ISNA(VLOOKUP(B105,Personal!$A$2:$D$21,2,FALSE)),,VLOOKUP(B105,Personal!$A$2:$D$21,2,FALSE))</f>
        <v>0</v>
      </c>
      <c r="D105" s="19">
        <f>IF(ISNA(VLOOKUP(B105,Personal!$A$2:$D$23,3,FALSE)),,VLOOKUP(B105,Personal!$A$2:$D$32,3,FALSE))</f>
        <v>0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>
        <f t="shared" si="17"/>
        <v>0</v>
      </c>
      <c r="C106" s="19">
        <f>IF(ISNA(VLOOKUP(B106,Personal!$A$2:$D$21,2,FALSE)),,VLOOKUP(B106,Personal!$A$2:$D$21,2,FALSE))</f>
        <v>0</v>
      </c>
      <c r="D106" s="19">
        <f>IF(ISNA(VLOOKUP(B106,Personal!$A$2:$D$23,3,FALSE)),,VLOOKUP(B106,Personal!$A$2:$D$32,3,FALSE))</f>
        <v>0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62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>
        <f t="shared" si="17"/>
        <v>0</v>
      </c>
      <c r="C112" s="19">
        <f>IF(ISNA(VLOOKUP(B112,Personal!$A$2:$D$21,2,FALSE)),,VLOOKUP(B112,Personal!$A$2:$D$21,2,FALSE))</f>
        <v>0</v>
      </c>
      <c r="D112" s="19">
        <f>IF(ISNA(VLOOKUP(B112,Personal!$A$2:$D$23,3,FALSE)),,VLOOKUP(B112,Personal!$A$2:$D$32,3,FALSE))</f>
        <v>0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>
        <f t="shared" si="17"/>
        <v>0</v>
      </c>
      <c r="C113" s="19">
        <f>IF(ISNA(VLOOKUP(B113,Personal!$A$2:$D$21,2,FALSE)),,VLOOKUP(B113,Personal!$A$2:$D$21,2,FALSE))</f>
        <v>0</v>
      </c>
      <c r="D113" s="19">
        <f>IF(ISNA(VLOOKUP(B113,Personal!$A$2:$D$23,3,FALSE)),,VLOOKUP(B113,Personal!$A$2:$D$32,3,FALSE))</f>
        <v>0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>
        <f t="shared" si="17"/>
        <v>0</v>
      </c>
      <c r="C114" s="19">
        <f>IF(ISNA(VLOOKUP(B114,Personal!$A$2:$D$21,2,FALSE)),,VLOOKUP(B114,Personal!$A$2:$D$21,2,FALSE))</f>
        <v>0</v>
      </c>
      <c r="D114" s="19">
        <f>IF(ISNA(VLOOKUP(B114,Personal!$A$2:$D$23,3,FALSE)),,VLOOKUP(B114,Personal!$A$2:$D$32,3,FALSE))</f>
        <v>0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0</v>
      </c>
      <c r="I115" s="23">
        <f t="shared" si="18"/>
        <v>0</v>
      </c>
      <c r="J115" s="23">
        <f t="shared" si="18"/>
        <v>0</v>
      </c>
      <c r="K115" s="23">
        <f t="shared" si="18"/>
        <v>0</v>
      </c>
      <c r="L115" s="23">
        <f t="shared" si="18"/>
        <v>0</v>
      </c>
      <c r="M115" s="23">
        <f t="shared" si="18"/>
        <v>0</v>
      </c>
      <c r="N115" s="23">
        <f t="shared" si="18"/>
        <v>0</v>
      </c>
      <c r="O115" s="23">
        <f t="shared" si="18"/>
        <v>0</v>
      </c>
      <c r="P115" s="23">
        <f t="shared" si="18"/>
        <v>0</v>
      </c>
      <c r="Q115" s="23">
        <f t="shared" si="18"/>
        <v>0</v>
      </c>
      <c r="R115" s="23">
        <f t="shared" si="18"/>
        <v>0</v>
      </c>
      <c r="S115" s="23">
        <f t="shared" si="18"/>
        <v>0</v>
      </c>
      <c r="T115" s="23">
        <f t="shared" si="18"/>
        <v>0</v>
      </c>
      <c r="U115" s="23">
        <f t="shared" si="18"/>
        <v>0</v>
      </c>
      <c r="V115" s="23">
        <f t="shared" si="18"/>
        <v>0</v>
      </c>
      <c r="W115" s="23">
        <f t="shared" si="18"/>
        <v>0</v>
      </c>
      <c r="X115" s="23">
        <f t="shared" si="18"/>
        <v>0</v>
      </c>
      <c r="Y115" s="23">
        <f t="shared" si="18"/>
        <v>0</v>
      </c>
      <c r="Z115" s="23">
        <f t="shared" si="18"/>
        <v>0</v>
      </c>
      <c r="AA115" s="23">
        <f t="shared" si="18"/>
        <v>0</v>
      </c>
      <c r="AB115" s="23">
        <f t="shared" si="18"/>
        <v>0</v>
      </c>
      <c r="AC115" s="23">
        <f t="shared" si="18"/>
        <v>0</v>
      </c>
      <c r="AD115" s="23">
        <f t="shared" si="18"/>
        <v>0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0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45648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>
        <f>B99</f>
        <v>0</v>
      </c>
      <c r="C118" s="19">
        <f>IF(ISNA(VLOOKUP(B118,Personal!$A$2:$D$21,2,FALSE)),,VLOOKUP(B118,Personal!$A$2:$D$21,2,FALSE))</f>
        <v>0</v>
      </c>
      <c r="D118" s="19">
        <f>IF(ISNA(VLOOKUP(B118,Personal!$A$2:$D$23,3,FALSE)),,VLOOKUP(B118,Personal!$A$2:$D$32,3,FALSE))</f>
        <v>0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>
        <f t="shared" ref="B119:B133" si="20">B100</f>
        <v>0</v>
      </c>
      <c r="C119" s="19">
        <f>IF(ISNA(VLOOKUP(B119,Personal!$A$2:$D$21,2,FALSE)),,VLOOKUP(B119,Personal!$A$2:$D$21,2,FALSE))</f>
        <v>0</v>
      </c>
      <c r="D119" s="19">
        <f>IF(ISNA(VLOOKUP(B119,Personal!$A$2:$D$23,3,FALSE)),,VLOOKUP(B119,Personal!$A$2:$D$32,3,FALSE))</f>
        <v>0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>
        <f t="shared" si="20"/>
        <v>0</v>
      </c>
      <c r="C120" s="19">
        <f>IF(ISNA(VLOOKUP(B120,Personal!$A$2:$D$21,2,FALSE)),,VLOOKUP(B120,Personal!$A$2:$D$21,2,FALSE))</f>
        <v>0</v>
      </c>
      <c r="D120" s="19">
        <f>IF(ISNA(VLOOKUP(B120,Personal!$A$2:$D$23,3,FALSE)),,VLOOKUP(B120,Personal!$A$2:$D$32,3,FALSE))</f>
        <v>0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>
        <f t="shared" si="20"/>
        <v>0</v>
      </c>
      <c r="C121" s="19">
        <f>IF(ISNA(VLOOKUP(B121,Personal!$A$2:$D$21,2,FALSE)),,VLOOKUP(B121,Personal!$A$2:$D$21,2,FALSE))</f>
        <v>0</v>
      </c>
      <c r="D121" s="19">
        <f>IF(ISNA(VLOOKUP(B121,Personal!$A$2:$D$23,3,FALSE)),,VLOOKUP(B121,Personal!$A$2:$D$32,3,FALSE))</f>
        <v>0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>
        <f t="shared" si="20"/>
        <v>0</v>
      </c>
      <c r="C122" s="19">
        <f>IF(ISNA(VLOOKUP(B122,Personal!$A$2:$D$21,2,FALSE)),,VLOOKUP(B122,Personal!$A$2:$D$21,2,FALSE))</f>
        <v>0</v>
      </c>
      <c r="D122" s="19">
        <f>IF(ISNA(VLOOKUP(B122,Personal!$A$2:$D$23,3,FALSE)),,VLOOKUP(B122,Personal!$A$2:$D$32,3,FALSE))</f>
        <v>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>
        <f t="shared" si="20"/>
        <v>0</v>
      </c>
      <c r="C123" s="19">
        <f>IF(ISNA(VLOOKUP(B123,Personal!$A$2:$D$21,2,FALSE)),,VLOOKUP(B123,Personal!$A$2:$D$21,2,FALSE))</f>
        <v>0</v>
      </c>
      <c r="D123" s="19">
        <f>IF(ISNA(VLOOKUP(B123,Personal!$A$2:$D$23,3,FALSE)),,VLOOKUP(B123,Personal!$A$2:$D$32,3,FALSE))</f>
        <v>0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>
        <f t="shared" si="20"/>
        <v>0</v>
      </c>
      <c r="C124" s="19">
        <f>IF(ISNA(VLOOKUP(B124,Personal!$A$2:$D$21,2,FALSE)),,VLOOKUP(B124,Personal!$A$2:$D$21,2,FALSE))</f>
        <v>0</v>
      </c>
      <c r="D124" s="19">
        <f>IF(ISNA(VLOOKUP(B124,Personal!$A$2:$D$23,3,FALSE)),,VLOOKUP(B124,Personal!$A$2:$D$32,3,FALSE))</f>
        <v>0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>
        <f t="shared" si="20"/>
        <v>0</v>
      </c>
      <c r="C125" s="19">
        <f>IF(ISNA(VLOOKUP(B125,Personal!$A$2:$D$21,2,FALSE)),,VLOOKUP(B125,Personal!$A$2:$D$21,2,FALSE))</f>
        <v>0</v>
      </c>
      <c r="D125" s="19">
        <f>IF(ISNA(VLOOKUP(B125,Personal!$A$2:$D$23,3,FALSE)),,VLOOKUP(B125,Personal!$A$2:$D$32,3,FALSE))</f>
        <v>0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>
        <f t="shared" si="20"/>
        <v>0</v>
      </c>
      <c r="C131" s="19">
        <f>IF(ISNA(VLOOKUP(B131,Personal!$A$2:$D$21,2,FALSE)),,VLOOKUP(B131,Personal!$A$2:$D$21,2,FALSE))</f>
        <v>0</v>
      </c>
      <c r="D131" s="19">
        <f>IF(ISNA(VLOOKUP(B131,Personal!$A$2:$D$23,3,FALSE)),,VLOOKUP(B131,Personal!$A$2:$D$32,3,FALSE))</f>
        <v>0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>
        <f t="shared" si="20"/>
        <v>0</v>
      </c>
      <c r="C132" s="19">
        <f>IF(ISNA(VLOOKUP(B132,Personal!$A$2:$D$21,2,FALSE)),,VLOOKUP(B132,Personal!$A$2:$D$21,2,FALSE))</f>
        <v>0</v>
      </c>
      <c r="D132" s="19">
        <f>IF(ISNA(VLOOKUP(B132,Personal!$A$2:$D$23,3,FALSE)),,VLOOKUP(B132,Personal!$A$2:$D$32,3,FALSE))</f>
        <v>0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>
        <f t="shared" si="20"/>
        <v>0</v>
      </c>
      <c r="C133" s="19">
        <f>IF(ISNA(VLOOKUP(B133,Personal!$A$2:$D$21,2,FALSE)),,VLOOKUP(B133,Personal!$A$2:$D$21,2,FALSE))</f>
        <v>0</v>
      </c>
      <c r="D133" s="19">
        <f>IF(ISNA(VLOOKUP(B133,Personal!$A$2:$D$23,3,FALSE)),,VLOOKUP(B133,Personal!$A$2:$D$32,3,FALSE))</f>
        <v>0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Gniyz9d63JIq3PLdG/aYYZt/uhRUKMqdM6uGMb6rRymGDkcojf8tS5qw36SW6dYnWVH4Vy/5YHONO3taDC7sww==" saltValue="LP1oCavjYIG6kDi/R+ml4g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19" name="Rango2_3_8"/>
    <protectedRange algorithmName="SHA-512" hashValue="G5FAzGJX5ML8jdfkYHQa+XaFR9QNG29PKoYkCgHl9WmXxPVaBd5PCzjSk5Uim+XS6Movcs1vrN10mr+qn1crdA==" saltValue="5PigA186qshsPexNZFi/+w==" spinCount="100000" sqref="E23:AG38" name="Rango2_3_8_1"/>
    <protectedRange algorithmName="SHA-512" hashValue="G5FAzGJX5ML8jdfkYHQa+XaFR9QNG29PKoYkCgHl9WmXxPVaBd5PCzjSk5Uim+XS6Movcs1vrN10mr+qn1crdA==" saltValue="5PigA186qshsPexNZFi/+w==" spinCount="100000" sqref="E42:AG57" name="Rango2_3_8_2"/>
    <protectedRange algorithmName="SHA-512" hashValue="G5FAzGJX5ML8jdfkYHQa+XaFR9QNG29PKoYkCgHl9WmXxPVaBd5PCzjSk5Uim+XS6Movcs1vrN10mr+qn1crdA==" saltValue="5PigA186qshsPexNZFi/+w==" spinCount="100000" sqref="E61:AG76" name="Rango2_3_8_3"/>
    <protectedRange algorithmName="SHA-512" hashValue="G5FAzGJX5ML8jdfkYHQa+XaFR9QNG29PKoYkCgHl9WmXxPVaBd5PCzjSk5Uim+XS6Movcs1vrN10mr+qn1crdA==" saltValue="5PigA186qshsPexNZFi/+w==" spinCount="100000" sqref="E80:AG95" name="Rango2_3_8_4"/>
    <protectedRange algorithmName="SHA-512" hashValue="G5FAzGJX5ML8jdfkYHQa+XaFR9QNG29PKoYkCgHl9WmXxPVaBd5PCzjSk5Uim+XS6Movcs1vrN10mr+qn1crdA==" saltValue="5PigA186qshsPexNZFi/+w==" spinCount="100000" sqref="E99:AG114" name="Rango2_3_8_5"/>
    <protectedRange algorithmName="SHA-512" hashValue="G5FAzGJX5ML8jdfkYHQa+XaFR9QNG29PKoYkCgHl9WmXxPVaBd5PCzjSk5Uim+XS6Movcs1vrN10mr+qn1crdA==" saltValue="5PigA186qshsPexNZFi/+w==" spinCount="100000" sqref="E118:AG133" name="Rango2_3_8_6"/>
  </protectedRanges>
  <conditionalFormatting sqref="E20:AG20 E39:AG39 E58:AG58 E77:AG77 E96:AG96 E115:AG115 E134:AG134">
    <cfRule type="colorScale" priority="330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I18:W18">
    <cfRule type="expression" dxfId="377" priority="116">
      <formula>$C$78="F"</formula>
    </cfRule>
  </conditionalFormatting>
  <conditionalFormatting sqref="I18:W18">
    <cfRule type="expression" dxfId="376" priority="117">
      <formula>$C$59="F"</formula>
    </cfRule>
  </conditionalFormatting>
  <conditionalFormatting sqref="I18:W18">
    <cfRule type="expression" dxfId="375" priority="118">
      <formula>$C$40="F"</formula>
    </cfRule>
  </conditionalFormatting>
  <conditionalFormatting sqref="E13:H17 I13:W18 X13:AG17">
    <cfRule type="expression" dxfId="374" priority="119">
      <formula>$C$21="F"</formula>
    </cfRule>
  </conditionalFormatting>
  <conditionalFormatting sqref="E13:AG19">
    <cfRule type="expression" dxfId="373" priority="121">
      <formula>$C$2="F"</formula>
    </cfRule>
  </conditionalFormatting>
  <conditionalFormatting sqref="E13:AG19">
    <cfRule type="expression" dxfId="372" priority="122">
      <formula>$D13="Facturacion"</formula>
    </cfRule>
  </conditionalFormatting>
  <conditionalFormatting sqref="E13:AG19">
    <cfRule type="expression" dxfId="371" priority="123">
      <formula>$D13="Specialist"</formula>
    </cfRule>
  </conditionalFormatting>
  <conditionalFormatting sqref="E13:AG19">
    <cfRule type="cellIs" dxfId="370" priority="124" operator="equal">
      <formula>1</formula>
    </cfRule>
  </conditionalFormatting>
  <conditionalFormatting sqref="E13:AG19">
    <cfRule type="expression" dxfId="369" priority="125">
      <formula>$D13="SSMM"</formula>
    </cfRule>
  </conditionalFormatting>
  <conditionalFormatting sqref="E13:AG19">
    <cfRule type="cellIs" dxfId="368" priority="126" operator="equal">
      <formula>"F"</formula>
    </cfRule>
  </conditionalFormatting>
  <conditionalFormatting sqref="E4:AG12">
    <cfRule type="expression" dxfId="367" priority="110">
      <formula>$C$2="F"</formula>
    </cfRule>
  </conditionalFormatting>
  <conditionalFormatting sqref="E4:AG12">
    <cfRule type="expression" dxfId="366" priority="111">
      <formula>$D4="Facturacion"</formula>
    </cfRule>
  </conditionalFormatting>
  <conditionalFormatting sqref="E4:AG12">
    <cfRule type="expression" dxfId="365" priority="112">
      <formula>$D4="Specialist"</formula>
    </cfRule>
  </conditionalFormatting>
  <conditionalFormatting sqref="E4:AG12">
    <cfRule type="cellIs" dxfId="364" priority="113" operator="equal">
      <formula>1</formula>
    </cfRule>
  </conditionalFormatting>
  <conditionalFormatting sqref="E4:AG12">
    <cfRule type="expression" dxfId="363" priority="114">
      <formula>$D4="SSMM"</formula>
    </cfRule>
  </conditionalFormatting>
  <conditionalFormatting sqref="E4:AG12">
    <cfRule type="cellIs" dxfId="362" priority="115" operator="equal">
      <formula>"F"</formula>
    </cfRule>
  </conditionalFormatting>
  <conditionalFormatting sqref="I37:W37">
    <cfRule type="expression" dxfId="361" priority="98">
      <formula>$C$78="F"</formula>
    </cfRule>
  </conditionalFormatting>
  <conditionalFormatting sqref="I37:W37">
    <cfRule type="expression" dxfId="360" priority="99">
      <formula>$C$59="F"</formula>
    </cfRule>
  </conditionalFormatting>
  <conditionalFormatting sqref="I37:W37">
    <cfRule type="expression" dxfId="359" priority="100">
      <formula>$C$40="F"</formula>
    </cfRule>
  </conditionalFormatting>
  <conditionalFormatting sqref="E32:H36 I32:W37 X32:AG36">
    <cfRule type="expression" dxfId="358" priority="101">
      <formula>$C$21="F"</formula>
    </cfRule>
  </conditionalFormatting>
  <conditionalFormatting sqref="E32:AG38">
    <cfRule type="expression" dxfId="357" priority="103">
      <formula>$C$2="F"</formula>
    </cfRule>
  </conditionalFormatting>
  <conditionalFormatting sqref="E32:AG38">
    <cfRule type="expression" dxfId="356" priority="104">
      <formula>$D32="Facturacion"</formula>
    </cfRule>
  </conditionalFormatting>
  <conditionalFormatting sqref="E32:AG38">
    <cfRule type="expression" dxfId="355" priority="105">
      <formula>$D32="Specialist"</formula>
    </cfRule>
  </conditionalFormatting>
  <conditionalFormatting sqref="E32:AG38">
    <cfRule type="cellIs" dxfId="354" priority="106" operator="equal">
      <formula>1</formula>
    </cfRule>
  </conditionalFormatting>
  <conditionalFormatting sqref="E32:AG38">
    <cfRule type="expression" dxfId="353" priority="107">
      <formula>$D32="SSMM"</formula>
    </cfRule>
  </conditionalFormatting>
  <conditionalFormatting sqref="E32:AG38">
    <cfRule type="cellIs" dxfId="352" priority="108" operator="equal">
      <formula>"F"</formula>
    </cfRule>
  </conditionalFormatting>
  <conditionalFormatting sqref="E23:AG31">
    <cfRule type="expression" dxfId="351" priority="92">
      <formula>$C$2="F"</formula>
    </cfRule>
  </conditionalFormatting>
  <conditionalFormatting sqref="E23:AG31">
    <cfRule type="expression" dxfId="350" priority="93">
      <formula>$D23="Facturacion"</formula>
    </cfRule>
  </conditionalFormatting>
  <conditionalFormatting sqref="E23:AG31">
    <cfRule type="expression" dxfId="349" priority="94">
      <formula>$D23="Specialist"</formula>
    </cfRule>
  </conditionalFormatting>
  <conditionalFormatting sqref="E23:AG31">
    <cfRule type="cellIs" dxfId="348" priority="95" operator="equal">
      <formula>1</formula>
    </cfRule>
  </conditionalFormatting>
  <conditionalFormatting sqref="E23:AG31">
    <cfRule type="expression" dxfId="347" priority="96">
      <formula>$D23="SSMM"</formula>
    </cfRule>
  </conditionalFormatting>
  <conditionalFormatting sqref="E23:AG31">
    <cfRule type="cellIs" dxfId="346" priority="97" operator="equal">
      <formula>"F"</formula>
    </cfRule>
  </conditionalFormatting>
  <conditionalFormatting sqref="I56:W56">
    <cfRule type="expression" dxfId="345" priority="80">
      <formula>$C$78="F"</formula>
    </cfRule>
  </conditionalFormatting>
  <conditionalFormatting sqref="I56:W56">
    <cfRule type="expression" dxfId="344" priority="81">
      <formula>$C$59="F"</formula>
    </cfRule>
  </conditionalFormatting>
  <conditionalFormatting sqref="I56:W56">
    <cfRule type="expression" dxfId="343" priority="82">
      <formula>$C$40="F"</formula>
    </cfRule>
  </conditionalFormatting>
  <conditionalFormatting sqref="E51:H55 I51:W56 X51:AG55">
    <cfRule type="expression" dxfId="342" priority="83">
      <formula>$C$21="F"</formula>
    </cfRule>
  </conditionalFormatting>
  <conditionalFormatting sqref="E51:AG57">
    <cfRule type="expression" dxfId="341" priority="85">
      <formula>$C$2="F"</formula>
    </cfRule>
  </conditionalFormatting>
  <conditionalFormatting sqref="E51:AG57">
    <cfRule type="expression" dxfId="340" priority="86">
      <formula>$D51="Facturacion"</formula>
    </cfRule>
  </conditionalFormatting>
  <conditionalFormatting sqref="E51:AG57">
    <cfRule type="expression" dxfId="339" priority="87">
      <formula>$D51="Specialist"</formula>
    </cfRule>
  </conditionalFormatting>
  <conditionalFormatting sqref="E51:AG57">
    <cfRule type="cellIs" dxfId="338" priority="88" operator="equal">
      <formula>1</formula>
    </cfRule>
  </conditionalFormatting>
  <conditionalFormatting sqref="E51:AG57">
    <cfRule type="expression" dxfId="337" priority="89">
      <formula>$D51="SSMM"</formula>
    </cfRule>
  </conditionalFormatting>
  <conditionalFormatting sqref="E51:AG57">
    <cfRule type="cellIs" dxfId="336" priority="90" operator="equal">
      <formula>"F"</formula>
    </cfRule>
  </conditionalFormatting>
  <conditionalFormatting sqref="E42:AG50">
    <cfRule type="expression" dxfId="335" priority="74">
      <formula>$C$2="F"</formula>
    </cfRule>
  </conditionalFormatting>
  <conditionalFormatting sqref="E42:AG50">
    <cfRule type="expression" dxfId="334" priority="75">
      <formula>$D42="Facturacion"</formula>
    </cfRule>
  </conditionalFormatting>
  <conditionalFormatting sqref="E42:AG50">
    <cfRule type="expression" dxfId="333" priority="76">
      <formula>$D42="Specialist"</formula>
    </cfRule>
  </conditionalFormatting>
  <conditionalFormatting sqref="E42:AG50">
    <cfRule type="cellIs" dxfId="332" priority="77" operator="equal">
      <formula>1</formula>
    </cfRule>
  </conditionalFormatting>
  <conditionalFormatting sqref="E42:AG50">
    <cfRule type="expression" dxfId="331" priority="78">
      <formula>$D42="SSMM"</formula>
    </cfRule>
  </conditionalFormatting>
  <conditionalFormatting sqref="E42:AG50">
    <cfRule type="cellIs" dxfId="330" priority="79" operator="equal">
      <formula>"F"</formula>
    </cfRule>
  </conditionalFormatting>
  <conditionalFormatting sqref="I75:W75">
    <cfRule type="expression" dxfId="329" priority="62">
      <formula>$C$78="F"</formula>
    </cfRule>
  </conditionalFormatting>
  <conditionalFormatting sqref="I75:W75">
    <cfRule type="expression" dxfId="328" priority="63">
      <formula>$C$59="F"</formula>
    </cfRule>
  </conditionalFormatting>
  <conditionalFormatting sqref="I75:W75">
    <cfRule type="expression" dxfId="327" priority="64">
      <formula>$C$40="F"</formula>
    </cfRule>
  </conditionalFormatting>
  <conditionalFormatting sqref="E70:H74 I70:W75 X70:AG74">
    <cfRule type="expression" dxfId="326" priority="65">
      <formula>$C$21="F"</formula>
    </cfRule>
  </conditionalFormatting>
  <conditionalFormatting sqref="E70:AG76">
    <cfRule type="expression" dxfId="325" priority="67">
      <formula>$C$2="F"</formula>
    </cfRule>
  </conditionalFormatting>
  <conditionalFormatting sqref="E70:AG76">
    <cfRule type="expression" dxfId="324" priority="68">
      <formula>$D70="Facturacion"</formula>
    </cfRule>
  </conditionalFormatting>
  <conditionalFormatting sqref="E70:AG76">
    <cfRule type="expression" dxfId="323" priority="69">
      <formula>$D70="Specialist"</formula>
    </cfRule>
  </conditionalFormatting>
  <conditionalFormatting sqref="E70:AG76">
    <cfRule type="cellIs" dxfId="322" priority="70" operator="equal">
      <formula>1</formula>
    </cfRule>
  </conditionalFormatting>
  <conditionalFormatting sqref="E70:AG76">
    <cfRule type="expression" dxfId="321" priority="71">
      <formula>$D70="SSMM"</formula>
    </cfRule>
  </conditionalFormatting>
  <conditionalFormatting sqref="E70:AG76">
    <cfRule type="cellIs" dxfId="320" priority="72" operator="equal">
      <formula>"F"</formula>
    </cfRule>
  </conditionalFormatting>
  <conditionalFormatting sqref="E61:AG69">
    <cfRule type="expression" dxfId="319" priority="56">
      <formula>$C$2="F"</formula>
    </cfRule>
  </conditionalFormatting>
  <conditionalFormatting sqref="E61:AG69">
    <cfRule type="expression" dxfId="318" priority="57">
      <formula>$D61="Facturacion"</formula>
    </cfRule>
  </conditionalFormatting>
  <conditionalFormatting sqref="E61:AG69">
    <cfRule type="expression" dxfId="317" priority="58">
      <formula>$D61="Specialist"</formula>
    </cfRule>
  </conditionalFormatting>
  <conditionalFormatting sqref="E61:AG69">
    <cfRule type="cellIs" dxfId="316" priority="59" operator="equal">
      <formula>1</formula>
    </cfRule>
  </conditionalFormatting>
  <conditionalFormatting sqref="E61:AG69">
    <cfRule type="expression" dxfId="315" priority="60">
      <formula>$D61="SSMM"</formula>
    </cfRule>
  </conditionalFormatting>
  <conditionalFormatting sqref="E61:AG69">
    <cfRule type="cellIs" dxfId="314" priority="61" operator="equal">
      <formula>"F"</formula>
    </cfRule>
  </conditionalFormatting>
  <conditionalFormatting sqref="I94:W94">
    <cfRule type="expression" dxfId="313" priority="44">
      <formula>$C$78="F"</formula>
    </cfRule>
  </conditionalFormatting>
  <conditionalFormatting sqref="I94:W94">
    <cfRule type="expression" dxfId="312" priority="45">
      <formula>$C$59="F"</formula>
    </cfRule>
  </conditionalFormatting>
  <conditionalFormatting sqref="I94:W94">
    <cfRule type="expression" dxfId="311" priority="46">
      <formula>$C$40="F"</formula>
    </cfRule>
  </conditionalFormatting>
  <conditionalFormatting sqref="E89:H93 I89:W94 X89:AG93">
    <cfRule type="expression" dxfId="310" priority="47">
      <formula>$C$21="F"</formula>
    </cfRule>
  </conditionalFormatting>
  <conditionalFormatting sqref="E89:AG95">
    <cfRule type="expression" dxfId="309" priority="49">
      <formula>$C$2="F"</formula>
    </cfRule>
  </conditionalFormatting>
  <conditionalFormatting sqref="E89:AG95">
    <cfRule type="expression" dxfId="308" priority="50">
      <formula>$D89="Facturacion"</formula>
    </cfRule>
  </conditionalFormatting>
  <conditionalFormatting sqref="E89:AG95">
    <cfRule type="expression" dxfId="307" priority="51">
      <formula>$D89="Specialist"</formula>
    </cfRule>
  </conditionalFormatting>
  <conditionalFormatting sqref="E89:AG95">
    <cfRule type="cellIs" dxfId="306" priority="52" operator="equal">
      <formula>1</formula>
    </cfRule>
  </conditionalFormatting>
  <conditionalFormatting sqref="E89:AG95">
    <cfRule type="expression" dxfId="305" priority="53">
      <formula>$D89="SSMM"</formula>
    </cfRule>
  </conditionalFormatting>
  <conditionalFormatting sqref="E89:AG95">
    <cfRule type="cellIs" dxfId="304" priority="54" operator="equal">
      <formula>"F"</formula>
    </cfRule>
  </conditionalFormatting>
  <conditionalFormatting sqref="E80:AG88">
    <cfRule type="expression" dxfId="303" priority="38">
      <formula>$C$2="F"</formula>
    </cfRule>
  </conditionalFormatting>
  <conditionalFormatting sqref="E80:AG88">
    <cfRule type="expression" dxfId="302" priority="39">
      <formula>$D80="Facturacion"</formula>
    </cfRule>
  </conditionalFormatting>
  <conditionalFormatting sqref="E80:AG88">
    <cfRule type="expression" dxfId="301" priority="40">
      <formula>$D80="Specialist"</formula>
    </cfRule>
  </conditionalFormatting>
  <conditionalFormatting sqref="E80:AG88">
    <cfRule type="cellIs" dxfId="300" priority="41" operator="equal">
      <formula>1</formula>
    </cfRule>
  </conditionalFormatting>
  <conditionalFormatting sqref="E80:AG88">
    <cfRule type="expression" dxfId="299" priority="42">
      <formula>$D80="SSMM"</formula>
    </cfRule>
  </conditionalFormatting>
  <conditionalFormatting sqref="E80:AG88">
    <cfRule type="cellIs" dxfId="298" priority="43" operator="equal">
      <formula>"F"</formula>
    </cfRule>
  </conditionalFormatting>
  <conditionalFormatting sqref="I113:W113">
    <cfRule type="expression" dxfId="297" priority="26">
      <formula>$C$78="F"</formula>
    </cfRule>
  </conditionalFormatting>
  <conditionalFormatting sqref="I113:W113">
    <cfRule type="expression" dxfId="296" priority="27">
      <formula>$C$59="F"</formula>
    </cfRule>
  </conditionalFormatting>
  <conditionalFormatting sqref="I113:W113">
    <cfRule type="expression" dxfId="295" priority="28">
      <formula>$C$40="F"</formula>
    </cfRule>
  </conditionalFormatting>
  <conditionalFormatting sqref="E108:H112 I108:W113 X108:AG112">
    <cfRule type="expression" dxfId="294" priority="29">
      <formula>$C$21="F"</formula>
    </cfRule>
  </conditionalFormatting>
  <conditionalFormatting sqref="E108:AG114">
    <cfRule type="expression" dxfId="293" priority="31">
      <formula>$C$2="F"</formula>
    </cfRule>
  </conditionalFormatting>
  <conditionalFormatting sqref="E108:AG114">
    <cfRule type="expression" dxfId="292" priority="32">
      <formula>$D108="Facturacion"</formula>
    </cfRule>
  </conditionalFormatting>
  <conditionalFormatting sqref="E108:AG114">
    <cfRule type="expression" dxfId="291" priority="33">
      <formula>$D108="Specialist"</formula>
    </cfRule>
  </conditionalFormatting>
  <conditionalFormatting sqref="E108:AG114">
    <cfRule type="cellIs" dxfId="290" priority="34" operator="equal">
      <formula>1</formula>
    </cfRule>
  </conditionalFormatting>
  <conditionalFormatting sqref="E108:AG114">
    <cfRule type="expression" dxfId="289" priority="35">
      <formula>$D108="SSMM"</formula>
    </cfRule>
  </conditionalFormatting>
  <conditionalFormatting sqref="E108:AG114">
    <cfRule type="cellIs" dxfId="288" priority="36" operator="equal">
      <formula>"F"</formula>
    </cfRule>
  </conditionalFormatting>
  <conditionalFormatting sqref="E99:AG107">
    <cfRule type="expression" dxfId="287" priority="20">
      <formula>$C$2="F"</formula>
    </cfRule>
  </conditionalFormatting>
  <conditionalFormatting sqref="E99:AG107">
    <cfRule type="expression" dxfId="286" priority="21">
      <formula>$D99="Facturacion"</formula>
    </cfRule>
  </conditionalFormatting>
  <conditionalFormatting sqref="E99:AG107">
    <cfRule type="expression" dxfId="285" priority="22">
      <formula>$D99="Specialist"</formula>
    </cfRule>
  </conditionalFormatting>
  <conditionalFormatting sqref="E99:AG107">
    <cfRule type="cellIs" dxfId="284" priority="23" operator="equal">
      <formula>1</formula>
    </cfRule>
  </conditionalFormatting>
  <conditionalFormatting sqref="E99:AG107">
    <cfRule type="expression" dxfId="283" priority="24">
      <formula>$D99="SSMM"</formula>
    </cfRule>
  </conditionalFormatting>
  <conditionalFormatting sqref="E99:AG107">
    <cfRule type="cellIs" dxfId="282" priority="25" operator="equal">
      <formula>"F"</formula>
    </cfRule>
  </conditionalFormatting>
  <conditionalFormatting sqref="I132:W132">
    <cfRule type="expression" dxfId="281" priority="8">
      <formula>$C$78="F"</formula>
    </cfRule>
  </conditionalFormatting>
  <conditionalFormatting sqref="I132:W132">
    <cfRule type="expression" dxfId="280" priority="9">
      <formula>$C$59="F"</formula>
    </cfRule>
  </conditionalFormatting>
  <conditionalFormatting sqref="I132:W132">
    <cfRule type="expression" dxfId="279" priority="10">
      <formula>$C$40="F"</formula>
    </cfRule>
  </conditionalFormatting>
  <conditionalFormatting sqref="E127:H131 I127:W132 X127:AG131">
    <cfRule type="expression" dxfId="278" priority="11">
      <formula>$C$21="F"</formula>
    </cfRule>
  </conditionalFormatting>
  <conditionalFormatting sqref="E127:AG133">
    <cfRule type="expression" dxfId="277" priority="13">
      <formula>$C$2="F"</formula>
    </cfRule>
  </conditionalFormatting>
  <conditionalFormatting sqref="E127:AG133">
    <cfRule type="expression" dxfId="276" priority="14">
      <formula>$D127="Facturacion"</formula>
    </cfRule>
  </conditionalFormatting>
  <conditionalFormatting sqref="E127:AG133">
    <cfRule type="expression" dxfId="275" priority="15">
      <formula>$D127="Specialist"</formula>
    </cfRule>
  </conditionalFormatting>
  <conditionalFormatting sqref="E127:AG133">
    <cfRule type="cellIs" dxfId="274" priority="16" operator="equal">
      <formula>1</formula>
    </cfRule>
  </conditionalFormatting>
  <conditionalFormatting sqref="E127:AG133">
    <cfRule type="expression" dxfId="273" priority="17">
      <formula>$D127="SSMM"</formula>
    </cfRule>
  </conditionalFormatting>
  <conditionalFormatting sqref="E127:AG133">
    <cfRule type="cellIs" dxfId="272" priority="18" operator="equal">
      <formula>"F"</formula>
    </cfRule>
  </conditionalFormatting>
  <conditionalFormatting sqref="E118:AG126">
    <cfRule type="expression" dxfId="271" priority="2">
      <formula>$C$2="F"</formula>
    </cfRule>
  </conditionalFormatting>
  <conditionalFormatting sqref="E118:AG126">
    <cfRule type="expression" dxfId="270" priority="3">
      <formula>$D118="Facturacion"</formula>
    </cfRule>
  </conditionalFormatting>
  <conditionalFormatting sqref="E118:AG126">
    <cfRule type="expression" dxfId="269" priority="4">
      <formula>$D118="Specialist"</formula>
    </cfRule>
  </conditionalFormatting>
  <conditionalFormatting sqref="E118:AG126">
    <cfRule type="cellIs" dxfId="268" priority="5" operator="equal">
      <formula>1</formula>
    </cfRule>
  </conditionalFormatting>
  <conditionalFormatting sqref="E118:AG126">
    <cfRule type="expression" dxfId="267" priority="6">
      <formula>$D118="SSMM"</formula>
    </cfRule>
  </conditionalFormatting>
  <conditionalFormatting sqref="E118:AG126">
    <cfRule type="cellIs" dxfId="266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" id="{EE20D27B-7F0B-4561-A154-B4E72AA8F91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E13:AG19</xm:sqref>
        </x14:conditionalFormatting>
        <x14:conditionalFormatting xmlns:xm="http://schemas.microsoft.com/office/excel/2006/main">
          <x14:cfRule type="expression" priority="109" id="{AD6D2190-1F91-43B2-9411-6DEE770007A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E4:AG12</xm:sqref>
        </x14:conditionalFormatting>
        <x14:conditionalFormatting xmlns:xm="http://schemas.microsoft.com/office/excel/2006/main">
          <x14:cfRule type="expression" priority="102" id="{E7118B9A-DA20-415D-85DA-36D78732E54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E32:AG38</xm:sqref>
        </x14:conditionalFormatting>
        <x14:conditionalFormatting xmlns:xm="http://schemas.microsoft.com/office/excel/2006/main">
          <x14:cfRule type="expression" priority="91" id="{9B468810-1721-46D8-9918-72C354F1D6A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E23:AG31</xm:sqref>
        </x14:conditionalFormatting>
        <x14:conditionalFormatting xmlns:xm="http://schemas.microsoft.com/office/excel/2006/main">
          <x14:cfRule type="expression" priority="84" id="{2067089E-1FCD-4A4B-8E9F-1ADCEF3CF320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E51:AG57</xm:sqref>
        </x14:conditionalFormatting>
        <x14:conditionalFormatting xmlns:xm="http://schemas.microsoft.com/office/excel/2006/main">
          <x14:cfRule type="expression" priority="73" id="{988CC1F2-3B11-4167-BECE-864911220D4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E42:AG50</xm:sqref>
        </x14:conditionalFormatting>
        <x14:conditionalFormatting xmlns:xm="http://schemas.microsoft.com/office/excel/2006/main">
          <x14:cfRule type="expression" priority="66" id="{6C660382-985A-4DF5-90FD-3612A2DA5E2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E70:AG76</xm:sqref>
        </x14:conditionalFormatting>
        <x14:conditionalFormatting xmlns:xm="http://schemas.microsoft.com/office/excel/2006/main">
          <x14:cfRule type="expression" priority="55" id="{65D048BD-575F-4D12-8894-FC67A22D50D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E61:AG69</xm:sqref>
        </x14:conditionalFormatting>
        <x14:conditionalFormatting xmlns:xm="http://schemas.microsoft.com/office/excel/2006/main">
          <x14:cfRule type="expression" priority="48" id="{D7F24F27-5FFF-4203-A68D-C5CF3968F66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E89:AG95</xm:sqref>
        </x14:conditionalFormatting>
        <x14:conditionalFormatting xmlns:xm="http://schemas.microsoft.com/office/excel/2006/main">
          <x14:cfRule type="expression" priority="37" id="{13B8FCF9-F6B9-4D85-A1A9-71546A8D254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E80:AG88</xm:sqref>
        </x14:conditionalFormatting>
        <x14:conditionalFormatting xmlns:xm="http://schemas.microsoft.com/office/excel/2006/main">
          <x14:cfRule type="expression" priority="30" id="{B8541D0B-F604-4F37-97DE-85499F58434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19" id="{63F1364B-5DDA-457A-A05A-ABFF48867D4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E99:AG107</xm:sqref>
        </x14:conditionalFormatting>
        <x14:conditionalFormatting xmlns:xm="http://schemas.microsoft.com/office/excel/2006/main">
          <x14:cfRule type="expression" priority="12" id="{1C6834BB-D0A6-4DD7-93D4-E7097A95026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1" id="{5F520B5A-8352-4DE3-B955-4D51F1DB59E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C2CD2C57-8900-4491-B719-8124EE7E121C}">
          <x14:formula1>
            <xm:f>Personal!$A$2:$A$50</xm:f>
          </x14:formula1>
          <xm:sqref>B4:B19 B23:B38 B42:B57 B61:B76 B80:B95 B99:B114 B118:B133</xm:sqref>
        </x14:dataValidation>
        <x14:dataValidation type="list" allowBlank="1" showInputMessage="1" showErrorMessage="1" prompt="Elige una de las opciones disponibles" xr:uid="{4526E7C7-0405-48B5-881E-621AE9608A47}">
          <x14:formula1>
            <xm:f>Personal!$F$1:$F$15</xm:f>
          </x14:formula1>
          <xm:sqref>E4:AG19 E23:AG38 E42:AG57 E61:AG76 E80:AG95 E99:AG114 E118:AG133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EC9B5-2E5A-4F25-85DC-8ADA607478C2}">
  <sheetPr codeName="Hoja54">
    <tabColor rgb="FFFFFFFF"/>
    <outlinePr summaryBelow="0" summaryRight="0"/>
    <pageSetUpPr fitToPage="1"/>
  </sheetPr>
  <dimension ref="A1:AJ1000"/>
  <sheetViews>
    <sheetView topLeftCell="A107" workbookViewId="0">
      <selection activeCell="B1" sqref="B1:B1048576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'S51'!C117+1</f>
        <v>45649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/>
      <c r="C4" s="19">
        <f>IF(ISNA(VLOOKUP(B4,Personal!$A$2:$D$21,2,FALSE)),,VLOOKUP(B4,Personal!$A$2:$D$21,2,FALSE))</f>
        <v>0</v>
      </c>
      <c r="D4" s="19">
        <f>IF(ISNA(VLOOKUP(B4,Personal!$A$2:$D$23,3,FALSE)),,VLOOKUP(B4,Personal!$A$2:$D$32,3,FALSE))</f>
        <v>0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/>
      <c r="C5" s="19">
        <f>IF(ISNA(VLOOKUP(B5,Personal!$A$2:$D$21,2,FALSE)),,VLOOKUP(B5,Personal!$A$2:$D$21,2,FALSE))</f>
        <v>0</v>
      </c>
      <c r="D5" s="19">
        <f>IF(ISNA(VLOOKUP(B5,Personal!$A$2:$D$23,3,FALSE)),,VLOOKUP(B5,Personal!$A$2:$D$32,3,FALSE))</f>
        <v>0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1">
        <f t="shared" si="0"/>
        <v>0</v>
      </c>
      <c r="AI5" s="1"/>
      <c r="AJ5" s="1">
        <f t="shared" si="1"/>
        <v>0</v>
      </c>
    </row>
    <row r="6" spans="1:36" ht="15.75" customHeight="1" x14ac:dyDescent="0.15">
      <c r="A6" s="10"/>
      <c r="B6" s="18"/>
      <c r="C6" s="19">
        <f>IF(ISNA(VLOOKUP(B6,Personal!$A$2:$D$21,2,FALSE)),,VLOOKUP(B6,Personal!$A$2:$D$21,2,FALSE))</f>
        <v>0</v>
      </c>
      <c r="D6" s="19">
        <f>IF(ISNA(VLOOKUP(B6,Personal!$A$2:$D$23,3,FALSE)),,VLOOKUP(B6,Personal!$A$2:$D$32,3,FALSE))</f>
        <v>0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1">
        <f t="shared" si="0"/>
        <v>0</v>
      </c>
      <c r="AI6" s="1"/>
      <c r="AJ6" s="1">
        <f t="shared" si="1"/>
        <v>0</v>
      </c>
    </row>
    <row r="7" spans="1:36" ht="15.75" customHeight="1" x14ac:dyDescent="0.15">
      <c r="A7" s="10"/>
      <c r="B7" s="18"/>
      <c r="C7" s="19">
        <f>IF(ISNA(VLOOKUP(B7,Personal!$A$2:$D$21,2,FALSE)),,VLOOKUP(B7,Personal!$A$2:$D$21,2,FALSE))</f>
        <v>0</v>
      </c>
      <c r="D7" s="19">
        <f>IF(ISNA(VLOOKUP(B7,Personal!$A$2:$D$23,3,FALSE)),,VLOOKUP(B7,Personal!$A$2:$D$32,3,FALSE))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1">
        <f t="shared" si="0"/>
        <v>0</v>
      </c>
      <c r="AI7" s="1"/>
      <c r="AJ7" s="1">
        <f t="shared" si="1"/>
        <v>0</v>
      </c>
    </row>
    <row r="8" spans="1:36" ht="15.75" customHeight="1" x14ac:dyDescent="0.15">
      <c r="A8" s="10"/>
      <c r="B8" s="18"/>
      <c r="C8" s="19">
        <f>IF(ISNA(VLOOKUP(B8,Personal!$A$2:$D$21,2,FALSE)),,VLOOKUP(B8,Personal!$A$2:$D$21,2,FALSE))</f>
        <v>0</v>
      </c>
      <c r="D8" s="19">
        <f>IF(ISNA(VLOOKUP(B8,Personal!$A$2:$D$23,3,FALSE)),,VLOOKUP(B8,Personal!$A$2:$D$32,3,FALSE))</f>
        <v>0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0</v>
      </c>
      <c r="AI8" s="1"/>
      <c r="AJ8" s="1">
        <f t="shared" si="1"/>
        <v>0</v>
      </c>
    </row>
    <row r="9" spans="1:36" ht="15.75" customHeight="1" x14ac:dyDescent="0.15">
      <c r="A9" s="10"/>
      <c r="B9" s="18"/>
      <c r="C9" s="19">
        <f>IF(ISNA(VLOOKUP(B9,Personal!$A$2:$D$21,2,FALSE)),,VLOOKUP(B9,Personal!$A$2:$D$21,2,FALSE))</f>
        <v>0</v>
      </c>
      <c r="D9" s="19">
        <f>IF(ISNA(VLOOKUP(B9,Personal!$A$2:$D$23,3,FALSE)),,VLOOKUP(B9,Personal!$A$2:$D$32,3,FALSE))</f>
        <v>0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1">
        <f t="shared" si="0"/>
        <v>0</v>
      </c>
      <c r="AI9" s="1"/>
      <c r="AJ9" s="1">
        <f t="shared" si="1"/>
        <v>0</v>
      </c>
    </row>
    <row r="10" spans="1:36" ht="15.75" customHeight="1" x14ac:dyDescent="0.15">
      <c r="A10" s="10"/>
      <c r="B10" s="18"/>
      <c r="C10" s="19">
        <f>IF(ISNA(VLOOKUP(B10,Personal!$A$2:$D$21,2,FALSE)),,VLOOKUP(B10,Personal!$A$2:$D$21,2,FALSE))</f>
        <v>0</v>
      </c>
      <c r="D10" s="19">
        <f>IF(ISNA(VLOOKUP(B10,Personal!$A$2:$D$23,3,FALSE)),,VLOOKUP(B10,Personal!$A$2:$D$32,3,FALSE))</f>
        <v>0</v>
      </c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1">
        <f t="shared" si="0"/>
        <v>0</v>
      </c>
      <c r="AI10" s="1"/>
      <c r="AJ10" s="1">
        <f t="shared" si="1"/>
        <v>0</v>
      </c>
    </row>
    <row r="11" spans="1:36" ht="15.75" customHeight="1" x14ac:dyDescent="0.15">
      <c r="A11" s="21"/>
      <c r="B11" s="18"/>
      <c r="C11" s="19">
        <f>IF(ISNA(VLOOKUP(B11,Personal!$A$2:$D$21,2,FALSE)),,VLOOKUP(B11,Personal!$A$2:$D$21,2,FALSE))</f>
        <v>0</v>
      </c>
      <c r="D11" s="19">
        <f>IF(ISNA(VLOOKUP(B11,Personal!$A$2:$D$23,3,FALSE)),,VLOOKUP(B11,Personal!$A$2:$D$32,3,FALSE))</f>
        <v>0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/>
      <c r="C17" s="19">
        <f>IF(ISNA(VLOOKUP(B17,Personal!$A$2:$D$21,2,FALSE)),,VLOOKUP(B17,Personal!$A$2:$D$21,2,FALSE))</f>
        <v>0</v>
      </c>
      <c r="D17" s="19">
        <f>IF(ISNA(VLOOKUP(B17,Personal!$A$2:$D$23,3,FALSE)),,VLOOKUP(B17,Personal!$A$2:$D$32,3,FALSE))</f>
        <v>0</v>
      </c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/>
      <c r="C18" s="19">
        <f>IF(ISNA(VLOOKUP(B18,Personal!$A$2:$D$21,2,FALSE)),,VLOOKUP(B18,Personal!$A$2:$D$21,2,FALSE))</f>
        <v>0</v>
      </c>
      <c r="D18" s="19">
        <f>IF(ISNA(VLOOKUP(B18,Personal!$A$2:$D$23,3,FALSE)),,VLOOKUP(B18,Personal!$A$2:$D$32,3,FALSE))</f>
        <v>0</v>
      </c>
      <c r="E18" s="59"/>
      <c r="F18" s="59"/>
      <c r="G18" s="59"/>
      <c r="H18" s="59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59"/>
      <c r="Y18" s="59"/>
      <c r="Z18" s="59"/>
      <c r="AA18" s="59"/>
      <c r="AB18" s="59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0</v>
      </c>
      <c r="AJ18" s="1">
        <f t="shared" si="1"/>
        <v>0</v>
      </c>
    </row>
    <row r="19" spans="1:36" ht="15.75" customHeight="1" x14ac:dyDescent="0.15">
      <c r="A19" s="10"/>
      <c r="B19" s="18"/>
      <c r="C19" s="19">
        <f>IF(ISNA(VLOOKUP(B19,Personal!$A$2:$D$21,2,FALSE)),,VLOOKUP(B19,Personal!$A$2:$D$21,2,FALSE))</f>
        <v>0</v>
      </c>
      <c r="D19" s="19">
        <f>IF(ISNA(VLOOKUP(B19,Personal!$A$2:$D$23,3,FALSE)),,VLOOKUP(B19,Personal!$A$2:$D$32,3,FALSE))</f>
        <v>0</v>
      </c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0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0</v>
      </c>
      <c r="H20" s="23">
        <f t="shared" si="3"/>
        <v>0</v>
      </c>
      <c r="I20" s="23">
        <f t="shared" si="3"/>
        <v>0</v>
      </c>
      <c r="J20" s="23">
        <f t="shared" si="3"/>
        <v>0</v>
      </c>
      <c r="K20" s="23">
        <f t="shared" si="3"/>
        <v>0</v>
      </c>
      <c r="L20" s="23">
        <f t="shared" si="3"/>
        <v>0</v>
      </c>
      <c r="M20" s="23">
        <f t="shared" si="3"/>
        <v>0</v>
      </c>
      <c r="N20" s="23">
        <f t="shared" si="3"/>
        <v>0</v>
      </c>
      <c r="O20" s="23">
        <f t="shared" si="3"/>
        <v>0</v>
      </c>
      <c r="P20" s="23">
        <f t="shared" si="3"/>
        <v>0</v>
      </c>
      <c r="Q20" s="23">
        <f t="shared" si="3"/>
        <v>0</v>
      </c>
      <c r="R20" s="23">
        <f t="shared" si="3"/>
        <v>0</v>
      </c>
      <c r="S20" s="23">
        <f t="shared" si="3"/>
        <v>0</v>
      </c>
      <c r="T20" s="23">
        <f t="shared" si="3"/>
        <v>0</v>
      </c>
      <c r="U20" s="23">
        <f t="shared" si="3"/>
        <v>0</v>
      </c>
      <c r="V20" s="23">
        <f t="shared" si="3"/>
        <v>0</v>
      </c>
      <c r="W20" s="23">
        <f t="shared" si="3"/>
        <v>0</v>
      </c>
      <c r="X20" s="23">
        <f t="shared" si="3"/>
        <v>0</v>
      </c>
      <c r="Y20" s="23">
        <f t="shared" si="3"/>
        <v>0</v>
      </c>
      <c r="Z20" s="23">
        <f t="shared" si="3"/>
        <v>0</v>
      </c>
      <c r="AA20" s="23">
        <f t="shared" si="3"/>
        <v>0</v>
      </c>
      <c r="AB20" s="23">
        <f t="shared" si="3"/>
        <v>0</v>
      </c>
      <c r="AC20" s="23">
        <f t="shared" si="3"/>
        <v>0</v>
      </c>
      <c r="AD20" s="23">
        <f t="shared" si="3"/>
        <v>0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0</v>
      </c>
      <c r="AI20" s="1">
        <f>SUM(AI13:AI19)</f>
        <v>0</v>
      </c>
      <c r="AJ20" s="1">
        <f t="shared" si="1"/>
        <v>0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45650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>
        <f>B4</f>
        <v>0</v>
      </c>
      <c r="C23" s="19">
        <f>IF(ISNA(VLOOKUP(B23,Personal!$A$2:$D$21,2,FALSE)),,VLOOKUP(B23,Personal!$A$2:$D$21,2,FALSE))</f>
        <v>0</v>
      </c>
      <c r="D23" s="19">
        <f>IF(ISNA(VLOOKUP(B23,Personal!$A$2:$D$23,3,FALSE)),,VLOOKUP(B23,Personal!$A$2:$D$32,3,FALSE))</f>
        <v>0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>
        <f t="shared" ref="B24:B38" si="5">B5</f>
        <v>0</v>
      </c>
      <c r="C24" s="19">
        <f>IF(ISNA(VLOOKUP(B24,Personal!$A$2:$D$21,2,FALSE)),,VLOOKUP(B24,Personal!$A$2:$D$21,2,FALSE))</f>
        <v>0</v>
      </c>
      <c r="D24" s="19">
        <f>IF(ISNA(VLOOKUP(B24,Personal!$A$2:$D$23,3,FALSE)),,VLOOKUP(B24,Personal!$A$2:$D$32,3,FALSE))</f>
        <v>0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1">
        <f t="shared" si="4"/>
        <v>0</v>
      </c>
      <c r="AI24" s="1"/>
    </row>
    <row r="25" spans="1:36" ht="15.75" customHeight="1" x14ac:dyDescent="0.15">
      <c r="A25" s="10"/>
      <c r="B25" s="18">
        <f t="shared" si="5"/>
        <v>0</v>
      </c>
      <c r="C25" s="19">
        <f>IF(ISNA(VLOOKUP(B25,Personal!$A$2:$D$21,2,FALSE)),,VLOOKUP(B25,Personal!$A$2:$D$21,2,FALSE))</f>
        <v>0</v>
      </c>
      <c r="D25" s="19">
        <f>IF(ISNA(VLOOKUP(B25,Personal!$A$2:$D$23,3,FALSE)),,VLOOKUP(B25,Personal!$A$2:$D$32,3,FALSE))</f>
        <v>0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>
        <f t="shared" si="5"/>
        <v>0</v>
      </c>
      <c r="C26" s="19">
        <f>IF(ISNA(VLOOKUP(B26,Personal!$A$2:$D$21,2,FALSE)),,VLOOKUP(B26,Personal!$A$2:$D$21,2,FALSE))</f>
        <v>0</v>
      </c>
      <c r="D26" s="19">
        <f>IF(ISNA(VLOOKUP(B26,Personal!$A$2:$D$23,3,FALSE)),,VLOOKUP(B26,Personal!$A$2:$D$32,3,FALSE))</f>
        <v>0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1">
        <f t="shared" si="4"/>
        <v>0</v>
      </c>
      <c r="AI26" s="1"/>
    </row>
    <row r="27" spans="1:36" ht="15.75" customHeight="1" x14ac:dyDescent="0.15">
      <c r="A27" s="10"/>
      <c r="B27" s="18">
        <f t="shared" si="5"/>
        <v>0</v>
      </c>
      <c r="C27" s="19">
        <f>IF(ISNA(VLOOKUP(B27,Personal!$A$2:$D$21,2,FALSE)),,VLOOKUP(B27,Personal!$A$2:$D$21,2,FALSE))</f>
        <v>0</v>
      </c>
      <c r="D27" s="19">
        <f>IF(ISNA(VLOOKUP(B27,Personal!$A$2:$D$23,3,FALSE)),,VLOOKUP(B27,Personal!$A$2:$D$32,3,FALSE))</f>
        <v>0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1">
        <f t="shared" si="4"/>
        <v>0</v>
      </c>
      <c r="AI27" s="1"/>
    </row>
    <row r="28" spans="1:36" ht="15.75" customHeight="1" x14ac:dyDescent="0.15">
      <c r="A28" s="10"/>
      <c r="B28" s="18">
        <f t="shared" si="5"/>
        <v>0</v>
      </c>
      <c r="C28" s="19">
        <f>IF(ISNA(VLOOKUP(B28,Personal!$A$2:$D$21,2,FALSE)),,VLOOKUP(B28,Personal!$A$2:$D$21,2,FALSE))</f>
        <v>0</v>
      </c>
      <c r="D28" s="19">
        <f>IF(ISNA(VLOOKUP(B28,Personal!$A$2:$D$23,3,FALSE)),,VLOOKUP(B28,Personal!$A$2:$D$32,3,FALSE))</f>
        <v>0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>
        <f t="shared" si="5"/>
        <v>0</v>
      </c>
      <c r="C29" s="19">
        <f>IF(ISNA(VLOOKUP(B29,Personal!$A$2:$D$21,2,FALSE)),,VLOOKUP(B29,Personal!$A$2:$D$21,2,FALSE))</f>
        <v>0</v>
      </c>
      <c r="D29" s="19">
        <f>IF(ISNA(VLOOKUP(B29,Personal!$A$2:$D$23,3,FALSE)),,VLOOKUP(B29,Personal!$A$2:$D$32,3,FALSE))</f>
        <v>0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>
        <f t="shared" si="5"/>
        <v>0</v>
      </c>
      <c r="C30" s="19">
        <f>IF(ISNA(VLOOKUP(B30,Personal!$A$2:$D$21,2,FALSE)),,VLOOKUP(B30,Personal!$A$2:$D$21,2,FALSE))</f>
        <v>0</v>
      </c>
      <c r="D30" s="19">
        <f>IF(ISNA(VLOOKUP(B30,Personal!$A$2:$D$23,3,FALSE)),,VLOOKUP(B30,Personal!$A$2:$D$32,3,FALSE))</f>
        <v>0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>
        <f t="shared" si="5"/>
        <v>0</v>
      </c>
      <c r="C36" s="19">
        <f>IF(ISNA(VLOOKUP(B36,Personal!$A$2:$D$21,2,FALSE)),,VLOOKUP(B36,Personal!$A$2:$D$21,2,FALSE))</f>
        <v>0</v>
      </c>
      <c r="D36" s="19">
        <f>IF(ISNA(VLOOKUP(B36,Personal!$A$2:$D$23,3,FALSE)),,VLOOKUP(B36,Personal!$A$2:$D$32,3,FALSE))</f>
        <v>0</v>
      </c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>
        <f t="shared" si="5"/>
        <v>0</v>
      </c>
      <c r="C37" s="19">
        <f>IF(ISNA(VLOOKUP(B37,Personal!$A$2:$D$21,2,FALSE)),,VLOOKUP(B37,Personal!$A$2:$D$21,2,FALSE))</f>
        <v>0</v>
      </c>
      <c r="D37" s="19">
        <f>IF(ISNA(VLOOKUP(B37,Personal!$A$2:$D$23,3,FALSE)),,VLOOKUP(B37,Personal!$A$2:$D$32,3,FALSE))</f>
        <v>0</v>
      </c>
      <c r="E37" s="59"/>
      <c r="F37" s="59"/>
      <c r="G37" s="59"/>
      <c r="H37" s="59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59"/>
      <c r="Y37" s="59"/>
      <c r="Z37" s="59"/>
      <c r="AA37" s="59"/>
      <c r="AB37" s="59"/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>
        <f t="shared" si="5"/>
        <v>0</v>
      </c>
      <c r="C38" s="19">
        <f>IF(ISNA(VLOOKUP(B38,Personal!$A$2:$D$21,2,FALSE)),,VLOOKUP(B38,Personal!$A$2:$D$21,2,FALSE))</f>
        <v>0</v>
      </c>
      <c r="D38" s="19">
        <f>IF(ISNA(VLOOKUP(B38,Personal!$A$2:$D$23,3,FALSE)),,VLOOKUP(B38,Personal!$A$2:$D$32,3,FALSE))</f>
        <v>0</v>
      </c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0</v>
      </c>
      <c r="I39" s="23">
        <f t="shared" si="6"/>
        <v>0</v>
      </c>
      <c r="J39" s="23">
        <f t="shared" si="6"/>
        <v>0</v>
      </c>
      <c r="K39" s="23">
        <f t="shared" si="6"/>
        <v>0</v>
      </c>
      <c r="L39" s="23">
        <f t="shared" si="6"/>
        <v>0</v>
      </c>
      <c r="M39" s="23">
        <f t="shared" si="6"/>
        <v>0</v>
      </c>
      <c r="N39" s="23">
        <f t="shared" si="6"/>
        <v>0</v>
      </c>
      <c r="O39" s="23">
        <f t="shared" si="6"/>
        <v>0</v>
      </c>
      <c r="P39" s="23">
        <f t="shared" si="6"/>
        <v>0</v>
      </c>
      <c r="Q39" s="23">
        <f t="shared" si="6"/>
        <v>0</v>
      </c>
      <c r="R39" s="23">
        <f t="shared" si="6"/>
        <v>0</v>
      </c>
      <c r="S39" s="23">
        <f t="shared" si="6"/>
        <v>0</v>
      </c>
      <c r="T39" s="23">
        <f t="shared" si="6"/>
        <v>0</v>
      </c>
      <c r="U39" s="23">
        <f t="shared" si="6"/>
        <v>0</v>
      </c>
      <c r="V39" s="23">
        <f t="shared" si="6"/>
        <v>0</v>
      </c>
      <c r="W39" s="23">
        <f t="shared" si="6"/>
        <v>0</v>
      </c>
      <c r="X39" s="23">
        <f t="shared" si="6"/>
        <v>0</v>
      </c>
      <c r="Y39" s="23">
        <f t="shared" si="6"/>
        <v>0</v>
      </c>
      <c r="Z39" s="23">
        <f t="shared" si="6"/>
        <v>0</v>
      </c>
      <c r="AA39" s="23">
        <f t="shared" si="6"/>
        <v>0</v>
      </c>
      <c r="AB39" s="23">
        <f t="shared" si="6"/>
        <v>0</v>
      </c>
      <c r="AC39" s="23">
        <f t="shared" si="6"/>
        <v>0</v>
      </c>
      <c r="AD39" s="23">
        <f t="shared" si="6"/>
        <v>0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0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45651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>
        <f>B23</f>
        <v>0</v>
      </c>
      <c r="C42" s="19">
        <f>IF(ISNA(VLOOKUP(B42,Personal!$A$2:$D$21,2,FALSE)),,VLOOKUP(B42,Personal!$A$2:$D$21,2,FALSE))</f>
        <v>0</v>
      </c>
      <c r="D42" s="19">
        <f>IF(ISNA(VLOOKUP(B42,Personal!$A$2:$D$23,3,FALSE)),,VLOOKUP(B42,Personal!$A$2:$D$32,3,FALSE))</f>
        <v>0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>
        <f t="shared" ref="B43:B57" si="8">B24</f>
        <v>0</v>
      </c>
      <c r="C43" s="19">
        <f>IF(ISNA(VLOOKUP(B43,Personal!$A$2:$D$21,2,FALSE)),,VLOOKUP(B43,Personal!$A$2:$D$21,2,FALSE))</f>
        <v>0</v>
      </c>
      <c r="D43" s="19">
        <f>IF(ISNA(VLOOKUP(B43,Personal!$A$2:$D$23,3,FALSE)),,VLOOKUP(B43,Personal!$A$2:$D$32,3,FALSE))</f>
        <v>0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>
        <f t="shared" si="8"/>
        <v>0</v>
      </c>
      <c r="C44" s="19">
        <f>IF(ISNA(VLOOKUP(B44,Personal!$A$2:$D$21,2,FALSE)),,VLOOKUP(B44,Personal!$A$2:$D$21,2,FALSE))</f>
        <v>0</v>
      </c>
      <c r="D44" s="19">
        <f>IF(ISNA(VLOOKUP(B44,Personal!$A$2:$D$23,3,FALSE)),,VLOOKUP(B44,Personal!$A$2:$D$32,3,FALSE))</f>
        <v>0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>
        <f t="shared" si="8"/>
        <v>0</v>
      </c>
      <c r="C45" s="19">
        <f>IF(ISNA(VLOOKUP(B45,Personal!$A$2:$D$21,2,FALSE)),,VLOOKUP(B45,Personal!$A$2:$D$21,2,FALSE))</f>
        <v>0</v>
      </c>
      <c r="D45" s="19">
        <f>IF(ISNA(VLOOKUP(B45,Personal!$A$2:$D$23,3,FALSE)),,VLOOKUP(B45,Personal!$A$2:$D$32,3,FALSE))</f>
        <v>0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1">
        <f t="shared" si="7"/>
        <v>0</v>
      </c>
      <c r="AI45" s="1"/>
    </row>
    <row r="46" spans="1:35" ht="15.75" customHeight="1" x14ac:dyDescent="0.15">
      <c r="A46" s="10"/>
      <c r="B46" s="18">
        <f t="shared" si="8"/>
        <v>0</v>
      </c>
      <c r="C46" s="19">
        <f>IF(ISNA(VLOOKUP(B46,Personal!$A$2:$D$21,2,FALSE)),,VLOOKUP(B46,Personal!$A$2:$D$21,2,FALSE))</f>
        <v>0</v>
      </c>
      <c r="D46" s="19">
        <f>IF(ISNA(VLOOKUP(B46,Personal!$A$2:$D$23,3,FALSE)),,VLOOKUP(B46,Personal!$A$2:$D$32,3,FALSE))</f>
        <v>0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>
        <f t="shared" si="8"/>
        <v>0</v>
      </c>
      <c r="C47" s="19">
        <f>IF(ISNA(VLOOKUP(B47,Personal!$A$2:$D$21,2,FALSE)),,VLOOKUP(B47,Personal!$A$2:$D$21,2,FALSE))</f>
        <v>0</v>
      </c>
      <c r="D47" s="19">
        <f>IF(ISNA(VLOOKUP(B47,Personal!$A$2:$D$23,3,FALSE)),,VLOOKUP(B47,Personal!$A$2:$D$32,3,FALSE))</f>
        <v>0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>
        <f t="shared" si="8"/>
        <v>0</v>
      </c>
      <c r="C48" s="19">
        <f>IF(ISNA(VLOOKUP(B48,Personal!$A$2:$D$21,2,FALSE)),,VLOOKUP(B48,Personal!$A$2:$D$21,2,FALSE))</f>
        <v>0</v>
      </c>
      <c r="D48" s="19">
        <f>IF(ISNA(VLOOKUP(B48,Personal!$A$2:$D$23,3,FALSE)),,VLOOKUP(B48,Personal!$A$2:$D$32,3,FALSE))</f>
        <v>0</v>
      </c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>
        <f t="shared" si="8"/>
        <v>0</v>
      </c>
      <c r="C49" s="19">
        <f>IF(ISNA(VLOOKUP(B49,Personal!$A$2:$D$21,2,FALSE)),,VLOOKUP(B49,Personal!$A$2:$D$21,2,FALSE))</f>
        <v>0</v>
      </c>
      <c r="D49" s="19">
        <f>IF(ISNA(VLOOKUP(B49,Personal!$A$2:$D$23,3,FALSE)),,VLOOKUP(B49,Personal!$A$2:$D$32,3,FALSE))</f>
        <v>0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>
        <f t="shared" si="8"/>
        <v>0</v>
      </c>
      <c r="C55" s="19">
        <f>IF(ISNA(VLOOKUP(B55,Personal!$A$2:$D$21,2,FALSE)),,VLOOKUP(B55,Personal!$A$2:$D$21,2,FALSE))</f>
        <v>0</v>
      </c>
      <c r="D55" s="19">
        <f>IF(ISNA(VLOOKUP(B55,Personal!$A$2:$D$23,3,FALSE)),,VLOOKUP(B55,Personal!$A$2:$D$32,3,FALSE))</f>
        <v>0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>
        <f t="shared" si="8"/>
        <v>0</v>
      </c>
      <c r="C56" s="19">
        <f>IF(ISNA(VLOOKUP(B56,Personal!$A$2:$D$21,2,FALSE)),,VLOOKUP(B56,Personal!$A$2:$D$21,2,FALSE))</f>
        <v>0</v>
      </c>
      <c r="D56" s="19">
        <f>IF(ISNA(VLOOKUP(B56,Personal!$A$2:$D$23,3,FALSE)),,VLOOKUP(B56,Personal!$A$2:$D$32,3,FALSE))</f>
        <v>0</v>
      </c>
      <c r="E56" s="59"/>
      <c r="F56" s="59"/>
      <c r="G56" s="59"/>
      <c r="H56" s="59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59"/>
      <c r="Y56" s="59"/>
      <c r="Z56" s="59"/>
      <c r="AA56" s="59"/>
      <c r="AB56" s="59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>
        <f t="shared" si="8"/>
        <v>0</v>
      </c>
      <c r="C57" s="19">
        <f>IF(ISNA(VLOOKUP(B57,Personal!$A$2:$D$21,2,FALSE)),,VLOOKUP(B57,Personal!$A$2:$D$21,2,FALSE))</f>
        <v>0</v>
      </c>
      <c r="D57" s="19">
        <f>IF(ISNA(VLOOKUP(B57,Personal!$A$2:$D$23,3,FALSE)),,VLOOKUP(B57,Personal!$A$2:$D$32,3,FALSE))</f>
        <v>0</v>
      </c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0</v>
      </c>
      <c r="I58" s="23">
        <f t="shared" si="9"/>
        <v>0</v>
      </c>
      <c r="J58" s="23">
        <f t="shared" si="9"/>
        <v>0</v>
      </c>
      <c r="K58" s="23">
        <f t="shared" si="9"/>
        <v>0</v>
      </c>
      <c r="L58" s="23">
        <f t="shared" si="9"/>
        <v>0</v>
      </c>
      <c r="M58" s="23">
        <f t="shared" si="9"/>
        <v>0</v>
      </c>
      <c r="N58" s="23">
        <f t="shared" si="9"/>
        <v>0</v>
      </c>
      <c r="O58" s="23">
        <f t="shared" si="9"/>
        <v>0</v>
      </c>
      <c r="P58" s="23">
        <f t="shared" si="9"/>
        <v>0</v>
      </c>
      <c r="Q58" s="23">
        <f t="shared" si="9"/>
        <v>0</v>
      </c>
      <c r="R58" s="23">
        <f t="shared" si="9"/>
        <v>0</v>
      </c>
      <c r="S58" s="23">
        <f t="shared" si="9"/>
        <v>0</v>
      </c>
      <c r="T58" s="23">
        <f t="shared" si="9"/>
        <v>0</v>
      </c>
      <c r="U58" s="23">
        <f t="shared" si="9"/>
        <v>0</v>
      </c>
      <c r="V58" s="23">
        <f t="shared" si="9"/>
        <v>0</v>
      </c>
      <c r="W58" s="23">
        <f t="shared" si="9"/>
        <v>0</v>
      </c>
      <c r="X58" s="23">
        <f t="shared" si="9"/>
        <v>0</v>
      </c>
      <c r="Y58" s="23">
        <f t="shared" si="9"/>
        <v>0</v>
      </c>
      <c r="Z58" s="23">
        <f t="shared" si="9"/>
        <v>0</v>
      </c>
      <c r="AA58" s="23">
        <f t="shared" si="9"/>
        <v>0</v>
      </c>
      <c r="AB58" s="23">
        <f t="shared" si="9"/>
        <v>0</v>
      </c>
      <c r="AC58" s="23">
        <f t="shared" si="9"/>
        <v>0</v>
      </c>
      <c r="AD58" s="23">
        <f t="shared" si="9"/>
        <v>0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0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45652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>
        <f>B42</f>
        <v>0</v>
      </c>
      <c r="C61" s="19">
        <f>IF(ISNA(VLOOKUP(B61,Personal!$A$2:$D$21,2,FALSE)),,VLOOKUP(B61,Personal!$A$2:$D$21,2,FALSE))</f>
        <v>0</v>
      </c>
      <c r="D61" s="19">
        <f>IF(ISNA(VLOOKUP(B61,Personal!$A$2:$D$23,3,FALSE)),,VLOOKUP(B61,Personal!$A$2:$D$32,3,FALSE))</f>
        <v>0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>
        <f t="shared" ref="B62:B76" si="11">B43</f>
        <v>0</v>
      </c>
      <c r="C62" s="19">
        <f>IF(ISNA(VLOOKUP(B62,Personal!$A$2:$D$21,2,FALSE)),,VLOOKUP(B62,Personal!$A$2:$D$21,2,FALSE))</f>
        <v>0</v>
      </c>
      <c r="D62" s="19">
        <f>IF(ISNA(VLOOKUP(B62,Personal!$A$2:$D$23,3,FALSE)),,VLOOKUP(B62,Personal!$A$2:$D$32,3,FALSE))</f>
        <v>0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1">
        <f t="shared" si="10"/>
        <v>0</v>
      </c>
      <c r="AI62" s="1"/>
    </row>
    <row r="63" spans="1:35" ht="15.75" customHeight="1" x14ac:dyDescent="0.15">
      <c r="A63" s="10"/>
      <c r="B63" s="18">
        <f t="shared" si="11"/>
        <v>0</v>
      </c>
      <c r="C63" s="19">
        <f>IF(ISNA(VLOOKUP(B63,Personal!$A$2:$D$21,2,FALSE)),,VLOOKUP(B63,Personal!$A$2:$D$21,2,FALSE))</f>
        <v>0</v>
      </c>
      <c r="D63" s="19">
        <f>IF(ISNA(VLOOKUP(B63,Personal!$A$2:$D$23,3,FALSE)),,VLOOKUP(B63,Personal!$A$2:$D$32,3,FALSE))</f>
        <v>0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1">
        <f t="shared" si="10"/>
        <v>0</v>
      </c>
      <c r="AI63" s="1"/>
    </row>
    <row r="64" spans="1:35" ht="15.75" customHeight="1" x14ac:dyDescent="0.15">
      <c r="A64" s="10"/>
      <c r="B64" s="18">
        <f t="shared" si="11"/>
        <v>0</v>
      </c>
      <c r="C64" s="19">
        <f>IF(ISNA(VLOOKUP(B64,Personal!$A$2:$D$21,2,FALSE)),,VLOOKUP(B64,Personal!$A$2:$D$21,2,FALSE))</f>
        <v>0</v>
      </c>
      <c r="D64" s="19">
        <f>IF(ISNA(VLOOKUP(B64,Personal!$A$2:$D$23,3,FALSE)),,VLOOKUP(B64,Personal!$A$2:$D$32,3,FALSE))</f>
        <v>0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1">
        <f t="shared" si="10"/>
        <v>0</v>
      </c>
      <c r="AI64" s="1"/>
    </row>
    <row r="65" spans="1:35" ht="15.75" customHeight="1" x14ac:dyDescent="0.15">
      <c r="A65" s="10"/>
      <c r="B65" s="18">
        <f t="shared" si="11"/>
        <v>0</v>
      </c>
      <c r="C65" s="19">
        <f>IF(ISNA(VLOOKUP(B65,Personal!$A$2:$D$21,2,FALSE)),,VLOOKUP(B65,Personal!$A$2:$D$21,2,FALSE))</f>
        <v>0</v>
      </c>
      <c r="D65" s="19">
        <f>IF(ISNA(VLOOKUP(B65,Personal!$A$2:$D$23,3,FALSE)),,VLOOKUP(B65,Personal!$A$2:$D$32,3,FALSE))</f>
        <v>0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>
        <f t="shared" si="11"/>
        <v>0</v>
      </c>
      <c r="C66" s="19">
        <f>IF(ISNA(VLOOKUP(B66,Personal!$A$2:$D$21,2,FALSE)),,VLOOKUP(B66,Personal!$A$2:$D$21,2,FALSE))</f>
        <v>0</v>
      </c>
      <c r="D66" s="19">
        <f>IF(ISNA(VLOOKUP(B66,Personal!$A$2:$D$23,3,FALSE)),,VLOOKUP(B66,Personal!$A$2:$D$32,3,FALSE))</f>
        <v>0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>
        <f t="shared" si="11"/>
        <v>0</v>
      </c>
      <c r="C67" s="19">
        <f>IF(ISNA(VLOOKUP(B67,Personal!$A$2:$D$21,2,FALSE)),,VLOOKUP(B67,Personal!$A$2:$D$21,2,FALSE))</f>
        <v>0</v>
      </c>
      <c r="D67" s="19">
        <f>IF(ISNA(VLOOKUP(B67,Personal!$A$2:$D$23,3,FALSE)),,VLOOKUP(B67,Personal!$A$2:$D$32,3,FALSE))</f>
        <v>0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>
        <f t="shared" si="11"/>
        <v>0</v>
      </c>
      <c r="C68" s="19">
        <f>IF(ISNA(VLOOKUP(B68,Personal!$A$2:$D$21,2,FALSE)),,VLOOKUP(B68,Personal!$A$2:$D$21,2,FALSE))</f>
        <v>0</v>
      </c>
      <c r="D68" s="19">
        <f>IF(ISNA(VLOOKUP(B68,Personal!$A$2:$D$23,3,FALSE)),,VLOOKUP(B68,Personal!$A$2:$D$32,3,FALSE))</f>
        <v>0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si="11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>
        <f t="shared" si="11"/>
        <v>0</v>
      </c>
      <c r="C74" s="19">
        <f>IF(ISNA(VLOOKUP(B74,Personal!$A$2:$D$21,2,FALSE)),,VLOOKUP(B74,Personal!$A$2:$D$21,2,FALSE))</f>
        <v>0</v>
      </c>
      <c r="D74" s="19">
        <f>IF(ISNA(VLOOKUP(B74,Personal!$A$2:$D$23,3,FALSE)),,VLOOKUP(B74,Personal!$A$2:$D$32,3,FALSE))</f>
        <v>0</v>
      </c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>
        <f t="shared" si="11"/>
        <v>0</v>
      </c>
      <c r="C75" s="19">
        <f>IF(ISNA(VLOOKUP(B75,Personal!$A$2:$D$21,2,FALSE)),,VLOOKUP(B75,Personal!$A$2:$D$21,2,FALSE))</f>
        <v>0</v>
      </c>
      <c r="D75" s="19">
        <f>IF(ISNA(VLOOKUP(B75,Personal!$A$2:$D$23,3,FALSE)),,VLOOKUP(B75,Personal!$A$2:$D$32,3,FALSE))</f>
        <v>0</v>
      </c>
      <c r="E75" s="59"/>
      <c r="F75" s="59"/>
      <c r="G75" s="59"/>
      <c r="H75" s="59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59"/>
      <c r="Y75" s="59"/>
      <c r="Z75" s="59"/>
      <c r="AA75" s="59"/>
      <c r="AB75" s="59"/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>
        <f t="shared" si="11"/>
        <v>0</v>
      </c>
      <c r="C76" s="19">
        <f>IF(ISNA(VLOOKUP(B76,Personal!$A$2:$D$21,2,FALSE)),,VLOOKUP(B76,Personal!$A$2:$D$21,2,FALSE))</f>
        <v>0</v>
      </c>
      <c r="D76" s="19">
        <f>IF(ISNA(VLOOKUP(B76,Personal!$A$2:$D$23,3,FALSE)),,VLOOKUP(B76,Personal!$A$2:$D$32,3,FALSE))</f>
        <v>0</v>
      </c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0</v>
      </c>
      <c r="I77" s="23">
        <f t="shared" si="12"/>
        <v>0</v>
      </c>
      <c r="J77" s="23">
        <f t="shared" si="12"/>
        <v>0</v>
      </c>
      <c r="K77" s="23">
        <f t="shared" si="12"/>
        <v>0</v>
      </c>
      <c r="L77" s="23">
        <f t="shared" si="12"/>
        <v>0</v>
      </c>
      <c r="M77" s="23">
        <f t="shared" si="12"/>
        <v>0</v>
      </c>
      <c r="N77" s="23">
        <f t="shared" si="12"/>
        <v>0</v>
      </c>
      <c r="O77" s="23">
        <f t="shared" si="12"/>
        <v>0</v>
      </c>
      <c r="P77" s="23">
        <f t="shared" si="12"/>
        <v>0</v>
      </c>
      <c r="Q77" s="23">
        <f t="shared" si="12"/>
        <v>0</v>
      </c>
      <c r="R77" s="23">
        <f t="shared" si="12"/>
        <v>0</v>
      </c>
      <c r="S77" s="23">
        <f t="shared" si="12"/>
        <v>0</v>
      </c>
      <c r="T77" s="23">
        <f t="shared" si="12"/>
        <v>0</v>
      </c>
      <c r="U77" s="23">
        <f t="shared" si="12"/>
        <v>0</v>
      </c>
      <c r="V77" s="23">
        <f t="shared" si="12"/>
        <v>0</v>
      </c>
      <c r="W77" s="23">
        <f t="shared" si="12"/>
        <v>0</v>
      </c>
      <c r="X77" s="23">
        <f t="shared" si="12"/>
        <v>0</v>
      </c>
      <c r="Y77" s="23">
        <f t="shared" si="12"/>
        <v>0</v>
      </c>
      <c r="Z77" s="23">
        <f t="shared" si="12"/>
        <v>0</v>
      </c>
      <c r="AA77" s="23">
        <f t="shared" si="12"/>
        <v>0</v>
      </c>
      <c r="AB77" s="23">
        <f t="shared" si="12"/>
        <v>0</v>
      </c>
      <c r="AC77" s="23">
        <f t="shared" si="12"/>
        <v>0</v>
      </c>
      <c r="AD77" s="23">
        <f t="shared" si="12"/>
        <v>0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0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45653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>
        <f>B61</f>
        <v>0</v>
      </c>
      <c r="C80" s="19">
        <f>IF(ISNA(VLOOKUP(B80,Personal!$A$2:$D$21,2,FALSE)),,VLOOKUP(B80,Personal!$A$2:$D$21,2,FALSE))</f>
        <v>0</v>
      </c>
      <c r="D80" s="19">
        <f>IF(ISNA(VLOOKUP(B80,Personal!$A$2:$D$23,3,FALSE)),,VLOOKUP(B80,Personal!$A$2:$D$32,3,FALSE))</f>
        <v>0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>
        <f t="shared" ref="B81:B95" si="14">B62</f>
        <v>0</v>
      </c>
      <c r="C81" s="19">
        <f>IF(ISNA(VLOOKUP(B81,Personal!$A$2:$D$21,2,FALSE)),,VLOOKUP(B81,Personal!$A$2:$D$21,2,FALSE))</f>
        <v>0</v>
      </c>
      <c r="D81" s="19">
        <f>IF(ISNA(VLOOKUP(B81,Personal!$A$2:$D$23,3,FALSE)),,VLOOKUP(B81,Personal!$A$2:$D$32,3,FALSE))</f>
        <v>0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>
        <f t="shared" si="14"/>
        <v>0</v>
      </c>
      <c r="C82" s="19">
        <f>IF(ISNA(VLOOKUP(B82,Personal!$A$2:$D$21,2,FALSE)),,VLOOKUP(B82,Personal!$A$2:$D$21,2,FALSE))</f>
        <v>0</v>
      </c>
      <c r="D82" s="19">
        <f>IF(ISNA(VLOOKUP(B82,Personal!$A$2:$D$23,3,FALSE)),,VLOOKUP(B82,Personal!$A$2:$D$32,3,FALSE))</f>
        <v>0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1">
        <f t="shared" si="13"/>
        <v>0</v>
      </c>
      <c r="AI82" s="1"/>
    </row>
    <row r="83" spans="1:35" ht="15.75" customHeight="1" x14ac:dyDescent="0.15">
      <c r="A83" s="10"/>
      <c r="B83" s="18">
        <f t="shared" si="14"/>
        <v>0</v>
      </c>
      <c r="C83" s="19">
        <f>IF(ISNA(VLOOKUP(B83,Personal!$A$2:$D$21,2,FALSE)),,VLOOKUP(B83,Personal!$A$2:$D$21,2,FALSE))</f>
        <v>0</v>
      </c>
      <c r="D83" s="19">
        <f>IF(ISNA(VLOOKUP(B83,Personal!$A$2:$D$23,3,FALSE)),,VLOOKUP(B83,Personal!$A$2:$D$32,3,FALSE))</f>
        <v>0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>
        <f t="shared" si="14"/>
        <v>0</v>
      </c>
      <c r="C84" s="19">
        <f>IF(ISNA(VLOOKUP(B84,Personal!$A$2:$D$21,2,FALSE)),,VLOOKUP(B84,Personal!$A$2:$D$21,2,FALSE))</f>
        <v>0</v>
      </c>
      <c r="D84" s="19">
        <f>IF(ISNA(VLOOKUP(B84,Personal!$A$2:$D$23,3,FALSE)),,VLOOKUP(B84,Personal!$A$2:$D$32,3,FALSE))</f>
        <v>0</v>
      </c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0</v>
      </c>
      <c r="AI84" s="1"/>
    </row>
    <row r="85" spans="1:35" ht="15.75" customHeight="1" x14ac:dyDescent="0.15">
      <c r="A85" s="10"/>
      <c r="B85" s="18">
        <f t="shared" si="14"/>
        <v>0</v>
      </c>
      <c r="C85" s="19">
        <f>IF(ISNA(VLOOKUP(B85,Personal!$A$2:$D$21,2,FALSE)),,VLOOKUP(B85,Personal!$A$2:$D$21,2,FALSE))</f>
        <v>0</v>
      </c>
      <c r="D85" s="19">
        <f>IF(ISNA(VLOOKUP(B85,Personal!$A$2:$D$23,3,FALSE)),,VLOOKUP(B85,Personal!$A$2:$D$32,3,FALSE))</f>
        <v>0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>
        <f t="shared" si="14"/>
        <v>0</v>
      </c>
      <c r="C86" s="19">
        <f>IF(ISNA(VLOOKUP(B86,Personal!$A$2:$D$21,2,FALSE)),,VLOOKUP(B86,Personal!$A$2:$D$21,2,FALSE))</f>
        <v>0</v>
      </c>
      <c r="D86" s="19">
        <f>IF(ISNA(VLOOKUP(B86,Personal!$A$2:$D$23,3,FALSE)),,VLOOKUP(B86,Personal!$A$2:$D$32,3,FALSE))</f>
        <v>0</v>
      </c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1">
        <f t="shared" si="13"/>
        <v>0</v>
      </c>
      <c r="AI86" s="1"/>
    </row>
    <row r="87" spans="1:35" ht="15.75" customHeight="1" x14ac:dyDescent="0.15">
      <c r="A87" s="21"/>
      <c r="B87" s="18">
        <f t="shared" si="14"/>
        <v>0</v>
      </c>
      <c r="C87" s="19">
        <f>IF(ISNA(VLOOKUP(B87,Personal!$A$2:$D$21,2,FALSE)),,VLOOKUP(B87,Personal!$A$2:$D$21,2,FALSE))</f>
        <v>0</v>
      </c>
      <c r="D87" s="19">
        <f>IF(ISNA(VLOOKUP(B87,Personal!$A$2:$D$23,3,FALSE)),,VLOOKUP(B87,Personal!$A$2:$D$32,3,FALSE))</f>
        <v>0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>
        <f t="shared" si="14"/>
        <v>0</v>
      </c>
      <c r="C93" s="19">
        <f>IF(ISNA(VLOOKUP(B93,Personal!$A$2:$D$21,2,FALSE)),,VLOOKUP(B93,Personal!$A$2:$D$21,2,FALSE))</f>
        <v>0</v>
      </c>
      <c r="D93" s="19">
        <f>IF(ISNA(VLOOKUP(B93,Personal!$A$2:$D$23,3,FALSE)),,VLOOKUP(B93,Personal!$A$2:$D$32,3,FALSE))</f>
        <v>0</v>
      </c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>
        <f t="shared" si="14"/>
        <v>0</v>
      </c>
      <c r="C94" s="19">
        <f>IF(ISNA(VLOOKUP(B94,Personal!$A$2:$D$21,2,FALSE)),,VLOOKUP(B94,Personal!$A$2:$D$21,2,FALSE))</f>
        <v>0</v>
      </c>
      <c r="D94" s="19">
        <f>IF(ISNA(VLOOKUP(B94,Personal!$A$2:$D$23,3,FALSE)),,VLOOKUP(B94,Personal!$A$2:$D$32,3,FALSE))</f>
        <v>0</v>
      </c>
      <c r="E94" s="59"/>
      <c r="F94" s="59"/>
      <c r="G94" s="59"/>
      <c r="H94" s="59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59"/>
      <c r="Y94" s="59"/>
      <c r="Z94" s="59"/>
      <c r="AA94" s="59"/>
      <c r="AB94" s="59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>
        <f t="shared" si="14"/>
        <v>0</v>
      </c>
      <c r="C95" s="19">
        <f>IF(ISNA(VLOOKUP(B95,Personal!$A$2:$D$21,2,FALSE)),,VLOOKUP(B95,Personal!$A$2:$D$21,2,FALSE))</f>
        <v>0</v>
      </c>
      <c r="D95" s="19">
        <f>IF(ISNA(VLOOKUP(B95,Personal!$A$2:$D$23,3,FALSE)),,VLOOKUP(B95,Personal!$A$2:$D$32,3,FALSE))</f>
        <v>0</v>
      </c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0</v>
      </c>
      <c r="H96" s="23">
        <f t="shared" si="15"/>
        <v>0</v>
      </c>
      <c r="I96" s="23">
        <f t="shared" si="15"/>
        <v>0</v>
      </c>
      <c r="J96" s="23">
        <f t="shared" si="15"/>
        <v>0</v>
      </c>
      <c r="K96" s="23">
        <f t="shared" si="15"/>
        <v>0</v>
      </c>
      <c r="L96" s="23">
        <f t="shared" si="15"/>
        <v>0</v>
      </c>
      <c r="M96" s="23">
        <f t="shared" si="15"/>
        <v>0</v>
      </c>
      <c r="N96" s="23">
        <f t="shared" si="15"/>
        <v>0</v>
      </c>
      <c r="O96" s="23">
        <f t="shared" si="15"/>
        <v>0</v>
      </c>
      <c r="P96" s="23">
        <f t="shared" si="15"/>
        <v>0</v>
      </c>
      <c r="Q96" s="23">
        <f t="shared" si="15"/>
        <v>0</v>
      </c>
      <c r="R96" s="23">
        <f t="shared" si="15"/>
        <v>0</v>
      </c>
      <c r="S96" s="23">
        <f t="shared" si="15"/>
        <v>0</v>
      </c>
      <c r="T96" s="23">
        <f t="shared" si="15"/>
        <v>0</v>
      </c>
      <c r="U96" s="23">
        <f t="shared" si="15"/>
        <v>0</v>
      </c>
      <c r="V96" s="23">
        <f t="shared" si="15"/>
        <v>0</v>
      </c>
      <c r="W96" s="23">
        <f t="shared" si="15"/>
        <v>0</v>
      </c>
      <c r="X96" s="23">
        <f t="shared" si="15"/>
        <v>0</v>
      </c>
      <c r="Y96" s="23">
        <f t="shared" si="15"/>
        <v>0</v>
      </c>
      <c r="Z96" s="23">
        <f t="shared" si="15"/>
        <v>0</v>
      </c>
      <c r="AA96" s="23">
        <f t="shared" si="15"/>
        <v>0</v>
      </c>
      <c r="AB96" s="23">
        <f t="shared" si="15"/>
        <v>0</v>
      </c>
      <c r="AC96" s="23">
        <f t="shared" si="15"/>
        <v>0</v>
      </c>
      <c r="AD96" s="23">
        <f t="shared" si="15"/>
        <v>0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0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45654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>
        <f>B80</f>
        <v>0</v>
      </c>
      <c r="C99" s="19">
        <f>IF(ISNA(VLOOKUP(B99,Personal!$A$2:$D$21,2,FALSE)),,VLOOKUP(B99,Personal!$A$2:$D$21,2,FALSE))</f>
        <v>0</v>
      </c>
      <c r="D99" s="19">
        <f>IF(ISNA(VLOOKUP(B99,Personal!$A$2:$D$23,3,FALSE)),,VLOOKUP(B99,Personal!$A$2:$D$32,3,FALSE))</f>
        <v>0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>
        <f t="shared" ref="B100:B114" si="17">B81</f>
        <v>0</v>
      </c>
      <c r="C100" s="19">
        <f>IF(ISNA(VLOOKUP(B100,Personal!$A$2:$D$21,2,FALSE)),,VLOOKUP(B100,Personal!$A$2:$D$21,2,FALSE))</f>
        <v>0</v>
      </c>
      <c r="D100" s="19">
        <f>IF(ISNA(VLOOKUP(B100,Personal!$A$2:$D$23,3,FALSE)),,VLOOKUP(B100,Personal!$A$2:$D$32,3,FALSE))</f>
        <v>0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>
        <f t="shared" si="17"/>
        <v>0</v>
      </c>
      <c r="C101" s="19">
        <f>IF(ISNA(VLOOKUP(B101,Personal!$A$2:$D$21,2,FALSE)),,VLOOKUP(B101,Personal!$A$2:$D$21,2,FALSE))</f>
        <v>0</v>
      </c>
      <c r="D101" s="19">
        <f>IF(ISNA(VLOOKUP(B101,Personal!$A$2:$D$23,3,FALSE)),,VLOOKUP(B101,Personal!$A$2:$D$32,3,FALSE))</f>
        <v>0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>
        <f t="shared" si="17"/>
        <v>0</v>
      </c>
      <c r="C102" s="19">
        <f>IF(ISNA(VLOOKUP(B102,Personal!$A$2:$D$21,2,FALSE)),,VLOOKUP(B102,Personal!$A$2:$D$21,2,FALSE))</f>
        <v>0</v>
      </c>
      <c r="D102" s="19">
        <f>IF(ISNA(VLOOKUP(B102,Personal!$A$2:$D$23,3,FALSE)),,VLOOKUP(B102,Personal!$A$2:$D$32,3,FALSE))</f>
        <v>0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>
        <f t="shared" si="17"/>
        <v>0</v>
      </c>
      <c r="C103" s="19">
        <f>IF(ISNA(VLOOKUP(B103,Personal!$A$2:$D$21,2,FALSE)),,VLOOKUP(B103,Personal!$A$2:$D$21,2,FALSE))</f>
        <v>0</v>
      </c>
      <c r="D103" s="19">
        <f>IF(ISNA(VLOOKUP(B103,Personal!$A$2:$D$23,3,FALSE)),,VLOOKUP(B103,Personal!$A$2:$D$32,3,FALSE))</f>
        <v>0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>
        <f t="shared" si="17"/>
        <v>0</v>
      </c>
      <c r="C104" s="19">
        <f>IF(ISNA(VLOOKUP(B104,Personal!$A$2:$D$21,2,FALSE)),,VLOOKUP(B104,Personal!$A$2:$D$21,2,FALSE))</f>
        <v>0</v>
      </c>
      <c r="D104" s="19">
        <f>IF(ISNA(VLOOKUP(B104,Personal!$A$2:$D$23,3,FALSE)),,VLOOKUP(B104,Personal!$A$2:$D$32,3,FALSE))</f>
        <v>0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>
        <f t="shared" si="17"/>
        <v>0</v>
      </c>
      <c r="C105" s="19">
        <f>IF(ISNA(VLOOKUP(B105,Personal!$A$2:$D$21,2,FALSE)),,VLOOKUP(B105,Personal!$A$2:$D$21,2,FALSE))</f>
        <v>0</v>
      </c>
      <c r="D105" s="19">
        <f>IF(ISNA(VLOOKUP(B105,Personal!$A$2:$D$23,3,FALSE)),,VLOOKUP(B105,Personal!$A$2:$D$32,3,FALSE))</f>
        <v>0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>
        <f t="shared" si="17"/>
        <v>0</v>
      </c>
      <c r="C106" s="19">
        <f>IF(ISNA(VLOOKUP(B106,Personal!$A$2:$D$21,2,FALSE)),,VLOOKUP(B106,Personal!$A$2:$D$21,2,FALSE))</f>
        <v>0</v>
      </c>
      <c r="D106" s="19">
        <f>IF(ISNA(VLOOKUP(B106,Personal!$A$2:$D$23,3,FALSE)),,VLOOKUP(B106,Personal!$A$2:$D$32,3,FALSE))</f>
        <v>0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62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>
        <f t="shared" si="17"/>
        <v>0</v>
      </c>
      <c r="C112" s="19">
        <f>IF(ISNA(VLOOKUP(B112,Personal!$A$2:$D$21,2,FALSE)),,VLOOKUP(B112,Personal!$A$2:$D$21,2,FALSE))</f>
        <v>0</v>
      </c>
      <c r="D112" s="19">
        <f>IF(ISNA(VLOOKUP(B112,Personal!$A$2:$D$23,3,FALSE)),,VLOOKUP(B112,Personal!$A$2:$D$32,3,FALSE))</f>
        <v>0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>
        <f t="shared" si="17"/>
        <v>0</v>
      </c>
      <c r="C113" s="19">
        <f>IF(ISNA(VLOOKUP(B113,Personal!$A$2:$D$21,2,FALSE)),,VLOOKUP(B113,Personal!$A$2:$D$21,2,FALSE))</f>
        <v>0</v>
      </c>
      <c r="D113" s="19">
        <f>IF(ISNA(VLOOKUP(B113,Personal!$A$2:$D$23,3,FALSE)),,VLOOKUP(B113,Personal!$A$2:$D$32,3,FALSE))</f>
        <v>0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>
        <f t="shared" si="17"/>
        <v>0</v>
      </c>
      <c r="C114" s="19">
        <f>IF(ISNA(VLOOKUP(B114,Personal!$A$2:$D$21,2,FALSE)),,VLOOKUP(B114,Personal!$A$2:$D$21,2,FALSE))</f>
        <v>0</v>
      </c>
      <c r="D114" s="19">
        <f>IF(ISNA(VLOOKUP(B114,Personal!$A$2:$D$23,3,FALSE)),,VLOOKUP(B114,Personal!$A$2:$D$32,3,FALSE))</f>
        <v>0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0</v>
      </c>
      <c r="I115" s="23">
        <f t="shared" si="18"/>
        <v>0</v>
      </c>
      <c r="J115" s="23">
        <f t="shared" si="18"/>
        <v>0</v>
      </c>
      <c r="K115" s="23">
        <f t="shared" si="18"/>
        <v>0</v>
      </c>
      <c r="L115" s="23">
        <f t="shared" si="18"/>
        <v>0</v>
      </c>
      <c r="M115" s="23">
        <f t="shared" si="18"/>
        <v>0</v>
      </c>
      <c r="N115" s="23">
        <f t="shared" si="18"/>
        <v>0</v>
      </c>
      <c r="O115" s="23">
        <f t="shared" si="18"/>
        <v>0</v>
      </c>
      <c r="P115" s="23">
        <f t="shared" si="18"/>
        <v>0</v>
      </c>
      <c r="Q115" s="23">
        <f t="shared" si="18"/>
        <v>0</v>
      </c>
      <c r="R115" s="23">
        <f t="shared" si="18"/>
        <v>0</v>
      </c>
      <c r="S115" s="23">
        <f t="shared" si="18"/>
        <v>0</v>
      </c>
      <c r="T115" s="23">
        <f t="shared" si="18"/>
        <v>0</v>
      </c>
      <c r="U115" s="23">
        <f t="shared" si="18"/>
        <v>0</v>
      </c>
      <c r="V115" s="23">
        <f t="shared" si="18"/>
        <v>0</v>
      </c>
      <c r="W115" s="23">
        <f t="shared" si="18"/>
        <v>0</v>
      </c>
      <c r="X115" s="23">
        <f t="shared" si="18"/>
        <v>0</v>
      </c>
      <c r="Y115" s="23">
        <f t="shared" si="18"/>
        <v>0</v>
      </c>
      <c r="Z115" s="23">
        <f t="shared" si="18"/>
        <v>0</v>
      </c>
      <c r="AA115" s="23">
        <f t="shared" si="18"/>
        <v>0</v>
      </c>
      <c r="AB115" s="23">
        <f t="shared" si="18"/>
        <v>0</v>
      </c>
      <c r="AC115" s="23">
        <f t="shared" si="18"/>
        <v>0</v>
      </c>
      <c r="AD115" s="23">
        <f t="shared" si="18"/>
        <v>0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0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45655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>
        <f>B99</f>
        <v>0</v>
      </c>
      <c r="C118" s="19">
        <f>IF(ISNA(VLOOKUP(B118,Personal!$A$2:$D$21,2,FALSE)),,VLOOKUP(B118,Personal!$A$2:$D$21,2,FALSE))</f>
        <v>0</v>
      </c>
      <c r="D118" s="19">
        <f>IF(ISNA(VLOOKUP(B118,Personal!$A$2:$D$23,3,FALSE)),,VLOOKUP(B118,Personal!$A$2:$D$32,3,FALSE))</f>
        <v>0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>
        <f t="shared" ref="B119:B133" si="20">B100</f>
        <v>0</v>
      </c>
      <c r="C119" s="19">
        <f>IF(ISNA(VLOOKUP(B119,Personal!$A$2:$D$21,2,FALSE)),,VLOOKUP(B119,Personal!$A$2:$D$21,2,FALSE))</f>
        <v>0</v>
      </c>
      <c r="D119" s="19">
        <f>IF(ISNA(VLOOKUP(B119,Personal!$A$2:$D$23,3,FALSE)),,VLOOKUP(B119,Personal!$A$2:$D$32,3,FALSE))</f>
        <v>0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>
        <f t="shared" si="20"/>
        <v>0</v>
      </c>
      <c r="C120" s="19">
        <f>IF(ISNA(VLOOKUP(B120,Personal!$A$2:$D$21,2,FALSE)),,VLOOKUP(B120,Personal!$A$2:$D$21,2,FALSE))</f>
        <v>0</v>
      </c>
      <c r="D120" s="19">
        <f>IF(ISNA(VLOOKUP(B120,Personal!$A$2:$D$23,3,FALSE)),,VLOOKUP(B120,Personal!$A$2:$D$32,3,FALSE))</f>
        <v>0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>
        <f t="shared" si="20"/>
        <v>0</v>
      </c>
      <c r="C121" s="19">
        <f>IF(ISNA(VLOOKUP(B121,Personal!$A$2:$D$21,2,FALSE)),,VLOOKUP(B121,Personal!$A$2:$D$21,2,FALSE))</f>
        <v>0</v>
      </c>
      <c r="D121" s="19">
        <f>IF(ISNA(VLOOKUP(B121,Personal!$A$2:$D$23,3,FALSE)),,VLOOKUP(B121,Personal!$A$2:$D$32,3,FALSE))</f>
        <v>0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>
        <f t="shared" si="20"/>
        <v>0</v>
      </c>
      <c r="C122" s="19">
        <f>IF(ISNA(VLOOKUP(B122,Personal!$A$2:$D$21,2,FALSE)),,VLOOKUP(B122,Personal!$A$2:$D$21,2,FALSE))</f>
        <v>0</v>
      </c>
      <c r="D122" s="19">
        <f>IF(ISNA(VLOOKUP(B122,Personal!$A$2:$D$23,3,FALSE)),,VLOOKUP(B122,Personal!$A$2:$D$32,3,FALSE))</f>
        <v>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>
        <f t="shared" si="20"/>
        <v>0</v>
      </c>
      <c r="C123" s="19">
        <f>IF(ISNA(VLOOKUP(B123,Personal!$A$2:$D$21,2,FALSE)),,VLOOKUP(B123,Personal!$A$2:$D$21,2,FALSE))</f>
        <v>0</v>
      </c>
      <c r="D123" s="19">
        <f>IF(ISNA(VLOOKUP(B123,Personal!$A$2:$D$23,3,FALSE)),,VLOOKUP(B123,Personal!$A$2:$D$32,3,FALSE))</f>
        <v>0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>
        <f t="shared" si="20"/>
        <v>0</v>
      </c>
      <c r="C124" s="19">
        <f>IF(ISNA(VLOOKUP(B124,Personal!$A$2:$D$21,2,FALSE)),,VLOOKUP(B124,Personal!$A$2:$D$21,2,FALSE))</f>
        <v>0</v>
      </c>
      <c r="D124" s="19">
        <f>IF(ISNA(VLOOKUP(B124,Personal!$A$2:$D$23,3,FALSE)),,VLOOKUP(B124,Personal!$A$2:$D$32,3,FALSE))</f>
        <v>0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>
        <f t="shared" si="20"/>
        <v>0</v>
      </c>
      <c r="C125" s="19">
        <f>IF(ISNA(VLOOKUP(B125,Personal!$A$2:$D$21,2,FALSE)),,VLOOKUP(B125,Personal!$A$2:$D$21,2,FALSE))</f>
        <v>0</v>
      </c>
      <c r="D125" s="19">
        <f>IF(ISNA(VLOOKUP(B125,Personal!$A$2:$D$23,3,FALSE)),,VLOOKUP(B125,Personal!$A$2:$D$32,3,FALSE))</f>
        <v>0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>
        <f t="shared" si="20"/>
        <v>0</v>
      </c>
      <c r="C131" s="19">
        <f>IF(ISNA(VLOOKUP(B131,Personal!$A$2:$D$21,2,FALSE)),,VLOOKUP(B131,Personal!$A$2:$D$21,2,FALSE))</f>
        <v>0</v>
      </c>
      <c r="D131" s="19">
        <f>IF(ISNA(VLOOKUP(B131,Personal!$A$2:$D$23,3,FALSE)),,VLOOKUP(B131,Personal!$A$2:$D$32,3,FALSE))</f>
        <v>0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>
        <f t="shared" si="20"/>
        <v>0</v>
      </c>
      <c r="C132" s="19">
        <f>IF(ISNA(VLOOKUP(B132,Personal!$A$2:$D$21,2,FALSE)),,VLOOKUP(B132,Personal!$A$2:$D$21,2,FALSE))</f>
        <v>0</v>
      </c>
      <c r="D132" s="19">
        <f>IF(ISNA(VLOOKUP(B132,Personal!$A$2:$D$23,3,FALSE)),,VLOOKUP(B132,Personal!$A$2:$D$32,3,FALSE))</f>
        <v>0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>
        <f t="shared" si="20"/>
        <v>0</v>
      </c>
      <c r="C133" s="19">
        <f>IF(ISNA(VLOOKUP(B133,Personal!$A$2:$D$21,2,FALSE)),,VLOOKUP(B133,Personal!$A$2:$D$21,2,FALSE))</f>
        <v>0</v>
      </c>
      <c r="D133" s="19">
        <f>IF(ISNA(VLOOKUP(B133,Personal!$A$2:$D$23,3,FALSE)),,VLOOKUP(B133,Personal!$A$2:$D$32,3,FALSE))</f>
        <v>0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zeae5b9T0ojcgCAwNxeRyG+mIGO88mFWiAjWwbizoHRHOce21YQckn5tgCVxlbsQRCwBjfE7HY1O/+1z8lrBOQ==" saltValue="KaEh5BFkK7snqBaa2xN5pA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19" name="Rango2_3_8"/>
    <protectedRange algorithmName="SHA-512" hashValue="G5FAzGJX5ML8jdfkYHQa+XaFR9QNG29PKoYkCgHl9WmXxPVaBd5PCzjSk5Uim+XS6Movcs1vrN10mr+qn1crdA==" saltValue="5PigA186qshsPexNZFi/+w==" spinCount="100000" sqref="E23:AG38" name="Rango2_3_8_1"/>
    <protectedRange algorithmName="SHA-512" hashValue="G5FAzGJX5ML8jdfkYHQa+XaFR9QNG29PKoYkCgHl9WmXxPVaBd5PCzjSk5Uim+XS6Movcs1vrN10mr+qn1crdA==" saltValue="5PigA186qshsPexNZFi/+w==" spinCount="100000" sqref="E42:AG57" name="Rango2_3_8_2"/>
    <protectedRange algorithmName="SHA-512" hashValue="G5FAzGJX5ML8jdfkYHQa+XaFR9QNG29PKoYkCgHl9WmXxPVaBd5PCzjSk5Uim+XS6Movcs1vrN10mr+qn1crdA==" saltValue="5PigA186qshsPexNZFi/+w==" spinCount="100000" sqref="E61:AG76" name="Rango2_3_8_3"/>
    <protectedRange algorithmName="SHA-512" hashValue="G5FAzGJX5ML8jdfkYHQa+XaFR9QNG29PKoYkCgHl9WmXxPVaBd5PCzjSk5Uim+XS6Movcs1vrN10mr+qn1crdA==" saltValue="5PigA186qshsPexNZFi/+w==" spinCount="100000" sqref="E80:AG95" name="Rango2_3_8_4"/>
    <protectedRange algorithmName="SHA-512" hashValue="G5FAzGJX5ML8jdfkYHQa+XaFR9QNG29PKoYkCgHl9WmXxPVaBd5PCzjSk5Uim+XS6Movcs1vrN10mr+qn1crdA==" saltValue="5PigA186qshsPexNZFi/+w==" spinCount="100000" sqref="E99:AG114" name="Rango2_3_8_5"/>
    <protectedRange algorithmName="SHA-512" hashValue="G5FAzGJX5ML8jdfkYHQa+XaFR9QNG29PKoYkCgHl9WmXxPVaBd5PCzjSk5Uim+XS6Movcs1vrN10mr+qn1crdA==" saltValue="5PigA186qshsPexNZFi/+w==" spinCount="100000" sqref="E118:AG133" name="Rango2_3_8_6"/>
  </protectedRanges>
  <conditionalFormatting sqref="E20:AG20 E39:AG39 E58:AG58 E77:AG77 E96:AG96 E115:AG115 E134:AG134">
    <cfRule type="colorScale" priority="330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I18:W18">
    <cfRule type="expression" dxfId="251" priority="116">
      <formula>$C$78="F"</formula>
    </cfRule>
  </conditionalFormatting>
  <conditionalFormatting sqref="I18:W18">
    <cfRule type="expression" dxfId="250" priority="117">
      <formula>$C$59="F"</formula>
    </cfRule>
  </conditionalFormatting>
  <conditionalFormatting sqref="I18:W18">
    <cfRule type="expression" dxfId="249" priority="118">
      <formula>$C$40="F"</formula>
    </cfRule>
  </conditionalFormatting>
  <conditionalFormatting sqref="E13:H17 I13:W18 X13:AG17">
    <cfRule type="expression" dxfId="248" priority="119">
      <formula>$C$21="F"</formula>
    </cfRule>
  </conditionalFormatting>
  <conditionalFormatting sqref="E13:AG19">
    <cfRule type="expression" dxfId="247" priority="121">
      <formula>$C$2="F"</formula>
    </cfRule>
  </conditionalFormatting>
  <conditionalFormatting sqref="E13:AG19">
    <cfRule type="expression" dxfId="246" priority="122">
      <formula>$D13="Facturacion"</formula>
    </cfRule>
  </conditionalFormatting>
  <conditionalFormatting sqref="E13:AG19">
    <cfRule type="expression" dxfId="245" priority="123">
      <formula>$D13="Specialist"</formula>
    </cfRule>
  </conditionalFormatting>
  <conditionalFormatting sqref="E13:AG19">
    <cfRule type="cellIs" dxfId="244" priority="124" operator="equal">
      <formula>1</formula>
    </cfRule>
  </conditionalFormatting>
  <conditionalFormatting sqref="E13:AG19">
    <cfRule type="expression" dxfId="243" priority="125">
      <formula>$D13="SSMM"</formula>
    </cfRule>
  </conditionalFormatting>
  <conditionalFormatting sqref="E13:AG19">
    <cfRule type="cellIs" dxfId="242" priority="126" operator="equal">
      <formula>"F"</formula>
    </cfRule>
  </conditionalFormatting>
  <conditionalFormatting sqref="E4:AG12">
    <cfRule type="expression" dxfId="241" priority="110">
      <formula>$C$2="F"</formula>
    </cfRule>
  </conditionalFormatting>
  <conditionalFormatting sqref="E4:AG12">
    <cfRule type="expression" dxfId="240" priority="111">
      <formula>$D4="Facturacion"</formula>
    </cfRule>
  </conditionalFormatting>
  <conditionalFormatting sqref="E4:AG12">
    <cfRule type="expression" dxfId="239" priority="112">
      <formula>$D4="Specialist"</formula>
    </cfRule>
  </conditionalFormatting>
  <conditionalFormatting sqref="E4:AG12">
    <cfRule type="cellIs" dxfId="238" priority="113" operator="equal">
      <formula>1</formula>
    </cfRule>
  </conditionalFormatting>
  <conditionalFormatting sqref="E4:AG12">
    <cfRule type="expression" dxfId="237" priority="114">
      <formula>$D4="SSMM"</formula>
    </cfRule>
  </conditionalFormatting>
  <conditionalFormatting sqref="E4:AG12">
    <cfRule type="cellIs" dxfId="236" priority="115" operator="equal">
      <formula>"F"</formula>
    </cfRule>
  </conditionalFormatting>
  <conditionalFormatting sqref="I37:W37">
    <cfRule type="expression" dxfId="235" priority="98">
      <formula>$C$78="F"</formula>
    </cfRule>
  </conditionalFormatting>
  <conditionalFormatting sqref="I37:W37">
    <cfRule type="expression" dxfId="234" priority="99">
      <formula>$C$59="F"</formula>
    </cfRule>
  </conditionalFormatting>
  <conditionalFormatting sqref="I37:W37">
    <cfRule type="expression" dxfId="233" priority="100">
      <formula>$C$40="F"</formula>
    </cfRule>
  </conditionalFormatting>
  <conditionalFormatting sqref="E32:H36 I32:W37 X32:AG36">
    <cfRule type="expression" dxfId="232" priority="101">
      <formula>$C$21="F"</formula>
    </cfRule>
  </conditionalFormatting>
  <conditionalFormatting sqref="E32:AG38">
    <cfRule type="expression" dxfId="231" priority="103">
      <formula>$C$2="F"</formula>
    </cfRule>
  </conditionalFormatting>
  <conditionalFormatting sqref="E32:AG38">
    <cfRule type="expression" dxfId="230" priority="104">
      <formula>$D32="Facturacion"</formula>
    </cfRule>
  </conditionalFormatting>
  <conditionalFormatting sqref="E32:AG38">
    <cfRule type="expression" dxfId="229" priority="105">
      <formula>$D32="Specialist"</formula>
    </cfRule>
  </conditionalFormatting>
  <conditionalFormatting sqref="E32:AG38">
    <cfRule type="cellIs" dxfId="228" priority="106" operator="equal">
      <formula>1</formula>
    </cfRule>
  </conditionalFormatting>
  <conditionalFormatting sqref="E32:AG38">
    <cfRule type="expression" dxfId="227" priority="107">
      <formula>$D32="SSMM"</formula>
    </cfRule>
  </conditionalFormatting>
  <conditionalFormatting sqref="E32:AG38">
    <cfRule type="cellIs" dxfId="226" priority="108" operator="equal">
      <formula>"F"</formula>
    </cfRule>
  </conditionalFormatting>
  <conditionalFormatting sqref="E23:AG31">
    <cfRule type="expression" dxfId="225" priority="92">
      <formula>$C$2="F"</formula>
    </cfRule>
  </conditionalFormatting>
  <conditionalFormatting sqref="E23:AG31">
    <cfRule type="expression" dxfId="224" priority="93">
      <formula>$D23="Facturacion"</formula>
    </cfRule>
  </conditionalFormatting>
  <conditionalFormatting sqref="E23:AG31">
    <cfRule type="expression" dxfId="223" priority="94">
      <formula>$D23="Specialist"</formula>
    </cfRule>
  </conditionalFormatting>
  <conditionalFormatting sqref="E23:AG31">
    <cfRule type="cellIs" dxfId="222" priority="95" operator="equal">
      <formula>1</formula>
    </cfRule>
  </conditionalFormatting>
  <conditionalFormatting sqref="E23:AG31">
    <cfRule type="expression" dxfId="221" priority="96">
      <formula>$D23="SSMM"</formula>
    </cfRule>
  </conditionalFormatting>
  <conditionalFormatting sqref="E23:AG31">
    <cfRule type="cellIs" dxfId="220" priority="97" operator="equal">
      <formula>"F"</formula>
    </cfRule>
  </conditionalFormatting>
  <conditionalFormatting sqref="I56:W56">
    <cfRule type="expression" dxfId="219" priority="80">
      <formula>$C$78="F"</formula>
    </cfRule>
  </conditionalFormatting>
  <conditionalFormatting sqref="I56:W56">
    <cfRule type="expression" dxfId="218" priority="81">
      <formula>$C$59="F"</formula>
    </cfRule>
  </conditionalFormatting>
  <conditionalFormatting sqref="I56:W56">
    <cfRule type="expression" dxfId="217" priority="82">
      <formula>$C$40="F"</formula>
    </cfRule>
  </conditionalFormatting>
  <conditionalFormatting sqref="E51:H55 I51:W56 X51:AG55">
    <cfRule type="expression" dxfId="216" priority="83">
      <formula>$C$21="F"</formula>
    </cfRule>
  </conditionalFormatting>
  <conditionalFormatting sqref="E51:AG57">
    <cfRule type="expression" dxfId="215" priority="85">
      <formula>$C$2="F"</formula>
    </cfRule>
  </conditionalFormatting>
  <conditionalFormatting sqref="E51:AG57">
    <cfRule type="expression" dxfId="214" priority="86">
      <formula>$D51="Facturacion"</formula>
    </cfRule>
  </conditionalFormatting>
  <conditionalFormatting sqref="E51:AG57">
    <cfRule type="expression" dxfId="213" priority="87">
      <formula>$D51="Specialist"</formula>
    </cfRule>
  </conditionalFormatting>
  <conditionalFormatting sqref="E51:AG57">
    <cfRule type="cellIs" dxfId="212" priority="88" operator="equal">
      <formula>1</formula>
    </cfRule>
  </conditionalFormatting>
  <conditionalFormatting sqref="E51:AG57">
    <cfRule type="expression" dxfId="211" priority="89">
      <formula>$D51="SSMM"</formula>
    </cfRule>
  </conditionalFormatting>
  <conditionalFormatting sqref="E51:AG57">
    <cfRule type="cellIs" dxfId="210" priority="90" operator="equal">
      <formula>"F"</formula>
    </cfRule>
  </conditionalFormatting>
  <conditionalFormatting sqref="E42:AG50">
    <cfRule type="expression" dxfId="209" priority="74">
      <formula>$C$2="F"</formula>
    </cfRule>
  </conditionalFormatting>
  <conditionalFormatting sqref="E42:AG50">
    <cfRule type="expression" dxfId="208" priority="75">
      <formula>$D42="Facturacion"</formula>
    </cfRule>
  </conditionalFormatting>
  <conditionalFormatting sqref="E42:AG50">
    <cfRule type="expression" dxfId="207" priority="76">
      <formula>$D42="Specialist"</formula>
    </cfRule>
  </conditionalFormatting>
  <conditionalFormatting sqref="E42:AG50">
    <cfRule type="cellIs" dxfId="206" priority="77" operator="equal">
      <formula>1</formula>
    </cfRule>
  </conditionalFormatting>
  <conditionalFormatting sqref="E42:AG50">
    <cfRule type="expression" dxfId="205" priority="78">
      <formula>$D42="SSMM"</formula>
    </cfRule>
  </conditionalFormatting>
  <conditionalFormatting sqref="E42:AG50">
    <cfRule type="cellIs" dxfId="204" priority="79" operator="equal">
      <formula>"F"</formula>
    </cfRule>
  </conditionalFormatting>
  <conditionalFormatting sqref="I75:W75">
    <cfRule type="expression" dxfId="203" priority="62">
      <formula>$C$78="F"</formula>
    </cfRule>
  </conditionalFormatting>
  <conditionalFormatting sqref="I75:W75">
    <cfRule type="expression" dxfId="202" priority="63">
      <formula>$C$59="F"</formula>
    </cfRule>
  </conditionalFormatting>
  <conditionalFormatting sqref="I75:W75">
    <cfRule type="expression" dxfId="201" priority="64">
      <formula>$C$40="F"</formula>
    </cfRule>
  </conditionalFormatting>
  <conditionalFormatting sqref="E70:H74 I70:W75 X70:AG74">
    <cfRule type="expression" dxfId="200" priority="65">
      <formula>$C$21="F"</formula>
    </cfRule>
  </conditionalFormatting>
  <conditionalFormatting sqref="E70:AG76">
    <cfRule type="expression" dxfId="199" priority="67">
      <formula>$C$2="F"</formula>
    </cfRule>
  </conditionalFormatting>
  <conditionalFormatting sqref="E70:AG76">
    <cfRule type="expression" dxfId="198" priority="68">
      <formula>$D70="Facturacion"</formula>
    </cfRule>
  </conditionalFormatting>
  <conditionalFormatting sqref="E70:AG76">
    <cfRule type="expression" dxfId="197" priority="69">
      <formula>$D70="Specialist"</formula>
    </cfRule>
  </conditionalFormatting>
  <conditionalFormatting sqref="E70:AG76">
    <cfRule type="cellIs" dxfId="196" priority="70" operator="equal">
      <formula>1</formula>
    </cfRule>
  </conditionalFormatting>
  <conditionalFormatting sqref="E70:AG76">
    <cfRule type="expression" dxfId="195" priority="71">
      <formula>$D70="SSMM"</formula>
    </cfRule>
  </conditionalFormatting>
  <conditionalFormatting sqref="E70:AG76">
    <cfRule type="cellIs" dxfId="194" priority="72" operator="equal">
      <formula>"F"</formula>
    </cfRule>
  </conditionalFormatting>
  <conditionalFormatting sqref="E61:AG69">
    <cfRule type="expression" dxfId="193" priority="56">
      <formula>$C$2="F"</formula>
    </cfRule>
  </conditionalFormatting>
  <conditionalFormatting sqref="E61:AG69">
    <cfRule type="expression" dxfId="192" priority="57">
      <formula>$D61="Facturacion"</formula>
    </cfRule>
  </conditionalFormatting>
  <conditionalFormatting sqref="E61:AG69">
    <cfRule type="expression" dxfId="191" priority="58">
      <formula>$D61="Specialist"</formula>
    </cfRule>
  </conditionalFormatting>
  <conditionalFormatting sqref="E61:AG69">
    <cfRule type="cellIs" dxfId="190" priority="59" operator="equal">
      <formula>1</formula>
    </cfRule>
  </conditionalFormatting>
  <conditionalFormatting sqref="E61:AG69">
    <cfRule type="expression" dxfId="189" priority="60">
      <formula>$D61="SSMM"</formula>
    </cfRule>
  </conditionalFormatting>
  <conditionalFormatting sqref="E61:AG69">
    <cfRule type="cellIs" dxfId="188" priority="61" operator="equal">
      <formula>"F"</formula>
    </cfRule>
  </conditionalFormatting>
  <conditionalFormatting sqref="I94:W94">
    <cfRule type="expression" dxfId="187" priority="44">
      <formula>$C$78="F"</formula>
    </cfRule>
  </conditionalFormatting>
  <conditionalFormatting sqref="I94:W94">
    <cfRule type="expression" dxfId="186" priority="45">
      <formula>$C$59="F"</formula>
    </cfRule>
  </conditionalFormatting>
  <conditionalFormatting sqref="I94:W94">
    <cfRule type="expression" dxfId="185" priority="46">
      <formula>$C$40="F"</formula>
    </cfRule>
  </conditionalFormatting>
  <conditionalFormatting sqref="E89:H93 I89:W94 X89:AG93">
    <cfRule type="expression" dxfId="184" priority="47">
      <formula>$C$21="F"</formula>
    </cfRule>
  </conditionalFormatting>
  <conditionalFormatting sqref="E89:AG95">
    <cfRule type="expression" dxfId="183" priority="49">
      <formula>$C$2="F"</formula>
    </cfRule>
  </conditionalFormatting>
  <conditionalFormatting sqref="E89:AG95">
    <cfRule type="expression" dxfId="182" priority="50">
      <formula>$D89="Facturacion"</formula>
    </cfRule>
  </conditionalFormatting>
  <conditionalFormatting sqref="E89:AG95">
    <cfRule type="expression" dxfId="181" priority="51">
      <formula>$D89="Specialist"</formula>
    </cfRule>
  </conditionalFormatting>
  <conditionalFormatting sqref="E89:AG95">
    <cfRule type="cellIs" dxfId="180" priority="52" operator="equal">
      <formula>1</formula>
    </cfRule>
  </conditionalFormatting>
  <conditionalFormatting sqref="E89:AG95">
    <cfRule type="expression" dxfId="179" priority="53">
      <formula>$D89="SSMM"</formula>
    </cfRule>
  </conditionalFormatting>
  <conditionalFormatting sqref="E89:AG95">
    <cfRule type="cellIs" dxfId="178" priority="54" operator="equal">
      <formula>"F"</formula>
    </cfRule>
  </conditionalFormatting>
  <conditionalFormatting sqref="E80:AG88">
    <cfRule type="expression" dxfId="177" priority="38">
      <formula>$C$2="F"</formula>
    </cfRule>
  </conditionalFormatting>
  <conditionalFormatting sqref="E80:AG88">
    <cfRule type="expression" dxfId="176" priority="39">
      <formula>$D80="Facturacion"</formula>
    </cfRule>
  </conditionalFormatting>
  <conditionalFormatting sqref="E80:AG88">
    <cfRule type="expression" dxfId="175" priority="40">
      <formula>$D80="Specialist"</formula>
    </cfRule>
  </conditionalFormatting>
  <conditionalFormatting sqref="E80:AG88">
    <cfRule type="cellIs" dxfId="174" priority="41" operator="equal">
      <formula>1</formula>
    </cfRule>
  </conditionalFormatting>
  <conditionalFormatting sqref="E80:AG88">
    <cfRule type="expression" dxfId="173" priority="42">
      <formula>$D80="SSMM"</formula>
    </cfRule>
  </conditionalFormatting>
  <conditionalFormatting sqref="E80:AG88">
    <cfRule type="cellIs" dxfId="172" priority="43" operator="equal">
      <formula>"F"</formula>
    </cfRule>
  </conditionalFormatting>
  <conditionalFormatting sqref="I113:W113">
    <cfRule type="expression" dxfId="171" priority="26">
      <formula>$C$78="F"</formula>
    </cfRule>
  </conditionalFormatting>
  <conditionalFormatting sqref="I113:W113">
    <cfRule type="expression" dxfId="170" priority="27">
      <formula>$C$59="F"</formula>
    </cfRule>
  </conditionalFormatting>
  <conditionalFormatting sqref="I113:W113">
    <cfRule type="expression" dxfId="169" priority="28">
      <formula>$C$40="F"</formula>
    </cfRule>
  </conditionalFormatting>
  <conditionalFormatting sqref="E108:H112 I108:W113 X108:AG112">
    <cfRule type="expression" dxfId="168" priority="29">
      <formula>$C$21="F"</formula>
    </cfRule>
  </conditionalFormatting>
  <conditionalFormatting sqref="E108:AG114">
    <cfRule type="expression" dxfId="167" priority="31">
      <formula>$C$2="F"</formula>
    </cfRule>
  </conditionalFormatting>
  <conditionalFormatting sqref="E108:AG114">
    <cfRule type="expression" dxfId="166" priority="32">
      <formula>$D108="Facturacion"</formula>
    </cfRule>
  </conditionalFormatting>
  <conditionalFormatting sqref="E108:AG114">
    <cfRule type="expression" dxfId="165" priority="33">
      <formula>$D108="Specialist"</formula>
    </cfRule>
  </conditionalFormatting>
  <conditionalFormatting sqref="E108:AG114">
    <cfRule type="cellIs" dxfId="164" priority="34" operator="equal">
      <formula>1</formula>
    </cfRule>
  </conditionalFormatting>
  <conditionalFormatting sqref="E108:AG114">
    <cfRule type="expression" dxfId="163" priority="35">
      <formula>$D108="SSMM"</formula>
    </cfRule>
  </conditionalFormatting>
  <conditionalFormatting sqref="E108:AG114">
    <cfRule type="cellIs" dxfId="162" priority="36" operator="equal">
      <formula>"F"</formula>
    </cfRule>
  </conditionalFormatting>
  <conditionalFormatting sqref="E99:AG107">
    <cfRule type="expression" dxfId="161" priority="20">
      <formula>$C$2="F"</formula>
    </cfRule>
  </conditionalFormatting>
  <conditionalFormatting sqref="E99:AG107">
    <cfRule type="expression" dxfId="160" priority="21">
      <formula>$D99="Facturacion"</formula>
    </cfRule>
  </conditionalFormatting>
  <conditionalFormatting sqref="E99:AG107">
    <cfRule type="expression" dxfId="159" priority="22">
      <formula>$D99="Specialist"</formula>
    </cfRule>
  </conditionalFormatting>
  <conditionalFormatting sqref="E99:AG107">
    <cfRule type="cellIs" dxfId="158" priority="23" operator="equal">
      <formula>1</formula>
    </cfRule>
  </conditionalFormatting>
  <conditionalFormatting sqref="E99:AG107">
    <cfRule type="expression" dxfId="157" priority="24">
      <formula>$D99="SSMM"</formula>
    </cfRule>
  </conditionalFormatting>
  <conditionalFormatting sqref="E99:AG107">
    <cfRule type="cellIs" dxfId="156" priority="25" operator="equal">
      <formula>"F"</formula>
    </cfRule>
  </conditionalFormatting>
  <conditionalFormatting sqref="I132:W132">
    <cfRule type="expression" dxfId="155" priority="8">
      <formula>$C$78="F"</formula>
    </cfRule>
  </conditionalFormatting>
  <conditionalFormatting sqref="I132:W132">
    <cfRule type="expression" dxfId="154" priority="9">
      <formula>$C$59="F"</formula>
    </cfRule>
  </conditionalFormatting>
  <conditionalFormatting sqref="I132:W132">
    <cfRule type="expression" dxfId="153" priority="10">
      <formula>$C$40="F"</formula>
    </cfRule>
  </conditionalFormatting>
  <conditionalFormatting sqref="E127:H131 I127:W132 X127:AG131">
    <cfRule type="expression" dxfId="152" priority="11">
      <formula>$C$21="F"</formula>
    </cfRule>
  </conditionalFormatting>
  <conditionalFormatting sqref="E127:AG133">
    <cfRule type="expression" dxfId="151" priority="13">
      <formula>$C$2="F"</formula>
    </cfRule>
  </conditionalFormatting>
  <conditionalFormatting sqref="E127:AG133">
    <cfRule type="expression" dxfId="150" priority="14">
      <formula>$D127="Facturacion"</formula>
    </cfRule>
  </conditionalFormatting>
  <conditionalFormatting sqref="E127:AG133">
    <cfRule type="expression" dxfId="149" priority="15">
      <formula>$D127="Specialist"</formula>
    </cfRule>
  </conditionalFormatting>
  <conditionalFormatting sqref="E127:AG133">
    <cfRule type="cellIs" dxfId="148" priority="16" operator="equal">
      <formula>1</formula>
    </cfRule>
  </conditionalFormatting>
  <conditionalFormatting sqref="E127:AG133">
    <cfRule type="expression" dxfId="147" priority="17">
      <formula>$D127="SSMM"</formula>
    </cfRule>
  </conditionalFormatting>
  <conditionalFormatting sqref="E127:AG133">
    <cfRule type="cellIs" dxfId="146" priority="18" operator="equal">
      <formula>"F"</formula>
    </cfRule>
  </conditionalFormatting>
  <conditionalFormatting sqref="E118:AG126">
    <cfRule type="expression" dxfId="145" priority="2">
      <formula>$C$2="F"</formula>
    </cfRule>
  </conditionalFormatting>
  <conditionalFormatting sqref="E118:AG126">
    <cfRule type="expression" dxfId="144" priority="3">
      <formula>$D118="Facturacion"</formula>
    </cfRule>
  </conditionalFormatting>
  <conditionalFormatting sqref="E118:AG126">
    <cfRule type="expression" dxfId="143" priority="4">
      <formula>$D118="Specialist"</formula>
    </cfRule>
  </conditionalFormatting>
  <conditionalFormatting sqref="E118:AG126">
    <cfRule type="cellIs" dxfId="142" priority="5" operator="equal">
      <formula>1</formula>
    </cfRule>
  </conditionalFormatting>
  <conditionalFormatting sqref="E118:AG126">
    <cfRule type="expression" dxfId="141" priority="6">
      <formula>$D118="SSMM"</formula>
    </cfRule>
  </conditionalFormatting>
  <conditionalFormatting sqref="E118:AG126">
    <cfRule type="cellIs" dxfId="140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" id="{C9AA6D6B-5E39-412E-8F04-47B589BFAB9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E13:AG19</xm:sqref>
        </x14:conditionalFormatting>
        <x14:conditionalFormatting xmlns:xm="http://schemas.microsoft.com/office/excel/2006/main">
          <x14:cfRule type="expression" priority="109" id="{FE1BA91B-3AC1-4186-83D3-231B943A1D8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E4:AG12</xm:sqref>
        </x14:conditionalFormatting>
        <x14:conditionalFormatting xmlns:xm="http://schemas.microsoft.com/office/excel/2006/main">
          <x14:cfRule type="expression" priority="102" id="{0BB37D82-6FE8-4564-8134-F9E6282E553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E32:AG38</xm:sqref>
        </x14:conditionalFormatting>
        <x14:conditionalFormatting xmlns:xm="http://schemas.microsoft.com/office/excel/2006/main">
          <x14:cfRule type="expression" priority="91" id="{3ABCFEC9-61D7-49A1-A2A4-BDE27335012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E23:AG31</xm:sqref>
        </x14:conditionalFormatting>
        <x14:conditionalFormatting xmlns:xm="http://schemas.microsoft.com/office/excel/2006/main">
          <x14:cfRule type="expression" priority="84" id="{B3A56FA3-5C3A-4EF3-A163-40DD17BAA21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E51:AG57</xm:sqref>
        </x14:conditionalFormatting>
        <x14:conditionalFormatting xmlns:xm="http://schemas.microsoft.com/office/excel/2006/main">
          <x14:cfRule type="expression" priority="73" id="{E51F78E0-7711-4B51-BDDD-EF6397A664C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E42:AG50</xm:sqref>
        </x14:conditionalFormatting>
        <x14:conditionalFormatting xmlns:xm="http://schemas.microsoft.com/office/excel/2006/main">
          <x14:cfRule type="expression" priority="66" id="{9F8779ED-230C-418E-958F-748CB59E8983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E70:AG76</xm:sqref>
        </x14:conditionalFormatting>
        <x14:conditionalFormatting xmlns:xm="http://schemas.microsoft.com/office/excel/2006/main">
          <x14:cfRule type="expression" priority="55" id="{8056B8F3-AC72-4352-B1F7-99A059DE58B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E61:AG69</xm:sqref>
        </x14:conditionalFormatting>
        <x14:conditionalFormatting xmlns:xm="http://schemas.microsoft.com/office/excel/2006/main">
          <x14:cfRule type="expression" priority="48" id="{0C84255C-8813-4723-BC58-49412E96D91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E89:AG95</xm:sqref>
        </x14:conditionalFormatting>
        <x14:conditionalFormatting xmlns:xm="http://schemas.microsoft.com/office/excel/2006/main">
          <x14:cfRule type="expression" priority="37" id="{410BF60B-3F6D-492D-869F-528FD62D3A37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E80:AG88</xm:sqref>
        </x14:conditionalFormatting>
        <x14:conditionalFormatting xmlns:xm="http://schemas.microsoft.com/office/excel/2006/main">
          <x14:cfRule type="expression" priority="30" id="{B9FFF193-C0AD-46AA-B78B-9C7E9FDC83C8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19" id="{FEF743F2-D139-4E96-B0C7-33ECE45F786F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E99:AG107</xm:sqref>
        </x14:conditionalFormatting>
        <x14:conditionalFormatting xmlns:xm="http://schemas.microsoft.com/office/excel/2006/main">
          <x14:cfRule type="expression" priority="12" id="{BB095DCA-E8AD-49BF-A926-7A22B3D4231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1" id="{9642A79B-AD37-4D46-9838-633116654CED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B0A6B324-8453-4A52-B376-83668EBF56FB}">
          <x14:formula1>
            <xm:f>Personal!$A$2:$A$50</xm:f>
          </x14:formula1>
          <xm:sqref>B4:B19 B23:B38 B42:B57 B61:B76 B80:B95 B99:B114 B118:B133</xm:sqref>
        </x14:dataValidation>
        <x14:dataValidation type="list" allowBlank="1" showInputMessage="1" showErrorMessage="1" prompt="Elige una de las opciones disponibles" xr:uid="{32FF02D7-1472-4E9A-93C6-6E7501C50331}">
          <x14:formula1>
            <xm:f>Personal!$F$1:$F$15</xm:f>
          </x14:formula1>
          <xm:sqref>E4:AG19 E23:AG38 E42:AG57 E61:AG76 E80:AG95 E99:AG114 E118:AG133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980DF-1D80-4AB6-A25B-8D98C0558836}">
  <sheetPr codeName="Hoja55">
    <tabColor rgb="FFFFFFFF"/>
    <outlinePr summaryBelow="0" summaryRight="0"/>
    <pageSetUpPr fitToPage="1"/>
  </sheetPr>
  <dimension ref="A1:AJ1000"/>
  <sheetViews>
    <sheetView topLeftCell="A75" workbookViewId="0">
      <selection activeCell="AI24" sqref="AI24"/>
    </sheetView>
  </sheetViews>
  <sheetFormatPr defaultColWidth="12.5390625" defaultRowHeight="15" customHeight="1" x14ac:dyDescent="0.15"/>
  <cols>
    <col min="1" max="1" width="10.11328125" customWidth="1"/>
    <col min="2" max="2" width="8.359375" customWidth="1"/>
    <col min="3" max="3" width="19.01171875" customWidth="1"/>
    <col min="4" max="4" width="10.11328125" customWidth="1"/>
    <col min="5" max="5" width="6.60546875" customWidth="1"/>
    <col min="6" max="6" width="8.359375" customWidth="1"/>
    <col min="7" max="7" width="5.390625" customWidth="1"/>
    <col min="8" max="8" width="4.1796875" customWidth="1"/>
    <col min="9" max="10" width="4.98828125" customWidth="1"/>
    <col min="11" max="12" width="4.71875" customWidth="1"/>
    <col min="13" max="15" width="4.98828125" customWidth="1"/>
    <col min="16" max="16" width="5.12109375" customWidth="1"/>
    <col min="17" max="17" width="5.52734375" customWidth="1"/>
    <col min="18" max="18" width="7.953125" customWidth="1"/>
    <col min="19" max="32" width="4.98828125" customWidth="1"/>
    <col min="33" max="33" width="5.12109375" customWidth="1"/>
    <col min="34" max="34" width="6.47265625" customWidth="1"/>
  </cols>
  <sheetData>
    <row r="1" spans="1:36" ht="64.5" customHeight="1" x14ac:dyDescent="0.15">
      <c r="A1" s="6"/>
      <c r="B1" s="1"/>
      <c r="C1" s="1"/>
      <c r="D1" s="7"/>
      <c r="E1" s="2"/>
      <c r="F1" s="2"/>
      <c r="G1" s="2"/>
      <c r="H1" s="2"/>
      <c r="I1" s="2"/>
      <c r="J1" s="2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15.75" customHeight="1" x14ac:dyDescent="0.15">
      <c r="A2" s="6"/>
      <c r="B2" s="1"/>
      <c r="C2" s="1"/>
      <c r="D2" s="7"/>
      <c r="E2" s="2"/>
      <c r="F2" s="2"/>
      <c r="G2" s="9"/>
      <c r="H2" s="2"/>
      <c r="I2" s="2"/>
      <c r="J2" s="2"/>
      <c r="K2" s="5"/>
      <c r="L2" s="5">
        <v>12</v>
      </c>
      <c r="M2" s="5">
        <v>13</v>
      </c>
      <c r="N2" s="5">
        <v>14</v>
      </c>
      <c r="O2" s="5">
        <v>15</v>
      </c>
      <c r="P2" s="5">
        <v>16</v>
      </c>
      <c r="Q2" s="5">
        <v>17</v>
      </c>
      <c r="R2" s="5">
        <v>18</v>
      </c>
      <c r="S2" s="5">
        <v>19</v>
      </c>
      <c r="T2" s="5">
        <v>20</v>
      </c>
      <c r="U2" s="5">
        <v>21</v>
      </c>
      <c r="V2" s="5">
        <v>22</v>
      </c>
      <c r="W2" s="5">
        <v>23</v>
      </c>
      <c r="X2" s="5">
        <v>24</v>
      </c>
      <c r="Y2" s="5">
        <v>25</v>
      </c>
      <c r="Z2" s="5">
        <v>26</v>
      </c>
      <c r="AA2" s="5">
        <v>27</v>
      </c>
      <c r="AB2" s="5">
        <v>28</v>
      </c>
      <c r="AC2" s="5">
        <v>29</v>
      </c>
      <c r="AD2" s="5">
        <v>30</v>
      </c>
      <c r="AE2" s="5">
        <v>31</v>
      </c>
      <c r="AF2" s="5">
        <v>32</v>
      </c>
      <c r="AG2" s="5">
        <v>33</v>
      </c>
      <c r="AH2" s="5">
        <v>34</v>
      </c>
      <c r="AI2" s="5">
        <v>36</v>
      </c>
    </row>
    <row r="3" spans="1:36" ht="15.75" customHeight="1" x14ac:dyDescent="0.15">
      <c r="A3" s="10"/>
      <c r="B3" s="11" t="s">
        <v>53</v>
      </c>
      <c r="C3" s="12">
        <f>'S52'!C117+1</f>
        <v>45656</v>
      </c>
      <c r="D3" s="13" t="s">
        <v>54</v>
      </c>
      <c r="E3" s="14" t="s">
        <v>55</v>
      </c>
      <c r="F3" s="14" t="s">
        <v>56</v>
      </c>
      <c r="G3" s="14" t="s">
        <v>57</v>
      </c>
      <c r="H3" s="14" t="s">
        <v>58</v>
      </c>
      <c r="I3" s="14" t="s">
        <v>59</v>
      </c>
      <c r="J3" s="14" t="s">
        <v>60</v>
      </c>
      <c r="K3" s="14" t="s">
        <v>61</v>
      </c>
      <c r="L3" s="14" t="s">
        <v>62</v>
      </c>
      <c r="M3" s="14" t="s">
        <v>63</v>
      </c>
      <c r="N3" s="14" t="s">
        <v>64</v>
      </c>
      <c r="O3" s="14" t="s">
        <v>65</v>
      </c>
      <c r="P3" s="14" t="s">
        <v>66</v>
      </c>
      <c r="Q3" s="14" t="s">
        <v>67</v>
      </c>
      <c r="R3" s="14" t="s">
        <v>68</v>
      </c>
      <c r="S3" s="14" t="s">
        <v>69</v>
      </c>
      <c r="T3" s="14" t="s">
        <v>70</v>
      </c>
      <c r="U3" s="14" t="s">
        <v>71</v>
      </c>
      <c r="V3" s="14" t="s">
        <v>72</v>
      </c>
      <c r="W3" s="14" t="s">
        <v>73</v>
      </c>
      <c r="X3" s="14" t="s">
        <v>74</v>
      </c>
      <c r="Y3" s="14" t="s">
        <v>75</v>
      </c>
      <c r="Z3" s="14" t="s">
        <v>76</v>
      </c>
      <c r="AA3" s="14" t="s">
        <v>77</v>
      </c>
      <c r="AB3" s="14" t="s">
        <v>78</v>
      </c>
      <c r="AC3" s="14" t="s">
        <v>79</v>
      </c>
      <c r="AD3" s="14" t="s">
        <v>80</v>
      </c>
      <c r="AE3" s="14" t="s">
        <v>81</v>
      </c>
      <c r="AF3" s="14" t="s">
        <v>82</v>
      </c>
      <c r="AG3" s="15" t="s">
        <v>83</v>
      </c>
      <c r="AH3" s="16" t="s">
        <v>1</v>
      </c>
      <c r="AI3" s="16" t="s">
        <v>84</v>
      </c>
      <c r="AJ3" s="16" t="s">
        <v>85</v>
      </c>
    </row>
    <row r="4" spans="1:36" ht="15.75" customHeight="1" x14ac:dyDescent="0.15">
      <c r="A4" s="10"/>
      <c r="B4" s="18"/>
      <c r="C4" s="19">
        <f>IF(ISNA(VLOOKUP(B4,Personal!$A$2:$D$21,2,FALSE)),,VLOOKUP(B4,Personal!$A$2:$D$21,2,FALSE))</f>
        <v>0</v>
      </c>
      <c r="D4" s="19">
        <f>IF(ISNA(VLOOKUP(B4,Personal!$A$2:$D$23,3,FALSE)),,VLOOKUP(B4,Personal!$A$2:$D$32,3,FALSE))</f>
        <v>0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1">
        <f t="shared" ref="AH4:AH19" si="0">SUM(E4:AG4)/2</f>
        <v>0</v>
      </c>
      <c r="AI4" s="1"/>
      <c r="AJ4" s="1">
        <f t="shared" ref="AJ4:AJ20" si="1">AH4+AH23+AH42+AH61+AH80+AH99+AH118</f>
        <v>0</v>
      </c>
    </row>
    <row r="5" spans="1:36" ht="15.75" customHeight="1" x14ac:dyDescent="0.15">
      <c r="A5" s="10"/>
      <c r="B5" s="18"/>
      <c r="C5" s="19">
        <f>IF(ISNA(VLOOKUP(B5,Personal!$A$2:$D$21,2,FALSE)),,VLOOKUP(B5,Personal!$A$2:$D$21,2,FALSE))</f>
        <v>0</v>
      </c>
      <c r="D5" s="19">
        <f>IF(ISNA(VLOOKUP(B5,Personal!$A$2:$D$23,3,FALSE)),,VLOOKUP(B5,Personal!$A$2:$D$32,3,FALSE))</f>
        <v>0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1">
        <f t="shared" si="0"/>
        <v>0</v>
      </c>
      <c r="AI5" s="1"/>
      <c r="AJ5" s="1">
        <f t="shared" si="1"/>
        <v>0</v>
      </c>
    </row>
    <row r="6" spans="1:36" ht="15.75" customHeight="1" x14ac:dyDescent="0.15">
      <c r="A6" s="10"/>
      <c r="B6" s="18"/>
      <c r="C6" s="19">
        <f>IF(ISNA(VLOOKUP(B6,Personal!$A$2:$D$21,2,FALSE)),,VLOOKUP(B6,Personal!$A$2:$D$21,2,FALSE))</f>
        <v>0</v>
      </c>
      <c r="D6" s="19">
        <f>IF(ISNA(VLOOKUP(B6,Personal!$A$2:$D$23,3,FALSE)),,VLOOKUP(B6,Personal!$A$2:$D$32,3,FALSE))</f>
        <v>0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1">
        <f t="shared" si="0"/>
        <v>0</v>
      </c>
      <c r="AI6" s="1"/>
      <c r="AJ6" s="1">
        <f t="shared" si="1"/>
        <v>0</v>
      </c>
    </row>
    <row r="7" spans="1:36" ht="15.75" customHeight="1" x14ac:dyDescent="0.15">
      <c r="A7" s="10"/>
      <c r="B7" s="18"/>
      <c r="C7" s="19">
        <f>IF(ISNA(VLOOKUP(B7,Personal!$A$2:$D$21,2,FALSE)),,VLOOKUP(B7,Personal!$A$2:$D$21,2,FALSE))</f>
        <v>0</v>
      </c>
      <c r="D7" s="19">
        <f>IF(ISNA(VLOOKUP(B7,Personal!$A$2:$D$23,3,FALSE)),,VLOOKUP(B7,Personal!$A$2:$D$32,3,FALSE))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1">
        <f t="shared" si="0"/>
        <v>0</v>
      </c>
      <c r="AI7" s="1"/>
      <c r="AJ7" s="1">
        <f t="shared" si="1"/>
        <v>0</v>
      </c>
    </row>
    <row r="8" spans="1:36" ht="15.75" customHeight="1" x14ac:dyDescent="0.15">
      <c r="A8" s="10"/>
      <c r="B8" s="18"/>
      <c r="C8" s="19">
        <f>IF(ISNA(VLOOKUP(B8,Personal!$A$2:$D$21,2,FALSE)),,VLOOKUP(B8,Personal!$A$2:$D$21,2,FALSE))</f>
        <v>0</v>
      </c>
      <c r="D8" s="19">
        <f>IF(ISNA(VLOOKUP(B8,Personal!$A$2:$D$23,3,FALSE)),,VLOOKUP(B8,Personal!$A$2:$D$32,3,FALSE))</f>
        <v>0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1">
        <f t="shared" si="0"/>
        <v>0</v>
      </c>
      <c r="AI8" s="1"/>
      <c r="AJ8" s="1">
        <f t="shared" si="1"/>
        <v>0</v>
      </c>
    </row>
    <row r="9" spans="1:36" ht="15.75" customHeight="1" x14ac:dyDescent="0.15">
      <c r="A9" s="10"/>
      <c r="B9" s="18"/>
      <c r="C9" s="19">
        <f>IF(ISNA(VLOOKUP(B9,Personal!$A$2:$D$21,2,FALSE)),,VLOOKUP(B9,Personal!$A$2:$D$21,2,FALSE))</f>
        <v>0</v>
      </c>
      <c r="D9" s="19">
        <f>IF(ISNA(VLOOKUP(B9,Personal!$A$2:$D$23,3,FALSE)),,VLOOKUP(B9,Personal!$A$2:$D$32,3,FALSE))</f>
        <v>0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1">
        <f t="shared" si="0"/>
        <v>0</v>
      </c>
      <c r="AI9" s="1"/>
      <c r="AJ9" s="1">
        <f t="shared" si="1"/>
        <v>0</v>
      </c>
    </row>
    <row r="10" spans="1:36" ht="15.75" customHeight="1" x14ac:dyDescent="0.15">
      <c r="A10" s="10"/>
      <c r="B10" s="18"/>
      <c r="C10" s="19">
        <f>IF(ISNA(VLOOKUP(B10,Personal!$A$2:$D$21,2,FALSE)),,VLOOKUP(B10,Personal!$A$2:$D$21,2,FALSE))</f>
        <v>0</v>
      </c>
      <c r="D10" s="19">
        <f>IF(ISNA(VLOOKUP(B10,Personal!$A$2:$D$23,3,FALSE)),,VLOOKUP(B10,Personal!$A$2:$D$32,3,FALSE))</f>
        <v>0</v>
      </c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1">
        <f t="shared" si="0"/>
        <v>0</v>
      </c>
      <c r="AI10" s="1"/>
      <c r="AJ10" s="1">
        <f t="shared" si="1"/>
        <v>0</v>
      </c>
    </row>
    <row r="11" spans="1:36" ht="15.75" customHeight="1" x14ac:dyDescent="0.15">
      <c r="A11" s="21"/>
      <c r="B11" s="18"/>
      <c r="C11" s="19">
        <f>IF(ISNA(VLOOKUP(B11,Personal!$A$2:$D$21,2,FALSE)),,VLOOKUP(B11,Personal!$A$2:$D$21,2,FALSE))</f>
        <v>0</v>
      </c>
      <c r="D11" s="19">
        <f>IF(ISNA(VLOOKUP(B11,Personal!$A$2:$D$23,3,FALSE)),,VLOOKUP(B11,Personal!$A$2:$D$32,3,FALSE))</f>
        <v>0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">
        <f t="shared" si="0"/>
        <v>0</v>
      </c>
      <c r="AI11" s="1"/>
      <c r="AJ11" s="1">
        <f t="shared" si="1"/>
        <v>0</v>
      </c>
    </row>
    <row r="12" spans="1:36" ht="15.75" customHeight="1" x14ac:dyDescent="0.15">
      <c r="A12" s="10"/>
      <c r="B12" s="18"/>
      <c r="C12" s="19">
        <f>IF(ISNA(VLOOKUP(B12,Personal!$A$2:$D$21,2,FALSE)),,VLOOKUP(B12,Personal!$A$2:$D$21,2,FALSE))</f>
        <v>0</v>
      </c>
      <c r="D12" s="19">
        <f>IF(ISNA(VLOOKUP(B12,Personal!$A$2:$D$23,3,FALSE)),,VLOOKUP(B12,Personal!$A$2:$D$32,3,FALSE))</f>
        <v>0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">
        <f t="shared" si="0"/>
        <v>0</v>
      </c>
      <c r="AI12" s="1"/>
      <c r="AJ12" s="1">
        <f t="shared" si="1"/>
        <v>0</v>
      </c>
    </row>
    <row r="13" spans="1:36" ht="15.75" customHeight="1" x14ac:dyDescent="0.15">
      <c r="A13" s="10"/>
      <c r="B13" s="18"/>
      <c r="C13" s="62">
        <f>IF(ISNA(VLOOKUP(B13,Personal!$A$2:$D$21,2,FALSE)),,VLOOKUP(B13,Personal!$A$2:$D$21,2,FALSE))</f>
        <v>0</v>
      </c>
      <c r="D13" s="19">
        <f>IF(ISNA(VLOOKUP(B13,Personal!$A$2:$D$23,3,FALSE)),,VLOOKUP(B13,Personal!$A$2:$D$32,3,FALSE))</f>
        <v>0</v>
      </c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60"/>
      <c r="AG13" s="61"/>
      <c r="AH13" s="1">
        <f t="shared" si="0"/>
        <v>0</v>
      </c>
      <c r="AI13" s="1">
        <f t="shared" ref="AI13:AI19" si="2">COUNTIF(F13:AH13,"S")/2</f>
        <v>0</v>
      </c>
      <c r="AJ13" s="1">
        <f t="shared" si="1"/>
        <v>0</v>
      </c>
    </row>
    <row r="14" spans="1:36" ht="15.75" customHeight="1" x14ac:dyDescent="0.15">
      <c r="A14" s="10"/>
      <c r="B14" s="18"/>
      <c r="C14" s="19">
        <f>IF(ISNA(VLOOKUP(B14,Personal!$A$2:$D$21,2,FALSE)),,VLOOKUP(B14,Personal!$A$2:$D$21,2,FALSE))</f>
        <v>0</v>
      </c>
      <c r="D14" s="19">
        <f>IF(ISNA(VLOOKUP(B14,Personal!$A$2:$D$23,3,FALSE)),,VLOOKUP(B14,Personal!$A$2:$D$32,3,FALSE))</f>
        <v>0</v>
      </c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60"/>
      <c r="AG14" s="61"/>
      <c r="AH14" s="1">
        <f t="shared" si="0"/>
        <v>0</v>
      </c>
      <c r="AI14" s="1">
        <f t="shared" si="2"/>
        <v>0</v>
      </c>
      <c r="AJ14" s="1">
        <f t="shared" si="1"/>
        <v>0</v>
      </c>
    </row>
    <row r="15" spans="1:36" ht="15.75" customHeight="1" x14ac:dyDescent="0.15">
      <c r="A15" s="10"/>
      <c r="B15" s="18"/>
      <c r="C15" s="19">
        <f>IF(ISNA(VLOOKUP(B15,Personal!$A$2:$D$21,2,FALSE)),,VLOOKUP(B15,Personal!$A$2:$D$21,2,FALSE))</f>
        <v>0</v>
      </c>
      <c r="D15" s="19">
        <f>IF(ISNA(VLOOKUP(B15,Personal!$A$2:$D$23,3,FALSE)),,VLOOKUP(B15,Personal!$A$2:$D$32,3,FALSE))</f>
        <v>0</v>
      </c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60"/>
      <c r="AG15" s="61"/>
      <c r="AH15" s="1">
        <f t="shared" si="0"/>
        <v>0</v>
      </c>
      <c r="AI15" s="1">
        <f t="shared" si="2"/>
        <v>0</v>
      </c>
      <c r="AJ15" s="1">
        <f t="shared" si="1"/>
        <v>0</v>
      </c>
    </row>
    <row r="16" spans="1:36" ht="15.75" customHeight="1" x14ac:dyDescent="0.15">
      <c r="A16" s="10"/>
      <c r="B16" s="18"/>
      <c r="C16" s="19">
        <f>IF(ISNA(VLOOKUP(B16,Personal!$A$2:$D$21,2,FALSE)),,VLOOKUP(B16,Personal!$A$2:$D$21,2,FALSE))</f>
        <v>0</v>
      </c>
      <c r="D16" s="19">
        <f>IF(ISNA(VLOOKUP(B16,Personal!$A$2:$D$23,3,FALSE)),,VLOOKUP(B16,Personal!$A$2:$D$32,3,FALSE))</f>
        <v>0</v>
      </c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60"/>
      <c r="AG16" s="61"/>
      <c r="AH16" s="1">
        <f t="shared" si="0"/>
        <v>0</v>
      </c>
      <c r="AI16" s="1">
        <f t="shared" si="2"/>
        <v>0</v>
      </c>
      <c r="AJ16" s="1">
        <f t="shared" si="1"/>
        <v>0</v>
      </c>
    </row>
    <row r="17" spans="1:36" ht="15.75" customHeight="1" x14ac:dyDescent="0.15">
      <c r="A17" s="10"/>
      <c r="B17" s="18"/>
      <c r="C17" s="19">
        <f>IF(ISNA(VLOOKUP(B17,Personal!$A$2:$D$21,2,FALSE)),,VLOOKUP(B17,Personal!$A$2:$D$21,2,FALSE))</f>
        <v>0</v>
      </c>
      <c r="D17" s="19">
        <f>IF(ISNA(VLOOKUP(B17,Personal!$A$2:$D$23,3,FALSE)),,VLOOKUP(B17,Personal!$A$2:$D$32,3,FALSE))</f>
        <v>0</v>
      </c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60"/>
      <c r="AG17" s="61"/>
      <c r="AH17" s="1">
        <f t="shared" si="0"/>
        <v>0</v>
      </c>
      <c r="AI17" s="1">
        <f t="shared" si="2"/>
        <v>0</v>
      </c>
      <c r="AJ17" s="1">
        <f t="shared" si="1"/>
        <v>0</v>
      </c>
    </row>
    <row r="18" spans="1:36" ht="15.75" customHeight="1" x14ac:dyDescent="0.15">
      <c r="A18" s="10"/>
      <c r="B18" s="18"/>
      <c r="C18" s="19">
        <f>IF(ISNA(VLOOKUP(B18,Personal!$A$2:$D$21,2,FALSE)),,VLOOKUP(B18,Personal!$A$2:$D$21,2,FALSE))</f>
        <v>0</v>
      </c>
      <c r="D18" s="19">
        <f>IF(ISNA(VLOOKUP(B18,Personal!$A$2:$D$23,3,FALSE)),,VLOOKUP(B18,Personal!$A$2:$D$32,3,FALSE))</f>
        <v>0</v>
      </c>
      <c r="E18" s="59"/>
      <c r="F18" s="59"/>
      <c r="G18" s="59"/>
      <c r="H18" s="59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59"/>
      <c r="Y18" s="59"/>
      <c r="Z18" s="59"/>
      <c r="AA18" s="59"/>
      <c r="AB18" s="59"/>
      <c r="AC18" s="59"/>
      <c r="AD18" s="59"/>
      <c r="AE18" s="59"/>
      <c r="AF18" s="60"/>
      <c r="AG18" s="61"/>
      <c r="AH18" s="1">
        <f t="shared" si="0"/>
        <v>0</v>
      </c>
      <c r="AI18" s="1">
        <f t="shared" si="2"/>
        <v>0</v>
      </c>
      <c r="AJ18" s="1">
        <f t="shared" si="1"/>
        <v>0</v>
      </c>
    </row>
    <row r="19" spans="1:36" ht="15.75" customHeight="1" x14ac:dyDescent="0.15">
      <c r="A19" s="10"/>
      <c r="B19" s="18"/>
      <c r="C19" s="19">
        <f>IF(ISNA(VLOOKUP(B19,Personal!$A$2:$D$21,2,FALSE)),,VLOOKUP(B19,Personal!$A$2:$D$21,2,FALSE))</f>
        <v>0</v>
      </c>
      <c r="D19" s="19">
        <f>IF(ISNA(VLOOKUP(B19,Personal!$A$2:$D$23,3,FALSE)),,VLOOKUP(B19,Personal!$A$2:$D$32,3,FALSE))</f>
        <v>0</v>
      </c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60"/>
      <c r="AG19" s="61"/>
      <c r="AH19" s="1">
        <f t="shared" si="0"/>
        <v>0</v>
      </c>
      <c r="AI19" s="1">
        <f t="shared" si="2"/>
        <v>0</v>
      </c>
      <c r="AJ19" s="1">
        <f t="shared" si="1"/>
        <v>0</v>
      </c>
    </row>
    <row r="20" spans="1:36" ht="15.75" customHeight="1" x14ac:dyDescent="0.15">
      <c r="A20" s="10"/>
      <c r="B20" s="22"/>
      <c r="C20" s="23"/>
      <c r="D20" s="23"/>
      <c r="E20" s="23">
        <f t="shared" ref="E20:AH20" si="3">SUM(E4:E19)</f>
        <v>0</v>
      </c>
      <c r="F20" s="23">
        <f t="shared" si="3"/>
        <v>0</v>
      </c>
      <c r="G20" s="23">
        <f t="shared" si="3"/>
        <v>0</v>
      </c>
      <c r="H20" s="23">
        <f t="shared" si="3"/>
        <v>0</v>
      </c>
      <c r="I20" s="23">
        <f t="shared" si="3"/>
        <v>0</v>
      </c>
      <c r="J20" s="23">
        <f t="shared" si="3"/>
        <v>0</v>
      </c>
      <c r="K20" s="23">
        <f t="shared" si="3"/>
        <v>0</v>
      </c>
      <c r="L20" s="23">
        <f t="shared" si="3"/>
        <v>0</v>
      </c>
      <c r="M20" s="23">
        <f t="shared" si="3"/>
        <v>0</v>
      </c>
      <c r="N20" s="23">
        <f t="shared" si="3"/>
        <v>0</v>
      </c>
      <c r="O20" s="23">
        <f t="shared" si="3"/>
        <v>0</v>
      </c>
      <c r="P20" s="23">
        <f t="shared" si="3"/>
        <v>0</v>
      </c>
      <c r="Q20" s="23">
        <f t="shared" si="3"/>
        <v>0</v>
      </c>
      <c r="R20" s="23">
        <f t="shared" si="3"/>
        <v>0</v>
      </c>
      <c r="S20" s="23">
        <f t="shared" si="3"/>
        <v>0</v>
      </c>
      <c r="T20" s="23">
        <f t="shared" si="3"/>
        <v>0</v>
      </c>
      <c r="U20" s="23">
        <f t="shared" si="3"/>
        <v>0</v>
      </c>
      <c r="V20" s="23">
        <f t="shared" si="3"/>
        <v>0</v>
      </c>
      <c r="W20" s="23">
        <f t="shared" si="3"/>
        <v>0</v>
      </c>
      <c r="X20" s="23">
        <f t="shared" si="3"/>
        <v>0</v>
      </c>
      <c r="Y20" s="23">
        <f t="shared" si="3"/>
        <v>0</v>
      </c>
      <c r="Z20" s="23">
        <f t="shared" si="3"/>
        <v>0</v>
      </c>
      <c r="AA20" s="23">
        <f t="shared" si="3"/>
        <v>0</v>
      </c>
      <c r="AB20" s="23">
        <f t="shared" si="3"/>
        <v>0</v>
      </c>
      <c r="AC20" s="23">
        <f t="shared" si="3"/>
        <v>0</v>
      </c>
      <c r="AD20" s="23">
        <f t="shared" si="3"/>
        <v>0</v>
      </c>
      <c r="AE20" s="23">
        <f t="shared" si="3"/>
        <v>0</v>
      </c>
      <c r="AF20" s="23">
        <f t="shared" si="3"/>
        <v>0</v>
      </c>
      <c r="AG20" s="24">
        <f t="shared" si="3"/>
        <v>0</v>
      </c>
      <c r="AH20" s="1">
        <f t="shared" si="3"/>
        <v>0</v>
      </c>
      <c r="AI20" s="1">
        <f>SUM(AI13:AI19)</f>
        <v>0</v>
      </c>
      <c r="AJ20" s="1">
        <f t="shared" si="1"/>
        <v>0</v>
      </c>
    </row>
    <row r="21" spans="1:36" ht="15.75" customHeight="1" x14ac:dyDescent="0.15">
      <c r="A21" s="10"/>
      <c r="B21" s="1"/>
      <c r="C21" s="1"/>
      <c r="D21" s="1"/>
      <c r="E21" s="1"/>
      <c r="F21" s="1"/>
      <c r="G21" s="1"/>
      <c r="H21" s="1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"/>
      <c r="AH21" s="1"/>
      <c r="AI21" s="1"/>
    </row>
    <row r="22" spans="1:36" ht="15.75" customHeight="1" x14ac:dyDescent="0.15">
      <c r="A22" s="10"/>
      <c r="B22" s="11" t="s">
        <v>53</v>
      </c>
      <c r="C22" s="12">
        <f>C3+1</f>
        <v>45657</v>
      </c>
      <c r="D22" s="13" t="s">
        <v>54</v>
      </c>
      <c r="E22" s="14" t="s">
        <v>55</v>
      </c>
      <c r="F22" s="14" t="s">
        <v>56</v>
      </c>
      <c r="G22" s="14" t="s">
        <v>57</v>
      </c>
      <c r="H22" s="14" t="s">
        <v>58</v>
      </c>
      <c r="I22" s="14" t="s">
        <v>59</v>
      </c>
      <c r="J22" s="14" t="s">
        <v>60</v>
      </c>
      <c r="K22" s="14" t="s">
        <v>61</v>
      </c>
      <c r="L22" s="14" t="s">
        <v>62</v>
      </c>
      <c r="M22" s="14" t="s">
        <v>63</v>
      </c>
      <c r="N22" s="14" t="s">
        <v>64</v>
      </c>
      <c r="O22" s="14" t="s">
        <v>65</v>
      </c>
      <c r="P22" s="14" t="s">
        <v>66</v>
      </c>
      <c r="Q22" s="14" t="s">
        <v>67</v>
      </c>
      <c r="R22" s="14" t="s">
        <v>68</v>
      </c>
      <c r="S22" s="14" t="s">
        <v>69</v>
      </c>
      <c r="T22" s="14" t="s">
        <v>70</v>
      </c>
      <c r="U22" s="14" t="s">
        <v>71</v>
      </c>
      <c r="V22" s="14" t="s">
        <v>72</v>
      </c>
      <c r="W22" s="14" t="s">
        <v>73</v>
      </c>
      <c r="X22" s="14" t="s">
        <v>74</v>
      </c>
      <c r="Y22" s="14" t="s">
        <v>75</v>
      </c>
      <c r="Z22" s="14" t="s">
        <v>76</v>
      </c>
      <c r="AA22" s="14" t="s">
        <v>77</v>
      </c>
      <c r="AB22" s="14" t="s">
        <v>78</v>
      </c>
      <c r="AC22" s="14" t="s">
        <v>79</v>
      </c>
      <c r="AD22" s="14" t="s">
        <v>80</v>
      </c>
      <c r="AE22" s="14" t="s">
        <v>81</v>
      </c>
      <c r="AF22" s="14" t="s">
        <v>82</v>
      </c>
      <c r="AG22" s="15" t="s">
        <v>83</v>
      </c>
      <c r="AH22" s="1" t="s">
        <v>1</v>
      </c>
      <c r="AI22" s="1"/>
    </row>
    <row r="23" spans="1:36" ht="15.75" customHeight="1" x14ac:dyDescent="0.15">
      <c r="A23" s="10"/>
      <c r="B23" s="18">
        <f>B4</f>
        <v>0</v>
      </c>
      <c r="C23" s="19">
        <f>IF(ISNA(VLOOKUP(B23,Personal!$A$2:$D$21,2,FALSE)),,VLOOKUP(B23,Personal!$A$2:$D$21,2,FALSE))</f>
        <v>0</v>
      </c>
      <c r="D23" s="19">
        <f>IF(ISNA(VLOOKUP(B23,Personal!$A$2:$D$23,3,FALSE)),,VLOOKUP(B23,Personal!$A$2:$D$32,3,FALSE))</f>
        <v>0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1">
        <f t="shared" ref="AH23:AH38" si="4">SUM(E23:AG23)/2</f>
        <v>0</v>
      </c>
      <c r="AI23" s="1"/>
    </row>
    <row r="24" spans="1:36" ht="15.75" customHeight="1" x14ac:dyDescent="0.15">
      <c r="A24" s="10"/>
      <c r="B24" s="18">
        <f t="shared" ref="B24:B38" si="5">B5</f>
        <v>0</v>
      </c>
      <c r="C24" s="19">
        <f>IF(ISNA(VLOOKUP(B24,Personal!$A$2:$D$21,2,FALSE)),,VLOOKUP(B24,Personal!$A$2:$D$21,2,FALSE))</f>
        <v>0</v>
      </c>
      <c r="D24" s="19">
        <f>IF(ISNA(VLOOKUP(B24,Personal!$A$2:$D$23,3,FALSE)),,VLOOKUP(B24,Personal!$A$2:$D$32,3,FALSE))</f>
        <v>0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1">
        <f t="shared" si="4"/>
        <v>0</v>
      </c>
      <c r="AI24" s="1"/>
    </row>
    <row r="25" spans="1:36" ht="15.75" customHeight="1" x14ac:dyDescent="0.15">
      <c r="A25" s="10"/>
      <c r="B25" s="18">
        <f t="shared" si="5"/>
        <v>0</v>
      </c>
      <c r="C25" s="19">
        <f>IF(ISNA(VLOOKUP(B25,Personal!$A$2:$D$21,2,FALSE)),,VLOOKUP(B25,Personal!$A$2:$D$21,2,FALSE))</f>
        <v>0</v>
      </c>
      <c r="D25" s="19">
        <f>IF(ISNA(VLOOKUP(B25,Personal!$A$2:$D$23,3,FALSE)),,VLOOKUP(B25,Personal!$A$2:$D$32,3,FALSE))</f>
        <v>0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1">
        <f t="shared" si="4"/>
        <v>0</v>
      </c>
      <c r="AI25" s="1"/>
    </row>
    <row r="26" spans="1:36" ht="15.75" customHeight="1" x14ac:dyDescent="0.15">
      <c r="A26" s="10"/>
      <c r="B26" s="18">
        <f t="shared" si="5"/>
        <v>0</v>
      </c>
      <c r="C26" s="19">
        <f>IF(ISNA(VLOOKUP(B26,Personal!$A$2:$D$21,2,FALSE)),,VLOOKUP(B26,Personal!$A$2:$D$21,2,FALSE))</f>
        <v>0</v>
      </c>
      <c r="D26" s="19">
        <f>IF(ISNA(VLOOKUP(B26,Personal!$A$2:$D$23,3,FALSE)),,VLOOKUP(B26,Personal!$A$2:$D$32,3,FALSE))</f>
        <v>0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1">
        <f t="shared" si="4"/>
        <v>0</v>
      </c>
      <c r="AI26" s="1"/>
    </row>
    <row r="27" spans="1:36" ht="15.75" customHeight="1" x14ac:dyDescent="0.15">
      <c r="A27" s="10"/>
      <c r="B27" s="18">
        <f t="shared" si="5"/>
        <v>0</v>
      </c>
      <c r="C27" s="19">
        <f>IF(ISNA(VLOOKUP(B27,Personal!$A$2:$D$21,2,FALSE)),,VLOOKUP(B27,Personal!$A$2:$D$21,2,FALSE))</f>
        <v>0</v>
      </c>
      <c r="D27" s="19">
        <f>IF(ISNA(VLOOKUP(B27,Personal!$A$2:$D$23,3,FALSE)),,VLOOKUP(B27,Personal!$A$2:$D$32,3,FALSE))</f>
        <v>0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1">
        <f t="shared" si="4"/>
        <v>0</v>
      </c>
      <c r="AI27" s="1"/>
    </row>
    <row r="28" spans="1:36" ht="15.75" customHeight="1" x14ac:dyDescent="0.15">
      <c r="A28" s="10"/>
      <c r="B28" s="18">
        <f t="shared" si="5"/>
        <v>0</v>
      </c>
      <c r="C28" s="19">
        <f>IF(ISNA(VLOOKUP(B28,Personal!$A$2:$D$21,2,FALSE)),,VLOOKUP(B28,Personal!$A$2:$D$21,2,FALSE))</f>
        <v>0</v>
      </c>
      <c r="D28" s="19">
        <f>IF(ISNA(VLOOKUP(B28,Personal!$A$2:$D$23,3,FALSE)),,VLOOKUP(B28,Personal!$A$2:$D$32,3,FALSE))</f>
        <v>0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1">
        <f t="shared" si="4"/>
        <v>0</v>
      </c>
      <c r="AI28" s="1"/>
    </row>
    <row r="29" spans="1:36" ht="15.75" customHeight="1" x14ac:dyDescent="0.15">
      <c r="A29" s="10"/>
      <c r="B29" s="18">
        <f t="shared" si="5"/>
        <v>0</v>
      </c>
      <c r="C29" s="19">
        <f>IF(ISNA(VLOOKUP(B29,Personal!$A$2:$D$21,2,FALSE)),,VLOOKUP(B29,Personal!$A$2:$D$21,2,FALSE))</f>
        <v>0</v>
      </c>
      <c r="D29" s="19">
        <f>IF(ISNA(VLOOKUP(B29,Personal!$A$2:$D$23,3,FALSE)),,VLOOKUP(B29,Personal!$A$2:$D$32,3,FALSE))</f>
        <v>0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1">
        <f t="shared" si="4"/>
        <v>0</v>
      </c>
      <c r="AI29" s="1"/>
    </row>
    <row r="30" spans="1:36" ht="15.75" customHeight="1" x14ac:dyDescent="0.15">
      <c r="A30" s="21"/>
      <c r="B30" s="18">
        <f t="shared" si="5"/>
        <v>0</v>
      </c>
      <c r="C30" s="19">
        <f>IF(ISNA(VLOOKUP(B30,Personal!$A$2:$D$21,2,FALSE)),,VLOOKUP(B30,Personal!$A$2:$D$21,2,FALSE))</f>
        <v>0</v>
      </c>
      <c r="D30" s="19">
        <f>IF(ISNA(VLOOKUP(B30,Personal!$A$2:$D$23,3,FALSE)),,VLOOKUP(B30,Personal!$A$2:$D$32,3,FALSE))</f>
        <v>0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1">
        <f t="shared" si="4"/>
        <v>0</v>
      </c>
      <c r="AI30" s="1"/>
    </row>
    <row r="31" spans="1:36" ht="15.75" customHeight="1" x14ac:dyDescent="0.15">
      <c r="A31" s="10"/>
      <c r="B31" s="18">
        <f t="shared" si="5"/>
        <v>0</v>
      </c>
      <c r="C31" s="19">
        <f>IF(ISNA(VLOOKUP(B31,Personal!$A$2:$D$21,2,FALSE)),,VLOOKUP(B31,Personal!$A$2:$D$21,2,FALSE))</f>
        <v>0</v>
      </c>
      <c r="D31" s="19">
        <f>IF(ISNA(VLOOKUP(B31,Personal!$A$2:$D$23,3,FALSE)),,VLOOKUP(B31,Personal!$A$2:$D$32,3,FALSE))</f>
        <v>0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1">
        <f t="shared" si="4"/>
        <v>0</v>
      </c>
      <c r="AI31" s="1"/>
    </row>
    <row r="32" spans="1:36" ht="15.75" customHeight="1" x14ac:dyDescent="0.15">
      <c r="A32" s="10"/>
      <c r="B32" s="18">
        <f t="shared" si="5"/>
        <v>0</v>
      </c>
      <c r="C32" s="62">
        <f>IF(ISNA(VLOOKUP(B32,Personal!$A$2:$D$21,2,FALSE)),,VLOOKUP(B32,Personal!$A$2:$D$21,2,FALSE))</f>
        <v>0</v>
      </c>
      <c r="D32" s="19">
        <f>IF(ISNA(VLOOKUP(B32,Personal!$A$2:$D$23,3,FALSE)),,VLOOKUP(B32,Personal!$A$2:$D$32,3,FALSE))</f>
        <v>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60"/>
      <c r="AG32" s="61"/>
      <c r="AH32" s="1">
        <f t="shared" si="4"/>
        <v>0</v>
      </c>
      <c r="AI32" s="1"/>
    </row>
    <row r="33" spans="1:35" ht="15.75" customHeight="1" x14ac:dyDescent="0.15">
      <c r="A33" s="10"/>
      <c r="B33" s="18">
        <f t="shared" si="5"/>
        <v>0</v>
      </c>
      <c r="C33" s="19">
        <f>IF(ISNA(VLOOKUP(B33,Personal!$A$2:$D$21,2,FALSE)),,VLOOKUP(B33,Personal!$A$2:$D$21,2,FALSE))</f>
        <v>0</v>
      </c>
      <c r="D33" s="19">
        <f>IF(ISNA(VLOOKUP(B33,Personal!$A$2:$D$23,3,FALSE)),,VLOOKUP(B33,Personal!$A$2:$D$32,3,FALSE))</f>
        <v>0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60"/>
      <c r="AG33" s="61"/>
      <c r="AH33" s="1">
        <f t="shared" si="4"/>
        <v>0</v>
      </c>
      <c r="AI33" s="1"/>
    </row>
    <row r="34" spans="1:35" ht="15.75" customHeight="1" x14ac:dyDescent="0.15">
      <c r="A34" s="10"/>
      <c r="B34" s="18">
        <f t="shared" si="5"/>
        <v>0</v>
      </c>
      <c r="C34" s="19">
        <f>IF(ISNA(VLOOKUP(B34,Personal!$A$2:$D$21,2,FALSE)),,VLOOKUP(B34,Personal!$A$2:$D$21,2,FALSE))</f>
        <v>0</v>
      </c>
      <c r="D34" s="19">
        <f>IF(ISNA(VLOOKUP(B34,Personal!$A$2:$D$23,3,FALSE)),,VLOOKUP(B34,Personal!$A$2:$D$32,3,FALSE))</f>
        <v>0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60"/>
      <c r="AG34" s="61"/>
      <c r="AH34" s="1">
        <f t="shared" si="4"/>
        <v>0</v>
      </c>
      <c r="AI34" s="1"/>
    </row>
    <row r="35" spans="1:35" ht="15.75" customHeight="1" x14ac:dyDescent="0.15">
      <c r="A35" s="10"/>
      <c r="B35" s="18">
        <f t="shared" si="5"/>
        <v>0</v>
      </c>
      <c r="C35" s="19">
        <f>IF(ISNA(VLOOKUP(B35,Personal!$A$2:$D$21,2,FALSE)),,VLOOKUP(B35,Personal!$A$2:$D$21,2,FALSE))</f>
        <v>0</v>
      </c>
      <c r="D35" s="19">
        <f>IF(ISNA(VLOOKUP(B35,Personal!$A$2:$D$23,3,FALSE)),,VLOOKUP(B35,Personal!$A$2:$D$32,3,FALSE))</f>
        <v>0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60"/>
      <c r="AG35" s="61"/>
      <c r="AH35" s="1">
        <f t="shared" si="4"/>
        <v>0</v>
      </c>
      <c r="AI35" s="1"/>
    </row>
    <row r="36" spans="1:35" ht="15.75" customHeight="1" x14ac:dyDescent="0.15">
      <c r="A36" s="10"/>
      <c r="B36" s="18">
        <f t="shared" si="5"/>
        <v>0</v>
      </c>
      <c r="C36" s="19">
        <f>IF(ISNA(VLOOKUP(B36,Personal!$A$2:$D$21,2,FALSE)),,VLOOKUP(B36,Personal!$A$2:$D$21,2,FALSE))</f>
        <v>0</v>
      </c>
      <c r="D36" s="19">
        <f>IF(ISNA(VLOOKUP(B36,Personal!$A$2:$D$23,3,FALSE)),,VLOOKUP(B36,Personal!$A$2:$D$32,3,FALSE))</f>
        <v>0</v>
      </c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60"/>
      <c r="AG36" s="61"/>
      <c r="AH36" s="1">
        <f t="shared" si="4"/>
        <v>0</v>
      </c>
      <c r="AI36" s="1"/>
    </row>
    <row r="37" spans="1:35" ht="15.75" customHeight="1" x14ac:dyDescent="0.15">
      <c r="A37" s="10"/>
      <c r="B37" s="18">
        <f t="shared" si="5"/>
        <v>0</v>
      </c>
      <c r="C37" s="19">
        <f>IF(ISNA(VLOOKUP(B37,Personal!$A$2:$D$21,2,FALSE)),,VLOOKUP(B37,Personal!$A$2:$D$21,2,FALSE))</f>
        <v>0</v>
      </c>
      <c r="D37" s="19">
        <f>IF(ISNA(VLOOKUP(B37,Personal!$A$2:$D$23,3,FALSE)),,VLOOKUP(B37,Personal!$A$2:$D$32,3,FALSE))</f>
        <v>0</v>
      </c>
      <c r="E37" s="59"/>
      <c r="F37" s="59"/>
      <c r="G37" s="59"/>
      <c r="H37" s="59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59"/>
      <c r="Y37" s="59"/>
      <c r="Z37" s="59"/>
      <c r="AA37" s="59"/>
      <c r="AB37" s="59"/>
      <c r="AC37" s="59"/>
      <c r="AD37" s="59"/>
      <c r="AE37" s="59"/>
      <c r="AF37" s="60"/>
      <c r="AG37" s="61"/>
      <c r="AH37" s="1">
        <f t="shared" si="4"/>
        <v>0</v>
      </c>
      <c r="AI37" s="1"/>
    </row>
    <row r="38" spans="1:35" ht="15.75" customHeight="1" x14ac:dyDescent="0.15">
      <c r="A38" s="10"/>
      <c r="B38" s="18">
        <f t="shared" si="5"/>
        <v>0</v>
      </c>
      <c r="C38" s="19">
        <f>IF(ISNA(VLOOKUP(B38,Personal!$A$2:$D$21,2,FALSE)),,VLOOKUP(B38,Personal!$A$2:$D$21,2,FALSE))</f>
        <v>0</v>
      </c>
      <c r="D38" s="19">
        <f>IF(ISNA(VLOOKUP(B38,Personal!$A$2:$D$23,3,FALSE)),,VLOOKUP(B38,Personal!$A$2:$D$32,3,FALSE))</f>
        <v>0</v>
      </c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60"/>
      <c r="AG38" s="61"/>
      <c r="AH38" s="1">
        <f t="shared" si="4"/>
        <v>0</v>
      </c>
      <c r="AI38" s="1"/>
    </row>
    <row r="39" spans="1:35" ht="15.75" customHeight="1" x14ac:dyDescent="0.15">
      <c r="A39" s="10"/>
      <c r="B39" s="22"/>
      <c r="C39" s="23"/>
      <c r="D39" s="23"/>
      <c r="E39" s="23">
        <f t="shared" ref="E39:AH39" si="6">SUM(E23:E38)</f>
        <v>0</v>
      </c>
      <c r="F39" s="23">
        <f t="shared" si="6"/>
        <v>0</v>
      </c>
      <c r="G39" s="23">
        <f t="shared" si="6"/>
        <v>0</v>
      </c>
      <c r="H39" s="23">
        <f t="shared" si="6"/>
        <v>0</v>
      </c>
      <c r="I39" s="23">
        <f t="shared" si="6"/>
        <v>0</v>
      </c>
      <c r="J39" s="23">
        <f t="shared" si="6"/>
        <v>0</v>
      </c>
      <c r="K39" s="23">
        <f t="shared" si="6"/>
        <v>0</v>
      </c>
      <c r="L39" s="23">
        <f t="shared" si="6"/>
        <v>0</v>
      </c>
      <c r="M39" s="23">
        <f t="shared" si="6"/>
        <v>0</v>
      </c>
      <c r="N39" s="23">
        <f t="shared" si="6"/>
        <v>0</v>
      </c>
      <c r="O39" s="23">
        <f t="shared" si="6"/>
        <v>0</v>
      </c>
      <c r="P39" s="23">
        <f t="shared" si="6"/>
        <v>0</v>
      </c>
      <c r="Q39" s="23">
        <f t="shared" si="6"/>
        <v>0</v>
      </c>
      <c r="R39" s="23">
        <f t="shared" si="6"/>
        <v>0</v>
      </c>
      <c r="S39" s="23">
        <f t="shared" si="6"/>
        <v>0</v>
      </c>
      <c r="T39" s="23">
        <f t="shared" si="6"/>
        <v>0</v>
      </c>
      <c r="U39" s="23">
        <f t="shared" si="6"/>
        <v>0</v>
      </c>
      <c r="V39" s="23">
        <f t="shared" si="6"/>
        <v>0</v>
      </c>
      <c r="W39" s="23">
        <f t="shared" si="6"/>
        <v>0</v>
      </c>
      <c r="X39" s="23">
        <f t="shared" si="6"/>
        <v>0</v>
      </c>
      <c r="Y39" s="23">
        <f t="shared" si="6"/>
        <v>0</v>
      </c>
      <c r="Z39" s="23">
        <f t="shared" si="6"/>
        <v>0</v>
      </c>
      <c r="AA39" s="23">
        <f t="shared" si="6"/>
        <v>0</v>
      </c>
      <c r="AB39" s="23">
        <f t="shared" si="6"/>
        <v>0</v>
      </c>
      <c r="AC39" s="23">
        <f t="shared" si="6"/>
        <v>0</v>
      </c>
      <c r="AD39" s="23">
        <f t="shared" si="6"/>
        <v>0</v>
      </c>
      <c r="AE39" s="23">
        <f t="shared" si="6"/>
        <v>0</v>
      </c>
      <c r="AF39" s="23">
        <f t="shared" si="6"/>
        <v>0</v>
      </c>
      <c r="AG39" s="24">
        <f t="shared" si="6"/>
        <v>0</v>
      </c>
      <c r="AH39" s="1">
        <f t="shared" si="6"/>
        <v>0</v>
      </c>
      <c r="AI39" s="1"/>
    </row>
    <row r="40" spans="1:35" ht="15.75" customHeight="1" x14ac:dyDescent="0.15">
      <c r="A40" s="10"/>
      <c r="B40" s="1"/>
      <c r="C40" s="1"/>
      <c r="D40" s="1"/>
      <c r="E40" s="1"/>
      <c r="F40" s="1"/>
      <c r="G40" s="1"/>
      <c r="H40" s="1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"/>
      <c r="AH40" s="1"/>
      <c r="AI40" s="1"/>
    </row>
    <row r="41" spans="1:35" ht="15.75" customHeight="1" x14ac:dyDescent="0.15">
      <c r="A41" s="10"/>
      <c r="B41" s="25" t="s">
        <v>53</v>
      </c>
      <c r="C41" s="12">
        <f>C22+1</f>
        <v>45658</v>
      </c>
      <c r="D41" s="13" t="s">
        <v>54</v>
      </c>
      <c r="E41" s="14" t="s">
        <v>55</v>
      </c>
      <c r="F41" s="14" t="s">
        <v>56</v>
      </c>
      <c r="G41" s="14" t="s">
        <v>57</v>
      </c>
      <c r="H41" s="14" t="s">
        <v>58</v>
      </c>
      <c r="I41" s="14" t="s">
        <v>59</v>
      </c>
      <c r="J41" s="14" t="s">
        <v>60</v>
      </c>
      <c r="K41" s="14" t="s">
        <v>61</v>
      </c>
      <c r="L41" s="14" t="s">
        <v>62</v>
      </c>
      <c r="M41" s="14" t="s">
        <v>63</v>
      </c>
      <c r="N41" s="14" t="s">
        <v>64</v>
      </c>
      <c r="O41" s="14" t="s">
        <v>65</v>
      </c>
      <c r="P41" s="14" t="s">
        <v>66</v>
      </c>
      <c r="Q41" s="14" t="s">
        <v>67</v>
      </c>
      <c r="R41" s="14" t="s">
        <v>68</v>
      </c>
      <c r="S41" s="14" t="s">
        <v>69</v>
      </c>
      <c r="T41" s="14" t="s">
        <v>70</v>
      </c>
      <c r="U41" s="14" t="s">
        <v>71</v>
      </c>
      <c r="V41" s="14" t="s">
        <v>72</v>
      </c>
      <c r="W41" s="14" t="s">
        <v>73</v>
      </c>
      <c r="X41" s="14" t="s">
        <v>74</v>
      </c>
      <c r="Y41" s="14" t="s">
        <v>75</v>
      </c>
      <c r="Z41" s="14" t="s">
        <v>76</v>
      </c>
      <c r="AA41" s="14" t="s">
        <v>77</v>
      </c>
      <c r="AB41" s="14" t="s">
        <v>78</v>
      </c>
      <c r="AC41" s="14" t="s">
        <v>79</v>
      </c>
      <c r="AD41" s="14" t="s">
        <v>80</v>
      </c>
      <c r="AE41" s="14" t="s">
        <v>81</v>
      </c>
      <c r="AF41" s="14" t="s">
        <v>82</v>
      </c>
      <c r="AG41" s="15" t="s">
        <v>83</v>
      </c>
      <c r="AH41" s="1" t="s">
        <v>1</v>
      </c>
      <c r="AI41" s="1"/>
    </row>
    <row r="42" spans="1:35" ht="15.75" customHeight="1" x14ac:dyDescent="0.15">
      <c r="A42" s="10"/>
      <c r="B42" s="18">
        <f>B23</f>
        <v>0</v>
      </c>
      <c r="C42" s="19">
        <f>IF(ISNA(VLOOKUP(B42,Personal!$A$2:$D$21,2,FALSE)),,VLOOKUP(B42,Personal!$A$2:$D$21,2,FALSE))</f>
        <v>0</v>
      </c>
      <c r="D42" s="19">
        <f>IF(ISNA(VLOOKUP(B42,Personal!$A$2:$D$23,3,FALSE)),,VLOOKUP(B42,Personal!$A$2:$D$32,3,FALSE))</f>
        <v>0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1">
        <f t="shared" ref="AH42:AH57" si="7">SUM(E42:AG42)/2</f>
        <v>0</v>
      </c>
      <c r="AI42" s="1"/>
    </row>
    <row r="43" spans="1:35" ht="15.75" customHeight="1" x14ac:dyDescent="0.15">
      <c r="A43" s="10"/>
      <c r="B43" s="18">
        <f t="shared" ref="B43:B57" si="8">B24</f>
        <v>0</v>
      </c>
      <c r="C43" s="19">
        <f>IF(ISNA(VLOOKUP(B43,Personal!$A$2:$D$21,2,FALSE)),,VLOOKUP(B43,Personal!$A$2:$D$21,2,FALSE))</f>
        <v>0</v>
      </c>
      <c r="D43" s="19">
        <f>IF(ISNA(VLOOKUP(B43,Personal!$A$2:$D$23,3,FALSE)),,VLOOKUP(B43,Personal!$A$2:$D$32,3,FALSE))</f>
        <v>0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1">
        <f t="shared" si="7"/>
        <v>0</v>
      </c>
      <c r="AI43" s="1"/>
    </row>
    <row r="44" spans="1:35" ht="15.75" customHeight="1" x14ac:dyDescent="0.15">
      <c r="A44" s="10"/>
      <c r="B44" s="18">
        <f t="shared" si="8"/>
        <v>0</v>
      </c>
      <c r="C44" s="19">
        <f>IF(ISNA(VLOOKUP(B44,Personal!$A$2:$D$21,2,FALSE)),,VLOOKUP(B44,Personal!$A$2:$D$21,2,FALSE))</f>
        <v>0</v>
      </c>
      <c r="D44" s="19">
        <f>IF(ISNA(VLOOKUP(B44,Personal!$A$2:$D$23,3,FALSE)),,VLOOKUP(B44,Personal!$A$2:$D$32,3,FALSE))</f>
        <v>0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1">
        <f t="shared" si="7"/>
        <v>0</v>
      </c>
      <c r="AI44" s="1"/>
    </row>
    <row r="45" spans="1:35" ht="15.75" customHeight="1" x14ac:dyDescent="0.15">
      <c r="A45" s="10"/>
      <c r="B45" s="18">
        <f t="shared" si="8"/>
        <v>0</v>
      </c>
      <c r="C45" s="19">
        <f>IF(ISNA(VLOOKUP(B45,Personal!$A$2:$D$21,2,FALSE)),,VLOOKUP(B45,Personal!$A$2:$D$21,2,FALSE))</f>
        <v>0</v>
      </c>
      <c r="D45" s="19">
        <f>IF(ISNA(VLOOKUP(B45,Personal!$A$2:$D$23,3,FALSE)),,VLOOKUP(B45,Personal!$A$2:$D$32,3,FALSE))</f>
        <v>0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1">
        <f t="shared" si="7"/>
        <v>0</v>
      </c>
      <c r="AI45" s="1"/>
    </row>
    <row r="46" spans="1:35" ht="15.75" customHeight="1" x14ac:dyDescent="0.15">
      <c r="A46" s="10"/>
      <c r="B46" s="18">
        <f t="shared" si="8"/>
        <v>0</v>
      </c>
      <c r="C46" s="19">
        <f>IF(ISNA(VLOOKUP(B46,Personal!$A$2:$D$21,2,FALSE)),,VLOOKUP(B46,Personal!$A$2:$D$21,2,FALSE))</f>
        <v>0</v>
      </c>
      <c r="D46" s="19">
        <f>IF(ISNA(VLOOKUP(B46,Personal!$A$2:$D$23,3,FALSE)),,VLOOKUP(B46,Personal!$A$2:$D$32,3,FALSE))</f>
        <v>0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1">
        <f t="shared" si="7"/>
        <v>0</v>
      </c>
      <c r="AI46" s="1"/>
    </row>
    <row r="47" spans="1:35" ht="15.75" customHeight="1" x14ac:dyDescent="0.15">
      <c r="A47" s="10"/>
      <c r="B47" s="18">
        <f t="shared" si="8"/>
        <v>0</v>
      </c>
      <c r="C47" s="19">
        <f>IF(ISNA(VLOOKUP(B47,Personal!$A$2:$D$21,2,FALSE)),,VLOOKUP(B47,Personal!$A$2:$D$21,2,FALSE))</f>
        <v>0</v>
      </c>
      <c r="D47" s="19">
        <f>IF(ISNA(VLOOKUP(B47,Personal!$A$2:$D$23,3,FALSE)),,VLOOKUP(B47,Personal!$A$2:$D$32,3,FALSE))</f>
        <v>0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1">
        <f t="shared" si="7"/>
        <v>0</v>
      </c>
      <c r="AI47" s="1"/>
    </row>
    <row r="48" spans="1:35" ht="15.75" customHeight="1" x14ac:dyDescent="0.15">
      <c r="A48" s="10"/>
      <c r="B48" s="18">
        <f t="shared" si="8"/>
        <v>0</v>
      </c>
      <c r="C48" s="19">
        <f>IF(ISNA(VLOOKUP(B48,Personal!$A$2:$D$21,2,FALSE)),,VLOOKUP(B48,Personal!$A$2:$D$21,2,FALSE))</f>
        <v>0</v>
      </c>
      <c r="D48" s="19">
        <f>IF(ISNA(VLOOKUP(B48,Personal!$A$2:$D$23,3,FALSE)),,VLOOKUP(B48,Personal!$A$2:$D$32,3,FALSE))</f>
        <v>0</v>
      </c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1">
        <f t="shared" si="7"/>
        <v>0</v>
      </c>
      <c r="AI48" s="1"/>
    </row>
    <row r="49" spans="1:35" ht="15.75" customHeight="1" x14ac:dyDescent="0.15">
      <c r="A49" s="21"/>
      <c r="B49" s="18">
        <f t="shared" si="8"/>
        <v>0</v>
      </c>
      <c r="C49" s="19">
        <f>IF(ISNA(VLOOKUP(B49,Personal!$A$2:$D$21,2,FALSE)),,VLOOKUP(B49,Personal!$A$2:$D$21,2,FALSE))</f>
        <v>0</v>
      </c>
      <c r="D49" s="19">
        <f>IF(ISNA(VLOOKUP(B49,Personal!$A$2:$D$23,3,FALSE)),,VLOOKUP(B49,Personal!$A$2:$D$32,3,FALSE))</f>
        <v>0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1">
        <f t="shared" si="7"/>
        <v>0</v>
      </c>
      <c r="AI49" s="1"/>
    </row>
    <row r="50" spans="1:35" ht="15.75" customHeight="1" x14ac:dyDescent="0.15">
      <c r="A50" s="10"/>
      <c r="B50" s="18">
        <f t="shared" si="8"/>
        <v>0</v>
      </c>
      <c r="C50" s="19">
        <f>IF(ISNA(VLOOKUP(B50,Personal!$A$2:$D$21,2,FALSE)),,VLOOKUP(B50,Personal!$A$2:$D$21,2,FALSE))</f>
        <v>0</v>
      </c>
      <c r="D50" s="19">
        <f>IF(ISNA(VLOOKUP(B50,Personal!$A$2:$D$23,3,FALSE)),,VLOOKUP(B50,Personal!$A$2:$D$32,3,FALSE))</f>
        <v>0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1">
        <f t="shared" si="7"/>
        <v>0</v>
      </c>
      <c r="AI50" s="1"/>
    </row>
    <row r="51" spans="1:35" ht="15.75" customHeight="1" x14ac:dyDescent="0.15">
      <c r="A51" s="10"/>
      <c r="B51" s="18">
        <f t="shared" si="8"/>
        <v>0</v>
      </c>
      <c r="C51" s="62">
        <f>IF(ISNA(VLOOKUP(B51,Personal!$A$2:$D$21,2,FALSE)),,VLOOKUP(B51,Personal!$A$2:$D$21,2,FALSE))</f>
        <v>0</v>
      </c>
      <c r="D51" s="19">
        <f>IF(ISNA(VLOOKUP(B51,Personal!$A$2:$D$23,3,FALSE)),,VLOOKUP(B51,Personal!$A$2:$D$32,3,FALSE))</f>
        <v>0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60"/>
      <c r="AG51" s="61"/>
      <c r="AH51" s="1">
        <f t="shared" si="7"/>
        <v>0</v>
      </c>
      <c r="AI51" s="1"/>
    </row>
    <row r="52" spans="1:35" ht="15.75" customHeight="1" x14ac:dyDescent="0.15">
      <c r="A52" s="10"/>
      <c r="B52" s="18">
        <f t="shared" si="8"/>
        <v>0</v>
      </c>
      <c r="C52" s="19">
        <f>IF(ISNA(VLOOKUP(B52,Personal!$A$2:$D$21,2,FALSE)),,VLOOKUP(B52,Personal!$A$2:$D$21,2,FALSE))</f>
        <v>0</v>
      </c>
      <c r="D52" s="19">
        <f>IF(ISNA(VLOOKUP(B52,Personal!$A$2:$D$23,3,FALSE)),,VLOOKUP(B52,Personal!$A$2:$D$32,3,FALSE))</f>
        <v>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60"/>
      <c r="AG52" s="61"/>
      <c r="AH52" s="1">
        <f t="shared" si="7"/>
        <v>0</v>
      </c>
      <c r="AI52" s="1"/>
    </row>
    <row r="53" spans="1:35" ht="15.75" customHeight="1" x14ac:dyDescent="0.15">
      <c r="A53" s="10"/>
      <c r="B53" s="18">
        <f t="shared" si="8"/>
        <v>0</v>
      </c>
      <c r="C53" s="19">
        <f>IF(ISNA(VLOOKUP(B53,Personal!$A$2:$D$21,2,FALSE)),,VLOOKUP(B53,Personal!$A$2:$D$21,2,FALSE))</f>
        <v>0</v>
      </c>
      <c r="D53" s="19">
        <f>IF(ISNA(VLOOKUP(B53,Personal!$A$2:$D$23,3,FALSE)),,VLOOKUP(B53,Personal!$A$2:$D$32,3,FALSE))</f>
        <v>0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60"/>
      <c r="AG53" s="61"/>
      <c r="AH53" s="1">
        <f t="shared" si="7"/>
        <v>0</v>
      </c>
      <c r="AI53" s="1"/>
    </row>
    <row r="54" spans="1:35" ht="15.75" customHeight="1" x14ac:dyDescent="0.15">
      <c r="A54" s="10"/>
      <c r="B54" s="18">
        <f t="shared" si="8"/>
        <v>0</v>
      </c>
      <c r="C54" s="19">
        <f>IF(ISNA(VLOOKUP(B54,Personal!$A$2:$D$21,2,FALSE)),,VLOOKUP(B54,Personal!$A$2:$D$21,2,FALSE))</f>
        <v>0</v>
      </c>
      <c r="D54" s="19">
        <f>IF(ISNA(VLOOKUP(B54,Personal!$A$2:$D$23,3,FALSE)),,VLOOKUP(B54,Personal!$A$2:$D$32,3,FALSE))</f>
        <v>0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61"/>
      <c r="AH54" s="1">
        <f t="shared" si="7"/>
        <v>0</v>
      </c>
      <c r="AI54" s="1"/>
    </row>
    <row r="55" spans="1:35" ht="15.75" customHeight="1" x14ac:dyDescent="0.15">
      <c r="A55" s="10"/>
      <c r="B55" s="18">
        <f t="shared" si="8"/>
        <v>0</v>
      </c>
      <c r="C55" s="19">
        <f>IF(ISNA(VLOOKUP(B55,Personal!$A$2:$D$21,2,FALSE)),,VLOOKUP(B55,Personal!$A$2:$D$21,2,FALSE))</f>
        <v>0</v>
      </c>
      <c r="D55" s="19">
        <f>IF(ISNA(VLOOKUP(B55,Personal!$A$2:$D$23,3,FALSE)),,VLOOKUP(B55,Personal!$A$2:$D$32,3,FALSE))</f>
        <v>0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60"/>
      <c r="AG55" s="61"/>
      <c r="AH55" s="1">
        <f t="shared" si="7"/>
        <v>0</v>
      </c>
      <c r="AI55" s="1"/>
    </row>
    <row r="56" spans="1:35" ht="15.75" customHeight="1" x14ac:dyDescent="0.15">
      <c r="A56" s="10"/>
      <c r="B56" s="18">
        <f t="shared" si="8"/>
        <v>0</v>
      </c>
      <c r="C56" s="19">
        <f>IF(ISNA(VLOOKUP(B56,Personal!$A$2:$D$21,2,FALSE)),,VLOOKUP(B56,Personal!$A$2:$D$21,2,FALSE))</f>
        <v>0</v>
      </c>
      <c r="D56" s="19">
        <f>IF(ISNA(VLOOKUP(B56,Personal!$A$2:$D$23,3,FALSE)),,VLOOKUP(B56,Personal!$A$2:$D$32,3,FALSE))</f>
        <v>0</v>
      </c>
      <c r="E56" s="59"/>
      <c r="F56" s="59"/>
      <c r="G56" s="59"/>
      <c r="H56" s="59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59"/>
      <c r="Y56" s="59"/>
      <c r="Z56" s="59"/>
      <c r="AA56" s="59"/>
      <c r="AB56" s="59"/>
      <c r="AC56" s="59"/>
      <c r="AD56" s="59"/>
      <c r="AE56" s="59"/>
      <c r="AF56" s="60"/>
      <c r="AG56" s="61"/>
      <c r="AH56" s="1">
        <f t="shared" si="7"/>
        <v>0</v>
      </c>
      <c r="AI56" s="1"/>
    </row>
    <row r="57" spans="1:35" ht="15.75" customHeight="1" x14ac:dyDescent="0.15">
      <c r="A57" s="10"/>
      <c r="B57" s="18">
        <f t="shared" si="8"/>
        <v>0</v>
      </c>
      <c r="C57" s="19">
        <f>IF(ISNA(VLOOKUP(B57,Personal!$A$2:$D$21,2,FALSE)),,VLOOKUP(B57,Personal!$A$2:$D$21,2,FALSE))</f>
        <v>0</v>
      </c>
      <c r="D57" s="19">
        <f>IF(ISNA(VLOOKUP(B57,Personal!$A$2:$D$23,3,FALSE)),,VLOOKUP(B57,Personal!$A$2:$D$32,3,FALSE))</f>
        <v>0</v>
      </c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60"/>
      <c r="AG57" s="61"/>
      <c r="AH57" s="1">
        <f t="shared" si="7"/>
        <v>0</v>
      </c>
      <c r="AI57" s="1"/>
    </row>
    <row r="58" spans="1:35" ht="15.75" customHeight="1" x14ac:dyDescent="0.15">
      <c r="A58" s="10"/>
      <c r="B58" s="22"/>
      <c r="C58" s="23"/>
      <c r="D58" s="23"/>
      <c r="E58" s="23">
        <f t="shared" ref="E58:AH58" si="9">SUM(E42:E57)</f>
        <v>0</v>
      </c>
      <c r="F58" s="23">
        <f t="shared" si="9"/>
        <v>0</v>
      </c>
      <c r="G58" s="23">
        <f t="shared" si="9"/>
        <v>0</v>
      </c>
      <c r="H58" s="23">
        <f t="shared" si="9"/>
        <v>0</v>
      </c>
      <c r="I58" s="23">
        <f t="shared" si="9"/>
        <v>0</v>
      </c>
      <c r="J58" s="23">
        <f t="shared" si="9"/>
        <v>0</v>
      </c>
      <c r="K58" s="23">
        <f t="shared" si="9"/>
        <v>0</v>
      </c>
      <c r="L58" s="23">
        <f t="shared" si="9"/>
        <v>0</v>
      </c>
      <c r="M58" s="23">
        <f t="shared" si="9"/>
        <v>0</v>
      </c>
      <c r="N58" s="23">
        <f t="shared" si="9"/>
        <v>0</v>
      </c>
      <c r="O58" s="23">
        <f t="shared" si="9"/>
        <v>0</v>
      </c>
      <c r="P58" s="23">
        <f t="shared" si="9"/>
        <v>0</v>
      </c>
      <c r="Q58" s="23">
        <f t="shared" si="9"/>
        <v>0</v>
      </c>
      <c r="R58" s="23">
        <f t="shared" si="9"/>
        <v>0</v>
      </c>
      <c r="S58" s="23">
        <f t="shared" si="9"/>
        <v>0</v>
      </c>
      <c r="T58" s="23">
        <f t="shared" si="9"/>
        <v>0</v>
      </c>
      <c r="U58" s="23">
        <f t="shared" si="9"/>
        <v>0</v>
      </c>
      <c r="V58" s="23">
        <f t="shared" si="9"/>
        <v>0</v>
      </c>
      <c r="W58" s="23">
        <f t="shared" si="9"/>
        <v>0</v>
      </c>
      <c r="X58" s="23">
        <f t="shared" si="9"/>
        <v>0</v>
      </c>
      <c r="Y58" s="23">
        <f t="shared" si="9"/>
        <v>0</v>
      </c>
      <c r="Z58" s="23">
        <f t="shared" si="9"/>
        <v>0</v>
      </c>
      <c r="AA58" s="23">
        <f t="shared" si="9"/>
        <v>0</v>
      </c>
      <c r="AB58" s="23">
        <f t="shared" si="9"/>
        <v>0</v>
      </c>
      <c r="AC58" s="23">
        <f t="shared" si="9"/>
        <v>0</v>
      </c>
      <c r="AD58" s="23">
        <f t="shared" si="9"/>
        <v>0</v>
      </c>
      <c r="AE58" s="23">
        <f t="shared" si="9"/>
        <v>0</v>
      </c>
      <c r="AF58" s="23">
        <f t="shared" si="9"/>
        <v>0</v>
      </c>
      <c r="AG58" s="24">
        <f t="shared" si="9"/>
        <v>0</v>
      </c>
      <c r="AH58" s="1">
        <f t="shared" si="9"/>
        <v>0</v>
      </c>
      <c r="AI58" s="1"/>
    </row>
    <row r="59" spans="1:35" ht="15.75" customHeight="1" x14ac:dyDescent="0.15">
      <c r="A59" s="10"/>
      <c r="B59" s="1"/>
      <c r="C59" s="1"/>
      <c r="D59" s="1"/>
      <c r="E59" s="1"/>
      <c r="F59" s="1"/>
      <c r="G59" s="1"/>
      <c r="H59" s="1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"/>
      <c r="AH59" s="1"/>
      <c r="AI59" s="1"/>
    </row>
    <row r="60" spans="1:35" ht="15.75" customHeight="1" x14ac:dyDescent="0.15">
      <c r="A60" s="10"/>
      <c r="B60" s="25" t="s">
        <v>53</v>
      </c>
      <c r="C60" s="12">
        <f>C41+1</f>
        <v>45659</v>
      </c>
      <c r="D60" s="13" t="s">
        <v>54</v>
      </c>
      <c r="E60" s="14" t="s">
        <v>55</v>
      </c>
      <c r="F60" s="14" t="s">
        <v>56</v>
      </c>
      <c r="G60" s="14" t="s">
        <v>57</v>
      </c>
      <c r="H60" s="14" t="s">
        <v>58</v>
      </c>
      <c r="I60" s="14" t="s">
        <v>59</v>
      </c>
      <c r="J60" s="14" t="s">
        <v>60</v>
      </c>
      <c r="K60" s="14" t="s">
        <v>61</v>
      </c>
      <c r="L60" s="14" t="s">
        <v>62</v>
      </c>
      <c r="M60" s="14" t="s">
        <v>63</v>
      </c>
      <c r="N60" s="14" t="s">
        <v>64</v>
      </c>
      <c r="O60" s="14" t="s">
        <v>65</v>
      </c>
      <c r="P60" s="14" t="s">
        <v>66</v>
      </c>
      <c r="Q60" s="14" t="s">
        <v>67</v>
      </c>
      <c r="R60" s="14" t="s">
        <v>68</v>
      </c>
      <c r="S60" s="14" t="s">
        <v>69</v>
      </c>
      <c r="T60" s="14" t="s">
        <v>70</v>
      </c>
      <c r="U60" s="14" t="s">
        <v>71</v>
      </c>
      <c r="V60" s="14" t="s">
        <v>72</v>
      </c>
      <c r="W60" s="14" t="s">
        <v>73</v>
      </c>
      <c r="X60" s="14" t="s">
        <v>74</v>
      </c>
      <c r="Y60" s="14" t="s">
        <v>75</v>
      </c>
      <c r="Z60" s="14" t="s">
        <v>76</v>
      </c>
      <c r="AA60" s="14" t="s">
        <v>77</v>
      </c>
      <c r="AB60" s="14" t="s">
        <v>78</v>
      </c>
      <c r="AC60" s="14" t="s">
        <v>79</v>
      </c>
      <c r="AD60" s="14" t="s">
        <v>80</v>
      </c>
      <c r="AE60" s="14" t="s">
        <v>81</v>
      </c>
      <c r="AF60" s="14" t="s">
        <v>82</v>
      </c>
      <c r="AG60" s="15" t="s">
        <v>83</v>
      </c>
      <c r="AH60" s="1" t="s">
        <v>1</v>
      </c>
      <c r="AI60" s="1"/>
    </row>
    <row r="61" spans="1:35" ht="15.75" customHeight="1" x14ac:dyDescent="0.15">
      <c r="A61" s="10"/>
      <c r="B61" s="18">
        <f>B42</f>
        <v>0</v>
      </c>
      <c r="C61" s="19">
        <f>IF(ISNA(VLOOKUP(B61,Personal!$A$2:$D$21,2,FALSE)),,VLOOKUP(B61,Personal!$A$2:$D$21,2,FALSE))</f>
        <v>0</v>
      </c>
      <c r="D61" s="19">
        <f>IF(ISNA(VLOOKUP(B61,Personal!$A$2:$D$23,3,FALSE)),,VLOOKUP(B61,Personal!$A$2:$D$32,3,FALSE))</f>
        <v>0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1">
        <f t="shared" ref="AH61:AH76" si="10">SUM(E61:AG61)/2</f>
        <v>0</v>
      </c>
      <c r="AI61" s="1"/>
    </row>
    <row r="62" spans="1:35" ht="15.75" customHeight="1" x14ac:dyDescent="0.15">
      <c r="A62" s="10"/>
      <c r="B62" s="18">
        <f t="shared" ref="B62:B76" si="11">B43</f>
        <v>0</v>
      </c>
      <c r="C62" s="19">
        <f>IF(ISNA(VLOOKUP(B62,Personal!$A$2:$D$21,2,FALSE)),,VLOOKUP(B62,Personal!$A$2:$D$21,2,FALSE))</f>
        <v>0</v>
      </c>
      <c r="D62" s="19">
        <f>IF(ISNA(VLOOKUP(B62,Personal!$A$2:$D$23,3,FALSE)),,VLOOKUP(B62,Personal!$A$2:$D$32,3,FALSE))</f>
        <v>0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1">
        <f t="shared" si="10"/>
        <v>0</v>
      </c>
      <c r="AI62" s="1"/>
    </row>
    <row r="63" spans="1:35" ht="15.75" customHeight="1" x14ac:dyDescent="0.15">
      <c r="A63" s="10"/>
      <c r="B63" s="18">
        <f t="shared" si="11"/>
        <v>0</v>
      </c>
      <c r="C63" s="19">
        <f>IF(ISNA(VLOOKUP(B63,Personal!$A$2:$D$21,2,FALSE)),,VLOOKUP(B63,Personal!$A$2:$D$21,2,FALSE))</f>
        <v>0</v>
      </c>
      <c r="D63" s="19">
        <f>IF(ISNA(VLOOKUP(B63,Personal!$A$2:$D$23,3,FALSE)),,VLOOKUP(B63,Personal!$A$2:$D$32,3,FALSE))</f>
        <v>0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1">
        <f t="shared" si="10"/>
        <v>0</v>
      </c>
      <c r="AI63" s="1"/>
    </row>
    <row r="64" spans="1:35" ht="15.75" customHeight="1" x14ac:dyDescent="0.15">
      <c r="A64" s="10"/>
      <c r="B64" s="18">
        <f t="shared" si="11"/>
        <v>0</v>
      </c>
      <c r="C64" s="19">
        <f>IF(ISNA(VLOOKUP(B64,Personal!$A$2:$D$21,2,FALSE)),,VLOOKUP(B64,Personal!$A$2:$D$21,2,FALSE))</f>
        <v>0</v>
      </c>
      <c r="D64" s="19">
        <f>IF(ISNA(VLOOKUP(B64,Personal!$A$2:$D$23,3,FALSE)),,VLOOKUP(B64,Personal!$A$2:$D$32,3,FALSE))</f>
        <v>0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1">
        <f t="shared" si="10"/>
        <v>0</v>
      </c>
      <c r="AI64" s="1"/>
    </row>
    <row r="65" spans="1:35" ht="15.75" customHeight="1" x14ac:dyDescent="0.15">
      <c r="A65" s="10"/>
      <c r="B65" s="18">
        <f t="shared" si="11"/>
        <v>0</v>
      </c>
      <c r="C65" s="19">
        <f>IF(ISNA(VLOOKUP(B65,Personal!$A$2:$D$21,2,FALSE)),,VLOOKUP(B65,Personal!$A$2:$D$21,2,FALSE))</f>
        <v>0</v>
      </c>
      <c r="D65" s="19">
        <f>IF(ISNA(VLOOKUP(B65,Personal!$A$2:$D$23,3,FALSE)),,VLOOKUP(B65,Personal!$A$2:$D$32,3,FALSE))</f>
        <v>0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1">
        <f t="shared" si="10"/>
        <v>0</v>
      </c>
      <c r="AI65" s="1"/>
    </row>
    <row r="66" spans="1:35" ht="15.75" customHeight="1" x14ac:dyDescent="0.15">
      <c r="A66" s="10"/>
      <c r="B66" s="18">
        <f t="shared" si="11"/>
        <v>0</v>
      </c>
      <c r="C66" s="19">
        <f>IF(ISNA(VLOOKUP(B66,Personal!$A$2:$D$21,2,FALSE)),,VLOOKUP(B66,Personal!$A$2:$D$21,2,FALSE))</f>
        <v>0</v>
      </c>
      <c r="D66" s="19">
        <f>IF(ISNA(VLOOKUP(B66,Personal!$A$2:$D$23,3,FALSE)),,VLOOKUP(B66,Personal!$A$2:$D$32,3,FALSE))</f>
        <v>0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1">
        <f t="shared" si="10"/>
        <v>0</v>
      </c>
      <c r="AI66" s="1"/>
    </row>
    <row r="67" spans="1:35" ht="15.75" customHeight="1" x14ac:dyDescent="0.15">
      <c r="A67" s="10"/>
      <c r="B67" s="18">
        <f t="shared" si="11"/>
        <v>0</v>
      </c>
      <c r="C67" s="19">
        <f>IF(ISNA(VLOOKUP(B67,Personal!$A$2:$D$21,2,FALSE)),,VLOOKUP(B67,Personal!$A$2:$D$21,2,FALSE))</f>
        <v>0</v>
      </c>
      <c r="D67" s="19">
        <f>IF(ISNA(VLOOKUP(B67,Personal!$A$2:$D$23,3,FALSE)),,VLOOKUP(B67,Personal!$A$2:$D$32,3,FALSE))</f>
        <v>0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1">
        <f t="shared" si="10"/>
        <v>0</v>
      </c>
      <c r="AI67" s="1"/>
    </row>
    <row r="68" spans="1:35" ht="15.75" customHeight="1" x14ac:dyDescent="0.15">
      <c r="A68" s="21"/>
      <c r="B68" s="18">
        <f t="shared" si="11"/>
        <v>0</v>
      </c>
      <c r="C68" s="19">
        <f>IF(ISNA(VLOOKUP(B68,Personal!$A$2:$D$21,2,FALSE)),,VLOOKUP(B68,Personal!$A$2:$D$21,2,FALSE))</f>
        <v>0</v>
      </c>
      <c r="D68" s="19">
        <f>IF(ISNA(VLOOKUP(B68,Personal!$A$2:$D$23,3,FALSE)),,VLOOKUP(B68,Personal!$A$2:$D$32,3,FALSE))</f>
        <v>0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1">
        <f t="shared" si="10"/>
        <v>0</v>
      </c>
      <c r="AI68" s="1"/>
    </row>
    <row r="69" spans="1:35" ht="15.75" customHeight="1" x14ac:dyDescent="0.15">
      <c r="A69" s="10"/>
      <c r="B69" s="18">
        <f t="shared" si="11"/>
        <v>0</v>
      </c>
      <c r="C69" s="19">
        <f>IF(ISNA(VLOOKUP(B69,Personal!$A$2:$D$21,2,FALSE)),,VLOOKUP(B69,Personal!$A$2:$D$21,2,FALSE))</f>
        <v>0</v>
      </c>
      <c r="D69" s="19">
        <f>IF(ISNA(VLOOKUP(B69,Personal!$A$2:$D$23,3,FALSE)),,VLOOKUP(B69,Personal!$A$2:$D$32,3,FALSE))</f>
        <v>0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1">
        <f t="shared" si="10"/>
        <v>0</v>
      </c>
      <c r="AI69" s="1"/>
    </row>
    <row r="70" spans="1:35" ht="15.75" customHeight="1" x14ac:dyDescent="0.15">
      <c r="A70" s="10"/>
      <c r="B70" s="18">
        <f t="shared" si="11"/>
        <v>0</v>
      </c>
      <c r="C70" s="62">
        <f>IF(ISNA(VLOOKUP(B70,Personal!$A$2:$D$21,2,FALSE)),,VLOOKUP(B70,Personal!$A$2:$D$21,2,FALSE))</f>
        <v>0</v>
      </c>
      <c r="D70" s="19">
        <f>IF(ISNA(VLOOKUP(B70,Personal!$A$2:$D$23,3,FALSE)),,VLOOKUP(B70,Personal!$A$2:$D$32,3,FALSE))</f>
        <v>0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60"/>
      <c r="AG70" s="61"/>
      <c r="AH70" s="1">
        <f t="shared" si="10"/>
        <v>0</v>
      </c>
      <c r="AI70" s="1"/>
    </row>
    <row r="71" spans="1:35" ht="15.75" customHeight="1" x14ac:dyDescent="0.15">
      <c r="A71" s="10"/>
      <c r="B71" s="18">
        <f t="shared" si="11"/>
        <v>0</v>
      </c>
      <c r="C71" s="19">
        <f>IF(ISNA(VLOOKUP(B71,Personal!$A$2:$D$21,2,FALSE)),,VLOOKUP(B71,Personal!$A$2:$D$21,2,FALSE))</f>
        <v>0</v>
      </c>
      <c r="D71" s="19">
        <f>IF(ISNA(VLOOKUP(B71,Personal!$A$2:$D$23,3,FALSE)),,VLOOKUP(B71,Personal!$A$2:$D$32,3,FALSE))</f>
        <v>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60"/>
      <c r="AG71" s="61"/>
      <c r="AH71" s="1">
        <f t="shared" si="10"/>
        <v>0</v>
      </c>
      <c r="AI71" s="1"/>
    </row>
    <row r="72" spans="1:35" ht="15.75" customHeight="1" x14ac:dyDescent="0.15">
      <c r="A72" s="10"/>
      <c r="B72" s="18">
        <f t="shared" si="11"/>
        <v>0</v>
      </c>
      <c r="C72" s="19">
        <f>IF(ISNA(VLOOKUP(B72,Personal!$A$2:$D$21,2,FALSE)),,VLOOKUP(B72,Personal!$A$2:$D$21,2,FALSE))</f>
        <v>0</v>
      </c>
      <c r="D72" s="19">
        <f>IF(ISNA(VLOOKUP(B72,Personal!$A$2:$D$23,3,FALSE)),,VLOOKUP(B72,Personal!$A$2:$D$32,3,FALSE))</f>
        <v>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61"/>
      <c r="AH72" s="1">
        <f t="shared" si="10"/>
        <v>0</v>
      </c>
      <c r="AI72" s="1"/>
    </row>
    <row r="73" spans="1:35" ht="15.75" customHeight="1" x14ac:dyDescent="0.15">
      <c r="A73" s="10"/>
      <c r="B73" s="18">
        <f t="shared" si="11"/>
        <v>0</v>
      </c>
      <c r="C73" s="19">
        <f>IF(ISNA(VLOOKUP(B73,Personal!$A$2:$D$21,2,FALSE)),,VLOOKUP(B73,Personal!$A$2:$D$21,2,FALSE))</f>
        <v>0</v>
      </c>
      <c r="D73" s="19">
        <f>IF(ISNA(VLOOKUP(B73,Personal!$A$2:$D$23,3,FALSE)),,VLOOKUP(B73,Personal!$A$2:$D$32,3,FALSE))</f>
        <v>0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60"/>
      <c r="AG73" s="61"/>
      <c r="AH73" s="1">
        <f t="shared" si="10"/>
        <v>0</v>
      </c>
      <c r="AI73" s="1"/>
    </row>
    <row r="74" spans="1:35" ht="15.75" customHeight="1" x14ac:dyDescent="0.15">
      <c r="A74" s="10"/>
      <c r="B74" s="18">
        <f t="shared" si="11"/>
        <v>0</v>
      </c>
      <c r="C74" s="19">
        <f>IF(ISNA(VLOOKUP(B74,Personal!$A$2:$D$21,2,FALSE)),,VLOOKUP(B74,Personal!$A$2:$D$21,2,FALSE))</f>
        <v>0</v>
      </c>
      <c r="D74" s="19">
        <f>IF(ISNA(VLOOKUP(B74,Personal!$A$2:$D$23,3,FALSE)),,VLOOKUP(B74,Personal!$A$2:$D$32,3,FALSE))</f>
        <v>0</v>
      </c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60"/>
      <c r="AG74" s="61"/>
      <c r="AH74" s="1">
        <f t="shared" si="10"/>
        <v>0</v>
      </c>
      <c r="AI74" s="1"/>
    </row>
    <row r="75" spans="1:35" ht="15.75" customHeight="1" x14ac:dyDescent="0.15">
      <c r="A75" s="10"/>
      <c r="B75" s="18">
        <f t="shared" si="11"/>
        <v>0</v>
      </c>
      <c r="C75" s="19">
        <f>IF(ISNA(VLOOKUP(B75,Personal!$A$2:$D$21,2,FALSE)),,VLOOKUP(B75,Personal!$A$2:$D$21,2,FALSE))</f>
        <v>0</v>
      </c>
      <c r="D75" s="19">
        <f>IF(ISNA(VLOOKUP(B75,Personal!$A$2:$D$23,3,FALSE)),,VLOOKUP(B75,Personal!$A$2:$D$32,3,FALSE))</f>
        <v>0</v>
      </c>
      <c r="E75" s="59"/>
      <c r="F75" s="59"/>
      <c r="G75" s="59"/>
      <c r="H75" s="59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59"/>
      <c r="Y75" s="59"/>
      <c r="Z75" s="59"/>
      <c r="AA75" s="59"/>
      <c r="AB75" s="59"/>
      <c r="AC75" s="59"/>
      <c r="AD75" s="59"/>
      <c r="AE75" s="59"/>
      <c r="AF75" s="60"/>
      <c r="AG75" s="61"/>
      <c r="AH75" s="1">
        <f t="shared" si="10"/>
        <v>0</v>
      </c>
      <c r="AI75" s="1"/>
    </row>
    <row r="76" spans="1:35" ht="15.75" customHeight="1" x14ac:dyDescent="0.15">
      <c r="A76" s="10"/>
      <c r="B76" s="18">
        <f t="shared" si="11"/>
        <v>0</v>
      </c>
      <c r="C76" s="19">
        <f>IF(ISNA(VLOOKUP(B76,Personal!$A$2:$D$21,2,FALSE)),,VLOOKUP(B76,Personal!$A$2:$D$21,2,FALSE))</f>
        <v>0</v>
      </c>
      <c r="D76" s="19">
        <f>IF(ISNA(VLOOKUP(B76,Personal!$A$2:$D$23,3,FALSE)),,VLOOKUP(B76,Personal!$A$2:$D$32,3,FALSE))</f>
        <v>0</v>
      </c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60"/>
      <c r="AG76" s="61"/>
      <c r="AH76" s="1">
        <f t="shared" si="10"/>
        <v>0</v>
      </c>
      <c r="AI76" s="1"/>
    </row>
    <row r="77" spans="1:35" ht="15.75" customHeight="1" x14ac:dyDescent="0.15">
      <c r="A77" s="10"/>
      <c r="B77" s="22"/>
      <c r="C77" s="23"/>
      <c r="D77" s="23"/>
      <c r="E77" s="23">
        <f t="shared" ref="E77:AH77" si="12">SUM(E61:E76)</f>
        <v>0</v>
      </c>
      <c r="F77" s="23">
        <f t="shared" si="12"/>
        <v>0</v>
      </c>
      <c r="G77" s="23">
        <f t="shared" si="12"/>
        <v>0</v>
      </c>
      <c r="H77" s="23">
        <f t="shared" si="12"/>
        <v>0</v>
      </c>
      <c r="I77" s="23">
        <f t="shared" si="12"/>
        <v>0</v>
      </c>
      <c r="J77" s="23">
        <f t="shared" si="12"/>
        <v>0</v>
      </c>
      <c r="K77" s="23">
        <f t="shared" si="12"/>
        <v>0</v>
      </c>
      <c r="L77" s="23">
        <f t="shared" si="12"/>
        <v>0</v>
      </c>
      <c r="M77" s="23">
        <f t="shared" si="12"/>
        <v>0</v>
      </c>
      <c r="N77" s="23">
        <f t="shared" si="12"/>
        <v>0</v>
      </c>
      <c r="O77" s="23">
        <f t="shared" si="12"/>
        <v>0</v>
      </c>
      <c r="P77" s="23">
        <f t="shared" si="12"/>
        <v>0</v>
      </c>
      <c r="Q77" s="23">
        <f t="shared" si="12"/>
        <v>0</v>
      </c>
      <c r="R77" s="23">
        <f t="shared" si="12"/>
        <v>0</v>
      </c>
      <c r="S77" s="23">
        <f t="shared" si="12"/>
        <v>0</v>
      </c>
      <c r="T77" s="23">
        <f t="shared" si="12"/>
        <v>0</v>
      </c>
      <c r="U77" s="23">
        <f t="shared" si="12"/>
        <v>0</v>
      </c>
      <c r="V77" s="23">
        <f t="shared" si="12"/>
        <v>0</v>
      </c>
      <c r="W77" s="23">
        <f t="shared" si="12"/>
        <v>0</v>
      </c>
      <c r="X77" s="23">
        <f t="shared" si="12"/>
        <v>0</v>
      </c>
      <c r="Y77" s="23">
        <f t="shared" si="12"/>
        <v>0</v>
      </c>
      <c r="Z77" s="23">
        <f t="shared" si="12"/>
        <v>0</v>
      </c>
      <c r="AA77" s="23">
        <f t="shared" si="12"/>
        <v>0</v>
      </c>
      <c r="AB77" s="23">
        <f t="shared" si="12"/>
        <v>0</v>
      </c>
      <c r="AC77" s="23">
        <f t="shared" si="12"/>
        <v>0</v>
      </c>
      <c r="AD77" s="23">
        <f t="shared" si="12"/>
        <v>0</v>
      </c>
      <c r="AE77" s="23">
        <f t="shared" si="12"/>
        <v>0</v>
      </c>
      <c r="AF77" s="23">
        <f t="shared" si="12"/>
        <v>0</v>
      </c>
      <c r="AG77" s="24">
        <f t="shared" si="12"/>
        <v>0</v>
      </c>
      <c r="AH77" s="1">
        <f t="shared" si="12"/>
        <v>0</v>
      </c>
      <c r="AI77" s="1"/>
    </row>
    <row r="78" spans="1:35" ht="15.75" customHeight="1" x14ac:dyDescent="0.15">
      <c r="A78" s="10"/>
      <c r="B78" s="1"/>
      <c r="C78" s="1"/>
      <c r="D78" s="1"/>
      <c r="E78" s="1"/>
      <c r="F78" s="1"/>
      <c r="G78" s="1"/>
      <c r="H78" s="1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8"/>
      <c r="AH78" s="8"/>
      <c r="AI78" s="1"/>
    </row>
    <row r="79" spans="1:35" ht="15.75" customHeight="1" x14ac:dyDescent="0.15">
      <c r="A79" s="10"/>
      <c r="B79" s="108" t="s">
        <v>53</v>
      </c>
      <c r="C79" s="26">
        <f>C60+1</f>
        <v>45660</v>
      </c>
      <c r="D79" s="27" t="s">
        <v>54</v>
      </c>
      <c r="E79" s="28" t="s">
        <v>55</v>
      </c>
      <c r="F79" s="28" t="s">
        <v>56</v>
      </c>
      <c r="G79" s="28" t="s">
        <v>57</v>
      </c>
      <c r="H79" s="28" t="s">
        <v>58</v>
      </c>
      <c r="I79" s="28" t="s">
        <v>59</v>
      </c>
      <c r="J79" s="28" t="s">
        <v>60</v>
      </c>
      <c r="K79" s="28" t="s">
        <v>61</v>
      </c>
      <c r="L79" s="28" t="s">
        <v>62</v>
      </c>
      <c r="M79" s="28" t="s">
        <v>63</v>
      </c>
      <c r="N79" s="28" t="s">
        <v>64</v>
      </c>
      <c r="O79" s="28" t="s">
        <v>65</v>
      </c>
      <c r="P79" s="28" t="s">
        <v>66</v>
      </c>
      <c r="Q79" s="28" t="s">
        <v>67</v>
      </c>
      <c r="R79" s="28" t="s">
        <v>68</v>
      </c>
      <c r="S79" s="28" t="s">
        <v>69</v>
      </c>
      <c r="T79" s="28" t="s">
        <v>70</v>
      </c>
      <c r="U79" s="28" t="s">
        <v>71</v>
      </c>
      <c r="V79" s="28" t="s">
        <v>72</v>
      </c>
      <c r="W79" s="28" t="s">
        <v>73</v>
      </c>
      <c r="X79" s="28" t="s">
        <v>74</v>
      </c>
      <c r="Y79" s="28" t="s">
        <v>75</v>
      </c>
      <c r="Z79" s="28" t="s">
        <v>76</v>
      </c>
      <c r="AA79" s="28" t="s">
        <v>77</v>
      </c>
      <c r="AB79" s="28" t="s">
        <v>78</v>
      </c>
      <c r="AC79" s="28" t="s">
        <v>79</v>
      </c>
      <c r="AD79" s="28" t="s">
        <v>80</v>
      </c>
      <c r="AE79" s="28" t="s">
        <v>81</v>
      </c>
      <c r="AF79" s="28" t="s">
        <v>82</v>
      </c>
      <c r="AG79" s="28" t="s">
        <v>83</v>
      </c>
      <c r="AH79" s="1" t="s">
        <v>1</v>
      </c>
      <c r="AI79" s="1"/>
    </row>
    <row r="80" spans="1:35" ht="15.75" customHeight="1" x14ac:dyDescent="0.15">
      <c r="A80" s="10"/>
      <c r="B80" s="18">
        <f>B61</f>
        <v>0</v>
      </c>
      <c r="C80" s="19">
        <f>IF(ISNA(VLOOKUP(B80,Personal!$A$2:$D$21,2,FALSE)),,VLOOKUP(B80,Personal!$A$2:$D$21,2,FALSE))</f>
        <v>0</v>
      </c>
      <c r="D80" s="19">
        <f>IF(ISNA(VLOOKUP(B80,Personal!$A$2:$D$23,3,FALSE)),,VLOOKUP(B80,Personal!$A$2:$D$32,3,FALSE))</f>
        <v>0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1">
        <f t="shared" ref="AH80:AH95" si="13">SUM(E80:AG80)/2</f>
        <v>0</v>
      </c>
      <c r="AI80" s="1"/>
    </row>
    <row r="81" spans="1:35" ht="15.75" customHeight="1" x14ac:dyDescent="0.15">
      <c r="A81" s="10"/>
      <c r="B81" s="18">
        <f t="shared" ref="B81:B95" si="14">B62</f>
        <v>0</v>
      </c>
      <c r="C81" s="19">
        <f>IF(ISNA(VLOOKUP(B81,Personal!$A$2:$D$21,2,FALSE)),,VLOOKUP(B81,Personal!$A$2:$D$21,2,FALSE))</f>
        <v>0</v>
      </c>
      <c r="D81" s="19">
        <f>IF(ISNA(VLOOKUP(B81,Personal!$A$2:$D$23,3,FALSE)),,VLOOKUP(B81,Personal!$A$2:$D$32,3,FALSE))</f>
        <v>0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1">
        <f t="shared" si="13"/>
        <v>0</v>
      </c>
      <c r="AI81" s="1"/>
    </row>
    <row r="82" spans="1:35" ht="15.75" customHeight="1" x14ac:dyDescent="0.15">
      <c r="A82" s="10"/>
      <c r="B82" s="18">
        <f t="shared" si="14"/>
        <v>0</v>
      </c>
      <c r="C82" s="19">
        <f>IF(ISNA(VLOOKUP(B82,Personal!$A$2:$D$21,2,FALSE)),,VLOOKUP(B82,Personal!$A$2:$D$21,2,FALSE))</f>
        <v>0</v>
      </c>
      <c r="D82" s="19">
        <f>IF(ISNA(VLOOKUP(B82,Personal!$A$2:$D$23,3,FALSE)),,VLOOKUP(B82,Personal!$A$2:$D$32,3,FALSE))</f>
        <v>0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1">
        <f t="shared" si="13"/>
        <v>0</v>
      </c>
      <c r="AI82" s="1"/>
    </row>
    <row r="83" spans="1:35" ht="15.75" customHeight="1" x14ac:dyDescent="0.15">
      <c r="A83" s="10"/>
      <c r="B83" s="18">
        <f t="shared" si="14"/>
        <v>0</v>
      </c>
      <c r="C83" s="19">
        <f>IF(ISNA(VLOOKUP(B83,Personal!$A$2:$D$21,2,FALSE)),,VLOOKUP(B83,Personal!$A$2:$D$21,2,FALSE))</f>
        <v>0</v>
      </c>
      <c r="D83" s="19">
        <f>IF(ISNA(VLOOKUP(B83,Personal!$A$2:$D$23,3,FALSE)),,VLOOKUP(B83,Personal!$A$2:$D$32,3,FALSE))</f>
        <v>0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1">
        <f t="shared" si="13"/>
        <v>0</v>
      </c>
      <c r="AI83" s="1"/>
    </row>
    <row r="84" spans="1:35" ht="15.75" customHeight="1" x14ac:dyDescent="0.15">
      <c r="A84" s="10"/>
      <c r="B84" s="18">
        <f t="shared" si="14"/>
        <v>0</v>
      </c>
      <c r="C84" s="19">
        <f>IF(ISNA(VLOOKUP(B84,Personal!$A$2:$D$21,2,FALSE)),,VLOOKUP(B84,Personal!$A$2:$D$21,2,FALSE))</f>
        <v>0</v>
      </c>
      <c r="D84" s="19">
        <f>IF(ISNA(VLOOKUP(B84,Personal!$A$2:$D$23,3,FALSE)),,VLOOKUP(B84,Personal!$A$2:$D$32,3,FALSE))</f>
        <v>0</v>
      </c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1">
        <f t="shared" si="13"/>
        <v>0</v>
      </c>
      <c r="AI84" s="1"/>
    </row>
    <row r="85" spans="1:35" ht="15.75" customHeight="1" x14ac:dyDescent="0.15">
      <c r="A85" s="10"/>
      <c r="B85" s="18">
        <f t="shared" si="14"/>
        <v>0</v>
      </c>
      <c r="C85" s="19">
        <f>IF(ISNA(VLOOKUP(B85,Personal!$A$2:$D$21,2,FALSE)),,VLOOKUP(B85,Personal!$A$2:$D$21,2,FALSE))</f>
        <v>0</v>
      </c>
      <c r="D85" s="19">
        <f>IF(ISNA(VLOOKUP(B85,Personal!$A$2:$D$23,3,FALSE)),,VLOOKUP(B85,Personal!$A$2:$D$32,3,FALSE))</f>
        <v>0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1">
        <f t="shared" si="13"/>
        <v>0</v>
      </c>
      <c r="AI85" s="1"/>
    </row>
    <row r="86" spans="1:35" ht="15.75" customHeight="1" x14ac:dyDescent="0.15">
      <c r="A86" s="10"/>
      <c r="B86" s="18">
        <f t="shared" si="14"/>
        <v>0</v>
      </c>
      <c r="C86" s="19">
        <f>IF(ISNA(VLOOKUP(B86,Personal!$A$2:$D$21,2,FALSE)),,VLOOKUP(B86,Personal!$A$2:$D$21,2,FALSE))</f>
        <v>0</v>
      </c>
      <c r="D86" s="19">
        <f>IF(ISNA(VLOOKUP(B86,Personal!$A$2:$D$23,3,FALSE)),,VLOOKUP(B86,Personal!$A$2:$D$32,3,FALSE))</f>
        <v>0</v>
      </c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1">
        <f t="shared" si="13"/>
        <v>0</v>
      </c>
      <c r="AI86" s="1"/>
    </row>
    <row r="87" spans="1:35" ht="15.75" customHeight="1" x14ac:dyDescent="0.15">
      <c r="A87" s="21"/>
      <c r="B87" s="18">
        <f t="shared" si="14"/>
        <v>0</v>
      </c>
      <c r="C87" s="19">
        <f>IF(ISNA(VLOOKUP(B87,Personal!$A$2:$D$21,2,FALSE)),,VLOOKUP(B87,Personal!$A$2:$D$21,2,FALSE))</f>
        <v>0</v>
      </c>
      <c r="D87" s="19">
        <f>IF(ISNA(VLOOKUP(B87,Personal!$A$2:$D$23,3,FALSE)),,VLOOKUP(B87,Personal!$A$2:$D$32,3,FALSE))</f>
        <v>0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1">
        <f t="shared" si="13"/>
        <v>0</v>
      </c>
      <c r="AI87" s="1"/>
    </row>
    <row r="88" spans="1:35" ht="17.25" customHeight="1" x14ac:dyDescent="0.15">
      <c r="A88" s="10"/>
      <c r="B88" s="18">
        <f t="shared" si="14"/>
        <v>0</v>
      </c>
      <c r="C88" s="19">
        <f>IF(ISNA(VLOOKUP(B88,Personal!$A$2:$D$21,2,FALSE)),,VLOOKUP(B88,Personal!$A$2:$D$21,2,FALSE))</f>
        <v>0</v>
      </c>
      <c r="D88" s="19">
        <f>IF(ISNA(VLOOKUP(B88,Personal!$A$2:$D$23,3,FALSE)),,VLOOKUP(B88,Personal!$A$2:$D$32,3,FALSE))</f>
        <v>0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1">
        <f t="shared" si="13"/>
        <v>0</v>
      </c>
      <c r="AI88" s="1"/>
    </row>
    <row r="89" spans="1:35" ht="15.75" customHeight="1" x14ac:dyDescent="0.15">
      <c r="A89" s="10"/>
      <c r="B89" s="18">
        <f t="shared" si="14"/>
        <v>0</v>
      </c>
      <c r="C89" s="62">
        <f>IF(ISNA(VLOOKUP(B89,Personal!$A$2:$D$21,2,FALSE)),,VLOOKUP(B89,Personal!$A$2:$D$21,2,FALSE))</f>
        <v>0</v>
      </c>
      <c r="D89" s="19">
        <f>IF(ISNA(VLOOKUP(B89,Personal!$A$2:$D$23,3,FALSE)),,VLOOKUP(B89,Personal!$A$2:$D$32,3,FALSE))</f>
        <v>0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60"/>
      <c r="AG89" s="61"/>
      <c r="AH89" s="1">
        <f t="shared" si="13"/>
        <v>0</v>
      </c>
      <c r="AI89" s="1"/>
    </row>
    <row r="90" spans="1:35" ht="15.75" customHeight="1" x14ac:dyDescent="0.15">
      <c r="A90" s="10"/>
      <c r="B90" s="18">
        <f t="shared" si="14"/>
        <v>0</v>
      </c>
      <c r="C90" s="19">
        <f>IF(ISNA(VLOOKUP(B90,Personal!$A$2:$D$21,2,FALSE)),,VLOOKUP(B90,Personal!$A$2:$D$21,2,FALSE))</f>
        <v>0</v>
      </c>
      <c r="D90" s="19">
        <f>IF(ISNA(VLOOKUP(B90,Personal!$A$2:$D$23,3,FALSE)),,VLOOKUP(B90,Personal!$A$2:$D$32,3,FALSE))</f>
        <v>0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60"/>
      <c r="AG90" s="61"/>
      <c r="AH90" s="1">
        <f t="shared" si="13"/>
        <v>0</v>
      </c>
      <c r="AI90" s="1"/>
    </row>
    <row r="91" spans="1:35" ht="15.75" customHeight="1" x14ac:dyDescent="0.15">
      <c r="A91" s="10"/>
      <c r="B91" s="18">
        <f t="shared" si="14"/>
        <v>0</v>
      </c>
      <c r="C91" s="19">
        <f>IF(ISNA(VLOOKUP(B91,Personal!$A$2:$D$21,2,FALSE)),,VLOOKUP(B91,Personal!$A$2:$D$21,2,FALSE))</f>
        <v>0</v>
      </c>
      <c r="D91" s="19">
        <f>IF(ISNA(VLOOKUP(B91,Personal!$A$2:$D$23,3,FALSE)),,VLOOKUP(B91,Personal!$A$2:$D$32,3,FALSE))</f>
        <v>0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60"/>
      <c r="AG91" s="61"/>
      <c r="AH91" s="1">
        <f t="shared" si="13"/>
        <v>0</v>
      </c>
      <c r="AI91" s="1"/>
    </row>
    <row r="92" spans="1:35" ht="15.75" customHeight="1" x14ac:dyDescent="0.15">
      <c r="A92" s="10"/>
      <c r="B92" s="18">
        <f t="shared" si="14"/>
        <v>0</v>
      </c>
      <c r="C92" s="19">
        <f>IF(ISNA(VLOOKUP(B92,Personal!$A$2:$D$21,2,FALSE)),,VLOOKUP(B92,Personal!$A$2:$D$21,2,FALSE))</f>
        <v>0</v>
      </c>
      <c r="D92" s="19">
        <f>IF(ISNA(VLOOKUP(B92,Personal!$A$2:$D$23,3,FALSE)),,VLOOKUP(B92,Personal!$A$2:$D$32,3,FALSE))</f>
        <v>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60"/>
      <c r="AG92" s="61"/>
      <c r="AH92" s="1">
        <f t="shared" si="13"/>
        <v>0</v>
      </c>
      <c r="AI92" s="1"/>
    </row>
    <row r="93" spans="1:35" ht="15.75" customHeight="1" x14ac:dyDescent="0.15">
      <c r="A93" s="10"/>
      <c r="B93" s="18">
        <f t="shared" si="14"/>
        <v>0</v>
      </c>
      <c r="C93" s="19">
        <f>IF(ISNA(VLOOKUP(B93,Personal!$A$2:$D$21,2,FALSE)),,VLOOKUP(B93,Personal!$A$2:$D$21,2,FALSE))</f>
        <v>0</v>
      </c>
      <c r="D93" s="19">
        <f>IF(ISNA(VLOOKUP(B93,Personal!$A$2:$D$23,3,FALSE)),,VLOOKUP(B93,Personal!$A$2:$D$32,3,FALSE))</f>
        <v>0</v>
      </c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60"/>
      <c r="AG93" s="61"/>
      <c r="AH93" s="1">
        <f t="shared" si="13"/>
        <v>0</v>
      </c>
      <c r="AI93" s="1"/>
    </row>
    <row r="94" spans="1:35" ht="15.75" customHeight="1" x14ac:dyDescent="0.15">
      <c r="A94" s="10"/>
      <c r="B94" s="18">
        <f t="shared" si="14"/>
        <v>0</v>
      </c>
      <c r="C94" s="19">
        <f>IF(ISNA(VLOOKUP(B94,Personal!$A$2:$D$21,2,FALSE)),,VLOOKUP(B94,Personal!$A$2:$D$21,2,FALSE))</f>
        <v>0</v>
      </c>
      <c r="D94" s="19">
        <f>IF(ISNA(VLOOKUP(B94,Personal!$A$2:$D$23,3,FALSE)),,VLOOKUP(B94,Personal!$A$2:$D$32,3,FALSE))</f>
        <v>0</v>
      </c>
      <c r="E94" s="59"/>
      <c r="F94" s="59"/>
      <c r="G94" s="59"/>
      <c r="H94" s="59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59"/>
      <c r="Y94" s="59"/>
      <c r="Z94" s="59"/>
      <c r="AA94" s="59"/>
      <c r="AB94" s="59"/>
      <c r="AC94" s="59"/>
      <c r="AD94" s="59"/>
      <c r="AE94" s="59"/>
      <c r="AF94" s="60"/>
      <c r="AG94" s="61"/>
      <c r="AH94" s="1">
        <f t="shared" si="13"/>
        <v>0</v>
      </c>
      <c r="AI94" s="1"/>
    </row>
    <row r="95" spans="1:35" ht="15.75" customHeight="1" x14ac:dyDescent="0.15">
      <c r="A95" s="10"/>
      <c r="B95" s="18">
        <f t="shared" si="14"/>
        <v>0</v>
      </c>
      <c r="C95" s="19">
        <f>IF(ISNA(VLOOKUP(B95,Personal!$A$2:$D$21,2,FALSE)),,VLOOKUP(B95,Personal!$A$2:$D$21,2,FALSE))</f>
        <v>0</v>
      </c>
      <c r="D95" s="19">
        <f>IF(ISNA(VLOOKUP(B95,Personal!$A$2:$D$23,3,FALSE)),,VLOOKUP(B95,Personal!$A$2:$D$32,3,FALSE))</f>
        <v>0</v>
      </c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60"/>
      <c r="AG95" s="61"/>
      <c r="AH95" s="1">
        <f t="shared" si="13"/>
        <v>0</v>
      </c>
      <c r="AI95" s="1"/>
    </row>
    <row r="96" spans="1:35" ht="15.75" customHeight="1" x14ac:dyDescent="0.15">
      <c r="A96" s="10"/>
      <c r="B96" s="1"/>
      <c r="C96" s="1"/>
      <c r="D96" s="1"/>
      <c r="E96" s="23">
        <f t="shared" ref="E96:AH96" si="15">SUM(E80:E95)</f>
        <v>0</v>
      </c>
      <c r="F96" s="23">
        <f t="shared" si="15"/>
        <v>0</v>
      </c>
      <c r="G96" s="23">
        <f t="shared" si="15"/>
        <v>0</v>
      </c>
      <c r="H96" s="23">
        <f t="shared" si="15"/>
        <v>0</v>
      </c>
      <c r="I96" s="23">
        <f t="shared" si="15"/>
        <v>0</v>
      </c>
      <c r="J96" s="23">
        <f t="shared" si="15"/>
        <v>0</v>
      </c>
      <c r="K96" s="23">
        <f t="shared" si="15"/>
        <v>0</v>
      </c>
      <c r="L96" s="23">
        <f t="shared" si="15"/>
        <v>0</v>
      </c>
      <c r="M96" s="23">
        <f t="shared" si="15"/>
        <v>0</v>
      </c>
      <c r="N96" s="23">
        <f t="shared" si="15"/>
        <v>0</v>
      </c>
      <c r="O96" s="23">
        <f t="shared" si="15"/>
        <v>0</v>
      </c>
      <c r="P96" s="23">
        <f t="shared" si="15"/>
        <v>0</v>
      </c>
      <c r="Q96" s="23">
        <f t="shared" si="15"/>
        <v>0</v>
      </c>
      <c r="R96" s="23">
        <f t="shared" si="15"/>
        <v>0</v>
      </c>
      <c r="S96" s="23">
        <f t="shared" si="15"/>
        <v>0</v>
      </c>
      <c r="T96" s="23">
        <f t="shared" si="15"/>
        <v>0</v>
      </c>
      <c r="U96" s="23">
        <f t="shared" si="15"/>
        <v>0</v>
      </c>
      <c r="V96" s="23">
        <f t="shared" si="15"/>
        <v>0</v>
      </c>
      <c r="W96" s="23">
        <f t="shared" si="15"/>
        <v>0</v>
      </c>
      <c r="X96" s="23">
        <f t="shared" si="15"/>
        <v>0</v>
      </c>
      <c r="Y96" s="23">
        <f t="shared" si="15"/>
        <v>0</v>
      </c>
      <c r="Z96" s="23">
        <f t="shared" si="15"/>
        <v>0</v>
      </c>
      <c r="AA96" s="23">
        <f t="shared" si="15"/>
        <v>0</v>
      </c>
      <c r="AB96" s="23">
        <f t="shared" si="15"/>
        <v>0</v>
      </c>
      <c r="AC96" s="23">
        <f t="shared" si="15"/>
        <v>0</v>
      </c>
      <c r="AD96" s="23">
        <f t="shared" si="15"/>
        <v>0</v>
      </c>
      <c r="AE96" s="23">
        <f t="shared" si="15"/>
        <v>0</v>
      </c>
      <c r="AF96" s="23">
        <f t="shared" si="15"/>
        <v>0</v>
      </c>
      <c r="AG96" s="24">
        <f t="shared" si="15"/>
        <v>0</v>
      </c>
      <c r="AH96" s="1">
        <f t="shared" si="15"/>
        <v>0</v>
      </c>
      <c r="AI96" s="1"/>
    </row>
    <row r="97" spans="1:35" ht="15.75" customHeight="1" x14ac:dyDescent="0.15">
      <c r="A97" s="10"/>
      <c r="B97" s="1"/>
      <c r="C97" s="1"/>
      <c r="D97" s="1"/>
      <c r="E97" s="1"/>
      <c r="F97" s="1"/>
      <c r="G97" s="1"/>
      <c r="H97" s="1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8"/>
      <c r="AH97" s="8"/>
      <c r="AI97" s="1"/>
    </row>
    <row r="98" spans="1:35" ht="15.75" customHeight="1" x14ac:dyDescent="0.15">
      <c r="A98" s="10"/>
      <c r="B98" s="108" t="s">
        <v>53</v>
      </c>
      <c r="C98" s="26">
        <f>C79+1</f>
        <v>45661</v>
      </c>
      <c r="D98" s="27" t="s">
        <v>54</v>
      </c>
      <c r="E98" s="28" t="s">
        <v>55</v>
      </c>
      <c r="F98" s="28" t="s">
        <v>56</v>
      </c>
      <c r="G98" s="28" t="s">
        <v>57</v>
      </c>
      <c r="H98" s="28" t="s">
        <v>58</v>
      </c>
      <c r="I98" s="28" t="s">
        <v>59</v>
      </c>
      <c r="J98" s="28" t="s">
        <v>60</v>
      </c>
      <c r="K98" s="28" t="s">
        <v>61</v>
      </c>
      <c r="L98" s="28" t="s">
        <v>62</v>
      </c>
      <c r="M98" s="28" t="s">
        <v>63</v>
      </c>
      <c r="N98" s="28" t="s">
        <v>64</v>
      </c>
      <c r="O98" s="28" t="s">
        <v>65</v>
      </c>
      <c r="P98" s="28" t="s">
        <v>66</v>
      </c>
      <c r="Q98" s="28" t="s">
        <v>67</v>
      </c>
      <c r="R98" s="28" t="s">
        <v>68</v>
      </c>
      <c r="S98" s="28" t="s">
        <v>69</v>
      </c>
      <c r="T98" s="28" t="s">
        <v>70</v>
      </c>
      <c r="U98" s="28" t="s">
        <v>71</v>
      </c>
      <c r="V98" s="28" t="s">
        <v>72</v>
      </c>
      <c r="W98" s="28" t="s">
        <v>73</v>
      </c>
      <c r="X98" s="28" t="s">
        <v>74</v>
      </c>
      <c r="Y98" s="28" t="s">
        <v>75</v>
      </c>
      <c r="Z98" s="28" t="s">
        <v>76</v>
      </c>
      <c r="AA98" s="28" t="s">
        <v>77</v>
      </c>
      <c r="AB98" s="28" t="s">
        <v>78</v>
      </c>
      <c r="AC98" s="28" t="s">
        <v>79</v>
      </c>
      <c r="AD98" s="28" t="s">
        <v>80</v>
      </c>
      <c r="AE98" s="28" t="s">
        <v>81</v>
      </c>
      <c r="AF98" s="28" t="s">
        <v>82</v>
      </c>
      <c r="AG98" s="28" t="s">
        <v>83</v>
      </c>
      <c r="AH98" s="1" t="s">
        <v>1</v>
      </c>
      <c r="AI98" s="1"/>
    </row>
    <row r="99" spans="1:35" ht="15.75" customHeight="1" x14ac:dyDescent="0.15">
      <c r="A99" s="10"/>
      <c r="B99" s="18">
        <f>B80</f>
        <v>0</v>
      </c>
      <c r="C99" s="19">
        <f>IF(ISNA(VLOOKUP(B99,Personal!$A$2:$D$21,2,FALSE)),,VLOOKUP(B99,Personal!$A$2:$D$21,2,FALSE))</f>
        <v>0</v>
      </c>
      <c r="D99" s="19">
        <f>IF(ISNA(VLOOKUP(B99,Personal!$A$2:$D$23,3,FALSE)),,VLOOKUP(B99,Personal!$A$2:$D$32,3,FALSE))</f>
        <v>0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1">
        <f t="shared" ref="AH99:AH114" si="16">SUM(E99:AG99)/2</f>
        <v>0</v>
      </c>
      <c r="AI99" s="1"/>
    </row>
    <row r="100" spans="1:35" ht="15.75" customHeight="1" x14ac:dyDescent="0.15">
      <c r="A100" s="10"/>
      <c r="B100" s="18">
        <f t="shared" ref="B100:B114" si="17">B81</f>
        <v>0</v>
      </c>
      <c r="C100" s="19">
        <f>IF(ISNA(VLOOKUP(B100,Personal!$A$2:$D$21,2,FALSE)),,VLOOKUP(B100,Personal!$A$2:$D$21,2,FALSE))</f>
        <v>0</v>
      </c>
      <c r="D100" s="19">
        <f>IF(ISNA(VLOOKUP(B100,Personal!$A$2:$D$23,3,FALSE)),,VLOOKUP(B100,Personal!$A$2:$D$32,3,FALSE))</f>
        <v>0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1">
        <f t="shared" si="16"/>
        <v>0</v>
      </c>
      <c r="AI100" s="1"/>
    </row>
    <row r="101" spans="1:35" ht="15.75" customHeight="1" x14ac:dyDescent="0.15">
      <c r="A101" s="10"/>
      <c r="B101" s="18">
        <f t="shared" si="17"/>
        <v>0</v>
      </c>
      <c r="C101" s="19">
        <f>IF(ISNA(VLOOKUP(B101,Personal!$A$2:$D$21,2,FALSE)),,VLOOKUP(B101,Personal!$A$2:$D$21,2,FALSE))</f>
        <v>0</v>
      </c>
      <c r="D101" s="19">
        <f>IF(ISNA(VLOOKUP(B101,Personal!$A$2:$D$23,3,FALSE)),,VLOOKUP(B101,Personal!$A$2:$D$32,3,FALSE))</f>
        <v>0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1">
        <f t="shared" si="16"/>
        <v>0</v>
      </c>
      <c r="AI101" s="1"/>
    </row>
    <row r="102" spans="1:35" ht="15.75" customHeight="1" x14ac:dyDescent="0.15">
      <c r="A102" s="10"/>
      <c r="B102" s="18">
        <f t="shared" si="17"/>
        <v>0</v>
      </c>
      <c r="C102" s="19">
        <f>IF(ISNA(VLOOKUP(B102,Personal!$A$2:$D$21,2,FALSE)),,VLOOKUP(B102,Personal!$A$2:$D$21,2,FALSE))</f>
        <v>0</v>
      </c>
      <c r="D102" s="19">
        <f>IF(ISNA(VLOOKUP(B102,Personal!$A$2:$D$23,3,FALSE)),,VLOOKUP(B102,Personal!$A$2:$D$32,3,FALSE))</f>
        <v>0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1">
        <f t="shared" si="16"/>
        <v>0</v>
      </c>
      <c r="AI102" s="1"/>
    </row>
    <row r="103" spans="1:35" ht="15.75" customHeight="1" x14ac:dyDescent="0.15">
      <c r="A103" s="10"/>
      <c r="B103" s="18">
        <f t="shared" si="17"/>
        <v>0</v>
      </c>
      <c r="C103" s="19">
        <f>IF(ISNA(VLOOKUP(B103,Personal!$A$2:$D$21,2,FALSE)),,VLOOKUP(B103,Personal!$A$2:$D$21,2,FALSE))</f>
        <v>0</v>
      </c>
      <c r="D103" s="19">
        <f>IF(ISNA(VLOOKUP(B103,Personal!$A$2:$D$23,3,FALSE)),,VLOOKUP(B103,Personal!$A$2:$D$32,3,FALSE))</f>
        <v>0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1">
        <f t="shared" si="16"/>
        <v>0</v>
      </c>
      <c r="AI103" s="1"/>
    </row>
    <row r="104" spans="1:35" ht="15.75" customHeight="1" x14ac:dyDescent="0.15">
      <c r="A104" s="10"/>
      <c r="B104" s="18">
        <f t="shared" si="17"/>
        <v>0</v>
      </c>
      <c r="C104" s="19">
        <f>IF(ISNA(VLOOKUP(B104,Personal!$A$2:$D$21,2,FALSE)),,VLOOKUP(B104,Personal!$A$2:$D$21,2,FALSE))</f>
        <v>0</v>
      </c>
      <c r="D104" s="19">
        <f>IF(ISNA(VLOOKUP(B104,Personal!$A$2:$D$23,3,FALSE)),,VLOOKUP(B104,Personal!$A$2:$D$32,3,FALSE))</f>
        <v>0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1">
        <f t="shared" si="16"/>
        <v>0</v>
      </c>
      <c r="AI104" s="1"/>
    </row>
    <row r="105" spans="1:35" ht="15.75" customHeight="1" x14ac:dyDescent="0.15">
      <c r="A105" s="10"/>
      <c r="B105" s="18">
        <f t="shared" si="17"/>
        <v>0</v>
      </c>
      <c r="C105" s="19">
        <f>IF(ISNA(VLOOKUP(B105,Personal!$A$2:$D$21,2,FALSE)),,VLOOKUP(B105,Personal!$A$2:$D$21,2,FALSE))</f>
        <v>0</v>
      </c>
      <c r="D105" s="19">
        <f>IF(ISNA(VLOOKUP(B105,Personal!$A$2:$D$23,3,FALSE)),,VLOOKUP(B105,Personal!$A$2:$D$32,3,FALSE))</f>
        <v>0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1">
        <f t="shared" si="16"/>
        <v>0</v>
      </c>
      <c r="AI105" s="1"/>
    </row>
    <row r="106" spans="1:35" ht="15.75" customHeight="1" x14ac:dyDescent="0.15">
      <c r="A106" s="21"/>
      <c r="B106" s="18">
        <f t="shared" si="17"/>
        <v>0</v>
      </c>
      <c r="C106" s="19">
        <f>IF(ISNA(VLOOKUP(B106,Personal!$A$2:$D$21,2,FALSE)),,VLOOKUP(B106,Personal!$A$2:$D$21,2,FALSE))</f>
        <v>0</v>
      </c>
      <c r="D106" s="19">
        <f>IF(ISNA(VLOOKUP(B106,Personal!$A$2:$D$23,3,FALSE)),,VLOOKUP(B106,Personal!$A$2:$D$32,3,FALSE))</f>
        <v>0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1">
        <f t="shared" si="16"/>
        <v>0</v>
      </c>
      <c r="AI106" s="1"/>
    </row>
    <row r="107" spans="1:35" ht="15.75" customHeight="1" x14ac:dyDescent="0.15">
      <c r="A107" s="10"/>
      <c r="B107" s="18">
        <f t="shared" si="17"/>
        <v>0</v>
      </c>
      <c r="C107" s="19">
        <f>IF(ISNA(VLOOKUP(B107,Personal!$A$2:$D$21,2,FALSE)),,VLOOKUP(B107,Personal!$A$2:$D$21,2,FALSE))</f>
        <v>0</v>
      </c>
      <c r="D107" s="19">
        <f>IF(ISNA(VLOOKUP(B107,Personal!$A$2:$D$23,3,FALSE)),,VLOOKUP(B107,Personal!$A$2:$D$32,3,FALSE))</f>
        <v>0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1">
        <f t="shared" si="16"/>
        <v>0</v>
      </c>
      <c r="AI107" s="1"/>
    </row>
    <row r="108" spans="1:35" ht="15.75" customHeight="1" x14ac:dyDescent="0.15">
      <c r="A108" s="10"/>
      <c r="B108" s="18">
        <f t="shared" si="17"/>
        <v>0</v>
      </c>
      <c r="C108" s="62">
        <f>IF(ISNA(VLOOKUP(B108,Personal!$A$2:$D$21,2,FALSE)),,VLOOKUP(B108,Personal!$A$2:$D$21,2,FALSE))</f>
        <v>0</v>
      </c>
      <c r="D108" s="19">
        <f>IF(ISNA(VLOOKUP(B108,Personal!$A$2:$D$23,3,FALSE)),,VLOOKUP(B108,Personal!$A$2:$D$32,3,FALSE))</f>
        <v>0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60"/>
      <c r="AG108" s="61"/>
      <c r="AH108" s="1">
        <f t="shared" si="16"/>
        <v>0</v>
      </c>
      <c r="AI108" s="1"/>
    </row>
    <row r="109" spans="1:35" ht="15.75" customHeight="1" x14ac:dyDescent="0.15">
      <c r="A109" s="10"/>
      <c r="B109" s="18">
        <f t="shared" si="17"/>
        <v>0</v>
      </c>
      <c r="C109" s="19">
        <f>IF(ISNA(VLOOKUP(B109,Personal!$A$2:$D$21,2,FALSE)),,VLOOKUP(B109,Personal!$A$2:$D$21,2,FALSE))</f>
        <v>0</v>
      </c>
      <c r="D109" s="19">
        <f>IF(ISNA(VLOOKUP(B109,Personal!$A$2:$D$23,3,FALSE)),,VLOOKUP(B109,Personal!$A$2:$D$32,3,FALSE))</f>
        <v>0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60"/>
      <c r="AG109" s="61"/>
      <c r="AH109" s="1">
        <f t="shared" si="16"/>
        <v>0</v>
      </c>
      <c r="AI109" s="1"/>
    </row>
    <row r="110" spans="1:35" ht="15.75" customHeight="1" x14ac:dyDescent="0.15">
      <c r="A110" s="10"/>
      <c r="B110" s="18">
        <f t="shared" si="17"/>
        <v>0</v>
      </c>
      <c r="C110" s="19">
        <f>IF(ISNA(VLOOKUP(B110,Personal!$A$2:$D$21,2,FALSE)),,VLOOKUP(B110,Personal!$A$2:$D$21,2,FALSE))</f>
        <v>0</v>
      </c>
      <c r="D110" s="19">
        <f>IF(ISNA(VLOOKUP(B110,Personal!$A$2:$D$23,3,FALSE)),,VLOOKUP(B110,Personal!$A$2:$D$32,3,FALSE))</f>
        <v>0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60"/>
      <c r="AG110" s="61"/>
      <c r="AH110" s="1">
        <f t="shared" si="16"/>
        <v>0</v>
      </c>
      <c r="AI110" s="1"/>
    </row>
    <row r="111" spans="1:35" ht="15.75" customHeight="1" x14ac:dyDescent="0.15">
      <c r="A111" s="10"/>
      <c r="B111" s="18">
        <f t="shared" si="17"/>
        <v>0</v>
      </c>
      <c r="C111" s="19">
        <f>IF(ISNA(VLOOKUP(B111,Personal!$A$2:$D$21,2,FALSE)),,VLOOKUP(B111,Personal!$A$2:$D$21,2,FALSE))</f>
        <v>0</v>
      </c>
      <c r="D111" s="19">
        <f>IF(ISNA(VLOOKUP(B111,Personal!$A$2:$D$23,3,FALSE)),,VLOOKUP(B111,Personal!$A$2:$D$32,3,FALSE))</f>
        <v>0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60"/>
      <c r="AG111" s="61"/>
      <c r="AH111" s="1">
        <f t="shared" si="16"/>
        <v>0</v>
      </c>
      <c r="AI111" s="1"/>
    </row>
    <row r="112" spans="1:35" ht="15.75" customHeight="1" x14ac:dyDescent="0.15">
      <c r="A112" s="10"/>
      <c r="B112" s="18">
        <f t="shared" si="17"/>
        <v>0</v>
      </c>
      <c r="C112" s="19">
        <f>IF(ISNA(VLOOKUP(B112,Personal!$A$2:$D$21,2,FALSE)),,VLOOKUP(B112,Personal!$A$2:$D$21,2,FALSE))</f>
        <v>0</v>
      </c>
      <c r="D112" s="19">
        <f>IF(ISNA(VLOOKUP(B112,Personal!$A$2:$D$23,3,FALSE)),,VLOOKUP(B112,Personal!$A$2:$D$32,3,FALSE))</f>
        <v>0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60"/>
      <c r="AG112" s="61"/>
      <c r="AH112" s="1">
        <f t="shared" si="16"/>
        <v>0</v>
      </c>
      <c r="AI112" s="1"/>
    </row>
    <row r="113" spans="1:35" ht="15.75" customHeight="1" x14ac:dyDescent="0.15">
      <c r="A113" s="10"/>
      <c r="B113" s="18">
        <f t="shared" si="17"/>
        <v>0</v>
      </c>
      <c r="C113" s="19">
        <f>IF(ISNA(VLOOKUP(B113,Personal!$A$2:$D$21,2,FALSE)),,VLOOKUP(B113,Personal!$A$2:$D$21,2,FALSE))</f>
        <v>0</v>
      </c>
      <c r="D113" s="19">
        <f>IF(ISNA(VLOOKUP(B113,Personal!$A$2:$D$23,3,FALSE)),,VLOOKUP(B113,Personal!$A$2:$D$32,3,FALSE))</f>
        <v>0</v>
      </c>
      <c r="E113" s="59"/>
      <c r="F113" s="59"/>
      <c r="G113" s="59"/>
      <c r="H113" s="59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59"/>
      <c r="Y113" s="59"/>
      <c r="Z113" s="59"/>
      <c r="AA113" s="59"/>
      <c r="AB113" s="59"/>
      <c r="AC113" s="59"/>
      <c r="AD113" s="59"/>
      <c r="AE113" s="59"/>
      <c r="AF113" s="60"/>
      <c r="AG113" s="61"/>
      <c r="AH113" s="1">
        <f t="shared" si="16"/>
        <v>0</v>
      </c>
      <c r="AI113" s="1"/>
    </row>
    <row r="114" spans="1:35" ht="15.75" customHeight="1" x14ac:dyDescent="0.15">
      <c r="A114" s="10"/>
      <c r="B114" s="18">
        <f t="shared" si="17"/>
        <v>0</v>
      </c>
      <c r="C114" s="19">
        <f>IF(ISNA(VLOOKUP(B114,Personal!$A$2:$D$21,2,FALSE)),,VLOOKUP(B114,Personal!$A$2:$D$21,2,FALSE))</f>
        <v>0</v>
      </c>
      <c r="D114" s="19">
        <f>IF(ISNA(VLOOKUP(B114,Personal!$A$2:$D$23,3,FALSE)),,VLOOKUP(B114,Personal!$A$2:$D$32,3,FALSE))</f>
        <v>0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60"/>
      <c r="AG114" s="61"/>
      <c r="AH114" s="1">
        <f t="shared" si="16"/>
        <v>0</v>
      </c>
      <c r="AI114" s="1"/>
    </row>
    <row r="115" spans="1:35" ht="15.75" customHeight="1" x14ac:dyDescent="0.15">
      <c r="A115" s="10"/>
      <c r="B115" s="1"/>
      <c r="C115" s="1"/>
      <c r="D115" s="1"/>
      <c r="E115" s="23">
        <f t="shared" ref="E115:AH115" si="18">SUM(E99:E114)</f>
        <v>0</v>
      </c>
      <c r="F115" s="23">
        <f t="shared" si="18"/>
        <v>0</v>
      </c>
      <c r="G115" s="23">
        <f t="shared" si="18"/>
        <v>0</v>
      </c>
      <c r="H115" s="23">
        <f t="shared" si="18"/>
        <v>0</v>
      </c>
      <c r="I115" s="23">
        <f t="shared" si="18"/>
        <v>0</v>
      </c>
      <c r="J115" s="23">
        <f t="shared" si="18"/>
        <v>0</v>
      </c>
      <c r="K115" s="23">
        <f t="shared" si="18"/>
        <v>0</v>
      </c>
      <c r="L115" s="23">
        <f t="shared" si="18"/>
        <v>0</v>
      </c>
      <c r="M115" s="23">
        <f t="shared" si="18"/>
        <v>0</v>
      </c>
      <c r="N115" s="23">
        <f t="shared" si="18"/>
        <v>0</v>
      </c>
      <c r="O115" s="23">
        <f t="shared" si="18"/>
        <v>0</v>
      </c>
      <c r="P115" s="23">
        <f t="shared" si="18"/>
        <v>0</v>
      </c>
      <c r="Q115" s="23">
        <f t="shared" si="18"/>
        <v>0</v>
      </c>
      <c r="R115" s="23">
        <f t="shared" si="18"/>
        <v>0</v>
      </c>
      <c r="S115" s="23">
        <f t="shared" si="18"/>
        <v>0</v>
      </c>
      <c r="T115" s="23">
        <f t="shared" si="18"/>
        <v>0</v>
      </c>
      <c r="U115" s="23">
        <f t="shared" si="18"/>
        <v>0</v>
      </c>
      <c r="V115" s="23">
        <f t="shared" si="18"/>
        <v>0</v>
      </c>
      <c r="W115" s="23">
        <f t="shared" si="18"/>
        <v>0</v>
      </c>
      <c r="X115" s="23">
        <f t="shared" si="18"/>
        <v>0</v>
      </c>
      <c r="Y115" s="23">
        <f t="shared" si="18"/>
        <v>0</v>
      </c>
      <c r="Z115" s="23">
        <f t="shared" si="18"/>
        <v>0</v>
      </c>
      <c r="AA115" s="23">
        <f t="shared" si="18"/>
        <v>0</v>
      </c>
      <c r="AB115" s="23">
        <f t="shared" si="18"/>
        <v>0</v>
      </c>
      <c r="AC115" s="23">
        <f t="shared" si="18"/>
        <v>0</v>
      </c>
      <c r="AD115" s="23">
        <f t="shared" si="18"/>
        <v>0</v>
      </c>
      <c r="AE115" s="23">
        <f t="shared" si="18"/>
        <v>0</v>
      </c>
      <c r="AF115" s="23">
        <f t="shared" si="18"/>
        <v>0</v>
      </c>
      <c r="AG115" s="24">
        <f t="shared" si="18"/>
        <v>0</v>
      </c>
      <c r="AH115" s="1">
        <f t="shared" si="18"/>
        <v>0</v>
      </c>
      <c r="AI115" s="1"/>
    </row>
    <row r="116" spans="1:35" ht="15.75" customHeight="1" x14ac:dyDescent="0.15">
      <c r="A116" s="10"/>
      <c r="B116" s="1"/>
      <c r="C116" s="1"/>
      <c r="D116" s="1"/>
      <c r="E116" s="1"/>
      <c r="F116" s="1"/>
      <c r="G116" s="1"/>
      <c r="H116" s="1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8"/>
      <c r="AH116" s="8"/>
      <c r="AI116" s="1"/>
    </row>
    <row r="117" spans="1:35" ht="15.75" customHeight="1" x14ac:dyDescent="0.15">
      <c r="A117" s="10"/>
      <c r="B117" s="108" t="s">
        <v>53</v>
      </c>
      <c r="C117" s="26">
        <f>C98+1</f>
        <v>45662</v>
      </c>
      <c r="D117" s="27" t="s">
        <v>54</v>
      </c>
      <c r="E117" s="28" t="s">
        <v>55</v>
      </c>
      <c r="F117" s="28" t="s">
        <v>56</v>
      </c>
      <c r="G117" s="28" t="s">
        <v>57</v>
      </c>
      <c r="H117" s="28" t="s">
        <v>58</v>
      </c>
      <c r="I117" s="28" t="s">
        <v>59</v>
      </c>
      <c r="J117" s="28" t="s">
        <v>60</v>
      </c>
      <c r="K117" s="28" t="s">
        <v>61</v>
      </c>
      <c r="L117" s="28" t="s">
        <v>62</v>
      </c>
      <c r="M117" s="28" t="s">
        <v>63</v>
      </c>
      <c r="N117" s="28" t="s">
        <v>64</v>
      </c>
      <c r="O117" s="28" t="s">
        <v>65</v>
      </c>
      <c r="P117" s="28" t="s">
        <v>66</v>
      </c>
      <c r="Q117" s="28" t="s">
        <v>67</v>
      </c>
      <c r="R117" s="28" t="s">
        <v>68</v>
      </c>
      <c r="S117" s="28" t="s">
        <v>69</v>
      </c>
      <c r="T117" s="28" t="s">
        <v>70</v>
      </c>
      <c r="U117" s="28" t="s">
        <v>71</v>
      </c>
      <c r="V117" s="28" t="s">
        <v>72</v>
      </c>
      <c r="W117" s="28" t="s">
        <v>73</v>
      </c>
      <c r="X117" s="28" t="s">
        <v>74</v>
      </c>
      <c r="Y117" s="28" t="s">
        <v>75</v>
      </c>
      <c r="Z117" s="28" t="s">
        <v>76</v>
      </c>
      <c r="AA117" s="28" t="s">
        <v>77</v>
      </c>
      <c r="AB117" s="28" t="s">
        <v>78</v>
      </c>
      <c r="AC117" s="28" t="s">
        <v>79</v>
      </c>
      <c r="AD117" s="28" t="s">
        <v>80</v>
      </c>
      <c r="AE117" s="28" t="s">
        <v>81</v>
      </c>
      <c r="AF117" s="28" t="s">
        <v>82</v>
      </c>
      <c r="AG117" s="28" t="s">
        <v>83</v>
      </c>
      <c r="AH117" s="1" t="s">
        <v>1</v>
      </c>
      <c r="AI117" s="1"/>
    </row>
    <row r="118" spans="1:35" ht="15.75" customHeight="1" x14ac:dyDescent="0.15">
      <c r="A118" s="10"/>
      <c r="B118" s="18">
        <f>B99</f>
        <v>0</v>
      </c>
      <c r="C118" s="19">
        <f>IF(ISNA(VLOOKUP(B118,Personal!$A$2:$D$21,2,FALSE)),,VLOOKUP(B118,Personal!$A$2:$D$21,2,FALSE))</f>
        <v>0</v>
      </c>
      <c r="D118" s="19">
        <f>IF(ISNA(VLOOKUP(B118,Personal!$A$2:$D$23,3,FALSE)),,VLOOKUP(B118,Personal!$A$2:$D$32,3,FALSE))</f>
        <v>0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1">
        <f t="shared" ref="AH118:AH133" si="19">SUM(E118:AG118)/2</f>
        <v>0</v>
      </c>
      <c r="AI118" s="1"/>
    </row>
    <row r="119" spans="1:35" ht="15.75" customHeight="1" x14ac:dyDescent="0.15">
      <c r="A119" s="10"/>
      <c r="B119" s="18">
        <f t="shared" ref="B119:B133" si="20">B100</f>
        <v>0</v>
      </c>
      <c r="C119" s="19">
        <f>IF(ISNA(VLOOKUP(B119,Personal!$A$2:$D$21,2,FALSE)),,VLOOKUP(B119,Personal!$A$2:$D$21,2,FALSE))</f>
        <v>0</v>
      </c>
      <c r="D119" s="19">
        <f>IF(ISNA(VLOOKUP(B119,Personal!$A$2:$D$23,3,FALSE)),,VLOOKUP(B119,Personal!$A$2:$D$32,3,FALSE))</f>
        <v>0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1">
        <f t="shared" si="19"/>
        <v>0</v>
      </c>
      <c r="AI119" s="1"/>
    </row>
    <row r="120" spans="1:35" ht="15.75" customHeight="1" x14ac:dyDescent="0.15">
      <c r="A120" s="10"/>
      <c r="B120" s="18">
        <f t="shared" si="20"/>
        <v>0</v>
      </c>
      <c r="C120" s="19">
        <f>IF(ISNA(VLOOKUP(B120,Personal!$A$2:$D$21,2,FALSE)),,VLOOKUP(B120,Personal!$A$2:$D$21,2,FALSE))</f>
        <v>0</v>
      </c>
      <c r="D120" s="19">
        <f>IF(ISNA(VLOOKUP(B120,Personal!$A$2:$D$23,3,FALSE)),,VLOOKUP(B120,Personal!$A$2:$D$32,3,FALSE))</f>
        <v>0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1">
        <f t="shared" si="19"/>
        <v>0</v>
      </c>
      <c r="AI120" s="1"/>
    </row>
    <row r="121" spans="1:35" ht="15.75" customHeight="1" x14ac:dyDescent="0.15">
      <c r="A121" s="10"/>
      <c r="B121" s="18">
        <f t="shared" si="20"/>
        <v>0</v>
      </c>
      <c r="C121" s="19">
        <f>IF(ISNA(VLOOKUP(B121,Personal!$A$2:$D$21,2,FALSE)),,VLOOKUP(B121,Personal!$A$2:$D$21,2,FALSE))</f>
        <v>0</v>
      </c>
      <c r="D121" s="19">
        <f>IF(ISNA(VLOOKUP(B121,Personal!$A$2:$D$23,3,FALSE)),,VLOOKUP(B121,Personal!$A$2:$D$32,3,FALSE))</f>
        <v>0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1">
        <f t="shared" si="19"/>
        <v>0</v>
      </c>
      <c r="AI121" s="1"/>
    </row>
    <row r="122" spans="1:35" ht="15.75" customHeight="1" x14ac:dyDescent="0.15">
      <c r="A122" s="10"/>
      <c r="B122" s="18">
        <f t="shared" si="20"/>
        <v>0</v>
      </c>
      <c r="C122" s="19">
        <f>IF(ISNA(VLOOKUP(B122,Personal!$A$2:$D$21,2,FALSE)),,VLOOKUP(B122,Personal!$A$2:$D$21,2,FALSE))</f>
        <v>0</v>
      </c>
      <c r="D122" s="19">
        <f>IF(ISNA(VLOOKUP(B122,Personal!$A$2:$D$23,3,FALSE)),,VLOOKUP(B122,Personal!$A$2:$D$32,3,FALSE))</f>
        <v>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1">
        <f t="shared" si="19"/>
        <v>0</v>
      </c>
      <c r="AI122" s="1"/>
    </row>
    <row r="123" spans="1:35" ht="15.75" customHeight="1" x14ac:dyDescent="0.15">
      <c r="A123" s="10"/>
      <c r="B123" s="18">
        <f t="shared" si="20"/>
        <v>0</v>
      </c>
      <c r="C123" s="19">
        <f>IF(ISNA(VLOOKUP(B123,Personal!$A$2:$D$21,2,FALSE)),,VLOOKUP(B123,Personal!$A$2:$D$21,2,FALSE))</f>
        <v>0</v>
      </c>
      <c r="D123" s="19">
        <f>IF(ISNA(VLOOKUP(B123,Personal!$A$2:$D$23,3,FALSE)),,VLOOKUP(B123,Personal!$A$2:$D$32,3,FALSE))</f>
        <v>0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1">
        <f t="shared" si="19"/>
        <v>0</v>
      </c>
      <c r="AI123" s="1"/>
    </row>
    <row r="124" spans="1:35" ht="15.75" customHeight="1" x14ac:dyDescent="0.15">
      <c r="A124" s="10"/>
      <c r="B124" s="18">
        <f t="shared" si="20"/>
        <v>0</v>
      </c>
      <c r="C124" s="19">
        <f>IF(ISNA(VLOOKUP(B124,Personal!$A$2:$D$21,2,FALSE)),,VLOOKUP(B124,Personal!$A$2:$D$21,2,FALSE))</f>
        <v>0</v>
      </c>
      <c r="D124" s="19">
        <f>IF(ISNA(VLOOKUP(B124,Personal!$A$2:$D$23,3,FALSE)),,VLOOKUP(B124,Personal!$A$2:$D$32,3,FALSE))</f>
        <v>0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1">
        <f t="shared" si="19"/>
        <v>0</v>
      </c>
      <c r="AI124" s="1"/>
    </row>
    <row r="125" spans="1:35" ht="15.75" customHeight="1" x14ac:dyDescent="0.15">
      <c r="A125" s="21"/>
      <c r="B125" s="18">
        <f t="shared" si="20"/>
        <v>0</v>
      </c>
      <c r="C125" s="19">
        <f>IF(ISNA(VLOOKUP(B125,Personal!$A$2:$D$21,2,FALSE)),,VLOOKUP(B125,Personal!$A$2:$D$21,2,FALSE))</f>
        <v>0</v>
      </c>
      <c r="D125" s="19">
        <f>IF(ISNA(VLOOKUP(B125,Personal!$A$2:$D$23,3,FALSE)),,VLOOKUP(B125,Personal!$A$2:$D$32,3,FALSE))</f>
        <v>0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1">
        <f t="shared" si="19"/>
        <v>0</v>
      </c>
      <c r="AI125" s="1"/>
    </row>
    <row r="126" spans="1:35" ht="15.75" customHeight="1" x14ac:dyDescent="0.15">
      <c r="A126" s="10"/>
      <c r="B126" s="18">
        <f t="shared" si="20"/>
        <v>0</v>
      </c>
      <c r="C126" s="19">
        <f>IF(ISNA(VLOOKUP(B126,Personal!$A$2:$D$21,2,FALSE)),,VLOOKUP(B126,Personal!$A$2:$D$21,2,FALSE))</f>
        <v>0</v>
      </c>
      <c r="D126" s="19">
        <f>IF(ISNA(VLOOKUP(B126,Personal!$A$2:$D$23,3,FALSE)),,VLOOKUP(B126,Personal!$A$2:$D$32,3,FALSE))</f>
        <v>0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1">
        <f t="shared" si="19"/>
        <v>0</v>
      </c>
      <c r="AI126" s="1"/>
    </row>
    <row r="127" spans="1:35" ht="15.75" customHeight="1" x14ac:dyDescent="0.15">
      <c r="A127" s="10"/>
      <c r="B127" s="18">
        <f t="shared" si="20"/>
        <v>0</v>
      </c>
      <c r="C127" s="62">
        <f>IF(ISNA(VLOOKUP(B127,Personal!$A$2:$D$21,2,FALSE)),,VLOOKUP(B127,Personal!$A$2:$D$21,2,FALSE))</f>
        <v>0</v>
      </c>
      <c r="D127" s="19">
        <f>IF(ISNA(VLOOKUP(B127,Personal!$A$2:$D$23,3,FALSE)),,VLOOKUP(B127,Personal!$A$2:$D$32,3,FALSE))</f>
        <v>0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60"/>
      <c r="AG127" s="61"/>
      <c r="AH127" s="1">
        <f t="shared" si="19"/>
        <v>0</v>
      </c>
      <c r="AI127" s="1"/>
    </row>
    <row r="128" spans="1:35" ht="15.75" customHeight="1" x14ac:dyDescent="0.15">
      <c r="A128" s="10"/>
      <c r="B128" s="18">
        <f t="shared" si="20"/>
        <v>0</v>
      </c>
      <c r="C128" s="19">
        <f>IF(ISNA(VLOOKUP(B128,Personal!$A$2:$D$21,2,FALSE)),,VLOOKUP(B128,Personal!$A$2:$D$21,2,FALSE))</f>
        <v>0</v>
      </c>
      <c r="D128" s="19">
        <f>IF(ISNA(VLOOKUP(B128,Personal!$A$2:$D$23,3,FALSE)),,VLOOKUP(B128,Personal!$A$2:$D$32,3,FALSE))</f>
        <v>0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60"/>
      <c r="AG128" s="61"/>
      <c r="AH128" s="1">
        <f t="shared" si="19"/>
        <v>0</v>
      </c>
      <c r="AI128" s="1"/>
    </row>
    <row r="129" spans="1:35" ht="15.75" customHeight="1" x14ac:dyDescent="0.15">
      <c r="A129" s="10"/>
      <c r="B129" s="18">
        <f t="shared" si="20"/>
        <v>0</v>
      </c>
      <c r="C129" s="19">
        <f>IF(ISNA(VLOOKUP(B129,Personal!$A$2:$D$21,2,FALSE)),,VLOOKUP(B129,Personal!$A$2:$D$21,2,FALSE))</f>
        <v>0</v>
      </c>
      <c r="D129" s="19">
        <f>IF(ISNA(VLOOKUP(B129,Personal!$A$2:$D$23,3,FALSE)),,VLOOKUP(B129,Personal!$A$2:$D$32,3,FALSE))</f>
        <v>0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60"/>
      <c r="AG129" s="61"/>
      <c r="AH129" s="1">
        <f t="shared" si="19"/>
        <v>0</v>
      </c>
      <c r="AI129" s="1"/>
    </row>
    <row r="130" spans="1:35" ht="15.75" customHeight="1" x14ac:dyDescent="0.15">
      <c r="A130" s="10"/>
      <c r="B130" s="18">
        <f t="shared" si="20"/>
        <v>0</v>
      </c>
      <c r="C130" s="19">
        <f>IF(ISNA(VLOOKUP(B130,Personal!$A$2:$D$21,2,FALSE)),,VLOOKUP(B130,Personal!$A$2:$D$21,2,FALSE))</f>
        <v>0</v>
      </c>
      <c r="D130" s="19">
        <f>IF(ISNA(VLOOKUP(B130,Personal!$A$2:$D$23,3,FALSE)),,VLOOKUP(B130,Personal!$A$2:$D$32,3,FALSE))</f>
        <v>0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60"/>
      <c r="AG130" s="61"/>
      <c r="AH130" s="1">
        <f t="shared" si="19"/>
        <v>0</v>
      </c>
      <c r="AI130" s="1"/>
    </row>
    <row r="131" spans="1:35" ht="15.75" customHeight="1" x14ac:dyDescent="0.15">
      <c r="A131" s="10"/>
      <c r="B131" s="18">
        <f t="shared" si="20"/>
        <v>0</v>
      </c>
      <c r="C131" s="19">
        <f>IF(ISNA(VLOOKUP(B131,Personal!$A$2:$D$21,2,FALSE)),,VLOOKUP(B131,Personal!$A$2:$D$21,2,FALSE))</f>
        <v>0</v>
      </c>
      <c r="D131" s="19">
        <f>IF(ISNA(VLOOKUP(B131,Personal!$A$2:$D$23,3,FALSE)),,VLOOKUP(B131,Personal!$A$2:$D$32,3,FALSE))</f>
        <v>0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60"/>
      <c r="AG131" s="61"/>
      <c r="AH131" s="1">
        <f t="shared" si="19"/>
        <v>0</v>
      </c>
      <c r="AI131" s="1"/>
    </row>
    <row r="132" spans="1:35" ht="15.75" customHeight="1" x14ac:dyDescent="0.15">
      <c r="A132" s="10"/>
      <c r="B132" s="18">
        <f t="shared" si="20"/>
        <v>0</v>
      </c>
      <c r="C132" s="19">
        <f>IF(ISNA(VLOOKUP(B132,Personal!$A$2:$D$21,2,FALSE)),,VLOOKUP(B132,Personal!$A$2:$D$21,2,FALSE))</f>
        <v>0</v>
      </c>
      <c r="D132" s="19">
        <f>IF(ISNA(VLOOKUP(B132,Personal!$A$2:$D$23,3,FALSE)),,VLOOKUP(B132,Personal!$A$2:$D$32,3,FALSE))</f>
        <v>0</v>
      </c>
      <c r="E132" s="59"/>
      <c r="F132" s="59"/>
      <c r="G132" s="59"/>
      <c r="H132" s="59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59"/>
      <c r="Y132" s="59"/>
      <c r="Z132" s="59"/>
      <c r="AA132" s="59"/>
      <c r="AB132" s="59"/>
      <c r="AC132" s="59"/>
      <c r="AD132" s="59"/>
      <c r="AE132" s="59"/>
      <c r="AF132" s="60"/>
      <c r="AG132" s="61"/>
      <c r="AH132" s="1">
        <f t="shared" si="19"/>
        <v>0</v>
      </c>
      <c r="AI132" s="1"/>
    </row>
    <row r="133" spans="1:35" ht="15.75" customHeight="1" x14ac:dyDescent="0.15">
      <c r="A133" s="10"/>
      <c r="B133" s="18">
        <f t="shared" si="20"/>
        <v>0</v>
      </c>
      <c r="C133" s="19">
        <f>IF(ISNA(VLOOKUP(B133,Personal!$A$2:$D$21,2,FALSE)),,VLOOKUP(B133,Personal!$A$2:$D$21,2,FALSE))</f>
        <v>0</v>
      </c>
      <c r="D133" s="19">
        <f>IF(ISNA(VLOOKUP(B133,Personal!$A$2:$D$23,3,FALSE)),,VLOOKUP(B133,Personal!$A$2:$D$32,3,FALSE))</f>
        <v>0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60"/>
      <c r="AG133" s="61"/>
      <c r="AH133" s="1">
        <f t="shared" si="19"/>
        <v>0</v>
      </c>
      <c r="AI133" s="1"/>
    </row>
    <row r="134" spans="1:35" ht="15.75" customHeight="1" x14ac:dyDescent="0.15">
      <c r="A134" s="10"/>
      <c r="B134" s="1"/>
      <c r="C134" s="1"/>
      <c r="D134" s="1"/>
      <c r="E134" s="23">
        <f t="shared" ref="E134:AH134" si="21">SUM(E118:E133)</f>
        <v>0</v>
      </c>
      <c r="F134" s="23">
        <f t="shared" si="21"/>
        <v>0</v>
      </c>
      <c r="G134" s="23">
        <f t="shared" si="21"/>
        <v>0</v>
      </c>
      <c r="H134" s="23">
        <f t="shared" si="21"/>
        <v>0</v>
      </c>
      <c r="I134" s="23">
        <f t="shared" si="21"/>
        <v>0</v>
      </c>
      <c r="J134" s="23">
        <f t="shared" si="21"/>
        <v>0</v>
      </c>
      <c r="K134" s="23">
        <f t="shared" si="21"/>
        <v>0</v>
      </c>
      <c r="L134" s="23">
        <f t="shared" si="21"/>
        <v>0</v>
      </c>
      <c r="M134" s="23">
        <f t="shared" si="21"/>
        <v>0</v>
      </c>
      <c r="N134" s="23">
        <f t="shared" si="21"/>
        <v>0</v>
      </c>
      <c r="O134" s="23">
        <f t="shared" si="21"/>
        <v>0</v>
      </c>
      <c r="P134" s="23">
        <f t="shared" si="21"/>
        <v>0</v>
      </c>
      <c r="Q134" s="23">
        <f t="shared" si="21"/>
        <v>0</v>
      </c>
      <c r="R134" s="23">
        <f t="shared" si="21"/>
        <v>0</v>
      </c>
      <c r="S134" s="23">
        <f t="shared" si="21"/>
        <v>0</v>
      </c>
      <c r="T134" s="23">
        <f t="shared" si="21"/>
        <v>0</v>
      </c>
      <c r="U134" s="23">
        <f t="shared" si="21"/>
        <v>0</v>
      </c>
      <c r="V134" s="23">
        <f t="shared" si="21"/>
        <v>0</v>
      </c>
      <c r="W134" s="23">
        <f t="shared" si="21"/>
        <v>0</v>
      </c>
      <c r="X134" s="23">
        <f t="shared" si="21"/>
        <v>0</v>
      </c>
      <c r="Y134" s="23">
        <f t="shared" si="21"/>
        <v>0</v>
      </c>
      <c r="Z134" s="23">
        <f t="shared" si="21"/>
        <v>0</v>
      </c>
      <c r="AA134" s="23">
        <f t="shared" si="21"/>
        <v>0</v>
      </c>
      <c r="AB134" s="23">
        <f t="shared" si="21"/>
        <v>0</v>
      </c>
      <c r="AC134" s="23">
        <f t="shared" si="21"/>
        <v>0</v>
      </c>
      <c r="AD134" s="23">
        <f t="shared" si="21"/>
        <v>0</v>
      </c>
      <c r="AE134" s="23">
        <f t="shared" si="21"/>
        <v>0</v>
      </c>
      <c r="AF134" s="23">
        <f t="shared" si="21"/>
        <v>0</v>
      </c>
      <c r="AG134" s="24">
        <f t="shared" si="21"/>
        <v>0</v>
      </c>
      <c r="AH134" s="1">
        <f t="shared" si="21"/>
        <v>0</v>
      </c>
      <c r="AI134" s="1"/>
    </row>
    <row r="135" spans="1:35" ht="15.75" customHeight="1" x14ac:dyDescent="0.15">
      <c r="A135" s="10"/>
      <c r="B135" s="1"/>
      <c r="C135" s="1"/>
      <c r="D135" s="1"/>
      <c r="E135" s="1"/>
      <c r="F135" s="1"/>
      <c r="G135" s="1"/>
      <c r="H135" s="1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9"/>
      <c r="AH135" s="8"/>
      <c r="AI135" s="1"/>
    </row>
    <row r="136" spans="1:35" ht="15.75" customHeight="1" x14ac:dyDescent="0.15"/>
    <row r="137" spans="1:35" ht="15.75" customHeight="1" x14ac:dyDescent="0.15"/>
    <row r="138" spans="1:35" ht="15.75" customHeight="1" x14ac:dyDescent="0.15"/>
    <row r="139" spans="1:35" ht="15.75" customHeight="1" x14ac:dyDescent="0.15"/>
    <row r="140" spans="1:35" ht="15.75" customHeight="1" x14ac:dyDescent="0.15"/>
    <row r="141" spans="1:35" ht="15.75" customHeight="1" x14ac:dyDescent="0.15"/>
    <row r="142" spans="1:35" ht="15.75" customHeight="1" x14ac:dyDescent="0.15"/>
    <row r="143" spans="1:35" ht="15.75" customHeight="1" x14ac:dyDescent="0.15"/>
    <row r="144" spans="1:35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rotectedRanges>
    <protectedRange algorithmName="SHA-512" hashValue="b3SUqTgqg3Jey3vf1xGsUEwXNotz9AEd0BVPa/s0ZM5vMObf86VD0Yer3JxdZvZcqii9g6p2i5+3X262EXNZyA==" saltValue="jXPIR2k18FlGi4/wpSvbLA==" spinCount="100000" sqref="C1:D3 C20:D22 C39:D41 C58:D60 C77:D79 C96:D98 C115:D117 C134:D1048576" name="Rango1"/>
    <protectedRange algorithmName="SHA-512" hashValue="G5FAzGJX5ML8jdfkYHQa+XaFR9QNG29PKoYkCgHl9WmXxPVaBd5PCzjSk5Uim+XS6Movcs1vrN10mr+qn1crdA==" saltValue="5PigA186qshsPexNZFi/+w==" spinCount="100000" sqref="E4:AG19" name="Rango2_3_8"/>
    <protectedRange algorithmName="SHA-512" hashValue="G5FAzGJX5ML8jdfkYHQa+XaFR9QNG29PKoYkCgHl9WmXxPVaBd5PCzjSk5Uim+XS6Movcs1vrN10mr+qn1crdA==" saltValue="5PigA186qshsPexNZFi/+w==" spinCount="100000" sqref="E23:AG38" name="Rango2_3_8_1"/>
    <protectedRange algorithmName="SHA-512" hashValue="G5FAzGJX5ML8jdfkYHQa+XaFR9QNG29PKoYkCgHl9WmXxPVaBd5PCzjSk5Uim+XS6Movcs1vrN10mr+qn1crdA==" saltValue="5PigA186qshsPexNZFi/+w==" spinCount="100000" sqref="E42:AG57" name="Rango2_3_8_2"/>
    <protectedRange algorithmName="SHA-512" hashValue="G5FAzGJX5ML8jdfkYHQa+XaFR9QNG29PKoYkCgHl9WmXxPVaBd5PCzjSk5Uim+XS6Movcs1vrN10mr+qn1crdA==" saltValue="5PigA186qshsPexNZFi/+w==" spinCount="100000" sqref="E61:AG76" name="Rango2_3_8_3"/>
    <protectedRange algorithmName="SHA-512" hashValue="G5FAzGJX5ML8jdfkYHQa+XaFR9QNG29PKoYkCgHl9WmXxPVaBd5PCzjSk5Uim+XS6Movcs1vrN10mr+qn1crdA==" saltValue="5PigA186qshsPexNZFi/+w==" spinCount="100000" sqref="E80:AG95" name="Rango2_3_8_4"/>
    <protectedRange algorithmName="SHA-512" hashValue="G5FAzGJX5ML8jdfkYHQa+XaFR9QNG29PKoYkCgHl9WmXxPVaBd5PCzjSk5Uim+XS6Movcs1vrN10mr+qn1crdA==" saltValue="5PigA186qshsPexNZFi/+w==" spinCount="100000" sqref="E99:AG114" name="Rango2_3_8_5"/>
    <protectedRange algorithmName="SHA-512" hashValue="G5FAzGJX5ML8jdfkYHQa+XaFR9QNG29PKoYkCgHl9WmXxPVaBd5PCzjSk5Uim+XS6Movcs1vrN10mr+qn1crdA==" saltValue="5PigA186qshsPexNZFi/+w==" spinCount="100000" sqref="E118:AG133" name="Rango2_3_8_6"/>
  </protectedRanges>
  <conditionalFormatting sqref="E20:AG20 E39:AG39 E58:AG58 E77:AG77 E96:AG96 E115:AG115 E134:AG134">
    <cfRule type="colorScale" priority="330">
      <colorScale>
        <cfvo type="min"/>
        <cfvo type="percentile" val="50"/>
        <cfvo type="max"/>
        <color rgb="FFFF0000"/>
        <color rgb="FFFFD666"/>
        <color rgb="FF6AA84F"/>
      </colorScale>
    </cfRule>
  </conditionalFormatting>
  <conditionalFormatting sqref="I18:W18">
    <cfRule type="expression" dxfId="125" priority="116">
      <formula>$C$78="F"</formula>
    </cfRule>
  </conditionalFormatting>
  <conditionalFormatting sqref="I18:W18">
    <cfRule type="expression" dxfId="124" priority="117">
      <formula>$C$59="F"</formula>
    </cfRule>
  </conditionalFormatting>
  <conditionalFormatting sqref="I18:W18">
    <cfRule type="expression" dxfId="123" priority="118">
      <formula>$C$40="F"</formula>
    </cfRule>
  </conditionalFormatting>
  <conditionalFormatting sqref="E13:H17 I13:W18 X13:AG17">
    <cfRule type="expression" dxfId="122" priority="119">
      <formula>$C$21="F"</formula>
    </cfRule>
  </conditionalFormatting>
  <conditionalFormatting sqref="E13:AG19">
    <cfRule type="expression" dxfId="121" priority="121">
      <formula>$C$2="F"</formula>
    </cfRule>
  </conditionalFormatting>
  <conditionalFormatting sqref="E13:AG19">
    <cfRule type="expression" dxfId="120" priority="122">
      <formula>$D13="Facturacion"</formula>
    </cfRule>
  </conditionalFormatting>
  <conditionalFormatting sqref="E13:AG19">
    <cfRule type="expression" dxfId="119" priority="123">
      <formula>$D13="Specialist"</formula>
    </cfRule>
  </conditionalFormatting>
  <conditionalFormatting sqref="E13:AG19">
    <cfRule type="cellIs" dxfId="118" priority="124" operator="equal">
      <formula>1</formula>
    </cfRule>
  </conditionalFormatting>
  <conditionalFormatting sqref="E13:AG19">
    <cfRule type="expression" dxfId="117" priority="125">
      <formula>$D13="SSMM"</formula>
    </cfRule>
  </conditionalFormatting>
  <conditionalFormatting sqref="E13:AG19">
    <cfRule type="cellIs" dxfId="116" priority="126" operator="equal">
      <formula>"F"</formula>
    </cfRule>
  </conditionalFormatting>
  <conditionalFormatting sqref="E4:AG12">
    <cfRule type="expression" dxfId="115" priority="110">
      <formula>$C$2="F"</formula>
    </cfRule>
  </conditionalFormatting>
  <conditionalFormatting sqref="E4:AG12">
    <cfRule type="expression" dxfId="114" priority="111">
      <formula>$D4="Facturacion"</formula>
    </cfRule>
  </conditionalFormatting>
  <conditionalFormatting sqref="E4:AG12">
    <cfRule type="expression" dxfId="113" priority="112">
      <formula>$D4="Specialist"</formula>
    </cfRule>
  </conditionalFormatting>
  <conditionalFormatting sqref="E4:AG12">
    <cfRule type="cellIs" dxfId="112" priority="113" operator="equal">
      <formula>1</formula>
    </cfRule>
  </conditionalFormatting>
  <conditionalFormatting sqref="E4:AG12">
    <cfRule type="expression" dxfId="111" priority="114">
      <formula>$D4="SSMM"</formula>
    </cfRule>
  </conditionalFormatting>
  <conditionalFormatting sqref="E4:AG12">
    <cfRule type="cellIs" dxfId="110" priority="115" operator="equal">
      <formula>"F"</formula>
    </cfRule>
  </conditionalFormatting>
  <conditionalFormatting sqref="I37:W37">
    <cfRule type="expression" dxfId="109" priority="98">
      <formula>$C$78="F"</formula>
    </cfRule>
  </conditionalFormatting>
  <conditionalFormatting sqref="I37:W37">
    <cfRule type="expression" dxfId="108" priority="99">
      <formula>$C$59="F"</formula>
    </cfRule>
  </conditionalFormatting>
  <conditionalFormatting sqref="I37:W37">
    <cfRule type="expression" dxfId="107" priority="100">
      <formula>$C$40="F"</formula>
    </cfRule>
  </conditionalFormatting>
  <conditionalFormatting sqref="E32:H36 I32:W37 X32:AG36">
    <cfRule type="expression" dxfId="106" priority="101">
      <formula>$C$21="F"</formula>
    </cfRule>
  </conditionalFormatting>
  <conditionalFormatting sqref="E32:AG38">
    <cfRule type="expression" dxfId="105" priority="103">
      <formula>$C$2="F"</formula>
    </cfRule>
  </conditionalFormatting>
  <conditionalFormatting sqref="E32:AG38">
    <cfRule type="expression" dxfId="104" priority="104">
      <formula>$D32="Facturacion"</formula>
    </cfRule>
  </conditionalFormatting>
  <conditionalFormatting sqref="E32:AG38">
    <cfRule type="expression" dxfId="103" priority="105">
      <formula>$D32="Specialist"</formula>
    </cfRule>
  </conditionalFormatting>
  <conditionalFormatting sqref="E32:AG38">
    <cfRule type="cellIs" dxfId="102" priority="106" operator="equal">
      <formula>1</formula>
    </cfRule>
  </conditionalFormatting>
  <conditionalFormatting sqref="E32:AG38">
    <cfRule type="expression" dxfId="101" priority="107">
      <formula>$D32="SSMM"</formula>
    </cfRule>
  </conditionalFormatting>
  <conditionalFormatting sqref="E32:AG38">
    <cfRule type="cellIs" dxfId="100" priority="108" operator="equal">
      <formula>"F"</formula>
    </cfRule>
  </conditionalFormatting>
  <conditionalFormatting sqref="E23:AG31">
    <cfRule type="expression" dxfId="99" priority="92">
      <formula>$C$2="F"</formula>
    </cfRule>
  </conditionalFormatting>
  <conditionalFormatting sqref="E23:AG31">
    <cfRule type="expression" dxfId="98" priority="93">
      <formula>$D23="Facturacion"</formula>
    </cfRule>
  </conditionalFormatting>
  <conditionalFormatting sqref="E23:AG31">
    <cfRule type="expression" dxfId="97" priority="94">
      <formula>$D23="Specialist"</formula>
    </cfRule>
  </conditionalFormatting>
  <conditionalFormatting sqref="E23:AG31">
    <cfRule type="cellIs" dxfId="96" priority="95" operator="equal">
      <formula>1</formula>
    </cfRule>
  </conditionalFormatting>
  <conditionalFormatting sqref="E23:AG31">
    <cfRule type="expression" dxfId="95" priority="96">
      <formula>$D23="SSMM"</formula>
    </cfRule>
  </conditionalFormatting>
  <conditionalFormatting sqref="E23:AG31">
    <cfRule type="cellIs" dxfId="94" priority="97" operator="equal">
      <formula>"F"</formula>
    </cfRule>
  </conditionalFormatting>
  <conditionalFormatting sqref="I56:W56">
    <cfRule type="expression" dxfId="93" priority="80">
      <formula>$C$78="F"</formula>
    </cfRule>
  </conditionalFormatting>
  <conditionalFormatting sqref="I56:W56">
    <cfRule type="expression" dxfId="92" priority="81">
      <formula>$C$59="F"</formula>
    </cfRule>
  </conditionalFormatting>
  <conditionalFormatting sqref="I56:W56">
    <cfRule type="expression" dxfId="91" priority="82">
      <formula>$C$40="F"</formula>
    </cfRule>
  </conditionalFormatting>
  <conditionalFormatting sqref="E51:H55 I51:W56 X51:AG55">
    <cfRule type="expression" dxfId="90" priority="83">
      <formula>$C$21="F"</formula>
    </cfRule>
  </conditionalFormatting>
  <conditionalFormatting sqref="E51:AG57">
    <cfRule type="expression" dxfId="89" priority="85">
      <formula>$C$2="F"</formula>
    </cfRule>
  </conditionalFormatting>
  <conditionalFormatting sqref="E51:AG57">
    <cfRule type="expression" dxfId="88" priority="86">
      <formula>$D51="Facturacion"</formula>
    </cfRule>
  </conditionalFormatting>
  <conditionalFormatting sqref="E51:AG57">
    <cfRule type="expression" dxfId="87" priority="87">
      <formula>$D51="Specialist"</formula>
    </cfRule>
  </conditionalFormatting>
  <conditionalFormatting sqref="E51:AG57">
    <cfRule type="cellIs" dxfId="86" priority="88" operator="equal">
      <formula>1</formula>
    </cfRule>
  </conditionalFormatting>
  <conditionalFormatting sqref="E51:AG57">
    <cfRule type="expression" dxfId="85" priority="89">
      <formula>$D51="SSMM"</formula>
    </cfRule>
  </conditionalFormatting>
  <conditionalFormatting sqref="E51:AG57">
    <cfRule type="cellIs" dxfId="84" priority="90" operator="equal">
      <formula>"F"</formula>
    </cfRule>
  </conditionalFormatting>
  <conditionalFormatting sqref="E42:AG50">
    <cfRule type="expression" dxfId="83" priority="74">
      <formula>$C$2="F"</formula>
    </cfRule>
  </conditionalFormatting>
  <conditionalFormatting sqref="E42:AG50">
    <cfRule type="expression" dxfId="82" priority="75">
      <formula>$D42="Facturacion"</formula>
    </cfRule>
  </conditionalFormatting>
  <conditionalFormatting sqref="E42:AG50">
    <cfRule type="expression" dxfId="81" priority="76">
      <formula>$D42="Specialist"</formula>
    </cfRule>
  </conditionalFormatting>
  <conditionalFormatting sqref="E42:AG50">
    <cfRule type="cellIs" dxfId="80" priority="77" operator="equal">
      <formula>1</formula>
    </cfRule>
  </conditionalFormatting>
  <conditionalFormatting sqref="E42:AG50">
    <cfRule type="expression" dxfId="79" priority="78">
      <formula>$D42="SSMM"</formula>
    </cfRule>
  </conditionalFormatting>
  <conditionalFormatting sqref="E42:AG50">
    <cfRule type="cellIs" dxfId="78" priority="79" operator="equal">
      <formula>"F"</formula>
    </cfRule>
  </conditionalFormatting>
  <conditionalFormatting sqref="I75:W75">
    <cfRule type="expression" dxfId="77" priority="62">
      <formula>$C$78="F"</formula>
    </cfRule>
  </conditionalFormatting>
  <conditionalFormatting sqref="I75:W75">
    <cfRule type="expression" dxfId="76" priority="63">
      <formula>$C$59="F"</formula>
    </cfRule>
  </conditionalFormatting>
  <conditionalFormatting sqref="I75:W75">
    <cfRule type="expression" dxfId="75" priority="64">
      <formula>$C$40="F"</formula>
    </cfRule>
  </conditionalFormatting>
  <conditionalFormatting sqref="E70:H74 I70:W75 X70:AG74">
    <cfRule type="expression" dxfId="74" priority="65">
      <formula>$C$21="F"</formula>
    </cfRule>
  </conditionalFormatting>
  <conditionalFormatting sqref="E70:AG76">
    <cfRule type="expression" dxfId="73" priority="67">
      <formula>$C$2="F"</formula>
    </cfRule>
  </conditionalFormatting>
  <conditionalFormatting sqref="E70:AG76">
    <cfRule type="expression" dxfId="72" priority="68">
      <formula>$D70="Facturacion"</formula>
    </cfRule>
  </conditionalFormatting>
  <conditionalFormatting sqref="E70:AG76">
    <cfRule type="expression" dxfId="71" priority="69">
      <formula>$D70="Specialist"</formula>
    </cfRule>
  </conditionalFormatting>
  <conditionalFormatting sqref="E70:AG76">
    <cfRule type="cellIs" dxfId="70" priority="70" operator="equal">
      <formula>1</formula>
    </cfRule>
  </conditionalFormatting>
  <conditionalFormatting sqref="E70:AG76">
    <cfRule type="expression" dxfId="69" priority="71">
      <formula>$D70="SSMM"</formula>
    </cfRule>
  </conditionalFormatting>
  <conditionalFormatting sqref="E70:AG76">
    <cfRule type="cellIs" dxfId="68" priority="72" operator="equal">
      <formula>"F"</formula>
    </cfRule>
  </conditionalFormatting>
  <conditionalFormatting sqref="E61:AG69">
    <cfRule type="expression" dxfId="67" priority="56">
      <formula>$C$2="F"</formula>
    </cfRule>
  </conditionalFormatting>
  <conditionalFormatting sqref="E61:AG69">
    <cfRule type="expression" dxfId="66" priority="57">
      <formula>$D61="Facturacion"</formula>
    </cfRule>
  </conditionalFormatting>
  <conditionalFormatting sqref="E61:AG69">
    <cfRule type="expression" dxfId="65" priority="58">
      <formula>$D61="Specialist"</formula>
    </cfRule>
  </conditionalFormatting>
  <conditionalFormatting sqref="E61:AG69">
    <cfRule type="cellIs" dxfId="64" priority="59" operator="equal">
      <formula>1</formula>
    </cfRule>
  </conditionalFormatting>
  <conditionalFormatting sqref="E61:AG69">
    <cfRule type="expression" dxfId="63" priority="60">
      <formula>$D61="SSMM"</formula>
    </cfRule>
  </conditionalFormatting>
  <conditionalFormatting sqref="E61:AG69">
    <cfRule type="cellIs" dxfId="62" priority="61" operator="equal">
      <formula>"F"</formula>
    </cfRule>
  </conditionalFormatting>
  <conditionalFormatting sqref="I94:W94">
    <cfRule type="expression" dxfId="61" priority="44">
      <formula>$C$78="F"</formula>
    </cfRule>
  </conditionalFormatting>
  <conditionalFormatting sqref="I94:W94">
    <cfRule type="expression" dxfId="60" priority="45">
      <formula>$C$59="F"</formula>
    </cfRule>
  </conditionalFormatting>
  <conditionalFormatting sqref="I94:W94">
    <cfRule type="expression" dxfId="59" priority="46">
      <formula>$C$40="F"</formula>
    </cfRule>
  </conditionalFormatting>
  <conditionalFormatting sqref="E89:H93 I89:W94 X89:AG93">
    <cfRule type="expression" dxfId="58" priority="47">
      <formula>$C$21="F"</formula>
    </cfRule>
  </conditionalFormatting>
  <conditionalFormatting sqref="E89:AG95">
    <cfRule type="expression" dxfId="57" priority="49">
      <formula>$C$2="F"</formula>
    </cfRule>
  </conditionalFormatting>
  <conditionalFormatting sqref="E89:AG95">
    <cfRule type="expression" dxfId="56" priority="50">
      <formula>$D89="Facturacion"</formula>
    </cfRule>
  </conditionalFormatting>
  <conditionalFormatting sqref="E89:AG95">
    <cfRule type="expression" dxfId="55" priority="51">
      <formula>$D89="Specialist"</formula>
    </cfRule>
  </conditionalFormatting>
  <conditionalFormatting sqref="E89:AG95">
    <cfRule type="cellIs" dxfId="54" priority="52" operator="equal">
      <formula>1</formula>
    </cfRule>
  </conditionalFormatting>
  <conditionalFormatting sqref="E89:AG95">
    <cfRule type="expression" dxfId="53" priority="53">
      <formula>$D89="SSMM"</formula>
    </cfRule>
  </conditionalFormatting>
  <conditionalFormatting sqref="E89:AG95">
    <cfRule type="cellIs" dxfId="52" priority="54" operator="equal">
      <formula>"F"</formula>
    </cfRule>
  </conditionalFormatting>
  <conditionalFormatting sqref="E80:AG88">
    <cfRule type="expression" dxfId="51" priority="38">
      <formula>$C$2="F"</formula>
    </cfRule>
  </conditionalFormatting>
  <conditionalFormatting sqref="E80:AG88">
    <cfRule type="expression" dxfId="50" priority="39">
      <formula>$D80="Facturacion"</formula>
    </cfRule>
  </conditionalFormatting>
  <conditionalFormatting sqref="E80:AG88">
    <cfRule type="expression" dxfId="49" priority="40">
      <formula>$D80="Specialist"</formula>
    </cfRule>
  </conditionalFormatting>
  <conditionalFormatting sqref="E80:AG88">
    <cfRule type="cellIs" dxfId="48" priority="41" operator="equal">
      <formula>1</formula>
    </cfRule>
  </conditionalFormatting>
  <conditionalFormatting sqref="E80:AG88">
    <cfRule type="expression" dxfId="47" priority="42">
      <formula>$D80="SSMM"</formula>
    </cfRule>
  </conditionalFormatting>
  <conditionalFormatting sqref="E80:AG88">
    <cfRule type="cellIs" dxfId="46" priority="43" operator="equal">
      <formula>"F"</formula>
    </cfRule>
  </conditionalFormatting>
  <conditionalFormatting sqref="I113:W113">
    <cfRule type="expression" dxfId="45" priority="26">
      <formula>$C$78="F"</formula>
    </cfRule>
  </conditionalFormatting>
  <conditionalFormatting sqref="I113:W113">
    <cfRule type="expression" dxfId="44" priority="27">
      <formula>$C$59="F"</formula>
    </cfRule>
  </conditionalFormatting>
  <conditionalFormatting sqref="I113:W113">
    <cfRule type="expression" dxfId="43" priority="28">
      <formula>$C$40="F"</formula>
    </cfRule>
  </conditionalFormatting>
  <conditionalFormatting sqref="E108:H112 I108:W113 X108:AG112">
    <cfRule type="expression" dxfId="42" priority="29">
      <formula>$C$21="F"</formula>
    </cfRule>
  </conditionalFormatting>
  <conditionalFormatting sqref="E108:AG114">
    <cfRule type="expression" dxfId="41" priority="31">
      <formula>$C$2="F"</formula>
    </cfRule>
  </conditionalFormatting>
  <conditionalFormatting sqref="E108:AG114">
    <cfRule type="expression" dxfId="40" priority="32">
      <formula>$D108="Facturacion"</formula>
    </cfRule>
  </conditionalFormatting>
  <conditionalFormatting sqref="E108:AG114">
    <cfRule type="expression" dxfId="39" priority="33">
      <formula>$D108="Specialist"</formula>
    </cfRule>
  </conditionalFormatting>
  <conditionalFormatting sqref="E108:AG114">
    <cfRule type="cellIs" dxfId="38" priority="34" operator="equal">
      <formula>1</formula>
    </cfRule>
  </conditionalFormatting>
  <conditionalFormatting sqref="E108:AG114">
    <cfRule type="expression" dxfId="37" priority="35">
      <formula>$D108="SSMM"</formula>
    </cfRule>
  </conditionalFormatting>
  <conditionalFormatting sqref="E108:AG114">
    <cfRule type="cellIs" dxfId="36" priority="36" operator="equal">
      <formula>"F"</formula>
    </cfRule>
  </conditionalFormatting>
  <conditionalFormatting sqref="E99:AG107">
    <cfRule type="expression" dxfId="35" priority="20">
      <formula>$C$2="F"</formula>
    </cfRule>
  </conditionalFormatting>
  <conditionalFormatting sqref="E99:AG107">
    <cfRule type="expression" dxfId="34" priority="21">
      <formula>$D99="Facturacion"</formula>
    </cfRule>
  </conditionalFormatting>
  <conditionalFormatting sqref="E99:AG107">
    <cfRule type="expression" dxfId="33" priority="22">
      <formula>$D99="Specialist"</formula>
    </cfRule>
  </conditionalFormatting>
  <conditionalFormatting sqref="E99:AG107">
    <cfRule type="cellIs" dxfId="32" priority="23" operator="equal">
      <formula>1</formula>
    </cfRule>
  </conditionalFormatting>
  <conditionalFormatting sqref="E99:AG107">
    <cfRule type="expression" dxfId="31" priority="24">
      <formula>$D99="SSMM"</formula>
    </cfRule>
  </conditionalFormatting>
  <conditionalFormatting sqref="E99:AG107">
    <cfRule type="cellIs" dxfId="30" priority="25" operator="equal">
      <formula>"F"</formula>
    </cfRule>
  </conditionalFormatting>
  <conditionalFormatting sqref="I132:W132">
    <cfRule type="expression" dxfId="29" priority="8">
      <formula>$C$78="F"</formula>
    </cfRule>
  </conditionalFormatting>
  <conditionalFormatting sqref="I132:W132">
    <cfRule type="expression" dxfId="28" priority="9">
      <formula>$C$59="F"</formula>
    </cfRule>
  </conditionalFormatting>
  <conditionalFormatting sqref="I132:W132">
    <cfRule type="expression" dxfId="27" priority="10">
      <formula>$C$40="F"</formula>
    </cfRule>
  </conditionalFormatting>
  <conditionalFormatting sqref="E127:H131 I127:W132 X127:AG131">
    <cfRule type="expression" dxfId="26" priority="11">
      <formula>$C$21="F"</formula>
    </cfRule>
  </conditionalFormatting>
  <conditionalFormatting sqref="E127:AG133">
    <cfRule type="expression" dxfId="25" priority="13">
      <formula>$C$2="F"</formula>
    </cfRule>
  </conditionalFormatting>
  <conditionalFormatting sqref="E127:AG133">
    <cfRule type="expression" dxfId="24" priority="14">
      <formula>$D127="Facturacion"</formula>
    </cfRule>
  </conditionalFormatting>
  <conditionalFormatting sqref="E127:AG133">
    <cfRule type="expression" dxfId="23" priority="15">
      <formula>$D127="Specialist"</formula>
    </cfRule>
  </conditionalFormatting>
  <conditionalFormatting sqref="E127:AG133">
    <cfRule type="cellIs" dxfId="22" priority="16" operator="equal">
      <formula>1</formula>
    </cfRule>
  </conditionalFormatting>
  <conditionalFormatting sqref="E127:AG133">
    <cfRule type="expression" dxfId="21" priority="17">
      <formula>$D127="SSMM"</formula>
    </cfRule>
  </conditionalFormatting>
  <conditionalFormatting sqref="E127:AG133">
    <cfRule type="cellIs" dxfId="20" priority="18" operator="equal">
      <formula>"F"</formula>
    </cfRule>
  </conditionalFormatting>
  <conditionalFormatting sqref="E118:AG126">
    <cfRule type="expression" dxfId="19" priority="2">
      <formula>$C$2="F"</formula>
    </cfRule>
  </conditionalFormatting>
  <conditionalFormatting sqref="E118:AG126">
    <cfRule type="expression" dxfId="18" priority="3">
      <formula>$D118="Facturacion"</formula>
    </cfRule>
  </conditionalFormatting>
  <conditionalFormatting sqref="E118:AG126">
    <cfRule type="expression" dxfId="17" priority="4">
      <formula>$D118="Specialist"</formula>
    </cfRule>
  </conditionalFormatting>
  <conditionalFormatting sqref="E118:AG126">
    <cfRule type="cellIs" dxfId="16" priority="5" operator="equal">
      <formula>1</formula>
    </cfRule>
  </conditionalFormatting>
  <conditionalFormatting sqref="E118:AG126">
    <cfRule type="expression" dxfId="15" priority="6">
      <formula>$D118="SSMM"</formula>
    </cfRule>
  </conditionalFormatting>
  <conditionalFormatting sqref="E118:AG126">
    <cfRule type="cellIs" dxfId="14" priority="7" operator="equal">
      <formula>"F"</formula>
    </cfRule>
  </conditionalFormatting>
  <printOptions horizontalCentered="1" gridLines="1"/>
  <pageMargins left="0.25" right="0.25" top="0.75" bottom="0.75" header="0" footer="0"/>
  <pageSetup paperSize="9" pageOrder="overThenDown" orientation="portrait" cellComments="atEnd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" id="{70C3809B-B21A-492A-A918-92C32AEE4754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E13:AG19</xm:sqref>
        </x14:conditionalFormatting>
        <x14:conditionalFormatting xmlns:xm="http://schemas.microsoft.com/office/excel/2006/main">
          <x14:cfRule type="expression" priority="109" id="{54AF3167-FB4D-4EB3-B813-9D56B20C0742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E4:AG12</xm:sqref>
        </x14:conditionalFormatting>
        <x14:conditionalFormatting xmlns:xm="http://schemas.microsoft.com/office/excel/2006/main">
          <x14:cfRule type="expression" priority="102" id="{2BFEA577-CD8A-441C-B8F2-A51CB82710C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E32:AG38</xm:sqref>
        </x14:conditionalFormatting>
        <x14:conditionalFormatting xmlns:xm="http://schemas.microsoft.com/office/excel/2006/main">
          <x14:cfRule type="expression" priority="91" id="{783DCCE5-573E-487C-963D-7BA5A6B1C3D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E23:AG31</xm:sqref>
        </x14:conditionalFormatting>
        <x14:conditionalFormatting xmlns:xm="http://schemas.microsoft.com/office/excel/2006/main">
          <x14:cfRule type="expression" priority="84" id="{D4F7B50F-7217-4618-B55E-CC8BD6FED36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E51:AG57</xm:sqref>
        </x14:conditionalFormatting>
        <x14:conditionalFormatting xmlns:xm="http://schemas.microsoft.com/office/excel/2006/main">
          <x14:cfRule type="expression" priority="73" id="{E79F93E4-290D-4B73-AA1E-C59D20D03FC6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E42:AG50</xm:sqref>
        </x14:conditionalFormatting>
        <x14:conditionalFormatting xmlns:xm="http://schemas.microsoft.com/office/excel/2006/main">
          <x14:cfRule type="expression" priority="66" id="{15005AC0-6C29-472D-A662-398B8FB86E9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E70:AG76</xm:sqref>
        </x14:conditionalFormatting>
        <x14:conditionalFormatting xmlns:xm="http://schemas.microsoft.com/office/excel/2006/main">
          <x14:cfRule type="expression" priority="55" id="{BC077085-BD66-4DDB-AC2B-DC36C4D4675C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E61:AG69</xm:sqref>
        </x14:conditionalFormatting>
        <x14:conditionalFormatting xmlns:xm="http://schemas.microsoft.com/office/excel/2006/main">
          <x14:cfRule type="expression" priority="48" id="{C8170E3C-27DA-46AA-B198-885AF44A49DE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E89:AG95</xm:sqref>
        </x14:conditionalFormatting>
        <x14:conditionalFormatting xmlns:xm="http://schemas.microsoft.com/office/excel/2006/main">
          <x14:cfRule type="expression" priority="37" id="{CC2AAC45-6812-4767-AD16-949356DAD3FA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E80:AG88</xm:sqref>
        </x14:conditionalFormatting>
        <x14:conditionalFormatting xmlns:xm="http://schemas.microsoft.com/office/excel/2006/main">
          <x14:cfRule type="expression" priority="30" id="{17C6525F-D1C5-4FB5-8EA8-0A52C13B61DB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E108:AG114</xm:sqref>
        </x14:conditionalFormatting>
        <x14:conditionalFormatting xmlns:xm="http://schemas.microsoft.com/office/excel/2006/main">
          <x14:cfRule type="expression" priority="19" id="{1419685E-3E43-41CA-83BC-F921F17C9681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E99:AG107</xm:sqref>
        </x14:conditionalFormatting>
        <x14:conditionalFormatting xmlns:xm="http://schemas.microsoft.com/office/excel/2006/main">
          <x14:cfRule type="expression" priority="12" id="{0825E19F-2241-4ED1-A96C-F3DA48363379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E127:AG133</xm:sqref>
        </x14:conditionalFormatting>
        <x14:conditionalFormatting xmlns:xm="http://schemas.microsoft.com/office/excel/2006/main">
          <x14:cfRule type="expression" priority="1" id="{8A68591F-B33C-46C1-A807-73C0370FAFC5}">
            <xm:f>'S1'!#REF!="V"</xm:f>
            <x14:dxf>
              <fill>
                <patternFill patternType="solid">
                  <fgColor rgb="FF8AEDED"/>
                  <bgColor rgb="FF8AEDED"/>
                </patternFill>
              </fill>
            </x14:dxf>
          </x14:cfRule>
          <xm:sqref>E118:AG126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D44BDE78-8BED-4C4C-AEFD-5568AE2428A2}">
          <x14:formula1>
            <xm:f>Personal!$A$2:$A$50</xm:f>
          </x14:formula1>
          <xm:sqref>B4:B19 B23:B38 B42:B57 B61:B76 B80:B95 B99:B114 B118:B133</xm:sqref>
        </x14:dataValidation>
        <x14:dataValidation type="list" allowBlank="1" showInputMessage="1" showErrorMessage="1" prompt="Elige una de las opciones disponibles" xr:uid="{E7026A89-C562-48E2-8243-E798A1E4610B}">
          <x14:formula1>
            <xm:f>Personal!$F$1:$F$15</xm:f>
          </x14:formula1>
          <xm:sqref>E4:AG19 E23:AG38 E42:AG57 E61:AG76 E80:AG95 E99:AG114 E118:AG133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ScaleCrop>false</ScaleCrop>
  <HeadingPairs>
    <vt:vector size="2" baseType="variant">
      <vt:variant>
        <vt:lpstr>Hojas de cálculo</vt:lpstr>
      </vt:variant>
      <vt:variant>
        <vt:i4>57</vt:i4>
      </vt:variant>
    </vt:vector>
  </HeadingPairs>
  <TitlesOfParts>
    <vt:vector size="57" baseType="lpstr">
      <vt:lpstr>Horas</vt:lpstr>
      <vt:lpstr>Personal</vt:lpstr>
      <vt:lpstr>Vacaciones</vt:lpstr>
      <vt:lpstr>Horas personal</vt:lpstr>
      <vt:lpstr>S1</vt:lpstr>
      <vt:lpstr>S2</vt:lpstr>
      <vt:lpstr>S3</vt:lpstr>
      <vt:lpstr>S4</vt:lpstr>
      <vt:lpstr>S5</vt:lpstr>
      <vt:lpstr>S6</vt:lpstr>
      <vt:lpstr>S7</vt:lpstr>
      <vt:lpstr>S8</vt:lpstr>
      <vt:lpstr>S9</vt:lpstr>
      <vt:lpstr>S10</vt:lpstr>
      <vt:lpstr>S11</vt:lpstr>
      <vt:lpstr>S12</vt:lpstr>
      <vt:lpstr>S13</vt:lpstr>
      <vt:lpstr>S14</vt:lpstr>
      <vt:lpstr>S15</vt:lpstr>
      <vt:lpstr>S16</vt:lpstr>
      <vt:lpstr>S17</vt:lpstr>
      <vt:lpstr>S18</vt:lpstr>
      <vt:lpstr>S19</vt:lpstr>
      <vt:lpstr>S20</vt:lpstr>
      <vt:lpstr>S21</vt:lpstr>
      <vt:lpstr>S22</vt:lpstr>
      <vt:lpstr>S23</vt:lpstr>
      <vt:lpstr>S24</vt:lpstr>
      <vt:lpstr>S25</vt:lpstr>
      <vt:lpstr>S26</vt:lpstr>
      <vt:lpstr>S27</vt:lpstr>
      <vt:lpstr>S28</vt:lpstr>
      <vt:lpstr>S29</vt:lpstr>
      <vt:lpstr>S30</vt:lpstr>
      <vt:lpstr>S31</vt:lpstr>
      <vt:lpstr>S32</vt:lpstr>
      <vt:lpstr>S33</vt:lpstr>
      <vt:lpstr>S34</vt:lpstr>
      <vt:lpstr>S35</vt:lpstr>
      <vt:lpstr>S36</vt:lpstr>
      <vt:lpstr>S37</vt:lpstr>
      <vt:lpstr>S38</vt:lpstr>
      <vt:lpstr>S39</vt:lpstr>
      <vt:lpstr>S40</vt:lpstr>
      <vt:lpstr>S41</vt:lpstr>
      <vt:lpstr>S42</vt:lpstr>
      <vt:lpstr>S43</vt:lpstr>
      <vt:lpstr>S44</vt:lpstr>
      <vt:lpstr>S45</vt:lpstr>
      <vt:lpstr>S46</vt:lpstr>
      <vt:lpstr>S47</vt:lpstr>
      <vt:lpstr>S48</vt:lpstr>
      <vt:lpstr>S49</vt:lpstr>
      <vt:lpstr>S50</vt:lpstr>
      <vt:lpstr>S51</vt:lpstr>
      <vt:lpstr>S52</vt:lpstr>
      <vt:lpstr>S53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Javier Rodenas</dc:creator>
  <cp:keywords/>
  <dc:description/>
  <cp:lastModifiedBy>Unai Ortiz Gonzalez</cp:lastModifiedBy>
  <cp:revision/>
  <dcterms:created xsi:type="dcterms:W3CDTF">2022-12-18T15:50:43Z</dcterms:created>
  <dcterms:modified xsi:type="dcterms:W3CDTF">2024-10-04T15:26:32Z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2-bc88714345d2_Enabled">
    <vt:lpwstr>true</vt:lpwstr>
  </property>
  <property fmtid="{D5CDD505-2E9C-101B-9397-08002B2CF9AE}" pid="3" name="MSIP_Label_defa4170-0d19-0005-0002-bc88714345d2_SetDate">
    <vt:lpwstr>2024-10-06T23:29:03Z</vt:lpwstr>
  </property>
  <property fmtid="{D5CDD505-2E9C-101B-9397-08002B2CF9AE}" pid="4" name="MSIP_Label_defa4170-0d19-0005-0002-bc88714345d2_Method">
    <vt:lpwstr>Privileged</vt:lpwstr>
  </property>
  <property fmtid="{D5CDD505-2E9C-101B-9397-08002B2CF9AE}" pid="5" name="MSIP_Label_defa4170-0d19-0005-0002-bc88714345d2_Name">
    <vt:lpwstr>defa4170-0d19-0005-0002-bc88714345d2</vt:lpwstr>
  </property>
  <property fmtid="{D5CDD505-2E9C-101B-9397-08002B2CF9AE}" pid="6" name="MSIP_Label_defa4170-0d19-0005-0002-bc88714345d2_SiteId">
    <vt:lpwstr>f8732124-c5e2-4e51-9ce1-5530ffc7be54</vt:lpwstr>
  </property>
  <property fmtid="{D5CDD505-2E9C-101B-9397-08002B2CF9AE}" pid="7" name="MSIP_Label_defa4170-0d19-0005-0002-bc88714345d2_ActionId">
    <vt:lpwstr>b0fd2d47-af6d-47b1-9337-0b139ea291b2</vt:lpwstr>
  </property>
  <property fmtid="{D5CDD505-2E9C-101B-9397-08002B2CF9AE}" pid="8" name="MSIP_Label_defa4170-0d19-0005-0002-bc88714345d2_ContentBits">
    <vt:lpwstr>0</vt:lpwstr>
  </property>
</Properties>
</file>